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omments4.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omments5.xml" ContentType="application/vnd.openxmlformats-officedocument.spreadsheetml.comment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24226"/>
  <mc:AlternateContent xmlns:mc="http://schemas.openxmlformats.org/markup-compatibility/2006">
    <mc:Choice Requires="x15">
      <x15ac:absPath xmlns:x15ac="http://schemas.microsoft.com/office/spreadsheetml/2010/11/ac" url="C:\Users\William\Documents\GitHub\spert-normal\"/>
    </mc:Choice>
  </mc:AlternateContent>
  <xr:revisionPtr revIDLastSave="0" documentId="13_ncr:1_{9B5FB8C9-CF47-4440-B989-AEEB8D1E7B70}" xr6:coauthVersionLast="43" xr6:coauthVersionMax="43" xr10:uidLastSave="{00000000-0000-0000-0000-000000000000}"/>
  <bookViews>
    <workbookView xWindow="-120" yWindow="-120" windowWidth="19440" windowHeight="10440" xr2:uid="{00000000-000D-0000-FFFF-FFFF00000000}"/>
  </bookViews>
  <sheets>
    <sheet name="Welcome!" sheetId="12" r:id="rId1"/>
    <sheet name="Practice Forecasting" sheetId="21" r:id="rId2"/>
    <sheet name="Super Simple SPERT®" sheetId="18" r:id="rId3"/>
    <sheet name="SPERT® Normal for Beginners" sheetId="16" r:id="rId4"/>
    <sheet name="SPERT® Normal (1-Point entry)" sheetId="14" r:id="rId5"/>
    <sheet name="SPERT® Normal (3-Point entry)" sheetId="7" r:id="rId6"/>
    <sheet name="SPERT® Normal (Mixed entry)" sheetId="15" r:id="rId7"/>
    <sheet name="SPERT® Normal Charts" sheetId="19" r:id="rId8"/>
    <sheet name="SPERT® Normal - Agile Forecast" sheetId="17" r:id="rId9"/>
    <sheet name="VLookups" sheetId="5" r:id="rId10"/>
    <sheet name="Ratio Scale Modeler" sheetId="9" r:id="rId11"/>
    <sheet name="Collabinart®" sheetId="20" r:id="rId12"/>
    <sheet name="Change Log" sheetId="10" r:id="rId13"/>
    <sheet name="GNU GPL" sheetId="22" r:id="rId14"/>
  </sheets>
  <definedNames>
    <definedName name="_AtRisk_FitDataRange_FIT_25A41_BEC60" hidden="1">#REF!</definedName>
    <definedName name="_AtRisk_FitDataRange_FIT_5E747_5E5C3" hidden="1">#REF!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Index01" hidden="1">0</definedName>
    <definedName name="_AtRisk_SimSetting_ReportOptionCustomItemItemIndex02" hidden="1">1</definedName>
    <definedName name="_AtRisk_SimSetting_ReportOptionCustomItemItemIndex03" hidden="1">2</definedName>
    <definedName name="_AtRisk_SimSetting_ReportOptionCustomItemItemIndex04" hidden="1">3</definedName>
    <definedName name="_AtRisk_SimSetting_ReportOptionCustomItemItemIndex05" hidden="1">4</definedName>
    <definedName name="_AtRisk_SimSetting_ReportOptionCustomItemItemIndex06" hidden="1">5</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6</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2</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Pal_Workbook_GUID" hidden="1">"2VWFXWNI4UF9WJEWK3FPFW5B"</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X109" i="15" l="1"/>
  <c r="DY109" i="15"/>
  <c r="DZ109" i="15"/>
  <c r="EA109" i="15"/>
  <c r="EB109" i="15"/>
  <c r="EC109" i="15"/>
  <c r="ED109" i="15"/>
  <c r="EE109" i="15"/>
  <c r="EF109" i="15"/>
  <c r="EG109" i="15"/>
  <c r="EH109" i="15"/>
  <c r="EI109" i="15"/>
  <c r="EJ109" i="15"/>
  <c r="EK109" i="15"/>
  <c r="EL109" i="15"/>
  <c r="EM109" i="15"/>
  <c r="EN109" i="15"/>
  <c r="EO109" i="15"/>
  <c r="EP109" i="15"/>
  <c r="EQ109" i="15"/>
  <c r="ER109" i="15"/>
  <c r="ES109" i="15"/>
  <c r="ET109" i="15"/>
  <c r="EU109" i="15"/>
  <c r="EV109" i="15"/>
  <c r="EW109" i="15"/>
  <c r="EX109" i="15"/>
  <c r="EY109" i="15"/>
  <c r="EZ109" i="15"/>
  <c r="FA109" i="15"/>
  <c r="FB109" i="15"/>
  <c r="FC109" i="15"/>
  <c r="FD109" i="15"/>
  <c r="FE109" i="15"/>
  <c r="FF109" i="15"/>
  <c r="FG109" i="15"/>
  <c r="FH109" i="15"/>
  <c r="FI109" i="15"/>
  <c r="FJ109" i="15"/>
  <c r="FK109" i="15"/>
  <c r="FL109" i="15"/>
  <c r="FM109" i="15"/>
  <c r="FN109" i="15"/>
  <c r="FO109" i="15"/>
  <c r="FP109" i="15"/>
  <c r="FQ109" i="15"/>
  <c r="FR109" i="15"/>
  <c r="FS109" i="15"/>
  <c r="FT109" i="15"/>
  <c r="FU109" i="15"/>
  <c r="FV109" i="15"/>
  <c r="FW109" i="15"/>
  <c r="FX109" i="15"/>
  <c r="FY109" i="15"/>
  <c r="FZ109" i="15"/>
  <c r="GA109" i="15"/>
  <c r="GB109" i="15"/>
  <c r="GC109" i="15"/>
  <c r="GD109" i="15"/>
  <c r="GE109" i="15"/>
  <c r="GF109" i="15"/>
  <c r="GG109" i="15"/>
  <c r="GH109" i="15"/>
  <c r="GI109" i="15"/>
  <c r="GJ109" i="15"/>
  <c r="GK109" i="15"/>
  <c r="GL109" i="15"/>
  <c r="GM109" i="15"/>
  <c r="GN109" i="15"/>
  <c r="GO109" i="15"/>
  <c r="GP109" i="15"/>
  <c r="GQ109" i="15"/>
  <c r="GR109" i="15"/>
  <c r="GS109" i="15"/>
  <c r="GT109" i="15"/>
  <c r="GU109" i="15"/>
  <c r="GV109" i="15"/>
  <c r="GW109" i="15"/>
  <c r="GX109" i="15"/>
  <c r="GY109" i="15"/>
  <c r="GZ109" i="15"/>
  <c r="HA109" i="15"/>
  <c r="HB109" i="15"/>
  <c r="HC109" i="15"/>
  <c r="HD109" i="15"/>
  <c r="HE109" i="15"/>
  <c r="HF109" i="15"/>
  <c r="HG109" i="15"/>
  <c r="HH109" i="15"/>
  <c r="HI109" i="15"/>
  <c r="HJ109" i="15"/>
  <c r="HK109" i="15"/>
  <c r="HL109" i="15"/>
  <c r="HM109" i="15"/>
  <c r="HN109" i="15"/>
  <c r="HO109" i="15"/>
  <c r="HP109" i="15"/>
  <c r="HQ109" i="15"/>
  <c r="HR109" i="15"/>
  <c r="HS109" i="15"/>
  <c r="DW109" i="15"/>
  <c r="DT109" i="7"/>
  <c r="DU109" i="7"/>
  <c r="DV109" i="7"/>
  <c r="DW109" i="7"/>
  <c r="DX109" i="7"/>
  <c r="DY109" i="7"/>
  <c r="DZ109" i="7"/>
  <c r="EA109" i="7"/>
  <c r="EB109" i="7"/>
  <c r="EC109" i="7"/>
  <c r="ED109" i="7"/>
  <c r="EE109" i="7"/>
  <c r="EF109" i="7"/>
  <c r="EG109" i="7"/>
  <c r="EH109" i="7"/>
  <c r="EI109" i="7"/>
  <c r="EJ109" i="7"/>
  <c r="EK109" i="7"/>
  <c r="EL109" i="7"/>
  <c r="EM109" i="7"/>
  <c r="EN109" i="7"/>
  <c r="EO109" i="7"/>
  <c r="EP109" i="7"/>
  <c r="EQ109" i="7"/>
  <c r="ER109" i="7"/>
  <c r="ES109" i="7"/>
  <c r="ET109" i="7"/>
  <c r="EU109" i="7"/>
  <c r="EV109" i="7"/>
  <c r="EW109" i="7"/>
  <c r="EX109" i="7"/>
  <c r="EY109" i="7"/>
  <c r="EZ109" i="7"/>
  <c r="FA109" i="7"/>
  <c r="FB109" i="7"/>
  <c r="FC109" i="7"/>
  <c r="FD109" i="7"/>
  <c r="FE109" i="7"/>
  <c r="FF109" i="7"/>
  <c r="FG109" i="7"/>
  <c r="FH109" i="7"/>
  <c r="FI109" i="7"/>
  <c r="FJ109" i="7"/>
  <c r="FK109" i="7"/>
  <c r="FL109" i="7"/>
  <c r="FM109" i="7"/>
  <c r="FN109" i="7"/>
  <c r="FO109" i="7"/>
  <c r="FP109" i="7"/>
  <c r="FQ109" i="7"/>
  <c r="FR109" i="7"/>
  <c r="FS109" i="7"/>
  <c r="FT109" i="7"/>
  <c r="FU109" i="7"/>
  <c r="FV109" i="7"/>
  <c r="FW109" i="7"/>
  <c r="FX109" i="7"/>
  <c r="FY109" i="7"/>
  <c r="FZ109" i="7"/>
  <c r="GA109" i="7"/>
  <c r="GB109" i="7"/>
  <c r="GC109" i="7"/>
  <c r="GD109" i="7"/>
  <c r="GE109" i="7"/>
  <c r="GF109" i="7"/>
  <c r="GG109" i="7"/>
  <c r="GH109" i="7"/>
  <c r="GI109" i="7"/>
  <c r="GJ109" i="7"/>
  <c r="GK109" i="7"/>
  <c r="GL109" i="7"/>
  <c r="GM109" i="7"/>
  <c r="GN109" i="7"/>
  <c r="GO109" i="7"/>
  <c r="GP109" i="7"/>
  <c r="GQ109" i="7"/>
  <c r="GR109" i="7"/>
  <c r="GS109" i="7"/>
  <c r="GT109" i="7"/>
  <c r="GU109" i="7"/>
  <c r="GV109" i="7"/>
  <c r="GW109" i="7"/>
  <c r="GX109" i="7"/>
  <c r="GY109" i="7"/>
  <c r="GZ109" i="7"/>
  <c r="HA109" i="7"/>
  <c r="HB109" i="7"/>
  <c r="HC109" i="7"/>
  <c r="HD109" i="7"/>
  <c r="HE109" i="7"/>
  <c r="HF109" i="7"/>
  <c r="HG109" i="7"/>
  <c r="HH109" i="7"/>
  <c r="HI109" i="7"/>
  <c r="HJ109" i="7"/>
  <c r="HK109" i="7"/>
  <c r="HL109" i="7"/>
  <c r="HM109" i="7"/>
  <c r="HN109" i="7"/>
  <c r="HO109" i="7"/>
  <c r="DS109" i="7"/>
  <c r="DT109" i="14"/>
  <c r="DU109" i="14"/>
  <c r="DV109" i="14"/>
  <c r="DW109" i="14"/>
  <c r="DX109" i="14"/>
  <c r="DY109" i="14"/>
  <c r="DZ109" i="14"/>
  <c r="EA109" i="14"/>
  <c r="EB109" i="14"/>
  <c r="EC109" i="14"/>
  <c r="ED109" i="14"/>
  <c r="EE109" i="14"/>
  <c r="EF109" i="14"/>
  <c r="EG109" i="14"/>
  <c r="EH109" i="14"/>
  <c r="EI109" i="14"/>
  <c r="EJ109" i="14"/>
  <c r="EK109" i="14"/>
  <c r="EL109" i="14"/>
  <c r="EM109" i="14"/>
  <c r="EN109" i="14"/>
  <c r="EO109" i="14"/>
  <c r="EP109" i="14"/>
  <c r="EQ109" i="14"/>
  <c r="ER109" i="14"/>
  <c r="ES109" i="14"/>
  <c r="ET109" i="14"/>
  <c r="EU109" i="14"/>
  <c r="EV109" i="14"/>
  <c r="EW109" i="14"/>
  <c r="EX109" i="14"/>
  <c r="EY109" i="14"/>
  <c r="EZ109" i="14"/>
  <c r="FA109" i="14"/>
  <c r="FB109" i="14"/>
  <c r="FC109" i="14"/>
  <c r="FD109" i="14"/>
  <c r="FE109" i="14"/>
  <c r="FF109" i="14"/>
  <c r="FG109" i="14"/>
  <c r="FH109" i="14"/>
  <c r="FI109" i="14"/>
  <c r="FJ109" i="14"/>
  <c r="FK109" i="14"/>
  <c r="FL109" i="14"/>
  <c r="FM109" i="14"/>
  <c r="FN109" i="14"/>
  <c r="FO109" i="14"/>
  <c r="FP109" i="14"/>
  <c r="FQ109" i="14"/>
  <c r="FR109" i="14"/>
  <c r="FS109" i="14"/>
  <c r="FT109" i="14"/>
  <c r="FU109" i="14"/>
  <c r="FV109" i="14"/>
  <c r="FW109" i="14"/>
  <c r="FX109" i="14"/>
  <c r="FY109" i="14"/>
  <c r="FZ109" i="14"/>
  <c r="GA109" i="14"/>
  <c r="GB109" i="14"/>
  <c r="GC109" i="14"/>
  <c r="GD109" i="14"/>
  <c r="GE109" i="14"/>
  <c r="GF109" i="14"/>
  <c r="GG109" i="14"/>
  <c r="GH109" i="14"/>
  <c r="GI109" i="14"/>
  <c r="GJ109" i="14"/>
  <c r="GK109" i="14"/>
  <c r="GL109" i="14"/>
  <c r="GM109" i="14"/>
  <c r="GN109" i="14"/>
  <c r="GO109" i="14"/>
  <c r="GP109" i="14"/>
  <c r="GQ109" i="14"/>
  <c r="GR109" i="14"/>
  <c r="GS109" i="14"/>
  <c r="GT109" i="14"/>
  <c r="GU109" i="14"/>
  <c r="GV109" i="14"/>
  <c r="GW109" i="14"/>
  <c r="GX109" i="14"/>
  <c r="GY109" i="14"/>
  <c r="GZ109" i="14"/>
  <c r="HA109" i="14"/>
  <c r="HB109" i="14"/>
  <c r="HC109" i="14"/>
  <c r="HD109" i="14"/>
  <c r="HE109" i="14"/>
  <c r="HF109" i="14"/>
  <c r="HG109" i="14"/>
  <c r="HH109" i="14"/>
  <c r="HI109" i="14"/>
  <c r="HJ109" i="14"/>
  <c r="HK109" i="14"/>
  <c r="HL109" i="14"/>
  <c r="HM109" i="14"/>
  <c r="HN109" i="14"/>
  <c r="HO109" i="14"/>
  <c r="DS109" i="14"/>
  <c r="E13" i="17" l="1"/>
  <c r="D13" i="17"/>
  <c r="C13" i="17"/>
  <c r="E12" i="17"/>
  <c r="D12" i="17"/>
  <c r="C12" i="17"/>
  <c r="E11" i="17"/>
  <c r="D11" i="17"/>
  <c r="E14" i="17" l="1"/>
  <c r="C14" i="17"/>
  <c r="D14" i="17"/>
  <c r="U4" i="19"/>
  <c r="AA104" i="15"/>
  <c r="AB104" i="15" s="1"/>
  <c r="AC104" i="15" s="1"/>
  <c r="AD104" i="15" s="1"/>
  <c r="AE104" i="15" s="1"/>
  <c r="AF104" i="15" s="1"/>
  <c r="AG104" i="15" s="1"/>
  <c r="AH104" i="15" s="1"/>
  <c r="AI104" i="15" s="1"/>
  <c r="AJ104" i="15" s="1"/>
  <c r="AK104" i="15" s="1"/>
  <c r="AL104" i="15" s="1"/>
  <c r="AM104" i="15" s="1"/>
  <c r="AN104" i="15" s="1"/>
  <c r="AO104" i="15" s="1"/>
  <c r="AP104" i="15" s="1"/>
  <c r="AQ104" i="15" s="1"/>
  <c r="AR104" i="15" s="1"/>
  <c r="AS104" i="15" s="1"/>
  <c r="AT104" i="15" s="1"/>
  <c r="AU104" i="15" s="1"/>
  <c r="AV104" i="15" s="1"/>
  <c r="AW104" i="15" s="1"/>
  <c r="AX104" i="15" s="1"/>
  <c r="AY104" i="15" s="1"/>
  <c r="AZ104" i="15" s="1"/>
  <c r="BA104" i="15" s="1"/>
  <c r="BB104" i="15" s="1"/>
  <c r="BC104" i="15" s="1"/>
  <c r="BD104" i="15" s="1"/>
  <c r="BE104" i="15" s="1"/>
  <c r="BF104" i="15" s="1"/>
  <c r="BG104" i="15" s="1"/>
  <c r="BH104" i="15" s="1"/>
  <c r="BI104" i="15" s="1"/>
  <c r="BJ104" i="15" s="1"/>
  <c r="BK104" i="15" s="1"/>
  <c r="BL104" i="15" s="1"/>
  <c r="BM104" i="15" s="1"/>
  <c r="BN104" i="15" s="1"/>
  <c r="BO104" i="15" s="1"/>
  <c r="BP104" i="15" s="1"/>
  <c r="BQ104" i="15" s="1"/>
  <c r="BR104" i="15" s="1"/>
  <c r="BS104" i="15" s="1"/>
  <c r="BT104" i="15" s="1"/>
  <c r="BU104" i="15" s="1"/>
  <c r="BV104" i="15" s="1"/>
  <c r="BW104" i="15" s="1"/>
  <c r="BX104" i="15" s="1"/>
  <c r="BY104" i="15" s="1"/>
  <c r="BZ104" i="15" s="1"/>
  <c r="CA104" i="15" s="1"/>
  <c r="CB104" i="15" s="1"/>
  <c r="CC104" i="15" s="1"/>
  <c r="CD104" i="15" s="1"/>
  <c r="CE104" i="15" s="1"/>
  <c r="CF104" i="15" s="1"/>
  <c r="CG104" i="15" s="1"/>
  <c r="CH104" i="15" s="1"/>
  <c r="CI104" i="15" s="1"/>
  <c r="CJ104" i="15" s="1"/>
  <c r="CK104" i="15" s="1"/>
  <c r="CL104" i="15" s="1"/>
  <c r="CM104" i="15" s="1"/>
  <c r="CN104" i="15" s="1"/>
  <c r="CO104" i="15" s="1"/>
  <c r="CP104" i="15" s="1"/>
  <c r="CQ104" i="15" s="1"/>
  <c r="CR104" i="15" s="1"/>
  <c r="CS104" i="15" s="1"/>
  <c r="CT104" i="15" s="1"/>
  <c r="CU104" i="15" s="1"/>
  <c r="CV104" i="15" s="1"/>
  <c r="CW104" i="15" s="1"/>
  <c r="CX104" i="15" s="1"/>
  <c r="CY104" i="15" s="1"/>
  <c r="CZ104" i="15" s="1"/>
  <c r="DA104" i="15" s="1"/>
  <c r="DB104" i="15" s="1"/>
  <c r="DC104" i="15" s="1"/>
  <c r="DD104" i="15" s="1"/>
  <c r="DE104" i="15" s="1"/>
  <c r="DF104" i="15" s="1"/>
  <c r="DG104" i="15" s="1"/>
  <c r="DH104" i="15" s="1"/>
  <c r="DI104" i="15" s="1"/>
  <c r="DJ104" i="15" s="1"/>
  <c r="DK104" i="15" s="1"/>
  <c r="DL104" i="15" s="1"/>
  <c r="DM104" i="15" s="1"/>
  <c r="DN104" i="15" s="1"/>
  <c r="DO104" i="15" s="1"/>
  <c r="DP104" i="15" s="1"/>
  <c r="DQ104" i="15" s="1"/>
  <c r="DR104" i="15" s="1"/>
  <c r="DS104" i="15" s="1"/>
  <c r="DT104" i="15" s="1"/>
  <c r="DU104" i="15" s="1"/>
  <c r="Z104" i="15"/>
  <c r="V104" i="7"/>
  <c r="DV104" i="15"/>
  <c r="Y104" i="15"/>
  <c r="U104" i="7"/>
  <c r="DR104" i="7" s="1"/>
  <c r="V104" i="14"/>
  <c r="W104" i="14" s="1"/>
  <c r="X104" i="14" s="1"/>
  <c r="Y104" i="14" s="1"/>
  <c r="Z104" i="14" s="1"/>
  <c r="AA104" i="14" s="1"/>
  <c r="AB104" i="14" s="1"/>
  <c r="AC104" i="14" s="1"/>
  <c r="AD104" i="14" s="1"/>
  <c r="AE104" i="14" s="1"/>
  <c r="AF104" i="14" s="1"/>
  <c r="AG104" i="14" s="1"/>
  <c r="AH104" i="14" s="1"/>
  <c r="AI104" i="14" s="1"/>
  <c r="AJ104" i="14" s="1"/>
  <c r="AK104" i="14" s="1"/>
  <c r="AL104" i="14" s="1"/>
  <c r="AM104" i="14" s="1"/>
  <c r="AN104" i="14" s="1"/>
  <c r="AO104" i="14" s="1"/>
  <c r="AP104" i="14" s="1"/>
  <c r="AQ104" i="14" s="1"/>
  <c r="AR104" i="14" s="1"/>
  <c r="AS104" i="14" s="1"/>
  <c r="AT104" i="14" s="1"/>
  <c r="AU104" i="14" s="1"/>
  <c r="AV104" i="14" s="1"/>
  <c r="AW104" i="14" s="1"/>
  <c r="AX104" i="14" s="1"/>
  <c r="AY104" i="14" s="1"/>
  <c r="AZ104" i="14" s="1"/>
  <c r="BA104" i="14" s="1"/>
  <c r="BB104" i="14" s="1"/>
  <c r="BC104" i="14" s="1"/>
  <c r="BD104" i="14" s="1"/>
  <c r="BE104" i="14" s="1"/>
  <c r="BF104" i="14" s="1"/>
  <c r="BG104" i="14" s="1"/>
  <c r="BH104" i="14" s="1"/>
  <c r="BI104" i="14" s="1"/>
  <c r="BJ104" i="14" s="1"/>
  <c r="BK104" i="14" s="1"/>
  <c r="BL104" i="14" s="1"/>
  <c r="BM104" i="14" s="1"/>
  <c r="BN104" i="14" s="1"/>
  <c r="BO104" i="14" s="1"/>
  <c r="BP104" i="14" s="1"/>
  <c r="BQ104" i="14" s="1"/>
  <c r="BR104" i="14" s="1"/>
  <c r="BS104" i="14" s="1"/>
  <c r="BT104" i="14" s="1"/>
  <c r="BU104" i="14" s="1"/>
  <c r="BV104" i="14" s="1"/>
  <c r="BW104" i="14" s="1"/>
  <c r="BX104" i="14" s="1"/>
  <c r="BY104" i="14" s="1"/>
  <c r="BZ104" i="14" s="1"/>
  <c r="CA104" i="14" s="1"/>
  <c r="CB104" i="14" s="1"/>
  <c r="CC104" i="14" s="1"/>
  <c r="CD104" i="14" s="1"/>
  <c r="CE104" i="14" s="1"/>
  <c r="CF104" i="14" s="1"/>
  <c r="CG104" i="14" s="1"/>
  <c r="CH104" i="14" s="1"/>
  <c r="CI104" i="14" s="1"/>
  <c r="CJ104" i="14" s="1"/>
  <c r="CK104" i="14" s="1"/>
  <c r="CL104" i="14" s="1"/>
  <c r="CM104" i="14" s="1"/>
  <c r="CN104" i="14" s="1"/>
  <c r="CO104" i="14" s="1"/>
  <c r="CP104" i="14" s="1"/>
  <c r="CQ104" i="14" s="1"/>
  <c r="CR104" i="14" s="1"/>
  <c r="CS104" i="14" s="1"/>
  <c r="CT104" i="14" s="1"/>
  <c r="CU104" i="14" s="1"/>
  <c r="CV104" i="14" s="1"/>
  <c r="CW104" i="14" s="1"/>
  <c r="CX104" i="14" s="1"/>
  <c r="CY104" i="14" s="1"/>
  <c r="CZ104" i="14" s="1"/>
  <c r="DA104" i="14" s="1"/>
  <c r="DB104" i="14" s="1"/>
  <c r="DC104" i="14" s="1"/>
  <c r="DD104" i="14" s="1"/>
  <c r="DE104" i="14" s="1"/>
  <c r="DF104" i="14" s="1"/>
  <c r="DG104" i="14" s="1"/>
  <c r="DH104" i="14" s="1"/>
  <c r="DI104" i="14" s="1"/>
  <c r="DJ104" i="14" s="1"/>
  <c r="DK104" i="14" s="1"/>
  <c r="DL104" i="14" s="1"/>
  <c r="DM104" i="14" s="1"/>
  <c r="DN104" i="14" s="1"/>
  <c r="DO104" i="14" s="1"/>
  <c r="DP104" i="14" s="1"/>
  <c r="DQ104" i="14" s="1"/>
  <c r="DR104" i="14"/>
  <c r="U104" i="14"/>
  <c r="E15" i="17" l="1"/>
  <c r="D15" i="17"/>
  <c r="C15" i="17"/>
  <c r="C16" i="17" s="1"/>
  <c r="AP4" i="19"/>
  <c r="AO4" i="19" s="1"/>
  <c r="AN4" i="19" s="1"/>
  <c r="AM4" i="19" s="1"/>
  <c r="AL4" i="19" s="1"/>
  <c r="AK4" i="19" s="1"/>
  <c r="AJ4" i="19" s="1"/>
  <c r="AI4" i="19" s="1"/>
  <c r="AH4" i="19" s="1"/>
  <c r="AG4" i="19" s="1"/>
  <c r="AF4" i="19" s="1"/>
  <c r="AE4" i="19" s="1"/>
  <c r="AD4" i="19" s="1"/>
  <c r="AC4" i="19" s="1"/>
  <c r="AB4" i="19" s="1"/>
  <c r="AA4" i="19" s="1"/>
  <c r="Z4" i="19" s="1"/>
  <c r="Y4" i="19" s="1"/>
  <c r="X4" i="19" s="1"/>
  <c r="W4" i="19" s="1"/>
  <c r="V4" i="19" s="1"/>
  <c r="W104" i="7"/>
  <c r="X104" i="7" s="1"/>
  <c r="Y104" i="7" s="1"/>
  <c r="Z104" i="7" s="1"/>
  <c r="AA104" i="7" s="1"/>
  <c r="AB104" i="7" s="1"/>
  <c r="AC104" i="7" s="1"/>
  <c r="AD104" i="7" s="1"/>
  <c r="AE104" i="7" s="1"/>
  <c r="AF104" i="7" s="1"/>
  <c r="AG104" i="7" s="1"/>
  <c r="AH104" i="7" s="1"/>
  <c r="AI104" i="7" s="1"/>
  <c r="AJ104" i="7" s="1"/>
  <c r="AK104" i="7" s="1"/>
  <c r="AL104" i="7" s="1"/>
  <c r="AM104" i="7" s="1"/>
  <c r="AN104" i="7" s="1"/>
  <c r="AO104" i="7" s="1"/>
  <c r="AP104" i="7" s="1"/>
  <c r="AQ104" i="7" s="1"/>
  <c r="AR104" i="7" s="1"/>
  <c r="AS104" i="7" s="1"/>
  <c r="AT104" i="7" s="1"/>
  <c r="AU104" i="7" s="1"/>
  <c r="AV104" i="7" s="1"/>
  <c r="AW104" i="7" s="1"/>
  <c r="AX104" i="7" s="1"/>
  <c r="AY104" i="7" s="1"/>
  <c r="AZ104" i="7" s="1"/>
  <c r="BA104" i="7" s="1"/>
  <c r="BB104" i="7" s="1"/>
  <c r="BC104" i="7" s="1"/>
  <c r="BD104" i="7" s="1"/>
  <c r="BE104" i="7" s="1"/>
  <c r="BF104" i="7" s="1"/>
  <c r="BG104" i="7" s="1"/>
  <c r="BH104" i="7" s="1"/>
  <c r="BI104" i="7" s="1"/>
  <c r="BJ104" i="7" s="1"/>
  <c r="BK104" i="7" s="1"/>
  <c r="BL104" i="7" s="1"/>
  <c r="BM104" i="7" s="1"/>
  <c r="BN104" i="7" s="1"/>
  <c r="BO104" i="7" s="1"/>
  <c r="BP104" i="7" s="1"/>
  <c r="BQ104" i="7" s="1"/>
  <c r="BR104" i="7" s="1"/>
  <c r="BS104" i="7" s="1"/>
  <c r="BT104" i="7" s="1"/>
  <c r="BU104" i="7" s="1"/>
  <c r="BV104" i="7" s="1"/>
  <c r="BW104" i="7" s="1"/>
  <c r="BX104" i="7" s="1"/>
  <c r="BY104" i="7" s="1"/>
  <c r="BZ104" i="7" s="1"/>
  <c r="CA104" i="7" s="1"/>
  <c r="CB104" i="7" s="1"/>
  <c r="CC104" i="7" s="1"/>
  <c r="CD104" i="7" s="1"/>
  <c r="CE104" i="7" s="1"/>
  <c r="CF104" i="7" s="1"/>
  <c r="CG104" i="7" s="1"/>
  <c r="CH104" i="7" s="1"/>
  <c r="CI104" i="7" s="1"/>
  <c r="CJ104" i="7" s="1"/>
  <c r="CK104" i="7" s="1"/>
  <c r="CL104" i="7" s="1"/>
  <c r="CM104" i="7" s="1"/>
  <c r="CN104" i="7" s="1"/>
  <c r="CO104" i="7" s="1"/>
  <c r="CP104" i="7" s="1"/>
  <c r="CQ104" i="7" s="1"/>
  <c r="CR104" i="7" s="1"/>
  <c r="CS104" i="7" s="1"/>
  <c r="CT104" i="7" s="1"/>
  <c r="CU104" i="7" s="1"/>
  <c r="CV104" i="7" s="1"/>
  <c r="CW104" i="7" s="1"/>
  <c r="CX104" i="7" s="1"/>
  <c r="CY104" i="7" s="1"/>
  <c r="CZ104" i="7" s="1"/>
  <c r="DA104" i="7" s="1"/>
  <c r="DB104" i="7" s="1"/>
  <c r="DC104" i="7" s="1"/>
  <c r="DD104" i="7" s="1"/>
  <c r="DE104" i="7" s="1"/>
  <c r="DF104" i="7" s="1"/>
  <c r="DG104" i="7" s="1"/>
  <c r="DH104" i="7" s="1"/>
  <c r="DI104" i="7" s="1"/>
  <c r="DJ104" i="7" s="1"/>
  <c r="DK104" i="7" s="1"/>
  <c r="DL104" i="7" s="1"/>
  <c r="DM104" i="7" s="1"/>
  <c r="DN104" i="7" s="1"/>
  <c r="DO104" i="7" s="1"/>
  <c r="DP104" i="7" s="1"/>
  <c r="DQ104" i="7" s="1"/>
  <c r="D16" i="17" l="1"/>
  <c r="E16" i="17"/>
  <c r="AQ4" i="19"/>
  <c r="AR4" i="19" s="1"/>
  <c r="AS4" i="19" s="1"/>
  <c r="AT4" i="19" s="1"/>
  <c r="AU4" i="19" s="1"/>
  <c r="AV4" i="19" s="1"/>
  <c r="AW4" i="19" s="1"/>
  <c r="AX4" i="19" s="1"/>
  <c r="AY4" i="19" s="1"/>
  <c r="AZ4" i="19" s="1"/>
  <c r="BA4" i="19" s="1"/>
  <c r="BB4" i="19" s="1"/>
  <c r="BC4" i="19" s="1"/>
  <c r="BD4" i="19" s="1"/>
  <c r="BE4" i="19" s="1"/>
  <c r="BF4" i="19" s="1"/>
  <c r="BG4" i="19" s="1"/>
  <c r="BH4" i="19" s="1"/>
  <c r="BI4" i="19" s="1"/>
  <c r="BJ4" i="19" s="1"/>
  <c r="BK4" i="19" s="1"/>
  <c r="BL4" i="19" s="1"/>
  <c r="BM4" i="19" s="1"/>
  <c r="BN4" i="19" s="1"/>
  <c r="BO4" i="19" s="1"/>
  <c r="BP4" i="19" s="1"/>
  <c r="BQ4" i="19" s="1"/>
  <c r="BR4" i="19" s="1"/>
  <c r="BS4" i="19" s="1"/>
  <c r="BT4" i="19" s="1"/>
  <c r="BU4" i="19" s="1"/>
  <c r="BV4" i="19" s="1"/>
  <c r="BW4" i="19" s="1"/>
  <c r="BX4" i="19" s="1"/>
  <c r="BY4" i="19" s="1"/>
  <c r="BZ4" i="19" s="1"/>
  <c r="CA4" i="19" s="1"/>
  <c r="CB4" i="19" s="1"/>
  <c r="CC4" i="19" s="1"/>
  <c r="CD4" i="19" s="1"/>
  <c r="CE4" i="19" s="1"/>
  <c r="CF4" i="19" s="1"/>
  <c r="CG4" i="19" s="1"/>
  <c r="CH4" i="19" s="1"/>
  <c r="CI4" i="19" s="1"/>
  <c r="CJ4" i="19" s="1"/>
  <c r="CK4" i="19" s="1"/>
  <c r="CL4" i="19" s="1"/>
  <c r="CM4" i="19" s="1"/>
  <c r="CN4" i="19" s="1"/>
  <c r="CO4" i="19" s="1"/>
  <c r="CP4" i="19" s="1"/>
  <c r="CQ4" i="19" s="1"/>
  <c r="CR4" i="19" s="1"/>
  <c r="CS4" i="19" s="1"/>
  <c r="CT4" i="19" s="1"/>
  <c r="CU4" i="19" s="1"/>
  <c r="CV4" i="19" s="1"/>
  <c r="CW4" i="19" s="1"/>
  <c r="CX4" i="19" s="1"/>
  <c r="CY4" i="19" s="1"/>
  <c r="CZ4" i="19" s="1"/>
  <c r="DA4" i="19" s="1"/>
  <c r="DB4" i="19" s="1"/>
  <c r="DC4" i="19" s="1"/>
  <c r="DD4" i="19" s="1"/>
  <c r="DE4" i="19" s="1"/>
  <c r="DF4" i="19" s="1"/>
  <c r="DG4" i="19" s="1"/>
  <c r="DH4" i="19" s="1"/>
  <c r="DI4" i="19" s="1"/>
  <c r="DJ4" i="19" s="1"/>
  <c r="DK4" i="19" s="1"/>
  <c r="DL4" i="19" s="1"/>
  <c r="DM4" i="19" s="1"/>
  <c r="DN4" i="19" s="1"/>
  <c r="DO4" i="19" s="1"/>
  <c r="DP4" i="19" s="1"/>
  <c r="DQ4" i="19" s="1"/>
  <c r="DR4" i="19" s="1"/>
  <c r="B39" i="21"/>
  <c r="C18" i="17" l="1"/>
  <c r="C19" i="17" s="1"/>
  <c r="E18" i="17"/>
  <c r="D18" i="17"/>
  <c r="D19" i="17" l="1"/>
  <c r="E19" i="17"/>
  <c r="T98" i="17"/>
  <c r="S4" i="17"/>
  <c r="T39" i="17" l="1"/>
  <c r="T8" i="17"/>
  <c r="T58" i="17"/>
  <c r="T43" i="17"/>
  <c r="T29" i="17"/>
  <c r="T44" i="17"/>
  <c r="T23" i="17"/>
  <c r="T55" i="17"/>
  <c r="T87" i="17"/>
  <c r="T77" i="17"/>
  <c r="T73" i="17"/>
  <c r="T40" i="17"/>
  <c r="T7" i="17"/>
  <c r="T71" i="17"/>
  <c r="T14" i="17"/>
  <c r="T11" i="17"/>
  <c r="T75" i="17"/>
  <c r="T46" i="17"/>
  <c r="T27" i="17"/>
  <c r="T59" i="17"/>
  <c r="T91" i="17"/>
  <c r="T93" i="17"/>
  <c r="T16" i="17"/>
  <c r="T25" i="17"/>
  <c r="T89" i="17"/>
  <c r="T85" i="17"/>
  <c r="T82" i="17"/>
  <c r="T15" i="17"/>
  <c r="T31" i="17"/>
  <c r="T47" i="17"/>
  <c r="T63" i="17"/>
  <c r="T79" i="17"/>
  <c r="T95" i="17"/>
  <c r="T50" i="17"/>
  <c r="T4" i="17"/>
  <c r="T30" i="17"/>
  <c r="T57" i="17"/>
  <c r="T94" i="17"/>
  <c r="T37" i="17"/>
  <c r="T101" i="17"/>
  <c r="T86" i="17"/>
  <c r="T52" i="17"/>
  <c r="T32" i="17"/>
  <c r="T70" i="17"/>
  <c r="T19" i="17"/>
  <c r="T35" i="17"/>
  <c r="T51" i="17"/>
  <c r="T67" i="17"/>
  <c r="T83" i="17"/>
  <c r="T99" i="17"/>
  <c r="T61" i="17"/>
  <c r="T9" i="17"/>
  <c r="T36" i="17"/>
  <c r="T68" i="17"/>
  <c r="T10" i="17"/>
  <c r="T53" i="17"/>
  <c r="T28" i="17"/>
  <c r="T18" i="17"/>
  <c r="S6" i="17"/>
  <c r="S48" i="17"/>
  <c r="S16" i="17"/>
  <c r="S38" i="17"/>
  <c r="S58" i="17"/>
  <c r="S82" i="17"/>
  <c r="S13" i="17"/>
  <c r="S45" i="17"/>
  <c r="S77" i="17"/>
  <c r="S22" i="17"/>
  <c r="S42" i="17"/>
  <c r="S64" i="17"/>
  <c r="S90" i="17"/>
  <c r="S21" i="17"/>
  <c r="S53" i="17"/>
  <c r="S85" i="17"/>
  <c r="S26" i="17"/>
  <c r="S70" i="17"/>
  <c r="S98" i="17"/>
  <c r="S29" i="17"/>
  <c r="S61" i="17"/>
  <c r="S97" i="17"/>
  <c r="S10" i="17"/>
  <c r="S32" i="17"/>
  <c r="S54" i="17"/>
  <c r="S74" i="17"/>
  <c r="S5" i="17"/>
  <c r="S37" i="17"/>
  <c r="S69" i="17"/>
  <c r="T78" i="17"/>
  <c r="T100" i="17"/>
  <c r="T21" i="17"/>
  <c r="T42" i="17"/>
  <c r="T64" i="17"/>
  <c r="T6" i="17"/>
  <c r="T49" i="17"/>
  <c r="T92" i="17"/>
  <c r="T45" i="17"/>
  <c r="T3" i="17"/>
  <c r="T20" i="17"/>
  <c r="T41" i="17"/>
  <c r="T62" i="17"/>
  <c r="T84" i="17"/>
  <c r="T5" i="17"/>
  <c r="T26" i="17"/>
  <c r="T48" i="17"/>
  <c r="T80" i="17"/>
  <c r="T22" i="17"/>
  <c r="T65" i="17"/>
  <c r="T13" i="17"/>
  <c r="T72" i="17"/>
  <c r="S8" i="17"/>
  <c r="S18" i="17"/>
  <c r="S30" i="17"/>
  <c r="S40" i="17"/>
  <c r="S50" i="17"/>
  <c r="S62" i="17"/>
  <c r="S72" i="17"/>
  <c r="S86" i="17"/>
  <c r="S2" i="17"/>
  <c r="S17" i="17"/>
  <c r="S33" i="17"/>
  <c r="S49" i="17"/>
  <c r="S65" i="17"/>
  <c r="S81" i="17"/>
  <c r="S14" i="17"/>
  <c r="S24" i="17"/>
  <c r="S34" i="17"/>
  <c r="S46" i="17"/>
  <c r="S56" i="17"/>
  <c r="S66" i="17"/>
  <c r="S78" i="17"/>
  <c r="S94" i="17"/>
  <c r="S9" i="17"/>
  <c r="S25" i="17"/>
  <c r="S41" i="17"/>
  <c r="S57" i="17"/>
  <c r="S73" i="17"/>
  <c r="S89" i="17"/>
  <c r="S80" i="17"/>
  <c r="S88" i="17"/>
  <c r="S96" i="17"/>
  <c r="S3" i="17"/>
  <c r="S11" i="17"/>
  <c r="S19" i="17"/>
  <c r="S27" i="17"/>
  <c r="S35" i="17"/>
  <c r="S43" i="17"/>
  <c r="S51" i="17"/>
  <c r="S59" i="17"/>
  <c r="S67" i="17"/>
  <c r="S75" i="17"/>
  <c r="S83" i="17"/>
  <c r="S91" i="17"/>
  <c r="S99" i="17"/>
  <c r="S93" i="17"/>
  <c r="S101" i="17"/>
  <c r="S12" i="17"/>
  <c r="S20" i="17"/>
  <c r="S28" i="17"/>
  <c r="S36" i="17"/>
  <c r="S44" i="17"/>
  <c r="S52" i="17"/>
  <c r="S60" i="17"/>
  <c r="S68" i="17"/>
  <c r="S76" i="17"/>
  <c r="S84" i="17"/>
  <c r="S92" i="17"/>
  <c r="S100" i="17"/>
  <c r="S7" i="17"/>
  <c r="S15" i="17"/>
  <c r="S23" i="17"/>
  <c r="S31" i="17"/>
  <c r="S39" i="17"/>
  <c r="S47" i="17"/>
  <c r="S55" i="17"/>
  <c r="S63" i="17"/>
  <c r="S71" i="17"/>
  <c r="S79" i="17"/>
  <c r="S87" i="17"/>
  <c r="S95" i="17"/>
  <c r="T69" i="17"/>
  <c r="T90" i="17"/>
  <c r="T12" i="17"/>
  <c r="T33" i="17"/>
  <c r="T54" i="17"/>
  <c r="T76" i="17"/>
  <c r="T97" i="17"/>
  <c r="T24" i="17"/>
  <c r="T56" i="17"/>
  <c r="T88" i="17"/>
  <c r="T74" i="17"/>
  <c r="T96" i="17"/>
  <c r="T17" i="17"/>
  <c r="T38" i="17"/>
  <c r="T60" i="17"/>
  <c r="T81" i="17"/>
  <c r="T2" i="17"/>
  <c r="T34" i="17"/>
  <c r="T66" i="17"/>
  <c r="S102" i="17" l="1"/>
  <c r="D20" i="17" s="1"/>
  <c r="T102" i="17"/>
  <c r="E20" i="17" s="1"/>
  <c r="Q4" i="17" l="1"/>
  <c r="Q5" i="17" s="1"/>
  <c r="Q6" i="17" s="1"/>
  <c r="Q7" i="17" s="1"/>
  <c r="Q8" i="17" s="1"/>
  <c r="Q9" i="17" s="1"/>
  <c r="Q10" i="17" s="1"/>
  <c r="Q11" i="17" s="1"/>
  <c r="Q12" i="17" s="1"/>
  <c r="Q13" i="17" s="1"/>
  <c r="Q14" i="17" s="1"/>
  <c r="Q15" i="17" s="1"/>
  <c r="Q16" i="17" s="1"/>
  <c r="Q17" i="17" s="1"/>
  <c r="Q18" i="17" s="1"/>
  <c r="Q19" i="17" s="1"/>
  <c r="Q20" i="17" s="1"/>
  <c r="Q21" i="17" s="1"/>
  <c r="Q22" i="17" s="1"/>
  <c r="Q23" i="17" s="1"/>
  <c r="Q24" i="17" s="1"/>
  <c r="Q25" i="17" s="1"/>
  <c r="Q26" i="17" s="1"/>
  <c r="Q27" i="17" s="1"/>
  <c r="Q28" i="17" s="1"/>
  <c r="Q29" i="17" s="1"/>
  <c r="Q30" i="17" s="1"/>
  <c r="Q31" i="17" s="1"/>
  <c r="Q32" i="17" s="1"/>
  <c r="Q33" i="17" s="1"/>
  <c r="Q34" i="17" s="1"/>
  <c r="Q35" i="17" s="1"/>
  <c r="Q36" i="17" s="1"/>
  <c r="Q37" i="17" s="1"/>
  <c r="Q38" i="17" s="1"/>
  <c r="Q39" i="17" s="1"/>
  <c r="Q40" i="17" s="1"/>
  <c r="Q41" i="17" s="1"/>
  <c r="Q42" i="17" s="1"/>
  <c r="Q43" i="17" s="1"/>
  <c r="Q44" i="17" s="1"/>
  <c r="Q45" i="17" s="1"/>
  <c r="Q46" i="17" s="1"/>
  <c r="Q47" i="17" s="1"/>
  <c r="Q48" i="17" s="1"/>
  <c r="Q49" i="17" s="1"/>
  <c r="Q50" i="17" s="1"/>
  <c r="Q51" i="17" s="1"/>
  <c r="Q52" i="17" s="1"/>
  <c r="Q53" i="17" s="1"/>
  <c r="Q54" i="17" s="1"/>
  <c r="Q55" i="17" s="1"/>
  <c r="Q56" i="17" s="1"/>
  <c r="Q57" i="17" s="1"/>
  <c r="Q58" i="17" s="1"/>
  <c r="Q59" i="17" s="1"/>
  <c r="Q60" i="17" s="1"/>
  <c r="Q61" i="17" s="1"/>
  <c r="Q62" i="17" s="1"/>
  <c r="Q63" i="17" s="1"/>
  <c r="Q64" i="17" s="1"/>
  <c r="Q65" i="17" s="1"/>
  <c r="Q66" i="17" s="1"/>
  <c r="Q67" i="17" s="1"/>
  <c r="Q68" i="17" s="1"/>
  <c r="Q69" i="17" s="1"/>
  <c r="Q70" i="17" s="1"/>
  <c r="Q71" i="17" s="1"/>
  <c r="Q72" i="17" s="1"/>
  <c r="Q73" i="17" s="1"/>
  <c r="Q74" i="17" s="1"/>
  <c r="Q75" i="17" s="1"/>
  <c r="Q76" i="17" s="1"/>
  <c r="Q77" i="17" s="1"/>
  <c r="Q78" i="17" s="1"/>
  <c r="Q79" i="17" s="1"/>
  <c r="Q80" i="17" s="1"/>
  <c r="Q81" i="17" s="1"/>
  <c r="Q82" i="17" s="1"/>
  <c r="Q83" i="17" s="1"/>
  <c r="Q84" i="17" s="1"/>
  <c r="Q85" i="17" s="1"/>
  <c r="Q86" i="17" s="1"/>
  <c r="Q87" i="17" s="1"/>
  <c r="Q88" i="17" s="1"/>
  <c r="Q89" i="17" s="1"/>
  <c r="Q90" i="17" s="1"/>
  <c r="Q91" i="17" s="1"/>
  <c r="Q92" i="17" s="1"/>
  <c r="Q93" i="17" s="1"/>
  <c r="Q94" i="17" s="1"/>
  <c r="Q95" i="17" s="1"/>
  <c r="Q96" i="17" s="1"/>
  <c r="Q97" i="17" s="1"/>
  <c r="Q98" i="17" s="1"/>
  <c r="Q99" i="17" s="1"/>
  <c r="Q100" i="17" s="1"/>
  <c r="Q101" i="17" s="1"/>
  <c r="Q3" i="17"/>
  <c r="EB100" i="15" l="1"/>
  <c r="ER100" i="15"/>
  <c r="HD100" i="15"/>
  <c r="DT11" i="7"/>
  <c r="EU12" i="7"/>
  <c r="FV13" i="7"/>
  <c r="GW14" i="7"/>
  <c r="EA16" i="7"/>
  <c r="FB17" i="7"/>
  <c r="GC18" i="7"/>
  <c r="HD19" i="7"/>
  <c r="EH21" i="7"/>
  <c r="FI22" i="7"/>
  <c r="GJ23" i="7"/>
  <c r="HK24" i="7"/>
  <c r="EO26" i="7"/>
  <c r="FP27" i="7"/>
  <c r="GQ28" i="7"/>
  <c r="DU30" i="7"/>
  <c r="EV31" i="7"/>
  <c r="FW32" i="7"/>
  <c r="GX33" i="7"/>
  <c r="EB35" i="7"/>
  <c r="FC36" i="7"/>
  <c r="GD37" i="7"/>
  <c r="HE38" i="7"/>
  <c r="EI40" i="7"/>
  <c r="FJ41" i="7"/>
  <c r="GK42" i="7"/>
  <c r="HL43" i="7"/>
  <c r="EP45" i="7"/>
  <c r="FQ46" i="7"/>
  <c r="GR47" i="7"/>
  <c r="GL48" i="7"/>
  <c r="DU49" i="7"/>
  <c r="FA49" i="7"/>
  <c r="GG49" i="7"/>
  <c r="HM49" i="7"/>
  <c r="EV50" i="7"/>
  <c r="GB50" i="7"/>
  <c r="HH50" i="7"/>
  <c r="EQ51" i="7"/>
  <c r="FW51" i="7"/>
  <c r="HC51" i="7"/>
  <c r="EL52" i="7"/>
  <c r="FR52" i="7"/>
  <c r="GX52" i="7"/>
  <c r="EG53" i="7"/>
  <c r="FM53" i="7"/>
  <c r="GS53" i="7"/>
  <c r="EB54" i="7"/>
  <c r="FH54" i="7"/>
  <c r="GN54" i="7"/>
  <c r="DW55" i="7"/>
  <c r="FC55" i="7"/>
  <c r="GI55" i="7"/>
  <c r="HO55" i="7"/>
  <c r="EX56" i="7"/>
  <c r="GD56" i="7"/>
  <c r="HJ56" i="7"/>
  <c r="ES57" i="7"/>
  <c r="FY57" i="7"/>
  <c r="HE57" i="7"/>
  <c r="EN58" i="7"/>
  <c r="FT58" i="7"/>
  <c r="GZ58" i="7"/>
  <c r="EI59" i="7"/>
  <c r="FO59" i="7"/>
  <c r="GU59" i="7"/>
  <c r="ED60" i="7"/>
  <c r="FJ60" i="7"/>
  <c r="GP60" i="7"/>
  <c r="DY61" i="7"/>
  <c r="FE61" i="7"/>
  <c r="GK61" i="7"/>
  <c r="DT62" i="7"/>
  <c r="EZ62" i="7"/>
  <c r="GF62" i="7"/>
  <c r="HL62" i="7"/>
  <c r="EU63" i="7"/>
  <c r="GA63" i="7"/>
  <c r="HF63" i="7"/>
  <c r="DY64" i="7"/>
  <c r="EO64" i="7"/>
  <c r="FE64" i="7"/>
  <c r="FU64" i="7"/>
  <c r="GK64" i="7"/>
  <c r="HA64" i="7"/>
  <c r="DT65" i="7"/>
  <c r="EJ65" i="7"/>
  <c r="EZ65" i="7"/>
  <c r="FP65" i="7"/>
  <c r="GF65" i="7"/>
  <c r="GV65" i="7"/>
  <c r="HL65" i="7"/>
  <c r="EE66" i="7"/>
  <c r="EU66" i="7"/>
  <c r="FK66" i="7"/>
  <c r="GA66" i="7"/>
  <c r="GQ66" i="7"/>
  <c r="HG66" i="7"/>
  <c r="DZ67" i="7"/>
  <c r="EP67" i="7"/>
  <c r="FF67" i="7"/>
  <c r="FV67" i="7"/>
  <c r="GL67" i="7"/>
  <c r="HB67" i="7"/>
  <c r="DU68" i="7"/>
  <c r="EK68" i="7"/>
  <c r="FA68" i="7"/>
  <c r="FQ68" i="7"/>
  <c r="GG68" i="7"/>
  <c r="GW68" i="7"/>
  <c r="HM68" i="7"/>
  <c r="EF69" i="7"/>
  <c r="EV69" i="7"/>
  <c r="FL69" i="7"/>
  <c r="GB69" i="7"/>
  <c r="GR69" i="7"/>
  <c r="HH69" i="7"/>
  <c r="EA70" i="7"/>
  <c r="EQ70" i="7"/>
  <c r="FG70" i="7"/>
  <c r="FW70" i="7"/>
  <c r="GM70" i="7"/>
  <c r="HC70" i="7"/>
  <c r="DV71" i="7"/>
  <c r="EL71" i="7"/>
  <c r="FB71" i="7"/>
  <c r="FR71" i="7"/>
  <c r="GH71" i="7"/>
  <c r="GX71" i="7"/>
  <c r="HN71" i="7"/>
  <c r="EG72" i="7"/>
  <c r="EW72" i="7"/>
  <c r="FM72" i="7"/>
  <c r="GC72" i="7"/>
  <c r="GS72" i="7"/>
  <c r="HI72" i="7"/>
  <c r="EB73" i="7"/>
  <c r="ER73" i="7"/>
  <c r="FH73" i="7"/>
  <c r="FX73" i="7"/>
  <c r="GN73" i="7"/>
  <c r="HD73" i="7"/>
  <c r="DW74" i="7"/>
  <c r="EM74" i="7"/>
  <c r="FC74" i="7"/>
  <c r="FS74" i="7"/>
  <c r="GI74" i="7"/>
  <c r="GY74" i="7"/>
  <c r="HO74" i="7"/>
  <c r="EH75" i="7"/>
  <c r="EX75" i="7"/>
  <c r="FN75" i="7"/>
  <c r="GD75" i="7"/>
  <c r="GT75" i="7"/>
  <c r="HJ75" i="7"/>
  <c r="EC76" i="7"/>
  <c r="ES76" i="7"/>
  <c r="FI76" i="7"/>
  <c r="FY76" i="7"/>
  <c r="GO76" i="7"/>
  <c r="HE76" i="7"/>
  <c r="DX77" i="7"/>
  <c r="EN77" i="7"/>
  <c r="FD77" i="7"/>
  <c r="FT77" i="7"/>
  <c r="GJ77" i="7"/>
  <c r="GZ77" i="7"/>
  <c r="DS78" i="7"/>
  <c r="EI78" i="7"/>
  <c r="EY78" i="7"/>
  <c r="FO78" i="7"/>
  <c r="GE78" i="7"/>
  <c r="GU78" i="7"/>
  <c r="HK78" i="7"/>
  <c r="ED79" i="7"/>
  <c r="ET79" i="7"/>
  <c r="FJ79" i="7"/>
  <c r="FZ79" i="7"/>
  <c r="GP79" i="7"/>
  <c r="HF79" i="7"/>
  <c r="DY80" i="7"/>
  <c r="EO80" i="7"/>
  <c r="FE80" i="7"/>
  <c r="FU80" i="7"/>
  <c r="GK80" i="7"/>
  <c r="HA80" i="7"/>
  <c r="DT81" i="7"/>
  <c r="EJ81" i="7"/>
  <c r="EZ81" i="7"/>
  <c r="FP81" i="7"/>
  <c r="GF81" i="7"/>
  <c r="GV81" i="7"/>
  <c r="HL81" i="7"/>
  <c r="EE82" i="7"/>
  <c r="EU82" i="7"/>
  <c r="FK82" i="7"/>
  <c r="GA82" i="7"/>
  <c r="GQ82" i="7"/>
  <c r="HG82" i="7"/>
  <c r="DZ83" i="7"/>
  <c r="EP83" i="7"/>
  <c r="FF83" i="7"/>
  <c r="FV83" i="7"/>
  <c r="GL83" i="7"/>
  <c r="HB83" i="7"/>
  <c r="DU84" i="7"/>
  <c r="EK84" i="7"/>
  <c r="FA84" i="7"/>
  <c r="FQ84" i="7"/>
  <c r="GG84" i="7"/>
  <c r="GW84" i="7"/>
  <c r="HM84" i="7"/>
  <c r="EF85" i="7"/>
  <c r="EV85" i="7"/>
  <c r="FL85" i="7"/>
  <c r="GB85" i="7"/>
  <c r="GR85" i="7"/>
  <c r="HH85" i="7"/>
  <c r="EA86" i="7"/>
  <c r="EQ86" i="7"/>
  <c r="FG86" i="7"/>
  <c r="FW86" i="7"/>
  <c r="GM86" i="7"/>
  <c r="HC86" i="7"/>
  <c r="DV87" i="7"/>
  <c r="EL87" i="7"/>
  <c r="FB87" i="7"/>
  <c r="FR87" i="7"/>
  <c r="GH87" i="7"/>
  <c r="GX87" i="7"/>
  <c r="HN87" i="7"/>
  <c r="EG88" i="7"/>
  <c r="EW88" i="7"/>
  <c r="FM88" i="7"/>
  <c r="GC88" i="7"/>
  <c r="GS88" i="7"/>
  <c r="HI88" i="7"/>
  <c r="EB89" i="7"/>
  <c r="ER89" i="7"/>
  <c r="FH89" i="7"/>
  <c r="FX89" i="7"/>
  <c r="GN89" i="7"/>
  <c r="HD89" i="7"/>
  <c r="DW90" i="7"/>
  <c r="EM90" i="7"/>
  <c r="FC90" i="7"/>
  <c r="FS90" i="7"/>
  <c r="GI90" i="7"/>
  <c r="GY90" i="7"/>
  <c r="HO90" i="7"/>
  <c r="EH91" i="7"/>
  <c r="EX91" i="7"/>
  <c r="FN91" i="7"/>
  <c r="GD91" i="7"/>
  <c r="GT91" i="7"/>
  <c r="HJ91" i="7"/>
  <c r="EC92" i="7"/>
  <c r="ES92" i="7"/>
  <c r="FI92" i="7"/>
  <c r="FY92" i="7"/>
  <c r="GO92" i="7"/>
  <c r="HE92" i="7"/>
  <c r="DX93" i="7"/>
  <c r="EN93" i="7"/>
  <c r="FD93" i="7"/>
  <c r="FT93" i="7"/>
  <c r="GJ93" i="7"/>
  <c r="GZ93" i="7"/>
  <c r="DS94" i="7"/>
  <c r="EI94" i="7"/>
  <c r="EY94" i="7"/>
  <c r="FO94" i="7"/>
  <c r="GE94" i="7"/>
  <c r="GU94" i="7"/>
  <c r="HK94" i="7"/>
  <c r="ED95" i="7"/>
  <c r="ET95" i="7"/>
  <c r="FJ95" i="7"/>
  <c r="FZ95" i="7"/>
  <c r="GP95" i="7"/>
  <c r="HF95" i="7"/>
  <c r="DY96" i="7"/>
  <c r="EO96" i="7"/>
  <c r="FE96" i="7"/>
  <c r="FU96" i="7"/>
  <c r="GK96" i="7"/>
  <c r="HA96" i="7"/>
  <c r="DT97" i="7"/>
  <c r="EJ97" i="7"/>
  <c r="EZ97" i="7"/>
  <c r="FP97" i="7"/>
  <c r="GF97" i="7"/>
  <c r="GV97" i="7"/>
  <c r="HL97" i="7"/>
  <c r="EE98" i="7"/>
  <c r="EU98" i="7"/>
  <c r="FK98" i="7"/>
  <c r="GA98" i="7"/>
  <c r="GQ98" i="7"/>
  <c r="HG98" i="7"/>
  <c r="DZ99" i="7"/>
  <c r="EP99" i="7"/>
  <c r="FF99" i="7"/>
  <c r="FV99" i="7"/>
  <c r="GL99" i="7"/>
  <c r="HB99" i="7"/>
  <c r="DU100" i="7"/>
  <c r="EK100" i="7"/>
  <c r="FA100" i="7"/>
  <c r="FQ100" i="7"/>
  <c r="GG100" i="7"/>
  <c r="GW100" i="7"/>
  <c r="HM100" i="7"/>
  <c r="EF101" i="7"/>
  <c r="EV101" i="7"/>
  <c r="FL101" i="7"/>
  <c r="GB101" i="7"/>
  <c r="GR101" i="7"/>
  <c r="HH101" i="7"/>
  <c r="EA102" i="7"/>
  <c r="EQ102" i="7"/>
  <c r="FG102" i="7"/>
  <c r="FW102" i="7"/>
  <c r="GM102" i="7"/>
  <c r="HC102" i="7"/>
  <c r="DV103" i="7"/>
  <c r="EL103" i="7"/>
  <c r="FB103" i="7"/>
  <c r="FR103" i="7"/>
  <c r="GH103" i="7"/>
  <c r="GX103" i="7"/>
  <c r="HN103" i="7"/>
  <c r="B28" i="19"/>
  <c r="L5" i="19"/>
  <c r="D5" i="19"/>
  <c r="C5" i="19"/>
  <c r="B5" i="19"/>
  <c r="J4" i="19"/>
  <c r="K4" i="19" s="1"/>
  <c r="K5" i="19" s="1"/>
  <c r="J5" i="19" s="1"/>
  <c r="G4" i="19"/>
  <c r="F4" i="19"/>
  <c r="E4" i="19"/>
  <c r="N1" i="19"/>
  <c r="G5" i="19"/>
  <c r="C6" i="18"/>
  <c r="N27" i="16"/>
  <c r="C36" i="18"/>
  <c r="B58" i="18" s="1"/>
  <c r="C8" i="18"/>
  <c r="B19" i="18"/>
  <c r="C11" i="18"/>
  <c r="C7" i="18"/>
  <c r="C62" i="16"/>
  <c r="B84" i="16" s="1"/>
  <c r="B85" i="16" s="1"/>
  <c r="U103" i="7"/>
  <c r="DR103" i="7"/>
  <c r="U102" i="7"/>
  <c r="CM102" i="7" s="1"/>
  <c r="U101" i="7"/>
  <c r="CI101" i="7"/>
  <c r="U100" i="7"/>
  <c r="CK100" i="7" s="1"/>
  <c r="U99" i="7"/>
  <c r="AK99" i="7"/>
  <c r="U98" i="7"/>
  <c r="CL98" i="7" s="1"/>
  <c r="U97" i="7"/>
  <c r="DG97" i="7"/>
  <c r="U96" i="7"/>
  <c r="U95" i="7"/>
  <c r="BK95" i="7" s="1"/>
  <c r="U94" i="7"/>
  <c r="U93" i="7"/>
  <c r="BZ92" i="7"/>
  <c r="U92" i="7"/>
  <c r="V92" i="7" s="1"/>
  <c r="U91" i="7"/>
  <c r="U90" i="7"/>
  <c r="BG90" i="7"/>
  <c r="U89" i="7"/>
  <c r="BN89" i="7"/>
  <c r="U88" i="7"/>
  <c r="U87" i="7"/>
  <c r="BS87" i="7"/>
  <c r="U86" i="7"/>
  <c r="BX86" i="7"/>
  <c r="U85" i="7"/>
  <c r="CE84" i="7"/>
  <c r="U84" i="7"/>
  <c r="AV84" i="7" s="1"/>
  <c r="CH84" i="7"/>
  <c r="U83" i="7"/>
  <c r="U82" i="7"/>
  <c r="DJ82" i="7"/>
  <c r="U81" i="7"/>
  <c r="U80" i="7"/>
  <c r="CV80" i="7" s="1"/>
  <c r="U79" i="7"/>
  <c r="U78" i="7"/>
  <c r="DD78" i="7"/>
  <c r="U77" i="7"/>
  <c r="CI77" i="7" s="1"/>
  <c r="U76" i="7"/>
  <c r="BO75" i="7"/>
  <c r="U75" i="7"/>
  <c r="BU75" i="7" s="1"/>
  <c r="AO75" i="7"/>
  <c r="U74" i="7"/>
  <c r="DR74" i="7" s="1"/>
  <c r="U73" i="7"/>
  <c r="U72" i="7"/>
  <c r="DP72" i="7" s="1"/>
  <c r="U71" i="7"/>
  <c r="U70" i="7"/>
  <c r="DR70" i="7" s="1"/>
  <c r="U69" i="7"/>
  <c r="U68" i="7"/>
  <c r="BG68" i="7"/>
  <c r="U67" i="7"/>
  <c r="CX67" i="7" s="1"/>
  <c r="U66" i="7"/>
  <c r="DO66" i="7" s="1"/>
  <c r="U65" i="7"/>
  <c r="U64" i="7"/>
  <c r="U63" i="7"/>
  <c r="U62" i="7"/>
  <c r="AE62" i="7"/>
  <c r="CH61" i="7"/>
  <c r="BB61" i="7"/>
  <c r="U61" i="7"/>
  <c r="CD61" i="7" s="1"/>
  <c r="DF61" i="7"/>
  <c r="U60" i="7"/>
  <c r="DP60" i="7" s="1"/>
  <c r="U59" i="7"/>
  <c r="DF59" i="7"/>
  <c r="U58" i="7"/>
  <c r="U57" i="7"/>
  <c r="U56" i="7"/>
  <c r="DP56" i="7"/>
  <c r="U55" i="7"/>
  <c r="U54" i="7"/>
  <c r="BO54" i="7"/>
  <c r="U53" i="7"/>
  <c r="DP53" i="7" s="1"/>
  <c r="U52" i="7"/>
  <c r="DK52" i="7" s="1"/>
  <c r="U51" i="7"/>
  <c r="CL51" i="7" s="1"/>
  <c r="AZ51" i="7"/>
  <c r="U50" i="7"/>
  <c r="DO50" i="7" s="1"/>
  <c r="U49" i="7"/>
  <c r="CX49" i="7"/>
  <c r="U48" i="7"/>
  <c r="AA48" i="7" s="1"/>
  <c r="U47" i="7"/>
  <c r="BT47" i="7" s="1"/>
  <c r="U46" i="7"/>
  <c r="CQ46" i="7" s="1"/>
  <c r="U45" i="7"/>
  <c r="DR45" i="7" s="1"/>
  <c r="U44" i="7"/>
  <c r="CN44" i="7" s="1"/>
  <c r="U43" i="7"/>
  <c r="DP43" i="7" s="1"/>
  <c r="U42" i="7"/>
  <c r="U41" i="7"/>
  <c r="CU41" i="7"/>
  <c r="U40" i="7"/>
  <c r="U39" i="7"/>
  <c r="DP39" i="7" s="1"/>
  <c r="DJ38" i="7"/>
  <c r="BF38" i="7"/>
  <c r="AD38" i="7"/>
  <c r="U38" i="7"/>
  <c r="AP38" i="7" s="1"/>
  <c r="DR38" i="7"/>
  <c r="U37" i="7"/>
  <c r="U36" i="7"/>
  <c r="U35" i="7"/>
  <c r="DK35" i="7"/>
  <c r="U34" i="7"/>
  <c r="DQ34" i="7"/>
  <c r="U33" i="7"/>
  <c r="AP33" i="7"/>
  <c r="U32" i="7"/>
  <c r="U31" i="7"/>
  <c r="CI31" i="7" s="1"/>
  <c r="U30" i="7"/>
  <c r="DQ30" i="7"/>
  <c r="U29" i="7"/>
  <c r="AX29" i="7" s="1"/>
  <c r="U28" i="7"/>
  <c r="U27" i="7"/>
  <c r="U26" i="7"/>
  <c r="DQ26" i="7"/>
  <c r="U25" i="7"/>
  <c r="U24" i="7"/>
  <c r="CH24" i="7" s="1"/>
  <c r="U23" i="7"/>
  <c r="BH23" i="7" s="1"/>
  <c r="U22" i="7"/>
  <c r="U21" i="7"/>
  <c r="U20" i="7"/>
  <c r="AZ20" i="7" s="1"/>
  <c r="U19" i="7"/>
  <c r="U18" i="7"/>
  <c r="U17" i="7"/>
  <c r="DF17" i="7" s="1"/>
  <c r="U16" i="7"/>
  <c r="U15" i="7"/>
  <c r="CU15" i="7"/>
  <c r="U14" i="7"/>
  <c r="U13" i="7"/>
  <c r="U12" i="7"/>
  <c r="DR12" i="7"/>
  <c r="U11" i="7"/>
  <c r="U10" i="7"/>
  <c r="AP10" i="7" s="1"/>
  <c r="U9" i="7"/>
  <c r="U8" i="7"/>
  <c r="U7" i="7"/>
  <c r="AP7" i="7" s="1"/>
  <c r="U6" i="7"/>
  <c r="AP6" i="7" s="1"/>
  <c r="U5" i="7"/>
  <c r="U4" i="7"/>
  <c r="C11" i="17"/>
  <c r="F4" i="7"/>
  <c r="E4" i="7"/>
  <c r="B22" i="17"/>
  <c r="A46" i="5"/>
  <c r="A113" i="9"/>
  <c r="B147" i="15"/>
  <c r="B147" i="7"/>
  <c r="B147" i="14"/>
  <c r="B45" i="16"/>
  <c r="B25" i="12"/>
  <c r="D40" i="16"/>
  <c r="B40" i="16"/>
  <c r="J18" i="16"/>
  <c r="K4" i="16" s="1"/>
  <c r="G9" i="16"/>
  <c r="F6" i="16"/>
  <c r="E6" i="16"/>
  <c r="F4" i="15"/>
  <c r="D4" i="15"/>
  <c r="F5" i="15"/>
  <c r="J5" i="15" s="1"/>
  <c r="F6" i="15"/>
  <c r="F7" i="15"/>
  <c r="F8" i="15"/>
  <c r="F9" i="15"/>
  <c r="F10" i="15"/>
  <c r="F11" i="15"/>
  <c r="I11" i="15" s="1"/>
  <c r="F12" i="15"/>
  <c r="F13" i="15"/>
  <c r="F14" i="15"/>
  <c r="R14" i="15" s="1"/>
  <c r="F15" i="15"/>
  <c r="F16" i="15"/>
  <c r="F17" i="15"/>
  <c r="F18" i="15"/>
  <c r="F19" i="15"/>
  <c r="F20" i="15"/>
  <c r="F21" i="15"/>
  <c r="F22" i="15"/>
  <c r="R22" i="15" s="1"/>
  <c r="F23" i="15"/>
  <c r="F24" i="15"/>
  <c r="F25" i="15"/>
  <c r="F26" i="15"/>
  <c r="Y26" i="15" s="1"/>
  <c r="CI26" i="15" s="1"/>
  <c r="F27" i="15"/>
  <c r="F28" i="15"/>
  <c r="F29" i="15"/>
  <c r="F30" i="15"/>
  <c r="T30" i="15" s="1"/>
  <c r="F31" i="15"/>
  <c r="F32" i="15"/>
  <c r="F33" i="15"/>
  <c r="F34" i="15"/>
  <c r="J34" i="15" s="1"/>
  <c r="F35" i="15"/>
  <c r="F36" i="15"/>
  <c r="F37" i="15"/>
  <c r="F38" i="15"/>
  <c r="Y38" i="15" s="1"/>
  <c r="F39" i="15"/>
  <c r="F40" i="15"/>
  <c r="F41" i="15"/>
  <c r="F42" i="15"/>
  <c r="F43" i="15"/>
  <c r="F44" i="15"/>
  <c r="F45" i="15"/>
  <c r="F46" i="15"/>
  <c r="F47" i="15"/>
  <c r="F48" i="15"/>
  <c r="F49" i="15"/>
  <c r="F50" i="15"/>
  <c r="Y50" i="15" s="1"/>
  <c r="F51" i="15"/>
  <c r="F52" i="15"/>
  <c r="F53" i="15"/>
  <c r="F54" i="15"/>
  <c r="F55" i="15"/>
  <c r="F56" i="15"/>
  <c r="F57" i="15"/>
  <c r="F58" i="15"/>
  <c r="N58" i="15" s="1"/>
  <c r="F59" i="15"/>
  <c r="F60" i="15"/>
  <c r="F61" i="15"/>
  <c r="F62" i="15"/>
  <c r="F63" i="15"/>
  <c r="I63" i="15" s="1"/>
  <c r="F64" i="15"/>
  <c r="F65" i="15"/>
  <c r="F66" i="15"/>
  <c r="N66" i="15" s="1"/>
  <c r="F67" i="15"/>
  <c r="F68" i="15"/>
  <c r="F69" i="15"/>
  <c r="F70" i="15"/>
  <c r="Y70" i="15" s="1"/>
  <c r="F71" i="15"/>
  <c r="F72" i="15"/>
  <c r="F73" i="15"/>
  <c r="F74" i="15"/>
  <c r="F75" i="15"/>
  <c r="F76" i="15"/>
  <c r="F77" i="15"/>
  <c r="F78" i="15"/>
  <c r="Y78" i="15" s="1"/>
  <c r="F79" i="15"/>
  <c r="F80" i="15"/>
  <c r="F81" i="15"/>
  <c r="F82" i="15"/>
  <c r="Y82" i="15" s="1"/>
  <c r="F83" i="15"/>
  <c r="F84" i="15"/>
  <c r="F85" i="15"/>
  <c r="F86" i="15"/>
  <c r="F87" i="15"/>
  <c r="V87" i="15" s="1"/>
  <c r="F88" i="15"/>
  <c r="F89" i="15"/>
  <c r="F90" i="15"/>
  <c r="S90" i="15" s="1"/>
  <c r="F91" i="15"/>
  <c r="F92" i="15"/>
  <c r="F93" i="15"/>
  <c r="F94" i="15"/>
  <c r="F95" i="15"/>
  <c r="F96" i="15"/>
  <c r="F97" i="15"/>
  <c r="F98" i="15"/>
  <c r="F99" i="15"/>
  <c r="F100" i="15"/>
  <c r="F101" i="15"/>
  <c r="F102" i="15"/>
  <c r="F103" i="15"/>
  <c r="D5" i="15"/>
  <c r="D6" i="15"/>
  <c r="J6" i="15"/>
  <c r="D7" i="15"/>
  <c r="D8" i="15"/>
  <c r="Y8" i="15" s="1"/>
  <c r="AT8" i="15" s="1"/>
  <c r="I8" i="15"/>
  <c r="D9" i="15"/>
  <c r="D10" i="15"/>
  <c r="K10" i="15" s="1"/>
  <c r="D11" i="15"/>
  <c r="D12" i="15"/>
  <c r="D13" i="15"/>
  <c r="D14" i="15"/>
  <c r="D15" i="15"/>
  <c r="D16" i="15"/>
  <c r="D17" i="15"/>
  <c r="D18" i="15"/>
  <c r="D19" i="15"/>
  <c r="D20" i="15"/>
  <c r="T20" i="15" s="1"/>
  <c r="D21" i="15"/>
  <c r="D22" i="15"/>
  <c r="D23" i="15"/>
  <c r="D24" i="15"/>
  <c r="Y24" i="15" s="1"/>
  <c r="D25" i="15"/>
  <c r="D26" i="15"/>
  <c r="D27" i="15"/>
  <c r="D28" i="15"/>
  <c r="Y28" i="15" s="1"/>
  <c r="BS28" i="15" s="1"/>
  <c r="D29" i="15"/>
  <c r="D30" i="15"/>
  <c r="D31" i="15"/>
  <c r="D32" i="15"/>
  <c r="V32" i="15" s="1"/>
  <c r="D33" i="15"/>
  <c r="D34" i="15"/>
  <c r="D35" i="15"/>
  <c r="D36" i="15"/>
  <c r="T36" i="15" s="1"/>
  <c r="D37" i="15"/>
  <c r="D38" i="15"/>
  <c r="D39" i="15"/>
  <c r="D40" i="15"/>
  <c r="D41" i="15"/>
  <c r="D42" i="15"/>
  <c r="D43" i="15"/>
  <c r="D44" i="15"/>
  <c r="D45" i="15"/>
  <c r="D46" i="15"/>
  <c r="K46" i="15" s="1"/>
  <c r="D47" i="15"/>
  <c r="D48" i="15"/>
  <c r="D49" i="15"/>
  <c r="D50" i="15"/>
  <c r="D51" i="15"/>
  <c r="D52" i="15"/>
  <c r="D53" i="15"/>
  <c r="D54" i="15"/>
  <c r="D55" i="15"/>
  <c r="D56" i="15"/>
  <c r="D57" i="15"/>
  <c r="D58" i="15"/>
  <c r="D59" i="15"/>
  <c r="D60" i="15"/>
  <c r="D61" i="15"/>
  <c r="D62" i="15"/>
  <c r="T62" i="15" s="1"/>
  <c r="D63" i="15"/>
  <c r="D64" i="15"/>
  <c r="D65" i="15"/>
  <c r="D66" i="15"/>
  <c r="D67" i="15"/>
  <c r="D68" i="15"/>
  <c r="D69" i="15"/>
  <c r="D70" i="15"/>
  <c r="D71" i="15"/>
  <c r="D72" i="15"/>
  <c r="D73" i="15"/>
  <c r="D74" i="15"/>
  <c r="D75" i="15"/>
  <c r="D76" i="15"/>
  <c r="D77" i="15"/>
  <c r="D78" i="15"/>
  <c r="R78" i="15" s="1"/>
  <c r="D79" i="15"/>
  <c r="D80" i="15"/>
  <c r="D81" i="15"/>
  <c r="D82" i="15"/>
  <c r="D83" i="15"/>
  <c r="D84" i="15"/>
  <c r="D85" i="15"/>
  <c r="D86" i="15"/>
  <c r="D87" i="15"/>
  <c r="D88" i="15"/>
  <c r="D89" i="15"/>
  <c r="D90" i="15"/>
  <c r="D91" i="15"/>
  <c r="D92" i="15"/>
  <c r="D93" i="15"/>
  <c r="S93" i="15"/>
  <c r="D94" i="15"/>
  <c r="Y94" i="15" s="1"/>
  <c r="D95" i="15"/>
  <c r="D96" i="15"/>
  <c r="D97" i="15"/>
  <c r="D98" i="15"/>
  <c r="D99" i="15"/>
  <c r="D100" i="15"/>
  <c r="D101" i="15"/>
  <c r="D102" i="15"/>
  <c r="Y102" i="15" s="1"/>
  <c r="D103" i="15"/>
  <c r="P104" i="15"/>
  <c r="E104" i="15"/>
  <c r="R1" i="15"/>
  <c r="J8" i="15"/>
  <c r="K5" i="15"/>
  <c r="I6" i="15"/>
  <c r="I9" i="15"/>
  <c r="I5" i="15"/>
  <c r="W11" i="15"/>
  <c r="K8" i="15"/>
  <c r="R84" i="15"/>
  <c r="N100" i="15"/>
  <c r="L104" i="7"/>
  <c r="L104" i="14"/>
  <c r="B39" i="5"/>
  <c r="B38" i="5"/>
  <c r="D10" i="14"/>
  <c r="B44" i="5"/>
  <c r="B43" i="5"/>
  <c r="N1" i="7"/>
  <c r="N1" i="14"/>
  <c r="N11" i="7"/>
  <c r="O11" i="7"/>
  <c r="P11" i="7"/>
  <c r="Q11" i="7"/>
  <c r="R11" i="7"/>
  <c r="S11" i="7"/>
  <c r="N12" i="7"/>
  <c r="O12" i="7"/>
  <c r="P12" i="7"/>
  <c r="Q12" i="7"/>
  <c r="R12" i="7"/>
  <c r="S12" i="7"/>
  <c r="N13" i="7"/>
  <c r="O13" i="7"/>
  <c r="P13" i="7"/>
  <c r="Q13" i="7"/>
  <c r="R13" i="7"/>
  <c r="S13" i="7"/>
  <c r="N14" i="7"/>
  <c r="O14" i="7"/>
  <c r="P14" i="7"/>
  <c r="Q14" i="7"/>
  <c r="R14" i="7"/>
  <c r="S14" i="7"/>
  <c r="N15" i="7"/>
  <c r="O15" i="7"/>
  <c r="P15" i="7"/>
  <c r="Q15" i="7"/>
  <c r="R15" i="7"/>
  <c r="S15" i="7"/>
  <c r="N16" i="7"/>
  <c r="O16" i="7"/>
  <c r="P16" i="7"/>
  <c r="Q16" i="7"/>
  <c r="R16" i="7"/>
  <c r="S16" i="7"/>
  <c r="N17" i="7"/>
  <c r="O17" i="7"/>
  <c r="P17" i="7"/>
  <c r="Q17" i="7"/>
  <c r="R17" i="7"/>
  <c r="S17" i="7"/>
  <c r="N18" i="7"/>
  <c r="O18" i="7"/>
  <c r="P18" i="7"/>
  <c r="Q18" i="7"/>
  <c r="R18" i="7"/>
  <c r="S18" i="7"/>
  <c r="N19" i="7"/>
  <c r="O19" i="7"/>
  <c r="P19" i="7"/>
  <c r="Q19" i="7"/>
  <c r="R19" i="7"/>
  <c r="S19" i="7"/>
  <c r="N20" i="7"/>
  <c r="O20" i="7"/>
  <c r="P20" i="7"/>
  <c r="Q20" i="7"/>
  <c r="R20" i="7"/>
  <c r="S20" i="7"/>
  <c r="N21" i="7"/>
  <c r="O21" i="7"/>
  <c r="P21" i="7"/>
  <c r="Q21" i="7"/>
  <c r="R21" i="7"/>
  <c r="S21" i="7"/>
  <c r="N22" i="7"/>
  <c r="O22" i="7"/>
  <c r="P22" i="7"/>
  <c r="Q22" i="7"/>
  <c r="R22" i="7"/>
  <c r="S22" i="7"/>
  <c r="N23" i="7"/>
  <c r="O23" i="7"/>
  <c r="P23" i="7"/>
  <c r="Q23" i="7"/>
  <c r="R23" i="7"/>
  <c r="S23" i="7"/>
  <c r="N24" i="7"/>
  <c r="O24" i="7"/>
  <c r="P24" i="7"/>
  <c r="Q24" i="7"/>
  <c r="R24" i="7"/>
  <c r="S24" i="7"/>
  <c r="N25" i="7"/>
  <c r="O25" i="7"/>
  <c r="P25" i="7"/>
  <c r="Q25" i="7"/>
  <c r="R25" i="7"/>
  <c r="S25" i="7"/>
  <c r="N26" i="7"/>
  <c r="O26" i="7"/>
  <c r="P26" i="7"/>
  <c r="Q26" i="7"/>
  <c r="R26" i="7"/>
  <c r="S26" i="7"/>
  <c r="N27" i="7"/>
  <c r="O27" i="7"/>
  <c r="P27" i="7"/>
  <c r="Q27" i="7"/>
  <c r="R27" i="7"/>
  <c r="S27" i="7"/>
  <c r="N28" i="7"/>
  <c r="O28" i="7"/>
  <c r="P28" i="7"/>
  <c r="Q28" i="7"/>
  <c r="R28" i="7"/>
  <c r="S28" i="7"/>
  <c r="N29" i="7"/>
  <c r="O29" i="7"/>
  <c r="P29" i="7"/>
  <c r="Q29" i="7"/>
  <c r="R29" i="7"/>
  <c r="S29" i="7"/>
  <c r="N30" i="7"/>
  <c r="O30" i="7"/>
  <c r="P30" i="7"/>
  <c r="Q30" i="7"/>
  <c r="R30" i="7"/>
  <c r="S30" i="7"/>
  <c r="N31" i="7"/>
  <c r="O31" i="7"/>
  <c r="P31" i="7"/>
  <c r="Q31" i="7"/>
  <c r="R31" i="7"/>
  <c r="S31" i="7"/>
  <c r="N32" i="7"/>
  <c r="O32" i="7"/>
  <c r="P32" i="7"/>
  <c r="Q32" i="7"/>
  <c r="R32" i="7"/>
  <c r="S32" i="7"/>
  <c r="N33" i="7"/>
  <c r="O33" i="7"/>
  <c r="P33" i="7"/>
  <c r="Q33" i="7"/>
  <c r="R33" i="7"/>
  <c r="S33" i="7"/>
  <c r="N34" i="7"/>
  <c r="O34" i="7"/>
  <c r="P34" i="7"/>
  <c r="Q34" i="7"/>
  <c r="R34" i="7"/>
  <c r="S34" i="7"/>
  <c r="N35" i="7"/>
  <c r="O35" i="7"/>
  <c r="P35" i="7"/>
  <c r="Q35" i="7"/>
  <c r="R35" i="7"/>
  <c r="S35" i="7"/>
  <c r="N36" i="7"/>
  <c r="O36" i="7"/>
  <c r="P36" i="7"/>
  <c r="Q36" i="7"/>
  <c r="R36" i="7"/>
  <c r="S36" i="7"/>
  <c r="N37" i="7"/>
  <c r="O37" i="7"/>
  <c r="P37" i="7"/>
  <c r="Q37" i="7"/>
  <c r="R37" i="7"/>
  <c r="S37" i="7"/>
  <c r="N38" i="7"/>
  <c r="O38" i="7"/>
  <c r="P38" i="7"/>
  <c r="Q38" i="7"/>
  <c r="R38" i="7"/>
  <c r="S38" i="7"/>
  <c r="N39" i="7"/>
  <c r="O39" i="7"/>
  <c r="P39" i="7"/>
  <c r="Q39" i="7"/>
  <c r="R39" i="7"/>
  <c r="S39" i="7"/>
  <c r="N40" i="7"/>
  <c r="O40" i="7"/>
  <c r="P40" i="7"/>
  <c r="Q40" i="7"/>
  <c r="R40" i="7"/>
  <c r="S40" i="7"/>
  <c r="N41" i="7"/>
  <c r="O41" i="7"/>
  <c r="P41" i="7"/>
  <c r="Q41" i="7"/>
  <c r="R41" i="7"/>
  <c r="S41" i="7"/>
  <c r="N42" i="7"/>
  <c r="O42" i="7"/>
  <c r="P42" i="7"/>
  <c r="Q42" i="7"/>
  <c r="R42" i="7"/>
  <c r="S42" i="7"/>
  <c r="N43" i="7"/>
  <c r="O43" i="7"/>
  <c r="P43" i="7"/>
  <c r="Q43" i="7"/>
  <c r="R43" i="7"/>
  <c r="S43" i="7"/>
  <c r="N44" i="7"/>
  <c r="O44" i="7"/>
  <c r="P44" i="7"/>
  <c r="Q44" i="7"/>
  <c r="R44" i="7"/>
  <c r="S44" i="7"/>
  <c r="N45" i="7"/>
  <c r="O45" i="7"/>
  <c r="P45" i="7"/>
  <c r="Q45" i="7"/>
  <c r="R45" i="7"/>
  <c r="S45" i="7"/>
  <c r="N46" i="7"/>
  <c r="O46" i="7"/>
  <c r="P46" i="7"/>
  <c r="Q46" i="7"/>
  <c r="R46" i="7"/>
  <c r="S46" i="7"/>
  <c r="N47" i="7"/>
  <c r="O47" i="7"/>
  <c r="P47" i="7"/>
  <c r="Q47" i="7"/>
  <c r="R47" i="7"/>
  <c r="S47" i="7"/>
  <c r="N48" i="7"/>
  <c r="O48" i="7"/>
  <c r="P48" i="7"/>
  <c r="Q48" i="7"/>
  <c r="R48" i="7"/>
  <c r="S48" i="7"/>
  <c r="N49" i="7"/>
  <c r="O49" i="7"/>
  <c r="P49" i="7"/>
  <c r="Q49" i="7"/>
  <c r="R49" i="7"/>
  <c r="S49" i="7"/>
  <c r="N50" i="7"/>
  <c r="O50" i="7"/>
  <c r="P50" i="7"/>
  <c r="Q50" i="7"/>
  <c r="R50" i="7"/>
  <c r="S50" i="7"/>
  <c r="N51" i="7"/>
  <c r="O51" i="7"/>
  <c r="P51" i="7"/>
  <c r="Q51" i="7"/>
  <c r="R51" i="7"/>
  <c r="S51" i="7"/>
  <c r="N52" i="7"/>
  <c r="O52" i="7"/>
  <c r="P52" i="7"/>
  <c r="Q52" i="7"/>
  <c r="R52" i="7"/>
  <c r="S52" i="7"/>
  <c r="N53" i="7"/>
  <c r="O53" i="7"/>
  <c r="P53" i="7"/>
  <c r="Q53" i="7"/>
  <c r="R53" i="7"/>
  <c r="S53" i="7"/>
  <c r="N54" i="7"/>
  <c r="O54" i="7"/>
  <c r="P54" i="7"/>
  <c r="Q54" i="7"/>
  <c r="R54" i="7"/>
  <c r="S54" i="7"/>
  <c r="N55" i="7"/>
  <c r="O55" i="7"/>
  <c r="P55" i="7"/>
  <c r="Q55" i="7"/>
  <c r="R55" i="7"/>
  <c r="S55" i="7"/>
  <c r="N56" i="7"/>
  <c r="O56" i="7"/>
  <c r="P56" i="7"/>
  <c r="Q56" i="7"/>
  <c r="R56" i="7"/>
  <c r="S56" i="7"/>
  <c r="N57" i="7"/>
  <c r="O57" i="7"/>
  <c r="P57" i="7"/>
  <c r="Q57" i="7"/>
  <c r="R57" i="7"/>
  <c r="S57" i="7"/>
  <c r="N58" i="7"/>
  <c r="O58" i="7"/>
  <c r="P58" i="7"/>
  <c r="Q58" i="7"/>
  <c r="R58" i="7"/>
  <c r="S58" i="7"/>
  <c r="N59" i="7"/>
  <c r="O59" i="7"/>
  <c r="P59" i="7"/>
  <c r="Q59" i="7"/>
  <c r="R59" i="7"/>
  <c r="S59" i="7"/>
  <c r="N60" i="7"/>
  <c r="O60" i="7"/>
  <c r="P60" i="7"/>
  <c r="Q60" i="7"/>
  <c r="R60" i="7"/>
  <c r="S60" i="7"/>
  <c r="N61" i="7"/>
  <c r="O61" i="7"/>
  <c r="P61" i="7"/>
  <c r="Q61" i="7"/>
  <c r="R61" i="7"/>
  <c r="S61" i="7"/>
  <c r="N62" i="7"/>
  <c r="O62" i="7"/>
  <c r="P62" i="7"/>
  <c r="Q62" i="7"/>
  <c r="R62" i="7"/>
  <c r="S62" i="7"/>
  <c r="N63" i="7"/>
  <c r="O63" i="7"/>
  <c r="P63" i="7"/>
  <c r="Q63" i="7"/>
  <c r="R63" i="7"/>
  <c r="S63" i="7"/>
  <c r="N64" i="7"/>
  <c r="O64" i="7"/>
  <c r="P64" i="7"/>
  <c r="Q64" i="7"/>
  <c r="R64" i="7"/>
  <c r="S64" i="7"/>
  <c r="N65" i="7"/>
  <c r="O65" i="7"/>
  <c r="P65" i="7"/>
  <c r="Q65" i="7"/>
  <c r="R65" i="7"/>
  <c r="S65" i="7"/>
  <c r="N66" i="7"/>
  <c r="O66" i="7"/>
  <c r="P66" i="7"/>
  <c r="Q66" i="7"/>
  <c r="R66" i="7"/>
  <c r="S66" i="7"/>
  <c r="N67" i="7"/>
  <c r="O67" i="7"/>
  <c r="P67" i="7"/>
  <c r="Q67" i="7"/>
  <c r="R67" i="7"/>
  <c r="S67" i="7"/>
  <c r="N68" i="7"/>
  <c r="O68" i="7"/>
  <c r="P68" i="7"/>
  <c r="Q68" i="7"/>
  <c r="R68" i="7"/>
  <c r="S68" i="7"/>
  <c r="N69" i="7"/>
  <c r="O69" i="7"/>
  <c r="P69" i="7"/>
  <c r="Q69" i="7"/>
  <c r="R69" i="7"/>
  <c r="S69" i="7"/>
  <c r="N70" i="7"/>
  <c r="O70" i="7"/>
  <c r="P70" i="7"/>
  <c r="Q70" i="7"/>
  <c r="R70" i="7"/>
  <c r="S70" i="7"/>
  <c r="N71" i="7"/>
  <c r="O71" i="7"/>
  <c r="P71" i="7"/>
  <c r="Q71" i="7"/>
  <c r="R71" i="7"/>
  <c r="S71" i="7"/>
  <c r="N72" i="7"/>
  <c r="O72" i="7"/>
  <c r="P72" i="7"/>
  <c r="Q72" i="7"/>
  <c r="R72" i="7"/>
  <c r="S72" i="7"/>
  <c r="N73" i="7"/>
  <c r="O73" i="7"/>
  <c r="P73" i="7"/>
  <c r="Q73" i="7"/>
  <c r="R73" i="7"/>
  <c r="S73" i="7"/>
  <c r="N74" i="7"/>
  <c r="O74" i="7"/>
  <c r="P74" i="7"/>
  <c r="Q74" i="7"/>
  <c r="R74" i="7"/>
  <c r="S74" i="7"/>
  <c r="N75" i="7"/>
  <c r="O75" i="7"/>
  <c r="P75" i="7"/>
  <c r="Q75" i="7"/>
  <c r="R75" i="7"/>
  <c r="S75" i="7"/>
  <c r="N76" i="7"/>
  <c r="O76" i="7"/>
  <c r="P76" i="7"/>
  <c r="Q76" i="7"/>
  <c r="R76" i="7"/>
  <c r="S76" i="7"/>
  <c r="N77" i="7"/>
  <c r="O77" i="7"/>
  <c r="P77" i="7"/>
  <c r="Q77" i="7"/>
  <c r="R77" i="7"/>
  <c r="S77" i="7"/>
  <c r="N78" i="7"/>
  <c r="O78" i="7"/>
  <c r="P78" i="7"/>
  <c r="Q78" i="7"/>
  <c r="R78" i="7"/>
  <c r="S78" i="7"/>
  <c r="N79" i="7"/>
  <c r="O79" i="7"/>
  <c r="P79" i="7"/>
  <c r="Q79" i="7"/>
  <c r="R79" i="7"/>
  <c r="S79" i="7"/>
  <c r="N80" i="7"/>
  <c r="O80" i="7"/>
  <c r="P80" i="7"/>
  <c r="Q80" i="7"/>
  <c r="R80" i="7"/>
  <c r="S80" i="7"/>
  <c r="N81" i="7"/>
  <c r="O81" i="7"/>
  <c r="P81" i="7"/>
  <c r="Q81" i="7"/>
  <c r="R81" i="7"/>
  <c r="S81" i="7"/>
  <c r="N82" i="7"/>
  <c r="O82" i="7"/>
  <c r="P82" i="7"/>
  <c r="Q82" i="7"/>
  <c r="R82" i="7"/>
  <c r="S82" i="7"/>
  <c r="N83" i="7"/>
  <c r="O83" i="7"/>
  <c r="P83" i="7"/>
  <c r="Q83" i="7"/>
  <c r="R83" i="7"/>
  <c r="S83" i="7"/>
  <c r="N84" i="7"/>
  <c r="O84" i="7"/>
  <c r="P84" i="7"/>
  <c r="Q84" i="7"/>
  <c r="R84" i="7"/>
  <c r="S84" i="7"/>
  <c r="N85" i="7"/>
  <c r="O85" i="7"/>
  <c r="P85" i="7"/>
  <c r="Q85" i="7"/>
  <c r="R85" i="7"/>
  <c r="S85" i="7"/>
  <c r="N86" i="7"/>
  <c r="O86" i="7"/>
  <c r="P86" i="7"/>
  <c r="Q86" i="7"/>
  <c r="R86" i="7"/>
  <c r="S86" i="7"/>
  <c r="N87" i="7"/>
  <c r="O87" i="7"/>
  <c r="P87" i="7"/>
  <c r="Q87" i="7"/>
  <c r="R87" i="7"/>
  <c r="S87" i="7"/>
  <c r="N88" i="7"/>
  <c r="O88" i="7"/>
  <c r="P88" i="7"/>
  <c r="Q88" i="7"/>
  <c r="R88" i="7"/>
  <c r="S88" i="7"/>
  <c r="N89" i="7"/>
  <c r="O89" i="7"/>
  <c r="P89" i="7"/>
  <c r="Q89" i="7"/>
  <c r="R89" i="7"/>
  <c r="S89" i="7"/>
  <c r="N90" i="7"/>
  <c r="O90" i="7"/>
  <c r="P90" i="7"/>
  <c r="Q90" i="7"/>
  <c r="R90" i="7"/>
  <c r="S90" i="7"/>
  <c r="N91" i="7"/>
  <c r="O91" i="7"/>
  <c r="P91" i="7"/>
  <c r="Q91" i="7"/>
  <c r="R91" i="7"/>
  <c r="S91" i="7"/>
  <c r="N92" i="7"/>
  <c r="O92" i="7"/>
  <c r="P92" i="7"/>
  <c r="Q92" i="7"/>
  <c r="R92" i="7"/>
  <c r="S92" i="7"/>
  <c r="N93" i="7"/>
  <c r="O93" i="7"/>
  <c r="P93" i="7"/>
  <c r="Q93" i="7"/>
  <c r="R93" i="7"/>
  <c r="S93" i="7"/>
  <c r="N94" i="7"/>
  <c r="O94" i="7"/>
  <c r="P94" i="7"/>
  <c r="Q94" i="7"/>
  <c r="R94" i="7"/>
  <c r="S94" i="7"/>
  <c r="N95" i="7"/>
  <c r="O95" i="7"/>
  <c r="P95" i="7"/>
  <c r="Q95" i="7"/>
  <c r="R95" i="7"/>
  <c r="S95" i="7"/>
  <c r="N96" i="7"/>
  <c r="O96" i="7"/>
  <c r="P96" i="7"/>
  <c r="Q96" i="7"/>
  <c r="R96" i="7"/>
  <c r="S96" i="7"/>
  <c r="N97" i="7"/>
  <c r="O97" i="7"/>
  <c r="P97" i="7"/>
  <c r="Q97" i="7"/>
  <c r="R97" i="7"/>
  <c r="S97" i="7"/>
  <c r="N98" i="7"/>
  <c r="O98" i="7"/>
  <c r="P98" i="7"/>
  <c r="Q98" i="7"/>
  <c r="R98" i="7"/>
  <c r="S98" i="7"/>
  <c r="N99" i="7"/>
  <c r="O99" i="7"/>
  <c r="P99" i="7"/>
  <c r="Q99" i="7"/>
  <c r="R99" i="7"/>
  <c r="S99" i="7"/>
  <c r="N100" i="7"/>
  <c r="O100" i="7"/>
  <c r="P100" i="7"/>
  <c r="Q100" i="7"/>
  <c r="R100" i="7"/>
  <c r="S100" i="7"/>
  <c r="N101" i="7"/>
  <c r="O101" i="7"/>
  <c r="P101" i="7"/>
  <c r="Q101" i="7"/>
  <c r="R101" i="7"/>
  <c r="S101" i="7"/>
  <c r="N102" i="7"/>
  <c r="O102" i="7"/>
  <c r="P102" i="7"/>
  <c r="Q102" i="7"/>
  <c r="R102" i="7"/>
  <c r="S102" i="7"/>
  <c r="N103" i="7"/>
  <c r="O103" i="7"/>
  <c r="P103" i="7"/>
  <c r="Q103" i="7"/>
  <c r="R103" i="7"/>
  <c r="S103" i="7"/>
  <c r="B5" i="14"/>
  <c r="B6" i="14"/>
  <c r="B7" i="14"/>
  <c r="B8" i="14"/>
  <c r="B9" i="14"/>
  <c r="B10" i="14"/>
  <c r="B11" i="14"/>
  <c r="B12" i="14"/>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62" i="14"/>
  <c r="B63" i="14"/>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4" i="14"/>
  <c r="D6" i="14"/>
  <c r="D5" i="14"/>
  <c r="D7" i="14"/>
  <c r="D8" i="14"/>
  <c r="E8" i="14" s="1"/>
  <c r="D9" i="14"/>
  <c r="U9"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6" i="14"/>
  <c r="D77" i="14"/>
  <c r="D78" i="14"/>
  <c r="D79" i="14"/>
  <c r="D80" i="14"/>
  <c r="D81" i="14"/>
  <c r="D82" i="14"/>
  <c r="D83" i="14"/>
  <c r="D84" i="14"/>
  <c r="D85" i="14"/>
  <c r="D86" i="14"/>
  <c r="D87" i="14"/>
  <c r="D88" i="14"/>
  <c r="D89" i="14"/>
  <c r="D90" i="14"/>
  <c r="D91" i="14"/>
  <c r="D92" i="14"/>
  <c r="D93" i="14"/>
  <c r="D94" i="14"/>
  <c r="D95" i="14"/>
  <c r="D96" i="14"/>
  <c r="D97" i="14"/>
  <c r="D98" i="14"/>
  <c r="D99" i="14"/>
  <c r="D100" i="14"/>
  <c r="D101" i="14"/>
  <c r="D102" i="14"/>
  <c r="D103" i="14"/>
  <c r="D4" i="14"/>
  <c r="C104" i="14"/>
  <c r="E5" i="7"/>
  <c r="F5" i="7"/>
  <c r="G5" i="7"/>
  <c r="E6" i="7"/>
  <c r="F6" i="7"/>
  <c r="G6" i="7"/>
  <c r="E7" i="7"/>
  <c r="F7" i="7"/>
  <c r="G7" i="7"/>
  <c r="J7" i="7"/>
  <c r="E8" i="7"/>
  <c r="F8" i="7"/>
  <c r="G8" i="7"/>
  <c r="E9" i="7"/>
  <c r="F9" i="7"/>
  <c r="G9" i="7"/>
  <c r="E10" i="7"/>
  <c r="F10" i="7"/>
  <c r="G10" i="7"/>
  <c r="J10" i="7"/>
  <c r="E11" i="7"/>
  <c r="F11" i="7"/>
  <c r="G11" i="7"/>
  <c r="J11" i="7"/>
  <c r="E12" i="7"/>
  <c r="F12" i="7"/>
  <c r="G12" i="7"/>
  <c r="J12" i="7"/>
  <c r="E13" i="7"/>
  <c r="F13" i="7"/>
  <c r="G13" i="7"/>
  <c r="J13" i="7"/>
  <c r="E14" i="7"/>
  <c r="F14" i="7"/>
  <c r="G14" i="7"/>
  <c r="J14" i="7"/>
  <c r="E15" i="7"/>
  <c r="F15" i="7"/>
  <c r="G15" i="7"/>
  <c r="J15" i="7"/>
  <c r="E16" i="7"/>
  <c r="F16" i="7"/>
  <c r="G16" i="7"/>
  <c r="J16" i="7"/>
  <c r="E17" i="7"/>
  <c r="F17" i="7"/>
  <c r="G17" i="7"/>
  <c r="J17" i="7"/>
  <c r="E18" i="7"/>
  <c r="F18" i="7"/>
  <c r="G18" i="7"/>
  <c r="J18" i="7"/>
  <c r="E19" i="7"/>
  <c r="F19" i="7"/>
  <c r="G19" i="7"/>
  <c r="J19" i="7"/>
  <c r="E20" i="7"/>
  <c r="F20" i="7"/>
  <c r="G20" i="7"/>
  <c r="J20" i="7"/>
  <c r="E21" i="7"/>
  <c r="F21" i="7"/>
  <c r="G21" i="7"/>
  <c r="J21" i="7"/>
  <c r="E22" i="7"/>
  <c r="F22" i="7"/>
  <c r="G22" i="7"/>
  <c r="J22" i="7"/>
  <c r="E23" i="7"/>
  <c r="F23" i="7"/>
  <c r="G23" i="7"/>
  <c r="J23" i="7"/>
  <c r="E24" i="7"/>
  <c r="F24" i="7"/>
  <c r="G24" i="7"/>
  <c r="J24" i="7"/>
  <c r="E25" i="7"/>
  <c r="F25" i="7"/>
  <c r="G25" i="7"/>
  <c r="J25" i="7"/>
  <c r="E26" i="7"/>
  <c r="F26" i="7"/>
  <c r="G26" i="7"/>
  <c r="J26" i="7"/>
  <c r="E27" i="7"/>
  <c r="F27" i="7"/>
  <c r="G27" i="7"/>
  <c r="J27" i="7"/>
  <c r="E28" i="7"/>
  <c r="F28" i="7"/>
  <c r="G28" i="7"/>
  <c r="J28" i="7"/>
  <c r="E29" i="7"/>
  <c r="F29" i="7"/>
  <c r="G29" i="7"/>
  <c r="J29" i="7"/>
  <c r="E30" i="7"/>
  <c r="F30" i="7"/>
  <c r="G30" i="7"/>
  <c r="J30" i="7"/>
  <c r="E31" i="7"/>
  <c r="F31" i="7"/>
  <c r="G31" i="7"/>
  <c r="J31" i="7"/>
  <c r="E32" i="7"/>
  <c r="F32" i="7"/>
  <c r="G32" i="7"/>
  <c r="J32" i="7"/>
  <c r="E33" i="7"/>
  <c r="F33" i="7"/>
  <c r="G33" i="7"/>
  <c r="J33" i="7"/>
  <c r="E34" i="7"/>
  <c r="F34" i="7"/>
  <c r="G34" i="7"/>
  <c r="J34" i="7"/>
  <c r="E35" i="7"/>
  <c r="F35" i="7"/>
  <c r="G35" i="7"/>
  <c r="J35" i="7"/>
  <c r="E36" i="7"/>
  <c r="F36" i="7"/>
  <c r="G36" i="7"/>
  <c r="J36" i="7"/>
  <c r="E37" i="7"/>
  <c r="F37" i="7"/>
  <c r="G37" i="7"/>
  <c r="J37" i="7"/>
  <c r="E38" i="7"/>
  <c r="F38" i="7"/>
  <c r="G38" i="7"/>
  <c r="J38" i="7"/>
  <c r="E39" i="7"/>
  <c r="F39" i="7"/>
  <c r="G39" i="7"/>
  <c r="J39" i="7"/>
  <c r="E40" i="7"/>
  <c r="F40" i="7"/>
  <c r="G40" i="7"/>
  <c r="J40" i="7"/>
  <c r="E41" i="7"/>
  <c r="F41" i="7"/>
  <c r="G41" i="7"/>
  <c r="J41" i="7"/>
  <c r="E42" i="7"/>
  <c r="F42" i="7"/>
  <c r="G42" i="7"/>
  <c r="J42" i="7"/>
  <c r="E43" i="7"/>
  <c r="F43" i="7"/>
  <c r="G43" i="7"/>
  <c r="J43" i="7"/>
  <c r="E44" i="7"/>
  <c r="F44" i="7"/>
  <c r="G44" i="7"/>
  <c r="J44" i="7"/>
  <c r="E45" i="7"/>
  <c r="F45" i="7"/>
  <c r="G45" i="7"/>
  <c r="J45" i="7"/>
  <c r="E46" i="7"/>
  <c r="F46" i="7"/>
  <c r="G46" i="7"/>
  <c r="J46" i="7"/>
  <c r="E47" i="7"/>
  <c r="F47" i="7"/>
  <c r="G47" i="7"/>
  <c r="J47" i="7"/>
  <c r="E48" i="7"/>
  <c r="F48" i="7"/>
  <c r="G48" i="7"/>
  <c r="J48" i="7"/>
  <c r="E49" i="7"/>
  <c r="F49" i="7"/>
  <c r="G49" i="7"/>
  <c r="J49" i="7"/>
  <c r="E50" i="7"/>
  <c r="F50" i="7"/>
  <c r="G50" i="7"/>
  <c r="J50" i="7"/>
  <c r="E51" i="7"/>
  <c r="F51" i="7"/>
  <c r="G51" i="7"/>
  <c r="J51" i="7"/>
  <c r="E52" i="7"/>
  <c r="F52" i="7"/>
  <c r="G52" i="7"/>
  <c r="J52" i="7"/>
  <c r="E53" i="7"/>
  <c r="F53" i="7"/>
  <c r="G53" i="7"/>
  <c r="J53" i="7"/>
  <c r="E54" i="7"/>
  <c r="F54" i="7"/>
  <c r="G54" i="7"/>
  <c r="J54" i="7"/>
  <c r="E55" i="7"/>
  <c r="F55" i="7"/>
  <c r="G55" i="7"/>
  <c r="J55" i="7"/>
  <c r="E56" i="7"/>
  <c r="F56" i="7"/>
  <c r="G56" i="7"/>
  <c r="J56" i="7"/>
  <c r="E57" i="7"/>
  <c r="F57" i="7"/>
  <c r="G57" i="7"/>
  <c r="J57" i="7"/>
  <c r="E58" i="7"/>
  <c r="F58" i="7"/>
  <c r="G58" i="7"/>
  <c r="J58" i="7"/>
  <c r="E59" i="7"/>
  <c r="F59" i="7"/>
  <c r="G59" i="7"/>
  <c r="J59" i="7"/>
  <c r="E60" i="7"/>
  <c r="F60" i="7"/>
  <c r="G60" i="7"/>
  <c r="J60" i="7"/>
  <c r="E61" i="7"/>
  <c r="F61" i="7"/>
  <c r="G61" i="7"/>
  <c r="J61" i="7"/>
  <c r="E62" i="7"/>
  <c r="F62" i="7"/>
  <c r="G62" i="7"/>
  <c r="J62" i="7"/>
  <c r="E63" i="7"/>
  <c r="F63" i="7"/>
  <c r="G63" i="7"/>
  <c r="J63" i="7"/>
  <c r="E64" i="7"/>
  <c r="F64" i="7"/>
  <c r="G64" i="7"/>
  <c r="J64" i="7"/>
  <c r="E65" i="7"/>
  <c r="F65" i="7"/>
  <c r="G65" i="7"/>
  <c r="J65" i="7"/>
  <c r="E66" i="7"/>
  <c r="F66" i="7"/>
  <c r="G66" i="7"/>
  <c r="J66" i="7"/>
  <c r="E67" i="7"/>
  <c r="F67" i="7"/>
  <c r="G67" i="7"/>
  <c r="J67" i="7"/>
  <c r="E68" i="7"/>
  <c r="F68" i="7"/>
  <c r="G68" i="7"/>
  <c r="J68" i="7"/>
  <c r="E69" i="7"/>
  <c r="F69" i="7"/>
  <c r="G69" i="7"/>
  <c r="J69" i="7"/>
  <c r="E70" i="7"/>
  <c r="F70" i="7"/>
  <c r="G70" i="7"/>
  <c r="J70" i="7"/>
  <c r="E71" i="7"/>
  <c r="F71" i="7"/>
  <c r="G71" i="7"/>
  <c r="J71" i="7"/>
  <c r="E72" i="7"/>
  <c r="F72" i="7"/>
  <c r="G72" i="7"/>
  <c r="J72" i="7"/>
  <c r="E73" i="7"/>
  <c r="F73" i="7"/>
  <c r="G73" i="7"/>
  <c r="J73" i="7"/>
  <c r="E74" i="7"/>
  <c r="F74" i="7"/>
  <c r="G74" i="7"/>
  <c r="J74" i="7"/>
  <c r="E75" i="7"/>
  <c r="F75" i="7"/>
  <c r="G75" i="7"/>
  <c r="J75" i="7"/>
  <c r="E76" i="7"/>
  <c r="F76" i="7"/>
  <c r="G76" i="7"/>
  <c r="J76" i="7"/>
  <c r="E77" i="7"/>
  <c r="F77" i="7"/>
  <c r="G77" i="7"/>
  <c r="J77" i="7"/>
  <c r="E78" i="7"/>
  <c r="F78" i="7"/>
  <c r="G78" i="7"/>
  <c r="J78" i="7"/>
  <c r="E79" i="7"/>
  <c r="F79" i="7"/>
  <c r="G79" i="7"/>
  <c r="J79" i="7"/>
  <c r="E80" i="7"/>
  <c r="F80" i="7"/>
  <c r="G80" i="7"/>
  <c r="J80" i="7"/>
  <c r="E81" i="7"/>
  <c r="F81" i="7"/>
  <c r="G81" i="7"/>
  <c r="J81" i="7"/>
  <c r="E82" i="7"/>
  <c r="F82" i="7"/>
  <c r="G82" i="7"/>
  <c r="J82" i="7"/>
  <c r="E83" i="7"/>
  <c r="F83" i="7"/>
  <c r="G83" i="7"/>
  <c r="J83" i="7"/>
  <c r="E84" i="7"/>
  <c r="F84" i="7"/>
  <c r="G84" i="7"/>
  <c r="J84" i="7"/>
  <c r="E85" i="7"/>
  <c r="F85" i="7"/>
  <c r="G85" i="7"/>
  <c r="J85" i="7"/>
  <c r="E86" i="7"/>
  <c r="F86" i="7"/>
  <c r="G86" i="7"/>
  <c r="J86" i="7"/>
  <c r="E87" i="7"/>
  <c r="F87" i="7"/>
  <c r="G87" i="7"/>
  <c r="J87" i="7"/>
  <c r="E88" i="7"/>
  <c r="F88" i="7"/>
  <c r="G88" i="7"/>
  <c r="J88" i="7"/>
  <c r="E89" i="7"/>
  <c r="F89" i="7"/>
  <c r="G89" i="7"/>
  <c r="J89" i="7"/>
  <c r="E90" i="7"/>
  <c r="F90" i="7"/>
  <c r="G90" i="7"/>
  <c r="J90" i="7"/>
  <c r="E91" i="7"/>
  <c r="F91" i="7"/>
  <c r="G91" i="7"/>
  <c r="J91" i="7"/>
  <c r="E92" i="7"/>
  <c r="F92" i="7"/>
  <c r="G92" i="7"/>
  <c r="J92" i="7"/>
  <c r="E93" i="7"/>
  <c r="F93" i="7"/>
  <c r="G93" i="7"/>
  <c r="J93" i="7"/>
  <c r="E94" i="7"/>
  <c r="F94" i="7"/>
  <c r="G94" i="7"/>
  <c r="J94" i="7"/>
  <c r="E95" i="7"/>
  <c r="F95" i="7"/>
  <c r="G95" i="7"/>
  <c r="J95" i="7"/>
  <c r="E96" i="7"/>
  <c r="F96" i="7"/>
  <c r="G96" i="7"/>
  <c r="J96" i="7"/>
  <c r="E97" i="7"/>
  <c r="F97" i="7"/>
  <c r="G97" i="7"/>
  <c r="J97" i="7"/>
  <c r="E98" i="7"/>
  <c r="F98" i="7"/>
  <c r="G98" i="7"/>
  <c r="J98" i="7"/>
  <c r="E99" i="7"/>
  <c r="F99" i="7"/>
  <c r="G99" i="7"/>
  <c r="J99" i="7"/>
  <c r="E100" i="7"/>
  <c r="F100" i="7"/>
  <c r="G100" i="7"/>
  <c r="J100" i="7"/>
  <c r="E101" i="7"/>
  <c r="F101" i="7"/>
  <c r="G101" i="7"/>
  <c r="J101" i="7"/>
  <c r="E102" i="7"/>
  <c r="F102" i="7"/>
  <c r="G102" i="7"/>
  <c r="J102" i="7"/>
  <c r="E103" i="7"/>
  <c r="F103" i="7"/>
  <c r="G103" i="7"/>
  <c r="J103" i="7"/>
  <c r="B104" i="7"/>
  <c r="D104" i="7"/>
  <c r="B6" i="5"/>
  <c r="B3" i="5"/>
  <c r="J5" i="7" s="1"/>
  <c r="P5" i="7" s="1"/>
  <c r="N5" i="9"/>
  <c r="I5" i="9"/>
  <c r="D5" i="9"/>
  <c r="C104" i="7"/>
  <c r="L10" i="9"/>
  <c r="G10" i="9"/>
  <c r="B10" i="9"/>
  <c r="N12" i="9"/>
  <c r="M12" i="9"/>
  <c r="L12" i="9"/>
  <c r="I12" i="9"/>
  <c r="H12" i="9"/>
  <c r="G12" i="9"/>
  <c r="K13" i="9"/>
  <c r="K14" i="9"/>
  <c r="K15" i="9" s="1"/>
  <c r="K16" i="9" s="1"/>
  <c r="K17" i="9" s="1"/>
  <c r="K18" i="9" s="1"/>
  <c r="K19" i="9" s="1"/>
  <c r="K20" i="9" s="1"/>
  <c r="K21" i="9" s="1"/>
  <c r="K22" i="9" s="1"/>
  <c r="K23" i="9" s="1"/>
  <c r="K24" i="9" s="1"/>
  <c r="K25" i="9" s="1"/>
  <c r="K26" i="9" s="1"/>
  <c r="K27" i="9" s="1"/>
  <c r="K28" i="9" s="1"/>
  <c r="K29" i="9" s="1"/>
  <c r="K30" i="9" s="1"/>
  <c r="K31" i="9" s="1"/>
  <c r="K32" i="9" s="1"/>
  <c r="K33" i="9" s="1"/>
  <c r="K34" i="9" s="1"/>
  <c r="K35" i="9" s="1"/>
  <c r="K36" i="9" s="1"/>
  <c r="K37" i="9" s="1"/>
  <c r="K38" i="9" s="1"/>
  <c r="K39" i="9" s="1"/>
  <c r="K40" i="9" s="1"/>
  <c r="K41" i="9" s="1"/>
  <c r="K42" i="9" s="1"/>
  <c r="K43" i="9" s="1"/>
  <c r="K44" i="9" s="1"/>
  <c r="K45" i="9" s="1"/>
  <c r="K46" i="9" s="1"/>
  <c r="K47" i="9" s="1"/>
  <c r="K48" i="9" s="1"/>
  <c r="K49" i="9" s="1"/>
  <c r="K50" i="9" s="1"/>
  <c r="K51" i="9" s="1"/>
  <c r="K52" i="9" s="1"/>
  <c r="K53" i="9" s="1"/>
  <c r="K54" i="9" s="1"/>
  <c r="K55" i="9" s="1"/>
  <c r="K56" i="9" s="1"/>
  <c r="K57" i="9" s="1"/>
  <c r="K58" i="9" s="1"/>
  <c r="K59" i="9" s="1"/>
  <c r="K60" i="9" s="1"/>
  <c r="K61" i="9" s="1"/>
  <c r="K62" i="9" s="1"/>
  <c r="K63" i="9" s="1"/>
  <c r="K64" i="9" s="1"/>
  <c r="K65" i="9" s="1"/>
  <c r="K66" i="9" s="1"/>
  <c r="K67" i="9" s="1"/>
  <c r="K68" i="9" s="1"/>
  <c r="K69" i="9" s="1"/>
  <c r="K70" i="9" s="1"/>
  <c r="K71" i="9" s="1"/>
  <c r="K72" i="9" s="1"/>
  <c r="K73" i="9" s="1"/>
  <c r="K74" i="9" s="1"/>
  <c r="K75" i="9" s="1"/>
  <c r="K76" i="9" s="1"/>
  <c r="K77" i="9" s="1"/>
  <c r="K78" i="9" s="1"/>
  <c r="K79" i="9" s="1"/>
  <c r="K80" i="9" s="1"/>
  <c r="K81" i="9" s="1"/>
  <c r="K82" i="9" s="1"/>
  <c r="K83" i="9" s="1"/>
  <c r="K84" i="9" s="1"/>
  <c r="K85" i="9" s="1"/>
  <c r="K86" i="9" s="1"/>
  <c r="K87" i="9" s="1"/>
  <c r="K88" i="9" s="1"/>
  <c r="K89" i="9" s="1"/>
  <c r="K90" i="9" s="1"/>
  <c r="K91" i="9" s="1"/>
  <c r="K92" i="9" s="1"/>
  <c r="K93" i="9" s="1"/>
  <c r="K94" i="9" s="1"/>
  <c r="K95" i="9" s="1"/>
  <c r="K96" i="9" s="1"/>
  <c r="K97" i="9" s="1"/>
  <c r="K98" i="9" s="1"/>
  <c r="K99" i="9" s="1"/>
  <c r="K100" i="9" s="1"/>
  <c r="K101" i="9" s="1"/>
  <c r="K102" i="9" s="1"/>
  <c r="K103" i="9" s="1"/>
  <c r="K104" i="9" s="1"/>
  <c r="K105" i="9" s="1"/>
  <c r="K106" i="9" s="1"/>
  <c r="K107" i="9" s="1"/>
  <c r="K108" i="9" s="1"/>
  <c r="K109" i="9" s="1"/>
  <c r="K110" i="9" s="1"/>
  <c r="K111" i="9" s="1"/>
  <c r="F13" i="9"/>
  <c r="F14" i="9" s="1"/>
  <c r="F15" i="9" s="1"/>
  <c r="F16" i="9" s="1"/>
  <c r="F17" i="9" s="1"/>
  <c r="F18" i="9" s="1"/>
  <c r="F19" i="9" s="1"/>
  <c r="F20" i="9" s="1"/>
  <c r="F21" i="9" s="1"/>
  <c r="F22" i="9" s="1"/>
  <c r="F23" i="9" s="1"/>
  <c r="F24" i="9" s="1"/>
  <c r="F25" i="9" s="1"/>
  <c r="F26" i="9" s="1"/>
  <c r="F27" i="9" s="1"/>
  <c r="F28" i="9" s="1"/>
  <c r="F29" i="9" s="1"/>
  <c r="F30" i="9" s="1"/>
  <c r="F31" i="9" s="1"/>
  <c r="F32" i="9" s="1"/>
  <c r="F33" i="9" s="1"/>
  <c r="F34" i="9" s="1"/>
  <c r="F35" i="9" s="1"/>
  <c r="F36" i="9" s="1"/>
  <c r="F37" i="9" s="1"/>
  <c r="F38" i="9" s="1"/>
  <c r="F39" i="9" s="1"/>
  <c r="F40" i="9" s="1"/>
  <c r="F41" i="9" s="1"/>
  <c r="F42" i="9" s="1"/>
  <c r="F43" i="9" s="1"/>
  <c r="F44" i="9" s="1"/>
  <c r="F45" i="9" s="1"/>
  <c r="F46" i="9" s="1"/>
  <c r="F47" i="9" s="1"/>
  <c r="F48" i="9" s="1"/>
  <c r="F49" i="9" s="1"/>
  <c r="F50" i="9" s="1"/>
  <c r="F51" i="9" s="1"/>
  <c r="F52" i="9" s="1"/>
  <c r="F53" i="9" s="1"/>
  <c r="F54" i="9" s="1"/>
  <c r="F55" i="9" s="1"/>
  <c r="F56" i="9" s="1"/>
  <c r="F57" i="9" s="1"/>
  <c r="F58" i="9" s="1"/>
  <c r="F59" i="9" s="1"/>
  <c r="F60" i="9" s="1"/>
  <c r="F61" i="9" s="1"/>
  <c r="F62" i="9" s="1"/>
  <c r="F63" i="9" s="1"/>
  <c r="F64" i="9" s="1"/>
  <c r="F65" i="9" s="1"/>
  <c r="F66" i="9" s="1"/>
  <c r="F67" i="9" s="1"/>
  <c r="F68" i="9" s="1"/>
  <c r="F69" i="9" s="1"/>
  <c r="F70" i="9" s="1"/>
  <c r="F71" i="9" s="1"/>
  <c r="F72" i="9" s="1"/>
  <c r="F73" i="9" s="1"/>
  <c r="F74" i="9" s="1"/>
  <c r="F75" i="9" s="1"/>
  <c r="F76" i="9" s="1"/>
  <c r="F77" i="9" s="1"/>
  <c r="F78" i="9" s="1"/>
  <c r="F79" i="9" s="1"/>
  <c r="F80" i="9" s="1"/>
  <c r="F81" i="9" s="1"/>
  <c r="F82" i="9" s="1"/>
  <c r="F83" i="9" s="1"/>
  <c r="F84" i="9" s="1"/>
  <c r="F85" i="9" s="1"/>
  <c r="F86" i="9" s="1"/>
  <c r="F87" i="9" s="1"/>
  <c r="F88" i="9" s="1"/>
  <c r="F89" i="9" s="1"/>
  <c r="F90" i="9" s="1"/>
  <c r="F91" i="9" s="1"/>
  <c r="F92" i="9" s="1"/>
  <c r="F93" i="9" s="1"/>
  <c r="F94" i="9" s="1"/>
  <c r="F95" i="9" s="1"/>
  <c r="F96" i="9" s="1"/>
  <c r="F97" i="9" s="1"/>
  <c r="F98" i="9" s="1"/>
  <c r="F99" i="9" s="1"/>
  <c r="F100" i="9" s="1"/>
  <c r="F101" i="9" s="1"/>
  <c r="F102" i="9" s="1"/>
  <c r="F103" i="9" s="1"/>
  <c r="F104" i="9" s="1"/>
  <c r="F105" i="9" s="1"/>
  <c r="F106" i="9" s="1"/>
  <c r="F107" i="9" s="1"/>
  <c r="F108" i="9" s="1"/>
  <c r="F109" i="9" s="1"/>
  <c r="F110" i="9" s="1"/>
  <c r="F111" i="9" s="1"/>
  <c r="D12" i="9"/>
  <c r="C12" i="9"/>
  <c r="B12" i="9"/>
  <c r="A13" i="9"/>
  <c r="G4" i="7"/>
  <c r="N8" i="15"/>
  <c r="B7" i="5"/>
  <c r="J8" i="7"/>
  <c r="N9" i="15"/>
  <c r="J4" i="7"/>
  <c r="J9" i="7"/>
  <c r="Y101" i="15"/>
  <c r="S100" i="15"/>
  <c r="Y96" i="15"/>
  <c r="Y88" i="15"/>
  <c r="V84" i="15"/>
  <c r="Y80" i="15"/>
  <c r="CU80" i="15"/>
  <c r="Y72" i="15"/>
  <c r="BA72" i="15" s="1"/>
  <c r="DM72" i="15"/>
  <c r="U64" i="15"/>
  <c r="Y56" i="15"/>
  <c r="T48" i="15"/>
  <c r="K44" i="15"/>
  <c r="Y40" i="15"/>
  <c r="AD40" i="15"/>
  <c r="Y16" i="15"/>
  <c r="BJ16" i="15"/>
  <c r="N86" i="15"/>
  <c r="I78" i="15"/>
  <c r="K26" i="15"/>
  <c r="N80" i="15"/>
  <c r="Y64" i="15"/>
  <c r="AL40" i="15"/>
  <c r="CH88" i="15"/>
  <c r="K100" i="15"/>
  <c r="J32" i="15"/>
  <c r="T89" i="15"/>
  <c r="Y85" i="15"/>
  <c r="K73" i="15"/>
  <c r="Y69" i="15"/>
  <c r="BS69" i="15" s="1"/>
  <c r="K61" i="15"/>
  <c r="Y53" i="15"/>
  <c r="Y21" i="15"/>
  <c r="Y48" i="15"/>
  <c r="CO48" i="15" s="1"/>
  <c r="AS88" i="15"/>
  <c r="T80" i="15"/>
  <c r="Y32" i="15"/>
  <c r="DU32" i="15"/>
  <c r="CA41" i="7"/>
  <c r="BJ82" i="7"/>
  <c r="CJ82" i="7"/>
  <c r="K22" i="7"/>
  <c r="W17" i="7"/>
  <c r="DG41" i="7"/>
  <c r="W68" i="7"/>
  <c r="W82" i="7"/>
  <c r="AR82" i="7"/>
  <c r="BR82" i="7"/>
  <c r="CT82" i="7"/>
  <c r="X15" i="7"/>
  <c r="DK15" i="7"/>
  <c r="AQ17" i="7"/>
  <c r="BF24" i="7"/>
  <c r="DL24" i="7"/>
  <c r="BC28" i="7"/>
  <c r="DB33" i="7"/>
  <c r="AI41" i="7"/>
  <c r="DK41" i="7"/>
  <c r="BB49" i="7"/>
  <c r="AJ51" i="7"/>
  <c r="BC62" i="7"/>
  <c r="AE68" i="7"/>
  <c r="X82" i="7"/>
  <c r="AY82" i="7"/>
  <c r="CB82" i="7"/>
  <c r="CX82" i="7"/>
  <c r="AU88" i="7"/>
  <c r="BW88" i="7"/>
  <c r="AH89" i="7"/>
  <c r="AN82" i="7"/>
  <c r="DP82" i="7"/>
  <c r="K25" i="7"/>
  <c r="BD15" i="7"/>
  <c r="BF33" i="7"/>
  <c r="AE41" i="7"/>
  <c r="CN51" i="7"/>
  <c r="CE15" i="7"/>
  <c r="BU17" i="7"/>
  <c r="CL20" i="7"/>
  <c r="AB24" i="7"/>
  <c r="BN24" i="7"/>
  <c r="AA28" i="7"/>
  <c r="BL28" i="7"/>
  <c r="CH38" i="7"/>
  <c r="BO41" i="7"/>
  <c r="AH42" i="7"/>
  <c r="BN61" i="7"/>
  <c r="AF82" i="7"/>
  <c r="BH82" i="7"/>
  <c r="CD82" i="7"/>
  <c r="DF82" i="7"/>
  <c r="Z88" i="7"/>
  <c r="CA88" i="7"/>
  <c r="AU101" i="7"/>
  <c r="CV31" i="7"/>
  <c r="BO31" i="7"/>
  <c r="DJ67" i="7"/>
  <c r="BT67" i="7"/>
  <c r="AP67" i="7"/>
  <c r="AN76" i="7"/>
  <c r="DG31" i="7"/>
  <c r="CZ69" i="7"/>
  <c r="BO69" i="7"/>
  <c r="AD69" i="7"/>
  <c r="DH69" i="7"/>
  <c r="BC69" i="7"/>
  <c r="CP69" i="7"/>
  <c r="AV69" i="7"/>
  <c r="CI69" i="7"/>
  <c r="AL69" i="7"/>
  <c r="DO79" i="7"/>
  <c r="CA79" i="7"/>
  <c r="AM79" i="7"/>
  <c r="CQ79" i="7"/>
  <c r="BC79" i="7"/>
  <c r="CM79" i="7"/>
  <c r="AE79" i="7"/>
  <c r="BS79" i="7"/>
  <c r="AA79" i="7"/>
  <c r="DK94" i="7"/>
  <c r="DC94" i="7"/>
  <c r="BV94" i="7"/>
  <c r="AL94" i="7"/>
  <c r="CJ94" i="7"/>
  <c r="AT94" i="7"/>
  <c r="BW94" i="7"/>
  <c r="Z94" i="7"/>
  <c r="DG94" i="7"/>
  <c r="BG94" i="7"/>
  <c r="V94" i="7"/>
  <c r="AY27" i="7"/>
  <c r="DD27" i="7"/>
  <c r="AJ27" i="7"/>
  <c r="CM27" i="7"/>
  <c r="AI27" i="7"/>
  <c r="CP29" i="7"/>
  <c r="DN55" i="7"/>
  <c r="BF55" i="7"/>
  <c r="AF55" i="7"/>
  <c r="DJ55" i="7"/>
  <c r="BV55" i="7"/>
  <c r="AH55" i="7"/>
  <c r="Z55" i="7"/>
  <c r="CB57" i="7"/>
  <c r="AD57" i="7"/>
  <c r="DL57" i="7"/>
  <c r="BH57" i="7"/>
  <c r="DH57" i="7"/>
  <c r="AV57" i="7"/>
  <c r="CX57" i="7"/>
  <c r="AB57" i="7"/>
  <c r="BW69" i="7"/>
  <c r="CQ73" i="7"/>
  <c r="AR73" i="7"/>
  <c r="BP73" i="7"/>
  <c r="BG79" i="7"/>
  <c r="BF94" i="7"/>
  <c r="BS27" i="7"/>
  <c r="AX55" i="7"/>
  <c r="BT57" i="7"/>
  <c r="DG79" i="7"/>
  <c r="CQ94" i="7"/>
  <c r="DR96" i="7"/>
  <c r="BW96" i="7"/>
  <c r="AF96" i="7"/>
  <c r="BT96" i="7"/>
  <c r="DC96" i="7"/>
  <c r="DR47" i="7"/>
  <c r="CJ47" i="7"/>
  <c r="AD47" i="7"/>
  <c r="CX47" i="7"/>
  <c r="DL49" i="7"/>
  <c r="BR49" i="7"/>
  <c r="AF49" i="7"/>
  <c r="BP49" i="7"/>
  <c r="DK54" i="7"/>
  <c r="BC54" i="7"/>
  <c r="CI54" i="7"/>
  <c r="DP59" i="7"/>
  <c r="CB59" i="7"/>
  <c r="CV83" i="7"/>
  <c r="AI83" i="7"/>
  <c r="CA83" i="7"/>
  <c r="DP86" i="7"/>
  <c r="CZ86" i="7"/>
  <c r="AB86" i="7"/>
  <c r="DH86" i="7"/>
  <c r="CE96" i="7"/>
  <c r="DG96" i="7"/>
  <c r="DM33" i="7"/>
  <c r="AY41" i="7"/>
  <c r="CI41" i="7"/>
  <c r="DO41" i="7"/>
  <c r="AT47" i="7"/>
  <c r="DJ47" i="7"/>
  <c r="AB49" i="7"/>
  <c r="CH49" i="7"/>
  <c r="DB51" i="7"/>
  <c r="DR51" i="7"/>
  <c r="BP51" i="7"/>
  <c r="AB51" i="7"/>
  <c r="BF51" i="7"/>
  <c r="AA54" i="7"/>
  <c r="CM54" i="7"/>
  <c r="AJ59" i="7"/>
  <c r="DN61" i="7"/>
  <c r="DJ61" i="7"/>
  <c r="CT61" i="7"/>
  <c r="BZ61" i="7"/>
  <c r="BF61" i="7"/>
  <c r="AL61" i="7"/>
  <c r="V61" i="7"/>
  <c r="AR61" i="7"/>
  <c r="BP61" i="7"/>
  <c r="CN61" i="7"/>
  <c r="DR61" i="7"/>
  <c r="AU66" i="7"/>
  <c r="DG77" i="7"/>
  <c r="CU77" i="7"/>
  <c r="BG77" i="7"/>
  <c r="Y77" i="7"/>
  <c r="BO77" i="7"/>
  <c r="DO77" i="7"/>
  <c r="BR80" i="7"/>
  <c r="DC84" i="7"/>
  <c r="BT84" i="7"/>
  <c r="AI84" i="7"/>
  <c r="BD84" i="7"/>
  <c r="CT84" i="7"/>
  <c r="AF86" i="7"/>
  <c r="BC87" i="7"/>
  <c r="AB87" i="7"/>
  <c r="AU87" i="7"/>
  <c r="DC89" i="7"/>
  <c r="AT89" i="7"/>
  <c r="BR89" i="7"/>
  <c r="BJ96" i="7"/>
  <c r="CL96" i="7"/>
  <c r="AD102" i="7"/>
  <c r="BC15" i="7"/>
  <c r="CI15" i="7"/>
  <c r="CW17" i="7"/>
  <c r="BB24" i="7"/>
  <c r="CF28" i="7"/>
  <c r="BT38" i="7"/>
  <c r="DN38" i="7"/>
  <c r="W41" i="7"/>
  <c r="BC41" i="7"/>
  <c r="CQ41" i="7"/>
  <c r="DQ42" i="7"/>
  <c r="CJ42" i="7"/>
  <c r="BC44" i="7"/>
  <c r="BF47" i="7"/>
  <c r="AT49" i="7"/>
  <c r="CJ49" i="7"/>
  <c r="Z51" i="7"/>
  <c r="BX51" i="7"/>
  <c r="AI54" i="7"/>
  <c r="DO54" i="7"/>
  <c r="BH59" i="7"/>
  <c r="Z61" i="7"/>
  <c r="AX61" i="7"/>
  <c r="BR61" i="7"/>
  <c r="CV61" i="7"/>
  <c r="AI62" i="7"/>
  <c r="AY62" i="7"/>
  <c r="AY66" i="7"/>
  <c r="BK68" i="7"/>
  <c r="BC68" i="7"/>
  <c r="CA68" i="7"/>
  <c r="CE75" i="7"/>
  <c r="CU75" i="7"/>
  <c r="Y75" i="7"/>
  <c r="DF75" i="7"/>
  <c r="AA77" i="7"/>
  <c r="CC77" i="7"/>
  <c r="AY83" i="7"/>
  <c r="V84" i="7"/>
  <c r="BG84" i="7"/>
  <c r="DH84" i="7"/>
  <c r="BH86" i="7"/>
  <c r="BH87" i="7"/>
  <c r="DO88" i="7"/>
  <c r="DR88" i="7"/>
  <c r="CY88" i="7"/>
  <c r="BS88" i="7"/>
  <c r="BB88" i="7"/>
  <c r="AJ88" i="7"/>
  <c r="AP88" i="7"/>
  <c r="BK88" i="7"/>
  <c r="CF88" i="7"/>
  <c r="V89" i="7"/>
  <c r="CB89" i="7"/>
  <c r="AZ95" i="7"/>
  <c r="BK96" i="7"/>
  <c r="CP96" i="7"/>
  <c r="BO102" i="7"/>
  <c r="AH82" i="7"/>
  <c r="BB82" i="7"/>
  <c r="BT82" i="7"/>
  <c r="CM82" i="7"/>
  <c r="DH82" i="7"/>
  <c r="K95" i="15"/>
  <c r="U79" i="15"/>
  <c r="N71" i="15"/>
  <c r="U71" i="15"/>
  <c r="Y63" i="15"/>
  <c r="T63" i="15"/>
  <c r="N59" i="15"/>
  <c r="Y55" i="15"/>
  <c r="N55" i="15"/>
  <c r="N51" i="15"/>
  <c r="Y43" i="15"/>
  <c r="AM43" i="15" s="1"/>
  <c r="U43" i="15"/>
  <c r="J39" i="15"/>
  <c r="N35" i="15"/>
  <c r="N31" i="15"/>
  <c r="V27" i="15"/>
  <c r="J23" i="15"/>
  <c r="Y19" i="15"/>
  <c r="V19" i="15"/>
  <c r="N15" i="15"/>
  <c r="I67" i="15"/>
  <c r="I19" i="15"/>
  <c r="W30" i="15"/>
  <c r="K98" i="15"/>
  <c r="K59" i="15"/>
  <c r="J75" i="15"/>
  <c r="K31" i="15"/>
  <c r="J90" i="15"/>
  <c r="U82" i="15"/>
  <c r="Y74" i="15"/>
  <c r="K70" i="15"/>
  <c r="U66" i="15"/>
  <c r="W42" i="15"/>
  <c r="J38" i="15"/>
  <c r="Y34" i="15"/>
  <c r="Y18" i="15"/>
  <c r="AH96" i="15"/>
  <c r="Y37" i="15"/>
  <c r="CT64" i="15"/>
  <c r="AT64" i="15"/>
  <c r="BD64" i="15"/>
  <c r="V58" i="15"/>
  <c r="T78" i="15"/>
  <c r="BZ88" i="15"/>
  <c r="BJ88" i="15"/>
  <c r="DV88" i="15"/>
  <c r="CG72" i="15"/>
  <c r="CW72" i="15"/>
  <c r="I23" i="15"/>
  <c r="AL72" i="15"/>
  <c r="Y100" i="15"/>
  <c r="K96" i="15"/>
  <c r="Y92" i="15"/>
  <c r="Y84" i="15"/>
  <c r="BT84" i="15" s="1"/>
  <c r="V80" i="15"/>
  <c r="Y76" i="15"/>
  <c r="AX76" i="15" s="1"/>
  <c r="N72" i="15"/>
  <c r="Y68" i="15"/>
  <c r="BW68" i="15"/>
  <c r="Y60" i="15"/>
  <c r="R56" i="15"/>
  <c r="Y52" i="15"/>
  <c r="Y44" i="15"/>
  <c r="AW44" i="15" s="1"/>
  <c r="DE44" i="15"/>
  <c r="Y36" i="15"/>
  <c r="AD36" i="15" s="1"/>
  <c r="CJ28" i="15"/>
  <c r="N20" i="15"/>
  <c r="AY74" i="15"/>
  <c r="BZ74" i="15"/>
  <c r="CR69" i="15"/>
  <c r="AM69" i="15"/>
  <c r="AV21" i="15"/>
  <c r="AZ21" i="15"/>
  <c r="BD21" i="15"/>
  <c r="BH21" i="15"/>
  <c r="BL21" i="15"/>
  <c r="BP21" i="15"/>
  <c r="BT21" i="15"/>
  <c r="BX21" i="15"/>
  <c r="CB21" i="15"/>
  <c r="CF21" i="15"/>
  <c r="CJ21" i="15"/>
  <c r="CN21" i="15"/>
  <c r="CR21" i="15"/>
  <c r="CV21" i="15"/>
  <c r="CZ21" i="15"/>
  <c r="DD21" i="15"/>
  <c r="DH21" i="15"/>
  <c r="DL21" i="15"/>
  <c r="DP21" i="15"/>
  <c r="DT21" i="15"/>
  <c r="AY21" i="15"/>
  <c r="BE21" i="15"/>
  <c r="BJ21" i="15"/>
  <c r="BO21" i="15"/>
  <c r="BU21" i="15"/>
  <c r="BZ21" i="15"/>
  <c r="CE21" i="15"/>
  <c r="CK21" i="15"/>
  <c r="CP21" i="15"/>
  <c r="CU21" i="15"/>
  <c r="DA21" i="15"/>
  <c r="DF21" i="15"/>
  <c r="DK21" i="15"/>
  <c r="DQ21" i="15"/>
  <c r="DV21" i="15"/>
  <c r="AW21" i="15"/>
  <c r="BC21" i="15"/>
  <c r="BK21" i="15"/>
  <c r="BR21" i="15"/>
  <c r="BY21" i="15"/>
  <c r="CG21" i="15"/>
  <c r="CM21" i="15"/>
  <c r="CT21" i="15"/>
  <c r="DB21" i="15"/>
  <c r="DI21" i="15"/>
  <c r="DO21" i="15"/>
  <c r="BB21" i="15"/>
  <c r="BM21" i="15"/>
  <c r="BV21" i="15"/>
  <c r="CD21" i="15"/>
  <c r="CO21" i="15"/>
  <c r="CX21" i="15"/>
  <c r="DG21" i="15"/>
  <c r="DR21" i="15"/>
  <c r="AU21" i="15"/>
  <c r="BF21" i="15"/>
  <c r="BN21" i="15"/>
  <c r="BW21" i="15"/>
  <c r="CH21" i="15"/>
  <c r="CQ21" i="15"/>
  <c r="CY21" i="15"/>
  <c r="DJ21" i="15"/>
  <c r="DS21" i="15"/>
  <c r="AX21" i="15"/>
  <c r="BQ21" i="15"/>
  <c r="CI21" i="15"/>
  <c r="DC21" i="15"/>
  <c r="DU21" i="15"/>
  <c r="BA21" i="15"/>
  <c r="BS21" i="15"/>
  <c r="CL21" i="15"/>
  <c r="DE21" i="15"/>
  <c r="CA21" i="15"/>
  <c r="DM21" i="15"/>
  <c r="CC21" i="15"/>
  <c r="DN21" i="15"/>
  <c r="BG21" i="15"/>
  <c r="AB21" i="15"/>
  <c r="AF21" i="15"/>
  <c r="AJ21" i="15"/>
  <c r="AN21" i="15"/>
  <c r="AR21" i="15"/>
  <c r="BI21" i="15"/>
  <c r="AC21" i="15"/>
  <c r="AG21" i="15"/>
  <c r="AK21" i="15"/>
  <c r="AO21" i="15"/>
  <c r="AS21" i="15"/>
  <c r="CS21" i="15"/>
  <c r="AA21" i="15"/>
  <c r="AI21" i="15"/>
  <c r="AQ21" i="15"/>
  <c r="CW21" i="15"/>
  <c r="AD21" i="15"/>
  <c r="AL21" i="15"/>
  <c r="AE21" i="15"/>
  <c r="AM21" i="15"/>
  <c r="AH21" i="15"/>
  <c r="AP21" i="15"/>
  <c r="Z21" i="15"/>
  <c r="AT21" i="15"/>
  <c r="J99" i="15"/>
  <c r="N91" i="15"/>
  <c r="U83" i="15"/>
  <c r="BF80" i="15"/>
  <c r="BF16" i="15"/>
  <c r="BN16" i="15"/>
  <c r="CH16" i="15"/>
  <c r="CL16" i="15"/>
  <c r="DJ16" i="15"/>
  <c r="DR16" i="15"/>
  <c r="BP16" i="15"/>
  <c r="BU16" i="15"/>
  <c r="CV16" i="15"/>
  <c r="DG16" i="15"/>
  <c r="BM16" i="15"/>
  <c r="CI16" i="15"/>
  <c r="DS16" i="15"/>
  <c r="AW16" i="15"/>
  <c r="DC16" i="15"/>
  <c r="DM16" i="15"/>
  <c r="CC16" i="15"/>
  <c r="DE16" i="15"/>
  <c r="DH16" i="15"/>
  <c r="BX16" i="15"/>
  <c r="AV16" i="15"/>
  <c r="CG16" i="15"/>
  <c r="AF16" i="15"/>
  <c r="AN16" i="15"/>
  <c r="AO16" i="15"/>
  <c r="AS16" i="15"/>
  <c r="AP16" i="15"/>
  <c r="AI16" i="15"/>
  <c r="Y86" i="15"/>
  <c r="V86" i="15"/>
  <c r="AZ96" i="15"/>
  <c r="BT96" i="15"/>
  <c r="CJ96" i="15"/>
  <c r="CN96" i="15"/>
  <c r="DD96" i="15"/>
  <c r="DL96" i="15"/>
  <c r="AF96" i="15"/>
  <c r="AJ96" i="15"/>
  <c r="BA96" i="15"/>
  <c r="BE96" i="15"/>
  <c r="BU96" i="15"/>
  <c r="CC96" i="15"/>
  <c r="CS96" i="15"/>
  <c r="CW96" i="15"/>
  <c r="DM96" i="15"/>
  <c r="DQ96" i="15"/>
  <c r="BK96" i="15"/>
  <c r="CA96" i="15"/>
  <c r="DG96" i="15"/>
  <c r="DO96" i="15"/>
  <c r="AX96" i="15"/>
  <c r="BF96" i="15"/>
  <c r="CL96" i="15"/>
  <c r="DB96" i="15"/>
  <c r="AE96" i="15"/>
  <c r="AK96" i="15"/>
  <c r="BO96" i="15"/>
  <c r="BW96" i="15"/>
  <c r="DC96" i="15"/>
  <c r="DS96" i="15"/>
  <c r="AQ96" i="15"/>
  <c r="AL16" i="15"/>
  <c r="S94" i="15"/>
  <c r="R90" i="15"/>
  <c r="S85" i="15"/>
  <c r="S70" i="15"/>
  <c r="N18" i="15"/>
  <c r="Y97" i="15"/>
  <c r="Y93" i="15"/>
  <c r="Y89" i="15"/>
  <c r="Y81" i="15"/>
  <c r="Y77" i="15"/>
  <c r="Y73" i="15"/>
  <c r="Y65" i="15"/>
  <c r="Y61" i="15"/>
  <c r="Y57" i="15"/>
  <c r="Y49" i="15"/>
  <c r="Y45" i="15"/>
  <c r="Y41" i="15"/>
  <c r="Y33" i="15"/>
  <c r="Y29" i="15"/>
  <c r="Y25" i="15"/>
  <c r="Y17" i="15"/>
  <c r="Y13" i="15"/>
  <c r="BP100" i="15"/>
  <c r="BT100" i="15"/>
  <c r="CN100" i="15"/>
  <c r="CV100" i="15"/>
  <c r="DP100" i="15"/>
  <c r="AB100" i="15"/>
  <c r="AR100" i="15"/>
  <c r="AW100" i="15"/>
  <c r="BM100" i="15"/>
  <c r="BQ100" i="15"/>
  <c r="CG100" i="15"/>
  <c r="CO100" i="15"/>
  <c r="DA100" i="15"/>
  <c r="DE100" i="15"/>
  <c r="DQ100" i="15"/>
  <c r="DU100" i="15"/>
  <c r="BK100" i="15"/>
  <c r="BS100" i="15"/>
  <c r="CQ100" i="15"/>
  <c r="CY100" i="15"/>
  <c r="AD100" i="15"/>
  <c r="AI100" i="15"/>
  <c r="BF100" i="15"/>
  <c r="BN100" i="15"/>
  <c r="CL100" i="15"/>
  <c r="CT100" i="15"/>
  <c r="DR100" i="15"/>
  <c r="Z100" i="15"/>
  <c r="AP100" i="15"/>
  <c r="AY100" i="15"/>
  <c r="BW100" i="15"/>
  <c r="CE100" i="15"/>
  <c r="DC100" i="15"/>
  <c r="DK100" i="15"/>
  <c r="AG100" i="15"/>
  <c r="AL100" i="15"/>
  <c r="BG84" i="15"/>
  <c r="AF84" i="15"/>
  <c r="DO84" i="15"/>
  <c r="AZ68" i="15"/>
  <c r="AB68" i="15"/>
  <c r="BY68" i="15"/>
  <c r="CI60" i="15"/>
  <c r="CB60" i="15"/>
  <c r="CH60" i="15"/>
  <c r="AB60" i="15"/>
  <c r="AO60" i="15"/>
  <c r="CK60" i="15"/>
  <c r="BH44" i="15"/>
  <c r="DG44" i="15"/>
  <c r="AW36" i="15"/>
  <c r="BA36" i="15"/>
  <c r="BE36" i="15"/>
  <c r="BI36" i="15"/>
  <c r="BM36" i="15"/>
  <c r="BQ36" i="15"/>
  <c r="BU36" i="15"/>
  <c r="BY36" i="15"/>
  <c r="CC36" i="15"/>
  <c r="CG36" i="15"/>
  <c r="CK36" i="15"/>
  <c r="CO36" i="15"/>
  <c r="CS36" i="15"/>
  <c r="CW36" i="15"/>
  <c r="DA36" i="15"/>
  <c r="DE36" i="15"/>
  <c r="DI36" i="15"/>
  <c r="DM36" i="15"/>
  <c r="DQ36" i="15"/>
  <c r="DU36" i="15"/>
  <c r="AY36" i="15"/>
  <c r="BD36" i="15"/>
  <c r="BJ36" i="15"/>
  <c r="BO36" i="15"/>
  <c r="BT36" i="15"/>
  <c r="BZ36" i="15"/>
  <c r="CE36" i="15"/>
  <c r="CJ36" i="15"/>
  <c r="CP36" i="15"/>
  <c r="CU36" i="15"/>
  <c r="CZ36" i="15"/>
  <c r="DF36" i="15"/>
  <c r="DK36" i="15"/>
  <c r="DP36" i="15"/>
  <c r="DV36" i="15"/>
  <c r="AX36" i="15"/>
  <c r="BF36" i="15"/>
  <c r="BL36" i="15"/>
  <c r="BS36" i="15"/>
  <c r="CA36" i="15"/>
  <c r="CH36" i="15"/>
  <c r="CN36" i="15"/>
  <c r="CV36" i="15"/>
  <c r="DC36" i="15"/>
  <c r="DJ36" i="15"/>
  <c r="DR36" i="15"/>
  <c r="AZ36" i="15"/>
  <c r="BG36" i="15"/>
  <c r="BN36" i="15"/>
  <c r="BV36" i="15"/>
  <c r="CB36" i="15"/>
  <c r="CI36" i="15"/>
  <c r="CQ36" i="15"/>
  <c r="CX36" i="15"/>
  <c r="DD36" i="15"/>
  <c r="DL36" i="15"/>
  <c r="DS36" i="15"/>
  <c r="AU36" i="15"/>
  <c r="BH36" i="15"/>
  <c r="BW36" i="15"/>
  <c r="CL36" i="15"/>
  <c r="CY36" i="15"/>
  <c r="DN36" i="15"/>
  <c r="AV36" i="15"/>
  <c r="BK36" i="15"/>
  <c r="BX36" i="15"/>
  <c r="CM36" i="15"/>
  <c r="DB36" i="15"/>
  <c r="DO36" i="15"/>
  <c r="BB36" i="15"/>
  <c r="CD36" i="15"/>
  <c r="DG36" i="15"/>
  <c r="AB36" i="15"/>
  <c r="AF36" i="15"/>
  <c r="AJ36" i="15"/>
  <c r="AN36" i="15"/>
  <c r="AR36" i="15"/>
  <c r="BC36" i="15"/>
  <c r="CF36" i="15"/>
  <c r="DH36" i="15"/>
  <c r="AC36" i="15"/>
  <c r="AG36" i="15"/>
  <c r="AK36" i="15"/>
  <c r="AO36" i="15"/>
  <c r="AS36" i="15"/>
  <c r="BP36" i="15"/>
  <c r="CR36" i="15"/>
  <c r="DT36" i="15"/>
  <c r="AE36" i="15"/>
  <c r="AM36" i="15"/>
  <c r="BR36" i="15"/>
  <c r="Z36" i="15"/>
  <c r="AH36" i="15"/>
  <c r="AP36" i="15"/>
  <c r="CT36" i="15"/>
  <c r="AA36" i="15"/>
  <c r="AI36" i="15"/>
  <c r="AQ36" i="15"/>
  <c r="AT36" i="15"/>
  <c r="BM28" i="15"/>
  <c r="AH28" i="15"/>
  <c r="AP28" i="15"/>
  <c r="Y90" i="15"/>
  <c r="DE48" i="15"/>
  <c r="DF48" i="15"/>
  <c r="BG48" i="15"/>
  <c r="BC48" i="15"/>
  <c r="AC48" i="15"/>
  <c r="AI48" i="15"/>
  <c r="AS96" i="15"/>
  <c r="AH88" i="15"/>
  <c r="AD72" i="15"/>
  <c r="AD64" i="15"/>
  <c r="AD56" i="15"/>
  <c r="AD16" i="15"/>
  <c r="DF96" i="15"/>
  <c r="BZ96" i="15"/>
  <c r="DF88" i="15"/>
  <c r="Y95" i="15"/>
  <c r="I95" i="15"/>
  <c r="Y87" i="15"/>
  <c r="R87" i="15"/>
  <c r="U87" i="15"/>
  <c r="BT101" i="15"/>
  <c r="CN101" i="15"/>
  <c r="AJ101" i="15"/>
  <c r="BE101" i="15"/>
  <c r="CW101" i="15"/>
  <c r="DQ101" i="15"/>
  <c r="DO101" i="15"/>
  <c r="AX101" i="15"/>
  <c r="AG101" i="15"/>
  <c r="BO101" i="15"/>
  <c r="AS101" i="15"/>
  <c r="DF101" i="15"/>
  <c r="V99" i="15"/>
  <c r="J87" i="15"/>
  <c r="K102" i="15"/>
  <c r="S102" i="15"/>
  <c r="I102" i="15"/>
  <c r="AB94" i="15"/>
  <c r="K82" i="15"/>
  <c r="I82" i="15"/>
  <c r="U78" i="15"/>
  <c r="V78" i="15"/>
  <c r="J74" i="15"/>
  <c r="T74" i="15"/>
  <c r="W70" i="15"/>
  <c r="Y66" i="15"/>
  <c r="S66" i="15"/>
  <c r="W62" i="15"/>
  <c r="Y62" i="15"/>
  <c r="K62" i="15"/>
  <c r="K58" i="15"/>
  <c r="Y54" i="15"/>
  <c r="I54" i="15"/>
  <c r="N50" i="15"/>
  <c r="Y46" i="15"/>
  <c r="V46" i="15"/>
  <c r="V38" i="15"/>
  <c r="V30" i="15"/>
  <c r="Y30" i="15"/>
  <c r="Y22" i="15"/>
  <c r="U22" i="15"/>
  <c r="Y14" i="15"/>
  <c r="T13" i="15"/>
  <c r="N13" i="15"/>
  <c r="AC96" i="15"/>
  <c r="R99" i="15"/>
  <c r="U99" i="15"/>
  <c r="K90" i="15"/>
  <c r="S95" i="15"/>
  <c r="U91" i="15"/>
  <c r="J83" i="15"/>
  <c r="N74" i="15"/>
  <c r="T34" i="15"/>
  <c r="S50" i="15"/>
  <c r="R42" i="15"/>
  <c r="I62" i="15"/>
  <c r="W83" i="15"/>
  <c r="AV88" i="15"/>
  <c r="AZ88" i="15"/>
  <c r="BD88" i="15"/>
  <c r="BH88" i="15"/>
  <c r="BL88" i="15"/>
  <c r="BP88" i="15"/>
  <c r="BT88" i="15"/>
  <c r="BX88" i="15"/>
  <c r="CB88" i="15"/>
  <c r="CF88" i="15"/>
  <c r="CJ88" i="15"/>
  <c r="CN88" i="15"/>
  <c r="CR88" i="15"/>
  <c r="CV88" i="15"/>
  <c r="CZ88" i="15"/>
  <c r="DD88" i="15"/>
  <c r="DH88" i="15"/>
  <c r="DL88" i="15"/>
  <c r="DP88" i="15"/>
  <c r="DT88" i="15"/>
  <c r="AB88" i="15"/>
  <c r="AF88" i="15"/>
  <c r="AJ88" i="15"/>
  <c r="AN88" i="15"/>
  <c r="AR88" i="15"/>
  <c r="AW88" i="15"/>
  <c r="BA88" i="15"/>
  <c r="BE88" i="15"/>
  <c r="BI88" i="15"/>
  <c r="BM88" i="15"/>
  <c r="BQ88" i="15"/>
  <c r="BU88" i="15"/>
  <c r="BY88" i="15"/>
  <c r="CC88" i="15"/>
  <c r="CG88" i="15"/>
  <c r="CK88" i="15"/>
  <c r="CO88" i="15"/>
  <c r="CS88" i="15"/>
  <c r="CW88" i="15"/>
  <c r="DA88" i="15"/>
  <c r="DE88" i="15"/>
  <c r="DI88" i="15"/>
  <c r="DM88" i="15"/>
  <c r="DQ88" i="15"/>
  <c r="DU88" i="15"/>
  <c r="AU88" i="15"/>
  <c r="BC88" i="15"/>
  <c r="BK88" i="15"/>
  <c r="BS88" i="15"/>
  <c r="CA88" i="15"/>
  <c r="CI88" i="15"/>
  <c r="CQ88" i="15"/>
  <c r="CY88" i="15"/>
  <c r="DG88" i="15"/>
  <c r="DO88" i="15"/>
  <c r="AD88" i="15"/>
  <c r="AI88" i="15"/>
  <c r="AO88" i="15"/>
  <c r="AX88" i="15"/>
  <c r="BF88" i="15"/>
  <c r="BN88" i="15"/>
  <c r="BV88" i="15"/>
  <c r="CD88" i="15"/>
  <c r="CL88" i="15"/>
  <c r="CT88" i="15"/>
  <c r="DB88" i="15"/>
  <c r="DJ88" i="15"/>
  <c r="DR88" i="15"/>
  <c r="Z88" i="15"/>
  <c r="AE88" i="15"/>
  <c r="AK88" i="15"/>
  <c r="AP88" i="15"/>
  <c r="AT88" i="15"/>
  <c r="AY88" i="15"/>
  <c r="BG88" i="15"/>
  <c r="BO88" i="15"/>
  <c r="BW88" i="15"/>
  <c r="CE88" i="15"/>
  <c r="CM88" i="15"/>
  <c r="CU88" i="15"/>
  <c r="DC88" i="15"/>
  <c r="DK88" i="15"/>
  <c r="DS88" i="15"/>
  <c r="AA88" i="15"/>
  <c r="AG88" i="15"/>
  <c r="AL88" i="15"/>
  <c r="AQ88" i="15"/>
  <c r="AU72" i="15"/>
  <c r="AY72" i="15"/>
  <c r="BC72" i="15"/>
  <c r="BG72" i="15"/>
  <c r="BK72" i="15"/>
  <c r="BO72" i="15"/>
  <c r="BS72" i="15"/>
  <c r="BW72" i="15"/>
  <c r="CA72" i="15"/>
  <c r="CE72" i="15"/>
  <c r="CI72" i="15"/>
  <c r="CM72" i="15"/>
  <c r="CQ72" i="15"/>
  <c r="CU72" i="15"/>
  <c r="CY72" i="15"/>
  <c r="DC72" i="15"/>
  <c r="DG72" i="15"/>
  <c r="DK72" i="15"/>
  <c r="DO72" i="15"/>
  <c r="DS72" i="15"/>
  <c r="AV72" i="15"/>
  <c r="AZ72" i="15"/>
  <c r="BD72" i="15"/>
  <c r="BH72" i="15"/>
  <c r="BL72" i="15"/>
  <c r="BP72" i="15"/>
  <c r="BT72" i="15"/>
  <c r="BX72" i="15"/>
  <c r="CB72" i="15"/>
  <c r="CF72" i="15"/>
  <c r="CJ72" i="15"/>
  <c r="CN72" i="15"/>
  <c r="CR72" i="15"/>
  <c r="CV72" i="15"/>
  <c r="CZ72" i="15"/>
  <c r="DD72" i="15"/>
  <c r="DH72" i="15"/>
  <c r="DL72" i="15"/>
  <c r="DP72" i="15"/>
  <c r="DT72" i="15"/>
  <c r="AW72" i="15"/>
  <c r="BE72" i="15"/>
  <c r="BM72" i="15"/>
  <c r="BU72" i="15"/>
  <c r="CC72" i="15"/>
  <c r="CK72" i="15"/>
  <c r="CS72" i="15"/>
  <c r="DA72" i="15"/>
  <c r="DI72" i="15"/>
  <c r="DQ72" i="15"/>
  <c r="AB72" i="15"/>
  <c r="AF72" i="15"/>
  <c r="AJ72" i="15"/>
  <c r="AN72" i="15"/>
  <c r="AR72" i="15"/>
  <c r="AX72" i="15"/>
  <c r="BF72" i="15"/>
  <c r="BN72" i="15"/>
  <c r="BV72" i="15"/>
  <c r="CD72" i="15"/>
  <c r="CL72" i="15"/>
  <c r="CT72" i="15"/>
  <c r="DB72" i="15"/>
  <c r="DJ72" i="15"/>
  <c r="DR72" i="15"/>
  <c r="AC72" i="15"/>
  <c r="AG72" i="15"/>
  <c r="AK72" i="15"/>
  <c r="AO72" i="15"/>
  <c r="AS72" i="15"/>
  <c r="BB72" i="15"/>
  <c r="BR72" i="15"/>
  <c r="CH72" i="15"/>
  <c r="CX72" i="15"/>
  <c r="DN72" i="15"/>
  <c r="AE72" i="15"/>
  <c r="AM72" i="15"/>
  <c r="BI72" i="15"/>
  <c r="BY72" i="15"/>
  <c r="CO72" i="15"/>
  <c r="DE72" i="15"/>
  <c r="DU72" i="15"/>
  <c r="Z72" i="15"/>
  <c r="AH72" i="15"/>
  <c r="AP72" i="15"/>
  <c r="AT72" i="15"/>
  <c r="BJ72" i="15"/>
  <c r="BZ72" i="15"/>
  <c r="CP72" i="15"/>
  <c r="DF72" i="15"/>
  <c r="DV72" i="15"/>
  <c r="AA72" i="15"/>
  <c r="AI72" i="15"/>
  <c r="AQ72" i="15"/>
  <c r="CA56" i="15"/>
  <c r="BL56" i="15"/>
  <c r="BX56" i="15"/>
  <c r="CZ56" i="15"/>
  <c r="AG56" i="15"/>
  <c r="AP56" i="15"/>
  <c r="AW40" i="15"/>
  <c r="BA40" i="15"/>
  <c r="BE40" i="15"/>
  <c r="BI40" i="15"/>
  <c r="BM40" i="15"/>
  <c r="BQ40" i="15"/>
  <c r="BU40" i="15"/>
  <c r="BY40" i="15"/>
  <c r="CC40" i="15"/>
  <c r="CG40" i="15"/>
  <c r="CK40" i="15"/>
  <c r="CO40" i="15"/>
  <c r="CS40" i="15"/>
  <c r="CW40" i="15"/>
  <c r="DA40" i="15"/>
  <c r="DE40" i="15"/>
  <c r="DI40" i="15"/>
  <c r="DM40" i="15"/>
  <c r="DQ40" i="15"/>
  <c r="DU40" i="15"/>
  <c r="AY40" i="15"/>
  <c r="BD40" i="15"/>
  <c r="BJ40" i="15"/>
  <c r="BO40" i="15"/>
  <c r="BT40" i="15"/>
  <c r="BZ40" i="15"/>
  <c r="CE40" i="15"/>
  <c r="CJ40" i="15"/>
  <c r="CP40" i="15"/>
  <c r="CU40" i="15"/>
  <c r="CZ40" i="15"/>
  <c r="DF40" i="15"/>
  <c r="DK40" i="15"/>
  <c r="DP40" i="15"/>
  <c r="DV40" i="15"/>
  <c r="AX40" i="15"/>
  <c r="BF40" i="15"/>
  <c r="BL40" i="15"/>
  <c r="BS40" i="15"/>
  <c r="CA40" i="15"/>
  <c r="CH40" i="15"/>
  <c r="CN40" i="15"/>
  <c r="CV40" i="15"/>
  <c r="DC40" i="15"/>
  <c r="DJ40" i="15"/>
  <c r="DR40" i="15"/>
  <c r="AZ40" i="15"/>
  <c r="BG40" i="15"/>
  <c r="BN40" i="15"/>
  <c r="BV40" i="15"/>
  <c r="CB40" i="15"/>
  <c r="CI40" i="15"/>
  <c r="CQ40" i="15"/>
  <c r="CX40" i="15"/>
  <c r="DD40" i="15"/>
  <c r="DL40" i="15"/>
  <c r="DS40" i="15"/>
  <c r="BB40" i="15"/>
  <c r="BP40" i="15"/>
  <c r="CD40" i="15"/>
  <c r="CR40" i="15"/>
  <c r="DG40" i="15"/>
  <c r="DT40" i="15"/>
  <c r="BC40" i="15"/>
  <c r="BR40" i="15"/>
  <c r="CF40" i="15"/>
  <c r="CT40" i="15"/>
  <c r="DH40" i="15"/>
  <c r="AU40" i="15"/>
  <c r="BW40" i="15"/>
  <c r="CY40" i="15"/>
  <c r="AB40" i="15"/>
  <c r="AF40" i="15"/>
  <c r="AJ40" i="15"/>
  <c r="AN40" i="15"/>
  <c r="AR40" i="15"/>
  <c r="AV40" i="15"/>
  <c r="BX40" i="15"/>
  <c r="DB40" i="15"/>
  <c r="AC40" i="15"/>
  <c r="AG40" i="15"/>
  <c r="AK40" i="15"/>
  <c r="AO40" i="15"/>
  <c r="AS40" i="15"/>
  <c r="BH40" i="15"/>
  <c r="CL40" i="15"/>
  <c r="DN40" i="15"/>
  <c r="BK40" i="15"/>
  <c r="AE40" i="15"/>
  <c r="AM40" i="15"/>
  <c r="CM40" i="15"/>
  <c r="Z40" i="15"/>
  <c r="AH40" i="15"/>
  <c r="AP40" i="15"/>
  <c r="AT40" i="15"/>
  <c r="DO40" i="15"/>
  <c r="AA40" i="15"/>
  <c r="AI40" i="15"/>
  <c r="AQ40" i="15"/>
  <c r="AU64" i="15"/>
  <c r="AY64" i="15"/>
  <c r="BC64" i="15"/>
  <c r="BG64" i="15"/>
  <c r="BK64" i="15"/>
  <c r="BO64" i="15"/>
  <c r="BS64" i="15"/>
  <c r="BW64" i="15"/>
  <c r="CA64" i="15"/>
  <c r="CE64" i="15"/>
  <c r="CI64" i="15"/>
  <c r="CM64" i="15"/>
  <c r="CQ64" i="15"/>
  <c r="CU64" i="15"/>
  <c r="CY64" i="15"/>
  <c r="DC64" i="15"/>
  <c r="DG64" i="15"/>
  <c r="DK64" i="15"/>
  <c r="DO64" i="15"/>
  <c r="DS64" i="15"/>
  <c r="AV64" i="15"/>
  <c r="BA64" i="15"/>
  <c r="BF64" i="15"/>
  <c r="BL64" i="15"/>
  <c r="BQ64" i="15"/>
  <c r="BV64" i="15"/>
  <c r="CB64" i="15"/>
  <c r="CG64" i="15"/>
  <c r="CL64" i="15"/>
  <c r="CR64" i="15"/>
  <c r="CW64" i="15"/>
  <c r="DB64" i="15"/>
  <c r="DH64" i="15"/>
  <c r="DM64" i="15"/>
  <c r="DR64" i="15"/>
  <c r="AW64" i="15"/>
  <c r="BB64" i="15"/>
  <c r="BH64" i="15"/>
  <c r="BM64" i="15"/>
  <c r="BR64" i="15"/>
  <c r="BX64" i="15"/>
  <c r="CC64" i="15"/>
  <c r="CH64" i="15"/>
  <c r="CN64" i="15"/>
  <c r="CS64" i="15"/>
  <c r="CX64" i="15"/>
  <c r="DD64" i="15"/>
  <c r="DI64" i="15"/>
  <c r="DN64" i="15"/>
  <c r="DT64" i="15"/>
  <c r="AX64" i="15"/>
  <c r="BI64" i="15"/>
  <c r="BT64" i="15"/>
  <c r="CD64" i="15"/>
  <c r="CO64" i="15"/>
  <c r="CZ64" i="15"/>
  <c r="DJ64" i="15"/>
  <c r="DU64" i="15"/>
  <c r="AB64" i="15"/>
  <c r="AF64" i="15"/>
  <c r="AJ64" i="15"/>
  <c r="AN64" i="15"/>
  <c r="AR64" i="15"/>
  <c r="AZ64" i="15"/>
  <c r="BJ64" i="15"/>
  <c r="BU64" i="15"/>
  <c r="CF64" i="15"/>
  <c r="CP64" i="15"/>
  <c r="DA64" i="15"/>
  <c r="DL64" i="15"/>
  <c r="DV64" i="15"/>
  <c r="AC64" i="15"/>
  <c r="AG64" i="15"/>
  <c r="AK64" i="15"/>
  <c r="AO64" i="15"/>
  <c r="AS64" i="15"/>
  <c r="BE64" i="15"/>
  <c r="BZ64" i="15"/>
  <c r="CV64" i="15"/>
  <c r="DQ64" i="15"/>
  <c r="AE64" i="15"/>
  <c r="AM64" i="15"/>
  <c r="BN64" i="15"/>
  <c r="CJ64" i="15"/>
  <c r="DE64" i="15"/>
  <c r="Z64" i="15"/>
  <c r="AH64" i="15"/>
  <c r="AP64" i="15"/>
  <c r="BP64" i="15"/>
  <c r="CK64" i="15"/>
  <c r="DF64" i="15"/>
  <c r="AA64" i="15"/>
  <c r="AI64" i="15"/>
  <c r="AQ64" i="15"/>
  <c r="Y42" i="15"/>
  <c r="AM96" i="15"/>
  <c r="AC88" i="15"/>
  <c r="AS84" i="15"/>
  <c r="AL36" i="15"/>
  <c r="CX100" i="15"/>
  <c r="BR100" i="15"/>
  <c r="CX88" i="15"/>
  <c r="BR88" i="15"/>
  <c r="BQ72" i="15"/>
  <c r="BY64" i="15"/>
  <c r="N79" i="15"/>
  <c r="W79" i="15"/>
  <c r="N67" i="15"/>
  <c r="N63" i="15"/>
  <c r="W47" i="15"/>
  <c r="Y20" i="15"/>
  <c r="AM55" i="15"/>
  <c r="AS8" i="15"/>
  <c r="AR8" i="15" s="1"/>
  <c r="AQ8" i="15" s="1"/>
  <c r="AP8" i="15" s="1"/>
  <c r="AO8" i="15" s="1"/>
  <c r="AN8" i="15" s="1"/>
  <c r="AM8" i="15" s="1"/>
  <c r="AL8" i="15" s="1"/>
  <c r="AK8" i="15" s="1"/>
  <c r="AJ8" i="15" s="1"/>
  <c r="AI8" i="15" s="1"/>
  <c r="AH8" i="15" s="1"/>
  <c r="AG8" i="15" s="1"/>
  <c r="AF8" i="15" s="1"/>
  <c r="AE8" i="15" s="1"/>
  <c r="AD8" i="15" s="1"/>
  <c r="AC8" i="15" s="1"/>
  <c r="AB8" i="15" s="1"/>
  <c r="AA8" i="15" s="1"/>
  <c r="Z8" i="15" s="1"/>
  <c r="N92" i="15"/>
  <c r="K75" i="15"/>
  <c r="W67" i="15"/>
  <c r="R63" i="15"/>
  <c r="J51" i="15"/>
  <c r="J79" i="15"/>
  <c r="J63" i="15"/>
  <c r="I71" i="15"/>
  <c r="W65" i="15"/>
  <c r="R39" i="15"/>
  <c r="T55" i="15"/>
  <c r="T59" i="15"/>
  <c r="T43" i="15"/>
  <c r="V31" i="15"/>
  <c r="S31" i="15"/>
  <c r="W23" i="15"/>
  <c r="U23" i="15"/>
  <c r="T15" i="15"/>
  <c r="J13" i="15"/>
  <c r="I35" i="15"/>
  <c r="S67" i="15"/>
  <c r="K67" i="15"/>
  <c r="S43" i="15"/>
  <c r="AL19" i="15"/>
  <c r="BC63" i="15"/>
  <c r="CM63" i="15"/>
  <c r="DG63" i="15"/>
  <c r="CB63" i="15"/>
  <c r="DB63" i="15"/>
  <c r="BR63" i="15"/>
  <c r="CS63" i="15"/>
  <c r="CT63" i="15"/>
  <c r="AJ63" i="15"/>
  <c r="DQ63" i="15"/>
  <c r="BS55" i="15"/>
  <c r="CM55" i="15"/>
  <c r="DS55" i="15"/>
  <c r="BT55" i="15"/>
  <c r="DU55" i="15"/>
  <c r="BU55" i="15"/>
  <c r="BF55" i="15"/>
  <c r="DN55" i="15"/>
  <c r="DI55" i="15"/>
  <c r="DL55" i="15"/>
  <c r="DM55" i="15"/>
  <c r="BL55" i="15"/>
  <c r="DT43" i="15"/>
  <c r="AX19" i="15"/>
  <c r="BJ19" i="15"/>
  <c r="BK19" i="15"/>
  <c r="BX19" i="15"/>
  <c r="CR19" i="15"/>
  <c r="DD19" i="15"/>
  <c r="BA19" i="15"/>
  <c r="BU19" i="15"/>
  <c r="CU19" i="15"/>
  <c r="DK19" i="15"/>
  <c r="BM19" i="15"/>
  <c r="CI19" i="15"/>
  <c r="DS19" i="15"/>
  <c r="BQ19" i="15"/>
  <c r="CY19" i="15"/>
  <c r="DU19" i="15"/>
  <c r="DO19" i="15"/>
  <c r="CO19" i="15"/>
  <c r="BS19" i="15"/>
  <c r="CH19" i="15"/>
  <c r="AN19" i="15"/>
  <c r="AC19" i="15"/>
  <c r="AY19" i="15"/>
  <c r="AU8" i="15"/>
  <c r="AV8" i="15"/>
  <c r="AW8" i="15"/>
  <c r="AA43" i="15"/>
  <c r="AI19" i="15"/>
  <c r="DL63" i="15"/>
  <c r="CP63" i="15"/>
  <c r="DD55" i="15"/>
  <c r="DQ14" i="7"/>
  <c r="DK14" i="7"/>
  <c r="DD14" i="7"/>
  <c r="CX14" i="7"/>
  <c r="CP14" i="7"/>
  <c r="CI14" i="7"/>
  <c r="CB14" i="7"/>
  <c r="BT14" i="7"/>
  <c r="BN14" i="7"/>
  <c r="BG14" i="7"/>
  <c r="AY14" i="7"/>
  <c r="AR14" i="7"/>
  <c r="AL14" i="7"/>
  <c r="AD14" i="7"/>
  <c r="W14" i="7"/>
  <c r="DO14" i="7"/>
  <c r="DF14" i="7"/>
  <c r="CU14" i="7"/>
  <c r="CM14" i="7"/>
  <c r="CD14" i="7"/>
  <c r="BS14" i="7"/>
  <c r="BJ14" i="7"/>
  <c r="BB14" i="7"/>
  <c r="AQ14" i="7"/>
  <c r="AH14" i="7"/>
  <c r="X14" i="7"/>
  <c r="DN14" i="7"/>
  <c r="DC14" i="7"/>
  <c r="CT14" i="7"/>
  <c r="CJ14" i="7"/>
  <c r="BZ14" i="7"/>
  <c r="BR14" i="7"/>
  <c r="BH14" i="7"/>
  <c r="AX14" i="7"/>
  <c r="AN14" i="7"/>
  <c r="AF14" i="7"/>
  <c r="V14" i="7"/>
  <c r="AM14" i="7"/>
  <c r="BD14" i="7"/>
  <c r="BX14" i="7"/>
  <c r="CR14" i="7"/>
  <c r="DJ14" i="7"/>
  <c r="CT25" i="7"/>
  <c r="BR25" i="7"/>
  <c r="AL25" i="7"/>
  <c r="DH36" i="7"/>
  <c r="BW36" i="7"/>
  <c r="AL36" i="7"/>
  <c r="CY36" i="7"/>
  <c r="BC36" i="7"/>
  <c r="CF36" i="7"/>
  <c r="AA36" i="7"/>
  <c r="CQ36" i="7"/>
  <c r="AU36" i="7"/>
  <c r="DE85" i="7"/>
  <c r="AK85" i="7"/>
  <c r="CW85" i="7"/>
  <c r="BQ85" i="7"/>
  <c r="AA14" i="7"/>
  <c r="AT14" i="7"/>
  <c r="BL14" i="7"/>
  <c r="CE14" i="7"/>
  <c r="CY14" i="7"/>
  <c r="DP14" i="7"/>
  <c r="DG20" i="7"/>
  <c r="CR20" i="7"/>
  <c r="CD20" i="7"/>
  <c r="BP20" i="7"/>
  <c r="BB20" i="7"/>
  <c r="AM20" i="7"/>
  <c r="Z20" i="7"/>
  <c r="CY20" i="7"/>
  <c r="CI20" i="7"/>
  <c r="BN20" i="7"/>
  <c r="AU20" i="7"/>
  <c r="AE20" i="7"/>
  <c r="DN20" i="7"/>
  <c r="CX20" i="7"/>
  <c r="CB20" i="7"/>
  <c r="BH20" i="7"/>
  <c r="AR20" i="7"/>
  <c r="W20" i="7"/>
  <c r="BG20" i="7"/>
  <c r="CQ20" i="7"/>
  <c r="BN36" i="7"/>
  <c r="DQ46" i="7"/>
  <c r="DG46" i="7"/>
  <c r="CI46" i="7"/>
  <c r="BO46" i="7"/>
  <c r="AU46" i="7"/>
  <c r="Z46" i="7"/>
  <c r="DK46" i="7"/>
  <c r="CE46" i="7"/>
  <c r="BC46" i="7"/>
  <c r="AE46" i="7"/>
  <c r="V46" i="7"/>
  <c r="CY46" i="7"/>
  <c r="CA46" i="7"/>
  <c r="AY46" i="7"/>
  <c r="X46" i="7"/>
  <c r="CU46" i="7"/>
  <c r="BS46" i="7"/>
  <c r="AM46" i="7"/>
  <c r="DO46" i="7"/>
  <c r="DO53" i="7"/>
  <c r="DN53" i="7"/>
  <c r="DB53" i="7"/>
  <c r="CR53" i="7"/>
  <c r="CH53" i="7"/>
  <c r="BV53" i="7"/>
  <c r="BL53" i="7"/>
  <c r="BB53" i="7"/>
  <c r="AP53" i="7"/>
  <c r="AF53" i="7"/>
  <c r="V53" i="7"/>
  <c r="DJ53" i="7"/>
  <c r="CX53" i="7"/>
  <c r="CJ53" i="7"/>
  <c r="BT53" i="7"/>
  <c r="BF53" i="7"/>
  <c r="AT53" i="7"/>
  <c r="AD53" i="7"/>
  <c r="DR53" i="7"/>
  <c r="DF53" i="7"/>
  <c r="CP53" i="7"/>
  <c r="CB53" i="7"/>
  <c r="AX53" i="7"/>
  <c r="AL53" i="7"/>
  <c r="X53" i="7"/>
  <c r="DH53" i="7"/>
  <c r="CT53" i="7"/>
  <c r="CD53" i="7"/>
  <c r="BR53" i="7"/>
  <c r="BD53" i="7"/>
  <c r="AN53" i="7"/>
  <c r="Z53" i="7"/>
  <c r="BN53" i="7"/>
  <c r="BZ53" i="7"/>
  <c r="AW81" i="7"/>
  <c r="CK81" i="7"/>
  <c r="BE81" i="7"/>
  <c r="AB14" i="7"/>
  <c r="AV14" i="7"/>
  <c r="BO14" i="7"/>
  <c r="CH14" i="7"/>
  <c r="CZ14" i="7"/>
  <c r="DQ16" i="7"/>
  <c r="DC16" i="7"/>
  <c r="CU16" i="7"/>
  <c r="BZ16" i="7"/>
  <c r="BS16" i="7"/>
  <c r="AX16" i="7"/>
  <c r="AQ16" i="7"/>
  <c r="V16" i="7"/>
  <c r="DO16" i="7"/>
  <c r="CM16" i="7"/>
  <c r="CD16" i="7"/>
  <c r="BB16" i="7"/>
  <c r="AR16" i="7"/>
  <c r="DN16" i="7"/>
  <c r="DD16" i="7"/>
  <c r="CB16" i="7"/>
  <c r="BR16" i="7"/>
  <c r="AN16" i="7"/>
  <c r="AF16" i="7"/>
  <c r="BG16" i="7"/>
  <c r="BX16" i="7"/>
  <c r="AS17" i="7"/>
  <c r="AF20" i="7"/>
  <c r="BV20" i="7"/>
  <c r="DD20" i="7"/>
  <c r="CN23" i="7"/>
  <c r="AY23" i="7"/>
  <c r="CY23" i="7"/>
  <c r="AM23" i="7"/>
  <c r="CE23" i="7"/>
  <c r="AB23" i="7"/>
  <c r="DR24" i="7"/>
  <c r="DC24" i="7"/>
  <c r="CQ24" i="7"/>
  <c r="CF24" i="7"/>
  <c r="BR24" i="7"/>
  <c r="BG24" i="7"/>
  <c r="AX24" i="7"/>
  <c r="AM24" i="7"/>
  <c r="AE24" i="7"/>
  <c r="V24" i="7"/>
  <c r="DJ24" i="7"/>
  <c r="CT24" i="7"/>
  <c r="CA24" i="7"/>
  <c r="BL24" i="7"/>
  <c r="AZ24" i="7"/>
  <c r="AL24" i="7"/>
  <c r="Z24" i="7"/>
  <c r="DH24" i="7"/>
  <c r="CN24" i="7"/>
  <c r="BX24" i="7"/>
  <c r="BH24" i="7"/>
  <c r="AU24" i="7"/>
  <c r="AJ24" i="7"/>
  <c r="W24" i="7"/>
  <c r="AR24" i="7"/>
  <c r="BV24" i="7"/>
  <c r="DB24" i="7"/>
  <c r="DG27" i="7"/>
  <c r="CU27" i="7"/>
  <c r="CE27" i="7"/>
  <c r="BP27" i="7"/>
  <c r="BC27" i="7"/>
  <c r="AM27" i="7"/>
  <c r="AA27" i="7"/>
  <c r="CY27" i="7"/>
  <c r="CI27" i="7"/>
  <c r="BO27" i="7"/>
  <c r="AU27" i="7"/>
  <c r="AB27" i="7"/>
  <c r="CN27" i="7"/>
  <c r="DO27" i="7"/>
  <c r="CV27" i="7"/>
  <c r="CA27" i="7"/>
  <c r="BH27" i="7"/>
  <c r="AR27" i="7"/>
  <c r="W27" i="7"/>
  <c r="DK27" i="7"/>
  <c r="BX27" i="7"/>
  <c r="BG27" i="7"/>
  <c r="AI46" i="7"/>
  <c r="AH53" i="7"/>
  <c r="CL53" i="7"/>
  <c r="BA93" i="7"/>
  <c r="DM93" i="7"/>
  <c r="AK93" i="7"/>
  <c r="AI14" i="7"/>
  <c r="BC14" i="7"/>
  <c r="BW14" i="7"/>
  <c r="CN14" i="7"/>
  <c r="DH14" i="7"/>
  <c r="CT17" i="7"/>
  <c r="BS17" i="7"/>
  <c r="AY17" i="7"/>
  <c r="AH17" i="7"/>
  <c r="CH17" i="7"/>
  <c r="BJ17" i="7"/>
  <c r="AI17" i="7"/>
  <c r="DJ17" i="7"/>
  <c r="CD17" i="7"/>
  <c r="BC17" i="7"/>
  <c r="AA17" i="7"/>
  <c r="BM17" i="7"/>
  <c r="AL20" i="7"/>
  <c r="BW20" i="7"/>
  <c r="DL20" i="7"/>
  <c r="DJ29" i="7"/>
  <c r="CH29" i="7"/>
  <c r="BB29" i="7"/>
  <c r="AD29" i="7"/>
  <c r="DN29" i="7"/>
  <c r="BZ29" i="7"/>
  <c r="AT29" i="7"/>
  <c r="BN29" i="7"/>
  <c r="DF29" i="7"/>
  <c r="BR29" i="7"/>
  <c r="AH29" i="7"/>
  <c r="CT29" i="7"/>
  <c r="V29" i="7"/>
  <c r="BK46" i="7"/>
  <c r="AV53" i="7"/>
  <c r="CZ53" i="7"/>
  <c r="DF71" i="7"/>
  <c r="BP71" i="7"/>
  <c r="BB71" i="7"/>
  <c r="DR71" i="7"/>
  <c r="CX71" i="7"/>
  <c r="AT71" i="7"/>
  <c r="AB71" i="7"/>
  <c r="BZ71" i="7"/>
  <c r="BH71" i="7"/>
  <c r="CL71" i="7"/>
  <c r="AX71" i="7"/>
  <c r="DJ71" i="7"/>
  <c r="BX71" i="7"/>
  <c r="DR73" i="7"/>
  <c r="DG73" i="7"/>
  <c r="CY73" i="7"/>
  <c r="CP73" i="7"/>
  <c r="CE73" i="7"/>
  <c r="BV73" i="7"/>
  <c r="BN73" i="7"/>
  <c r="BC73" i="7"/>
  <c r="AT73" i="7"/>
  <c r="AJ73" i="7"/>
  <c r="Z73" i="7"/>
  <c r="DK73" i="7"/>
  <c r="CV73" i="7"/>
  <c r="CJ73" i="7"/>
  <c r="BX73" i="7"/>
  <c r="BJ73" i="7"/>
  <c r="AY73" i="7"/>
  <c r="AM73" i="7"/>
  <c r="X73" i="7"/>
  <c r="DF73" i="7"/>
  <c r="CT73" i="7"/>
  <c r="CI73" i="7"/>
  <c r="BT73" i="7"/>
  <c r="BH73" i="7"/>
  <c r="AU73" i="7"/>
  <c r="AH73" i="7"/>
  <c r="W73" i="7"/>
  <c r="DL73" i="7"/>
  <c r="CL73" i="7"/>
  <c r="BO73" i="7"/>
  <c r="AN73" i="7"/>
  <c r="CZ73" i="7"/>
  <c r="CA73" i="7"/>
  <c r="AZ73" i="7"/>
  <c r="AD73" i="7"/>
  <c r="DD73" i="7"/>
  <c r="CD73" i="7"/>
  <c r="BF73" i="7"/>
  <c r="AE73" i="7"/>
  <c r="DO73" i="7"/>
  <c r="AH47" i="7"/>
  <c r="CL47" i="7"/>
  <c r="BL59" i="7"/>
  <c r="BV67" i="7"/>
  <c r="CP91" i="7"/>
  <c r="AH91" i="7"/>
  <c r="BW91" i="7"/>
  <c r="DC91" i="7"/>
  <c r="BF91" i="7"/>
  <c r="AA31" i="7"/>
  <c r="AZ31" i="7"/>
  <c r="BW31" i="7"/>
  <c r="CA33" i="7"/>
  <c r="AE33" i="7"/>
  <c r="BV33" i="7"/>
  <c r="V38" i="7"/>
  <c r="AL38" i="7"/>
  <c r="AX38" i="7"/>
  <c r="BL38" i="7"/>
  <c r="CB38" i="7"/>
  <c r="CP38" i="7"/>
  <c r="DB38" i="7"/>
  <c r="CF44" i="7"/>
  <c r="AR44" i="7"/>
  <c r="BL44" i="7"/>
  <c r="DJ44" i="7"/>
  <c r="X47" i="7"/>
  <c r="AL47" i="7"/>
  <c r="AX47" i="7"/>
  <c r="BN47" i="7"/>
  <c r="CB47" i="7"/>
  <c r="CP47" i="7"/>
  <c r="DF47" i="7"/>
  <c r="DF49" i="7"/>
  <c r="CN49" i="7"/>
  <c r="BZ49" i="7"/>
  <c r="BL49" i="7"/>
  <c r="AV49" i="7"/>
  <c r="AJ49" i="7"/>
  <c r="V49" i="7"/>
  <c r="AL49" i="7"/>
  <c r="BD49" i="7"/>
  <c r="BX49" i="7"/>
  <c r="CR49" i="7"/>
  <c r="DN49" i="7"/>
  <c r="DQ54" i="7"/>
  <c r="CY54" i="7"/>
  <c r="CE54" i="7"/>
  <c r="BG54" i="7"/>
  <c r="AM54" i="7"/>
  <c r="W54" i="7"/>
  <c r="AQ54" i="7"/>
  <c r="BS54" i="7"/>
  <c r="CU54" i="7"/>
  <c r="V59" i="7"/>
  <c r="AT59" i="7"/>
  <c r="BX59" i="7"/>
  <c r="CR59" i="7"/>
  <c r="DK66" i="7"/>
  <c r="CI66" i="7"/>
  <c r="BC66" i="7"/>
  <c r="AE66" i="7"/>
  <c r="DG66" i="7"/>
  <c r="BS66" i="7"/>
  <c r="CU66" i="7"/>
  <c r="BO66" i="7"/>
  <c r="W66" i="7"/>
  <c r="CA66" i="7"/>
  <c r="AD67" i="7"/>
  <c r="BF67" i="7"/>
  <c r="CH67" i="7"/>
  <c r="DQ69" i="7"/>
  <c r="DP69" i="7"/>
  <c r="DJ69" i="7"/>
  <c r="DC69" i="7"/>
  <c r="CU69" i="7"/>
  <c r="CN69" i="7"/>
  <c r="CH69" i="7"/>
  <c r="BZ69" i="7"/>
  <c r="BS69" i="7"/>
  <c r="BL69" i="7"/>
  <c r="BD69" i="7"/>
  <c r="AX69" i="7"/>
  <c r="AQ69" i="7"/>
  <c r="AI69" i="7"/>
  <c r="AB69" i="7"/>
  <c r="V69" i="7"/>
  <c r="DO69" i="7"/>
  <c r="DF69" i="7"/>
  <c r="CX69" i="7"/>
  <c r="CM69" i="7"/>
  <c r="CD69" i="7"/>
  <c r="BT69" i="7"/>
  <c r="BJ69" i="7"/>
  <c r="BB69" i="7"/>
  <c r="AR69" i="7"/>
  <c r="AH69" i="7"/>
  <c r="X69" i="7"/>
  <c r="DN69" i="7"/>
  <c r="DD69" i="7"/>
  <c r="CT69" i="7"/>
  <c r="CJ69" i="7"/>
  <c r="CB69" i="7"/>
  <c r="BR69" i="7"/>
  <c r="BH69" i="7"/>
  <c r="AY69" i="7"/>
  <c r="AN69" i="7"/>
  <c r="AF69" i="7"/>
  <c r="W69" i="7"/>
  <c r="AM69" i="7"/>
  <c r="BG69" i="7"/>
  <c r="BX69" i="7"/>
  <c r="CR69" i="7"/>
  <c r="DK69" i="7"/>
  <c r="BT78" i="7"/>
  <c r="AY78" i="7"/>
  <c r="AI78" i="7"/>
  <c r="AL80" i="7"/>
  <c r="AI91" i="7"/>
  <c r="DQ95" i="7"/>
  <c r="CQ95" i="7"/>
  <c r="BT95" i="7"/>
  <c r="AQ95" i="7"/>
  <c r="AA95" i="7"/>
  <c r="CO95" i="7"/>
  <c r="BE95" i="7"/>
  <c r="AE95" i="7"/>
  <c r="CE95" i="7"/>
  <c r="AP95" i="7"/>
  <c r="DK95" i="7"/>
  <c r="CA95" i="7"/>
  <c r="AM95" i="7"/>
  <c r="CV95" i="7"/>
  <c r="DC101" i="7"/>
  <c r="CF101" i="7"/>
  <c r="BG101" i="7"/>
  <c r="AE101" i="7"/>
  <c r="CV101" i="7"/>
  <c r="BP101" i="7"/>
  <c r="AQ101" i="7"/>
  <c r="DO101" i="7"/>
  <c r="BX101" i="7"/>
  <c r="AB101" i="7"/>
  <c r="DL101" i="7"/>
  <c r="BK101" i="7"/>
  <c r="X101" i="7"/>
  <c r="CU101" i="7"/>
  <c r="DL31" i="7"/>
  <c r="CU31" i="7"/>
  <c r="CA31" i="7"/>
  <c r="BG31" i="7"/>
  <c r="AQ31" i="7"/>
  <c r="W31" i="7"/>
  <c r="AR31" i="7"/>
  <c r="BP31" i="7"/>
  <c r="CQ31" i="7"/>
  <c r="DQ38" i="7"/>
  <c r="DP38" i="7"/>
  <c r="DF38" i="7"/>
  <c r="CT38" i="7"/>
  <c r="CJ38" i="7"/>
  <c r="BZ38" i="7"/>
  <c r="BN38" i="7"/>
  <c r="BD38" i="7"/>
  <c r="AT38" i="7"/>
  <c r="AH38" i="7"/>
  <c r="X38" i="7"/>
  <c r="AF38" i="7"/>
  <c r="AV38" i="7"/>
  <c r="BJ38" i="7"/>
  <c r="BV38" i="7"/>
  <c r="CL38" i="7"/>
  <c r="CZ38" i="7"/>
  <c r="DQ47" i="7"/>
  <c r="DN47" i="7"/>
  <c r="DB47" i="7"/>
  <c r="CR47" i="7"/>
  <c r="CH47" i="7"/>
  <c r="BV47" i="7"/>
  <c r="BL47" i="7"/>
  <c r="BB47" i="7"/>
  <c r="AP47" i="7"/>
  <c r="AF47" i="7"/>
  <c r="V47" i="7"/>
  <c r="AV47" i="7"/>
  <c r="BJ47" i="7"/>
  <c r="BZ47" i="7"/>
  <c r="CZ47" i="7"/>
  <c r="DP47" i="7"/>
  <c r="DH59" i="7"/>
  <c r="CV59" i="7"/>
  <c r="CH59" i="7"/>
  <c r="BR59" i="7"/>
  <c r="BD59" i="7"/>
  <c r="AR59" i="7"/>
  <c r="AB59" i="7"/>
  <c r="DD59" i="7"/>
  <c r="CJ59" i="7"/>
  <c r="BP59" i="7"/>
  <c r="AV59" i="7"/>
  <c r="AF59" i="7"/>
  <c r="AL59" i="7"/>
  <c r="CN59" i="7"/>
  <c r="DN59" i="7"/>
  <c r="DQ67" i="7"/>
  <c r="DP67" i="7"/>
  <c r="DF67" i="7"/>
  <c r="CT67" i="7"/>
  <c r="CJ67" i="7"/>
  <c r="BZ67" i="7"/>
  <c r="BN67" i="7"/>
  <c r="BD67" i="7"/>
  <c r="AT67" i="7"/>
  <c r="AH67" i="7"/>
  <c r="X67" i="7"/>
  <c r="DH67" i="7"/>
  <c r="CR67" i="7"/>
  <c r="CD67" i="7"/>
  <c r="BR67" i="7"/>
  <c r="BB67" i="7"/>
  <c r="AN67" i="7"/>
  <c r="Z67" i="7"/>
  <c r="DR67" i="7"/>
  <c r="DB67" i="7"/>
  <c r="CP67" i="7"/>
  <c r="CB67" i="7"/>
  <c r="BL67" i="7"/>
  <c r="AX67" i="7"/>
  <c r="AL67" i="7"/>
  <c r="V67" i="7"/>
  <c r="AV67" i="7"/>
  <c r="CZ67" i="7"/>
  <c r="DF80" i="7"/>
  <c r="CL80" i="7"/>
  <c r="BP80" i="7"/>
  <c r="AT80" i="7"/>
  <c r="Z80" i="7"/>
  <c r="DR80" i="7"/>
  <c r="CN80" i="7"/>
  <c r="BH80" i="7"/>
  <c r="AJ80" i="7"/>
  <c r="DJ80" i="7"/>
  <c r="CD80" i="7"/>
  <c r="BF80" i="7"/>
  <c r="AB80" i="7"/>
  <c r="BZ80" i="7"/>
  <c r="DR98" i="7"/>
  <c r="Z98" i="7"/>
  <c r="DO28" i="7"/>
  <c r="CV28" i="7"/>
  <c r="CD28" i="7"/>
  <c r="BK28" i="7"/>
  <c r="AQ28" i="7"/>
  <c r="Z28" i="7"/>
  <c r="AU28" i="7"/>
  <c r="BS28" i="7"/>
  <c r="CN28" i="7"/>
  <c r="DR28" i="7"/>
  <c r="AE31" i="7"/>
  <c r="BC31" i="7"/>
  <c r="CF31" i="7"/>
  <c r="DD31" i="7"/>
  <c r="V33" i="7"/>
  <c r="CW33" i="7"/>
  <c r="Z38" i="7"/>
  <c r="AN38" i="7"/>
  <c r="BB38" i="7"/>
  <c r="BR38" i="7"/>
  <c r="CD38" i="7"/>
  <c r="CR38" i="7"/>
  <c r="DH38" i="7"/>
  <c r="AA44" i="7"/>
  <c r="BV44" i="7"/>
  <c r="Z47" i="7"/>
  <c r="AN47" i="7"/>
  <c r="BD47" i="7"/>
  <c r="BR47" i="7"/>
  <c r="CD47" i="7"/>
  <c r="CT47" i="7"/>
  <c r="DH47" i="7"/>
  <c r="AI48" i="7"/>
  <c r="W48" i="7"/>
  <c r="X49" i="7"/>
  <c r="AR49" i="7"/>
  <c r="BH49" i="7"/>
  <c r="CB49" i="7"/>
  <c r="CV49" i="7"/>
  <c r="Y54" i="7"/>
  <c r="AY54" i="7"/>
  <c r="BW54" i="7"/>
  <c r="DC54" i="7"/>
  <c r="X59" i="7"/>
  <c r="BB59" i="7"/>
  <c r="BZ59" i="7"/>
  <c r="CX59" i="7"/>
  <c r="AI66" i="7"/>
  <c r="CQ66" i="7"/>
  <c r="AF67" i="7"/>
  <c r="BJ67" i="7"/>
  <c r="CL67" i="7"/>
  <c r="DN67" i="7"/>
  <c r="AA69" i="7"/>
  <c r="AT69" i="7"/>
  <c r="BN69" i="7"/>
  <c r="CE69" i="7"/>
  <c r="CY69" i="7"/>
  <c r="CN78" i="7"/>
  <c r="AX80" i="7"/>
  <c r="CX80" i="7"/>
  <c r="DO84" i="7"/>
  <c r="DF84" i="7"/>
  <c r="CY84" i="7"/>
  <c r="CR84" i="7"/>
  <c r="CJ84" i="7"/>
  <c r="CD84" i="7"/>
  <c r="BW84" i="7"/>
  <c r="BO84" i="7"/>
  <c r="BH84" i="7"/>
  <c r="BB84" i="7"/>
  <c r="AT84" i="7"/>
  <c r="AM84" i="7"/>
  <c r="AF84" i="7"/>
  <c r="X84" i="7"/>
  <c r="DP84" i="7"/>
  <c r="DD84" i="7"/>
  <c r="CU84" i="7"/>
  <c r="CM84" i="7"/>
  <c r="CB84" i="7"/>
  <c r="BS84" i="7"/>
  <c r="BJ84" i="7"/>
  <c r="AY84" i="7"/>
  <c r="AQ84" i="7"/>
  <c r="AH84" i="7"/>
  <c r="W84" i="7"/>
  <c r="DK84" i="7"/>
  <c r="CZ84" i="7"/>
  <c r="CN84" i="7"/>
  <c r="BZ84" i="7"/>
  <c r="BN84" i="7"/>
  <c r="BC84" i="7"/>
  <c r="AN84" i="7"/>
  <c r="AB84" i="7"/>
  <c r="DJ84" i="7"/>
  <c r="CX84" i="7"/>
  <c r="CI84" i="7"/>
  <c r="BX84" i="7"/>
  <c r="BL84" i="7"/>
  <c r="AX84" i="7"/>
  <c r="AL84" i="7"/>
  <c r="AA84" i="7"/>
  <c r="AR84" i="7"/>
  <c r="BR84" i="7"/>
  <c r="CP84" i="7"/>
  <c r="DR84" i="7"/>
  <c r="DJ92" i="7"/>
  <c r="CH92" i="7"/>
  <c r="BB92" i="7"/>
  <c r="AD92" i="7"/>
  <c r="DF92" i="7"/>
  <c r="BR92" i="7"/>
  <c r="AH92" i="7"/>
  <c r="CT92" i="7"/>
  <c r="AX92" i="7"/>
  <c r="CP92" i="7"/>
  <c r="AT92" i="7"/>
  <c r="DN92" i="7"/>
  <c r="W95" i="7"/>
  <c r="DG95" i="7"/>
  <c r="AR101" i="7"/>
  <c r="DK102" i="7"/>
  <c r="BW102" i="7"/>
  <c r="AM102" i="7"/>
  <c r="W102" i="7"/>
  <c r="CU102" i="7"/>
  <c r="BG102" i="7"/>
  <c r="AA102" i="7"/>
  <c r="AU102" i="7"/>
  <c r="CQ102" i="7"/>
  <c r="AL102" i="7"/>
  <c r="AR15" i="7"/>
  <c r="BT15" i="7"/>
  <c r="AU41" i="7"/>
  <c r="BS41" i="7"/>
  <c r="AN42" i="7"/>
  <c r="AX42" i="7"/>
  <c r="CD42" i="7"/>
  <c r="CP42" i="7"/>
  <c r="AR51" i="7"/>
  <c r="BV51" i="7"/>
  <c r="CZ55" i="7"/>
  <c r="CJ55" i="7"/>
  <c r="BT55" i="7"/>
  <c r="BD55" i="7"/>
  <c r="AN55" i="7"/>
  <c r="X55" i="7"/>
  <c r="AP55" i="7"/>
  <c r="BL55" i="7"/>
  <c r="CD55" i="7"/>
  <c r="DB55" i="7"/>
  <c r="CP57" i="7"/>
  <c r="BR57" i="7"/>
  <c r="AL57" i="7"/>
  <c r="AZ57" i="7"/>
  <c r="CN57" i="7"/>
  <c r="AM68" i="7"/>
  <c r="AQ75" i="7"/>
  <c r="DH76" i="7"/>
  <c r="CJ76" i="7"/>
  <c r="AB76" i="7"/>
  <c r="AJ76" i="7"/>
  <c r="DP76" i="7"/>
  <c r="AG77" i="7"/>
  <c r="BC77" i="7"/>
  <c r="BS77" i="7"/>
  <c r="CK77" i="7"/>
  <c r="DR79" i="7"/>
  <c r="DC79" i="7"/>
  <c r="CI79" i="7"/>
  <c r="BK79" i="7"/>
  <c r="AQ79" i="7"/>
  <c r="W79" i="7"/>
  <c r="AU79" i="7"/>
  <c r="BW79" i="7"/>
  <c r="CY79" i="7"/>
  <c r="AA82" i="7"/>
  <c r="AL82" i="7"/>
  <c r="AT82" i="7"/>
  <c r="BC82" i="7"/>
  <c r="BN82" i="7"/>
  <c r="BW82" i="7"/>
  <c r="CE82" i="7"/>
  <c r="CP82" i="7"/>
  <c r="CY82" i="7"/>
  <c r="AV86" i="7"/>
  <c r="CB86" i="7"/>
  <c r="AL90" i="7"/>
  <c r="CR90" i="7"/>
  <c r="AE94" i="7"/>
  <c r="AU94" i="7"/>
  <c r="BL94" i="7"/>
  <c r="CE94" i="7"/>
  <c r="CR94" i="7"/>
  <c r="BO68" i="7"/>
  <c r="BS68" i="7"/>
  <c r="AU68" i="7"/>
  <c r="AA68" i="7"/>
  <c r="AQ68" i="7"/>
  <c r="BW68" i="7"/>
  <c r="DK75" i="7"/>
  <c r="CH75" i="7"/>
  <c r="BE75" i="7"/>
  <c r="AD75" i="7"/>
  <c r="BB75" i="7"/>
  <c r="CS75" i="7"/>
  <c r="DK77" i="7"/>
  <c r="DQ77" i="7"/>
  <c r="DC77" i="7"/>
  <c r="CM77" i="7"/>
  <c r="CA77" i="7"/>
  <c r="BM77" i="7"/>
  <c r="AW77" i="7"/>
  <c r="AI77" i="7"/>
  <c r="W77" i="7"/>
  <c r="AM77" i="7"/>
  <c r="BE77" i="7"/>
  <c r="BW77" i="7"/>
  <c r="CS77" i="7"/>
  <c r="DI77" i="7"/>
  <c r="DQ82" i="7"/>
  <c r="DK82" i="7"/>
  <c r="DD82" i="7"/>
  <c r="DN82" i="7"/>
  <c r="DC82" i="7"/>
  <c r="CU82" i="7"/>
  <c r="CN82" i="7"/>
  <c r="CH82" i="7"/>
  <c r="BZ82" i="7"/>
  <c r="BS82" i="7"/>
  <c r="BL82" i="7"/>
  <c r="BD82" i="7"/>
  <c r="AX82" i="7"/>
  <c r="AQ82" i="7"/>
  <c r="AI82" i="7"/>
  <c r="AB82" i="7"/>
  <c r="V82" i="7"/>
  <c r="AD82" i="7"/>
  <c r="AM82" i="7"/>
  <c r="AV82" i="7"/>
  <c r="BG82" i="7"/>
  <c r="BO82" i="7"/>
  <c r="BX82" i="7"/>
  <c r="CI82" i="7"/>
  <c r="CR82" i="7"/>
  <c r="CZ82" i="7"/>
  <c r="DO82" i="7"/>
  <c r="DQ86" i="7"/>
  <c r="DD86" i="7"/>
  <c r="CJ86" i="7"/>
  <c r="BL86" i="7"/>
  <c r="AR86" i="7"/>
  <c r="X86" i="7"/>
  <c r="CR86" i="7"/>
  <c r="BT86" i="7"/>
  <c r="AN86" i="7"/>
  <c r="BD86" i="7"/>
  <c r="CN86" i="7"/>
  <c r="DN94" i="7"/>
  <c r="DF94" i="7"/>
  <c r="CV94" i="7"/>
  <c r="CL94" i="7"/>
  <c r="CB94" i="7"/>
  <c r="BT94" i="7"/>
  <c r="BJ94" i="7"/>
  <c r="AZ94" i="7"/>
  <c r="AQ94" i="7"/>
  <c r="AF94" i="7"/>
  <c r="X94" i="7"/>
  <c r="DL94" i="7"/>
  <c r="CZ94" i="7"/>
  <c r="CP94" i="7"/>
  <c r="CA94" i="7"/>
  <c r="BO94" i="7"/>
  <c r="BB94" i="7"/>
  <c r="AN94" i="7"/>
  <c r="AD94" i="7"/>
  <c r="AJ94" i="7"/>
  <c r="AY94" i="7"/>
  <c r="BP94" i="7"/>
  <c r="CH94" i="7"/>
  <c r="CX94" i="7"/>
  <c r="DR94" i="7"/>
  <c r="AH61" i="7"/>
  <c r="AT61" i="7"/>
  <c r="BH61" i="7"/>
  <c r="BX61" i="7"/>
  <c r="CL61" i="7"/>
  <c r="CX61" i="7"/>
  <c r="DD87" i="7"/>
  <c r="CN87" i="7"/>
  <c r="CA87" i="7"/>
  <c r="BO87" i="7"/>
  <c r="AY87" i="7"/>
  <c r="AJ87" i="7"/>
  <c r="W87" i="7"/>
  <c r="AM87" i="7"/>
  <c r="BG87" i="7"/>
  <c r="BX87" i="7"/>
  <c r="CU87" i="7"/>
  <c r="DK87" i="7"/>
  <c r="CM89" i="7"/>
  <c r="BB89" i="7"/>
  <c r="AD89" i="7"/>
  <c r="AX89" i="7"/>
  <c r="CW89" i="7"/>
  <c r="DN96" i="7"/>
  <c r="CZ96" i="7"/>
  <c r="CM96" i="7"/>
  <c r="CA96" i="7"/>
  <c r="BL96" i="7"/>
  <c r="BB96" i="7"/>
  <c r="AP96" i="7"/>
  <c r="AA96" i="7"/>
  <c r="AI96" i="7"/>
  <c r="AY96" i="7"/>
  <c r="BR96" i="7"/>
  <c r="CF96" i="7"/>
  <c r="CV96" i="7"/>
  <c r="DP96" i="7"/>
  <c r="BC83" i="7"/>
  <c r="AF88" i="7"/>
  <c r="AQ88" i="7"/>
  <c r="BC88" i="7"/>
  <c r="BR88" i="7"/>
  <c r="CD88" i="7"/>
  <c r="CN88" i="7"/>
  <c r="DC88" i="7"/>
  <c r="DQ13" i="7"/>
  <c r="DD13" i="7"/>
  <c r="CN13" i="7"/>
  <c r="BX13" i="7"/>
  <c r="BH13" i="7"/>
  <c r="AR13" i="7"/>
  <c r="AB13" i="7"/>
  <c r="AN13" i="7"/>
  <c r="BL13" i="7"/>
  <c r="CF13" i="7"/>
  <c r="CZ13" i="7"/>
  <c r="DL18" i="7"/>
  <c r="DP18" i="7"/>
  <c r="CZ18" i="7"/>
  <c r="CJ18" i="7"/>
  <c r="BT18" i="7"/>
  <c r="BD18" i="7"/>
  <c r="AN18" i="7"/>
  <c r="X18" i="7"/>
  <c r="AO18" i="7"/>
  <c r="BL18" i="7"/>
  <c r="CC18" i="7"/>
  <c r="DA18" i="7"/>
  <c r="DR19" i="7"/>
  <c r="DP19" i="7"/>
  <c r="DH19" i="7"/>
  <c r="CZ19" i="7"/>
  <c r="CR19" i="7"/>
  <c r="CJ19" i="7"/>
  <c r="CB19" i="7"/>
  <c r="BT19" i="7"/>
  <c r="BL19" i="7"/>
  <c r="BD19" i="7"/>
  <c r="AV19" i="7"/>
  <c r="AN19" i="7"/>
  <c r="AF19" i="7"/>
  <c r="X19" i="7"/>
  <c r="AE19" i="7"/>
  <c r="AQ19" i="7"/>
  <c r="AZ19" i="7"/>
  <c r="BK19" i="7"/>
  <c r="BW19" i="7"/>
  <c r="CF19" i="7"/>
  <c r="CQ19" i="7"/>
  <c r="DC19" i="7"/>
  <c r="DL19" i="7"/>
  <c r="DQ21" i="7"/>
  <c r="DR21" i="7"/>
  <c r="DB21" i="7"/>
  <c r="CL21" i="7"/>
  <c r="BV21" i="7"/>
  <c r="BF21" i="7"/>
  <c r="AP21" i="7"/>
  <c r="Z21" i="7"/>
  <c r="AL21" i="7"/>
  <c r="BJ21" i="7"/>
  <c r="CD21" i="7"/>
  <c r="CX21" i="7"/>
  <c r="DQ32" i="7"/>
  <c r="DP32" i="7"/>
  <c r="DK32" i="7"/>
  <c r="DF32" i="7"/>
  <c r="CZ32" i="7"/>
  <c r="CU32" i="7"/>
  <c r="CP32" i="7"/>
  <c r="CJ32" i="7"/>
  <c r="CE32" i="7"/>
  <c r="BZ32" i="7"/>
  <c r="BT32" i="7"/>
  <c r="BO32" i="7"/>
  <c r="BJ32" i="7"/>
  <c r="BD32" i="7"/>
  <c r="AY32" i="7"/>
  <c r="AT32" i="7"/>
  <c r="AN32" i="7"/>
  <c r="AI32" i="7"/>
  <c r="AD32" i="7"/>
  <c r="X32" i="7"/>
  <c r="DR32" i="7"/>
  <c r="DJ32" i="7"/>
  <c r="DC32" i="7"/>
  <c r="CV32" i="7"/>
  <c r="CN32" i="7"/>
  <c r="CH32" i="7"/>
  <c r="CA32" i="7"/>
  <c r="BS32" i="7"/>
  <c r="BL32" i="7"/>
  <c r="BF32" i="7"/>
  <c r="AX32" i="7"/>
  <c r="AQ32" i="7"/>
  <c r="AJ32" i="7"/>
  <c r="AB32" i="7"/>
  <c r="V32" i="7"/>
  <c r="AE32" i="7"/>
  <c r="AM32" i="7"/>
  <c r="AV32" i="7"/>
  <c r="BG32" i="7"/>
  <c r="BP32" i="7"/>
  <c r="BX32" i="7"/>
  <c r="CI32" i="7"/>
  <c r="CR32" i="7"/>
  <c r="DB32" i="7"/>
  <c r="DL32" i="7"/>
  <c r="DR37" i="7"/>
  <c r="DC37" i="7"/>
  <c r="CM37" i="7"/>
  <c r="BW37" i="7"/>
  <c r="BG37" i="7"/>
  <c r="AQ37" i="7"/>
  <c r="AA37" i="7"/>
  <c r="DO37" i="7"/>
  <c r="CU37" i="7"/>
  <c r="CA37" i="7"/>
  <c r="BC37" i="7"/>
  <c r="AI37" i="7"/>
  <c r="AU37" i="7"/>
  <c r="BS37" i="7"/>
  <c r="CY37" i="7"/>
  <c r="DQ40" i="7"/>
  <c r="DP40" i="7"/>
  <c r="DK40" i="7"/>
  <c r="DF40" i="7"/>
  <c r="CZ40" i="7"/>
  <c r="CU40" i="7"/>
  <c r="CP40" i="7"/>
  <c r="CJ40" i="7"/>
  <c r="CE40" i="7"/>
  <c r="BZ40" i="7"/>
  <c r="BT40" i="7"/>
  <c r="BO40" i="7"/>
  <c r="BJ40" i="7"/>
  <c r="BD40" i="7"/>
  <c r="AY40" i="7"/>
  <c r="AT40" i="7"/>
  <c r="AN40" i="7"/>
  <c r="AI40" i="7"/>
  <c r="AD40" i="7"/>
  <c r="X40" i="7"/>
  <c r="DL40" i="7"/>
  <c r="DD40" i="7"/>
  <c r="CX40" i="7"/>
  <c r="CQ40" i="7"/>
  <c r="CI40" i="7"/>
  <c r="CB40" i="7"/>
  <c r="BV40" i="7"/>
  <c r="BN40" i="7"/>
  <c r="BG40" i="7"/>
  <c r="AZ40" i="7"/>
  <c r="AR40" i="7"/>
  <c r="AL40" i="7"/>
  <c r="AE40" i="7"/>
  <c r="W40" i="7"/>
  <c r="AB40" i="7"/>
  <c r="AM40" i="7"/>
  <c r="AV40" i="7"/>
  <c r="BF40" i="7"/>
  <c r="BP40" i="7"/>
  <c r="BX40" i="7"/>
  <c r="CH40" i="7"/>
  <c r="CR40" i="7"/>
  <c r="DB40" i="7"/>
  <c r="DJ40" i="7"/>
  <c r="DR58" i="7"/>
  <c r="CQ58" i="7"/>
  <c r="CA58" i="7"/>
  <c r="BK58" i="7"/>
  <c r="AU58" i="7"/>
  <c r="AE58" i="7"/>
  <c r="BW58" i="7"/>
  <c r="BC58" i="7"/>
  <c r="AI58" i="7"/>
  <c r="CM58" i="7"/>
  <c r="BS58" i="7"/>
  <c r="AY58" i="7"/>
  <c r="AA58" i="7"/>
  <c r="BO58" i="7"/>
  <c r="W58" i="7"/>
  <c r="CE58" i="7"/>
  <c r="DQ63" i="7"/>
  <c r="DL63" i="7"/>
  <c r="DD63" i="7"/>
  <c r="CV63" i="7"/>
  <c r="CN63" i="7"/>
  <c r="CF63" i="7"/>
  <c r="BX63" i="7"/>
  <c r="BP63" i="7"/>
  <c r="BH63" i="7"/>
  <c r="AZ63" i="7"/>
  <c r="AR63" i="7"/>
  <c r="AJ63" i="7"/>
  <c r="AB63" i="7"/>
  <c r="V63" i="7"/>
  <c r="DR63" i="7"/>
  <c r="DH63" i="7"/>
  <c r="CX63" i="7"/>
  <c r="CL63" i="7"/>
  <c r="CB63" i="7"/>
  <c r="BR63" i="7"/>
  <c r="BF63" i="7"/>
  <c r="AV63" i="7"/>
  <c r="AL63" i="7"/>
  <c r="Z63" i="7"/>
  <c r="DP63" i="7"/>
  <c r="DF63" i="7"/>
  <c r="CT63" i="7"/>
  <c r="CJ63" i="7"/>
  <c r="BZ63" i="7"/>
  <c r="BN63" i="7"/>
  <c r="BD63" i="7"/>
  <c r="AT63" i="7"/>
  <c r="AH63" i="7"/>
  <c r="X63" i="7"/>
  <c r="DN63" i="7"/>
  <c r="CR63" i="7"/>
  <c r="BV63" i="7"/>
  <c r="BB63" i="7"/>
  <c r="AF63" i="7"/>
  <c r="AP63" i="7"/>
  <c r="BT63" i="7"/>
  <c r="CZ63" i="7"/>
  <c r="DQ65" i="7"/>
  <c r="DP65" i="7"/>
  <c r="DK65" i="7"/>
  <c r="DF65" i="7"/>
  <c r="CZ65" i="7"/>
  <c r="CU65" i="7"/>
  <c r="CP65" i="7"/>
  <c r="CJ65" i="7"/>
  <c r="CE65" i="7"/>
  <c r="BZ65" i="7"/>
  <c r="BT65" i="7"/>
  <c r="BO65" i="7"/>
  <c r="BJ65" i="7"/>
  <c r="BD65" i="7"/>
  <c r="AY65" i="7"/>
  <c r="AT65" i="7"/>
  <c r="AN65" i="7"/>
  <c r="AI65" i="7"/>
  <c r="AD65" i="7"/>
  <c r="X65" i="7"/>
  <c r="DL65" i="7"/>
  <c r="DD65" i="7"/>
  <c r="CX65" i="7"/>
  <c r="CQ65" i="7"/>
  <c r="CI65" i="7"/>
  <c r="CB65" i="7"/>
  <c r="BV65" i="7"/>
  <c r="BN65" i="7"/>
  <c r="BG65" i="7"/>
  <c r="AZ65" i="7"/>
  <c r="AR65" i="7"/>
  <c r="AL65" i="7"/>
  <c r="AE65" i="7"/>
  <c r="W65" i="7"/>
  <c r="DR65" i="7"/>
  <c r="DJ65" i="7"/>
  <c r="DC65" i="7"/>
  <c r="CV65" i="7"/>
  <c r="CN65" i="7"/>
  <c r="CH65" i="7"/>
  <c r="CA65" i="7"/>
  <c r="BS65" i="7"/>
  <c r="BL65" i="7"/>
  <c r="BF65" i="7"/>
  <c r="AX65" i="7"/>
  <c r="AQ65" i="7"/>
  <c r="AJ65" i="7"/>
  <c r="AB65" i="7"/>
  <c r="V65" i="7"/>
  <c r="DH65" i="7"/>
  <c r="CT65" i="7"/>
  <c r="CF65" i="7"/>
  <c r="BR65" i="7"/>
  <c r="BC65" i="7"/>
  <c r="AP65" i="7"/>
  <c r="AA65" i="7"/>
  <c r="AM65" i="7"/>
  <c r="BH65" i="7"/>
  <c r="BX65" i="7"/>
  <c r="CR65" i="7"/>
  <c r="DN65" i="7"/>
  <c r="X13" i="7"/>
  <c r="AV13" i="7"/>
  <c r="BP13" i="7"/>
  <c r="CJ13" i="7"/>
  <c r="DH13" i="7"/>
  <c r="Y18" i="7"/>
  <c r="AV18" i="7"/>
  <c r="BM18" i="7"/>
  <c r="CK18" i="7"/>
  <c r="DH18" i="7"/>
  <c r="W19" i="7"/>
  <c r="AI19" i="7"/>
  <c r="AR19" i="7"/>
  <c r="BC19" i="7"/>
  <c r="BO19" i="7"/>
  <c r="BX19" i="7"/>
  <c r="CI19" i="7"/>
  <c r="CU19" i="7"/>
  <c r="DD19" i="7"/>
  <c r="DO19" i="7"/>
  <c r="V21" i="7"/>
  <c r="AT21" i="7"/>
  <c r="BN21" i="7"/>
  <c r="CH21" i="7"/>
  <c r="DF21" i="7"/>
  <c r="DR23" i="7"/>
  <c r="DP23" i="7"/>
  <c r="DH23" i="7"/>
  <c r="CZ23" i="7"/>
  <c r="CR23" i="7"/>
  <c r="CJ23" i="7"/>
  <c r="CB23" i="7"/>
  <c r="BT23" i="7"/>
  <c r="BL23" i="7"/>
  <c r="BD23" i="7"/>
  <c r="AV23" i="7"/>
  <c r="AN23" i="7"/>
  <c r="AF23" i="7"/>
  <c r="X23" i="7"/>
  <c r="AE23" i="7"/>
  <c r="AQ23" i="7"/>
  <c r="AZ23" i="7"/>
  <c r="BK23" i="7"/>
  <c r="BW23" i="7"/>
  <c r="CF23" i="7"/>
  <c r="CQ23" i="7"/>
  <c r="DC23" i="7"/>
  <c r="DL23" i="7"/>
  <c r="DQ25" i="7"/>
  <c r="DR25" i="7"/>
  <c r="DB25" i="7"/>
  <c r="CL25" i="7"/>
  <c r="BV25" i="7"/>
  <c r="BF25" i="7"/>
  <c r="AP25" i="7"/>
  <c r="Z25" i="7"/>
  <c r="DF25" i="7"/>
  <c r="CH25" i="7"/>
  <c r="BN25" i="7"/>
  <c r="AT25" i="7"/>
  <c r="V25" i="7"/>
  <c r="AX25" i="7"/>
  <c r="BZ25" i="7"/>
  <c r="CX25" i="7"/>
  <c r="W32" i="7"/>
  <c r="AF32" i="7"/>
  <c r="AP32" i="7"/>
  <c r="AZ32" i="7"/>
  <c r="BH32" i="7"/>
  <c r="BR32" i="7"/>
  <c r="CB32" i="7"/>
  <c r="CL32" i="7"/>
  <c r="CT32" i="7"/>
  <c r="DD32" i="7"/>
  <c r="DN32" i="7"/>
  <c r="DQ36" i="7"/>
  <c r="DP36" i="7"/>
  <c r="DK36" i="7"/>
  <c r="DF36" i="7"/>
  <c r="CZ36" i="7"/>
  <c r="CU36" i="7"/>
  <c r="CP36" i="7"/>
  <c r="CJ36" i="7"/>
  <c r="CE36" i="7"/>
  <c r="BZ36" i="7"/>
  <c r="BT36" i="7"/>
  <c r="BO36" i="7"/>
  <c r="BJ36" i="7"/>
  <c r="BD36" i="7"/>
  <c r="AY36" i="7"/>
  <c r="AT36" i="7"/>
  <c r="AN36" i="7"/>
  <c r="AI36" i="7"/>
  <c r="AD36" i="7"/>
  <c r="X36" i="7"/>
  <c r="DR36" i="7"/>
  <c r="DJ36" i="7"/>
  <c r="DC36" i="7"/>
  <c r="CV36" i="7"/>
  <c r="CN36" i="7"/>
  <c r="CH36" i="7"/>
  <c r="CA36" i="7"/>
  <c r="BS36" i="7"/>
  <c r="BL36" i="7"/>
  <c r="BF36" i="7"/>
  <c r="AX36" i="7"/>
  <c r="AQ36" i="7"/>
  <c r="AJ36" i="7"/>
  <c r="AB36" i="7"/>
  <c r="V36" i="7"/>
  <c r="AE36" i="7"/>
  <c r="AM36" i="7"/>
  <c r="AV36" i="7"/>
  <c r="BG36" i="7"/>
  <c r="BP36" i="7"/>
  <c r="BX36" i="7"/>
  <c r="CI36" i="7"/>
  <c r="CR36" i="7"/>
  <c r="DB36" i="7"/>
  <c r="DL36" i="7"/>
  <c r="W37" i="7"/>
  <c r="AY37" i="7"/>
  <c r="CE37" i="7"/>
  <c r="DG37" i="7"/>
  <c r="V40" i="7"/>
  <c r="AF40" i="7"/>
  <c r="AP40" i="7"/>
  <c r="AX40" i="7"/>
  <c r="BH40" i="7"/>
  <c r="BR40" i="7"/>
  <c r="CA40" i="7"/>
  <c r="CL40" i="7"/>
  <c r="CT40" i="7"/>
  <c r="DC40" i="7"/>
  <c r="DN40" i="7"/>
  <c r="DO44" i="7"/>
  <c r="DN44" i="7"/>
  <c r="DF44" i="7"/>
  <c r="CZ44" i="7"/>
  <c r="CU44" i="7"/>
  <c r="CP44" i="7"/>
  <c r="CJ44" i="7"/>
  <c r="CE44" i="7"/>
  <c r="BZ44" i="7"/>
  <c r="BT44" i="7"/>
  <c r="BO44" i="7"/>
  <c r="BJ44" i="7"/>
  <c r="BD44" i="7"/>
  <c r="AY44" i="7"/>
  <c r="AT44" i="7"/>
  <c r="AN44" i="7"/>
  <c r="AI44" i="7"/>
  <c r="AD44" i="7"/>
  <c r="X44" i="7"/>
  <c r="DR44" i="7"/>
  <c r="DH44" i="7"/>
  <c r="CY44" i="7"/>
  <c r="CR44" i="7"/>
  <c r="CL44" i="7"/>
  <c r="CD44" i="7"/>
  <c r="BW44" i="7"/>
  <c r="BP44" i="7"/>
  <c r="BH44" i="7"/>
  <c r="BB44" i="7"/>
  <c r="AU44" i="7"/>
  <c r="AM44" i="7"/>
  <c r="AF44" i="7"/>
  <c r="Z44" i="7"/>
  <c r="AB44" i="7"/>
  <c r="AL44" i="7"/>
  <c r="AV44" i="7"/>
  <c r="BF44" i="7"/>
  <c r="BN44" i="7"/>
  <c r="BX44" i="7"/>
  <c r="CH44" i="7"/>
  <c r="CQ44" i="7"/>
  <c r="DB44" i="7"/>
  <c r="DL44" i="7"/>
  <c r="AM58" i="7"/>
  <c r="CI58" i="7"/>
  <c r="W63" i="7"/>
  <c r="AX63" i="7"/>
  <c r="CD63" i="7"/>
  <c r="DB63" i="7"/>
  <c r="Z65" i="7"/>
  <c r="AU65" i="7"/>
  <c r="BK65" i="7"/>
  <c r="CD65" i="7"/>
  <c r="CY65" i="7"/>
  <c r="DO65" i="7"/>
  <c r="DQ78" i="7"/>
  <c r="DN78" i="7"/>
  <c r="DH78" i="7"/>
  <c r="DC78" i="7"/>
  <c r="CX78" i="7"/>
  <c r="CR78" i="7"/>
  <c r="CM78" i="7"/>
  <c r="CH78" i="7"/>
  <c r="CB78" i="7"/>
  <c r="BW78" i="7"/>
  <c r="BR78" i="7"/>
  <c r="BL78" i="7"/>
  <c r="BG78" i="7"/>
  <c r="BB78" i="7"/>
  <c r="AV78" i="7"/>
  <c r="AQ78" i="7"/>
  <c r="AL78" i="7"/>
  <c r="AF78" i="7"/>
  <c r="AA78" i="7"/>
  <c r="V78" i="7"/>
  <c r="DO78" i="7"/>
  <c r="DG78" i="7"/>
  <c r="CZ78" i="7"/>
  <c r="CT78" i="7"/>
  <c r="CL78" i="7"/>
  <c r="CE78" i="7"/>
  <c r="BX78" i="7"/>
  <c r="BP78" i="7"/>
  <c r="BJ78" i="7"/>
  <c r="BC78" i="7"/>
  <c r="AU78" i="7"/>
  <c r="AN78" i="7"/>
  <c r="AH78" i="7"/>
  <c r="Z78" i="7"/>
  <c r="DL78" i="7"/>
  <c r="DF78" i="7"/>
  <c r="CY78" i="7"/>
  <c r="CQ78" i="7"/>
  <c r="CJ78" i="7"/>
  <c r="CD78" i="7"/>
  <c r="BV78" i="7"/>
  <c r="BO78" i="7"/>
  <c r="BH78" i="7"/>
  <c r="AZ78" i="7"/>
  <c r="AT78" i="7"/>
  <c r="AM78" i="7"/>
  <c r="AE78" i="7"/>
  <c r="X78" i="7"/>
  <c r="DJ78" i="7"/>
  <c r="CU78" i="7"/>
  <c r="CF78" i="7"/>
  <c r="BS78" i="7"/>
  <c r="BD78" i="7"/>
  <c r="AP78" i="7"/>
  <c r="AB78" i="7"/>
  <c r="AJ78" i="7"/>
  <c r="BF78" i="7"/>
  <c r="BZ78" i="7"/>
  <c r="CP78" i="7"/>
  <c r="DK78" i="7"/>
  <c r="DQ90" i="7"/>
  <c r="DP90" i="7"/>
  <c r="DK90" i="7"/>
  <c r="DF90" i="7"/>
  <c r="CZ90" i="7"/>
  <c r="CU90" i="7"/>
  <c r="CP90" i="7"/>
  <c r="CJ90" i="7"/>
  <c r="CE90" i="7"/>
  <c r="BZ90" i="7"/>
  <c r="BT90" i="7"/>
  <c r="BO90" i="7"/>
  <c r="BJ90" i="7"/>
  <c r="BD90" i="7"/>
  <c r="AY90" i="7"/>
  <c r="AT90" i="7"/>
  <c r="AN90" i="7"/>
  <c r="AI90" i="7"/>
  <c r="AD90" i="7"/>
  <c r="X90" i="7"/>
  <c r="DR90" i="7"/>
  <c r="DJ90" i="7"/>
  <c r="DC90" i="7"/>
  <c r="CV90" i="7"/>
  <c r="CN90" i="7"/>
  <c r="CH90" i="7"/>
  <c r="CA90" i="7"/>
  <c r="BS90" i="7"/>
  <c r="BL90" i="7"/>
  <c r="DN90" i="7"/>
  <c r="DD90" i="7"/>
  <c r="CT90" i="7"/>
  <c r="CL90" i="7"/>
  <c r="CB90" i="7"/>
  <c r="BR90" i="7"/>
  <c r="BH90" i="7"/>
  <c r="BB90" i="7"/>
  <c r="AU90" i="7"/>
  <c r="AM90" i="7"/>
  <c r="AF90" i="7"/>
  <c r="Z90" i="7"/>
  <c r="DL90" i="7"/>
  <c r="CY90" i="7"/>
  <c r="CM90" i="7"/>
  <c r="BX90" i="7"/>
  <c r="BN90" i="7"/>
  <c r="BC90" i="7"/>
  <c r="AR90" i="7"/>
  <c r="AJ90" i="7"/>
  <c r="AA90" i="7"/>
  <c r="DH90" i="7"/>
  <c r="CX90" i="7"/>
  <c r="CI90" i="7"/>
  <c r="BW90" i="7"/>
  <c r="BK90" i="7"/>
  <c r="AZ90" i="7"/>
  <c r="AQ90" i="7"/>
  <c r="AH90" i="7"/>
  <c r="W90" i="7"/>
  <c r="DO90" i="7"/>
  <c r="CQ90" i="7"/>
  <c r="BP90" i="7"/>
  <c r="AV90" i="7"/>
  <c r="AB90" i="7"/>
  <c r="AP90" i="7"/>
  <c r="BV90" i="7"/>
  <c r="DB90" i="7"/>
  <c r="CW100" i="7"/>
  <c r="CB100" i="7"/>
  <c r="BL100" i="7"/>
  <c r="AV100" i="7"/>
  <c r="AF100" i="7"/>
  <c r="CQ100" i="7"/>
  <c r="BT100" i="7"/>
  <c r="AZ100" i="7"/>
  <c r="AB100" i="7"/>
  <c r="DE100" i="7"/>
  <c r="BP100" i="7"/>
  <c r="AN100" i="7"/>
  <c r="BX100" i="7"/>
  <c r="AJ100" i="7"/>
  <c r="DM100" i="7"/>
  <c r="BH100" i="7"/>
  <c r="X100" i="7"/>
  <c r="CF100" i="7"/>
  <c r="DQ103" i="7"/>
  <c r="DN103" i="7"/>
  <c r="CP103" i="7"/>
  <c r="BV103" i="7"/>
  <c r="BB103" i="7"/>
  <c r="AD103" i="7"/>
  <c r="DB103" i="7"/>
  <c r="BZ103" i="7"/>
  <c r="AT103" i="7"/>
  <c r="V103" i="7"/>
  <c r="DF103" i="7"/>
  <c r="BR103" i="7"/>
  <c r="AL103" i="7"/>
  <c r="CX103" i="7"/>
  <c r="BF103" i="7"/>
  <c r="CL103" i="7"/>
  <c r="AP103" i="7"/>
  <c r="BJ103" i="7"/>
  <c r="AF13" i="7"/>
  <c r="AZ13" i="7"/>
  <c r="BT13" i="7"/>
  <c r="CR13" i="7"/>
  <c r="DL13" i="7"/>
  <c r="DQ15" i="7"/>
  <c r="DI15" i="7"/>
  <c r="CY15" i="7"/>
  <c r="CN15" i="7"/>
  <c r="CC15" i="7"/>
  <c r="BS15" i="7"/>
  <c r="BH15" i="7"/>
  <c r="AW15" i="7"/>
  <c r="AM15" i="7"/>
  <c r="AB15" i="7"/>
  <c r="AG15" i="7"/>
  <c r="AS15" i="7"/>
  <c r="BI15" i="7"/>
  <c r="BX15" i="7"/>
  <c r="CJ15" i="7"/>
  <c r="CZ15" i="7"/>
  <c r="DO15" i="7"/>
  <c r="DM17" i="7"/>
  <c r="DB17" i="7"/>
  <c r="CP17" i="7"/>
  <c r="CG17" i="7"/>
  <c r="BW17" i="7"/>
  <c r="BO17" i="7"/>
  <c r="BI17" i="7"/>
  <c r="BB17" i="7"/>
  <c r="AT17" i="7"/>
  <c r="AM17" i="7"/>
  <c r="AG17" i="7"/>
  <c r="Y17" i="7"/>
  <c r="AC17" i="7"/>
  <c r="AL17" i="7"/>
  <c r="AW17" i="7"/>
  <c r="BE17" i="7"/>
  <c r="BN17" i="7"/>
  <c r="BY17" i="7"/>
  <c r="CL17" i="7"/>
  <c r="CX17" i="7"/>
  <c r="DN17" i="7"/>
  <c r="AF18" i="7"/>
  <c r="AW18" i="7"/>
  <c r="BU18" i="7"/>
  <c r="CR18" i="7"/>
  <c r="DI18" i="7"/>
  <c r="AA19" i="7"/>
  <c r="AJ19" i="7"/>
  <c r="AU19" i="7"/>
  <c r="BG19" i="7"/>
  <c r="BP19" i="7"/>
  <c r="CA19" i="7"/>
  <c r="CM19" i="7"/>
  <c r="CV19" i="7"/>
  <c r="DG19" i="7"/>
  <c r="DQ20" i="7"/>
  <c r="DP20" i="7"/>
  <c r="DK20" i="7"/>
  <c r="DF20" i="7"/>
  <c r="CZ20" i="7"/>
  <c r="CU20" i="7"/>
  <c r="CP20" i="7"/>
  <c r="CJ20" i="7"/>
  <c r="CE20" i="7"/>
  <c r="BZ20" i="7"/>
  <c r="BT20" i="7"/>
  <c r="BO20" i="7"/>
  <c r="BJ20" i="7"/>
  <c r="BD20" i="7"/>
  <c r="AY20" i="7"/>
  <c r="AT20" i="7"/>
  <c r="AN20" i="7"/>
  <c r="AI20" i="7"/>
  <c r="AD20" i="7"/>
  <c r="X20" i="7"/>
  <c r="AA20" i="7"/>
  <c r="AH20" i="7"/>
  <c r="AP20" i="7"/>
  <c r="AV20" i="7"/>
  <c r="BC20" i="7"/>
  <c r="BK20" i="7"/>
  <c r="BR20" i="7"/>
  <c r="BX20" i="7"/>
  <c r="CF20" i="7"/>
  <c r="CM20" i="7"/>
  <c r="CT20" i="7"/>
  <c r="DB20" i="7"/>
  <c r="DH20" i="7"/>
  <c r="DO20" i="7"/>
  <c r="AD21" i="7"/>
  <c r="AX21" i="7"/>
  <c r="BR21" i="7"/>
  <c r="CP21" i="7"/>
  <c r="DJ21" i="7"/>
  <c r="W23" i="7"/>
  <c r="AI23" i="7"/>
  <c r="AR23" i="7"/>
  <c r="BC23" i="7"/>
  <c r="BO23" i="7"/>
  <c r="BX23" i="7"/>
  <c r="CI23" i="7"/>
  <c r="CU23" i="7"/>
  <c r="DD23" i="7"/>
  <c r="DO23" i="7"/>
  <c r="AD25" i="7"/>
  <c r="BB25" i="7"/>
  <c r="CD25" i="7"/>
  <c r="DJ25" i="7"/>
  <c r="DQ28" i="7"/>
  <c r="DP28" i="7"/>
  <c r="DK28" i="7"/>
  <c r="DF28" i="7"/>
  <c r="CZ28" i="7"/>
  <c r="CU28" i="7"/>
  <c r="CP28" i="7"/>
  <c r="CJ28" i="7"/>
  <c r="CE28" i="7"/>
  <c r="BZ28" i="7"/>
  <c r="BT28" i="7"/>
  <c r="BO28" i="7"/>
  <c r="BJ28" i="7"/>
  <c r="BD28" i="7"/>
  <c r="AY28" i="7"/>
  <c r="AT28" i="7"/>
  <c r="AN28" i="7"/>
  <c r="AI28" i="7"/>
  <c r="AD28" i="7"/>
  <c r="X28" i="7"/>
  <c r="DL28" i="7"/>
  <c r="DD28" i="7"/>
  <c r="CX28" i="7"/>
  <c r="CQ28" i="7"/>
  <c r="CI28" i="7"/>
  <c r="CB28" i="7"/>
  <c r="BV28" i="7"/>
  <c r="BN28" i="7"/>
  <c r="BG28" i="7"/>
  <c r="AZ28" i="7"/>
  <c r="AR28" i="7"/>
  <c r="AL28" i="7"/>
  <c r="AE28" i="7"/>
  <c r="W28" i="7"/>
  <c r="AB28" i="7"/>
  <c r="AM28" i="7"/>
  <c r="AV28" i="7"/>
  <c r="BF28" i="7"/>
  <c r="BP28" i="7"/>
  <c r="BX28" i="7"/>
  <c r="CH28" i="7"/>
  <c r="CR28" i="7"/>
  <c r="DB28" i="7"/>
  <c r="DJ28" i="7"/>
  <c r="Z32" i="7"/>
  <c r="AH32" i="7"/>
  <c r="AR32" i="7"/>
  <c r="BB32" i="7"/>
  <c r="BK32" i="7"/>
  <c r="BV32" i="7"/>
  <c r="CD32" i="7"/>
  <c r="CM32" i="7"/>
  <c r="CX32" i="7"/>
  <c r="DG32" i="7"/>
  <c r="DO32" i="7"/>
  <c r="W36" i="7"/>
  <c r="AF36" i="7"/>
  <c r="AP36" i="7"/>
  <c r="AZ36" i="7"/>
  <c r="BH36" i="7"/>
  <c r="BR36" i="7"/>
  <c r="CB36" i="7"/>
  <c r="CL36" i="7"/>
  <c r="CT36" i="7"/>
  <c r="DD36" i="7"/>
  <c r="DN36" i="7"/>
  <c r="AE37" i="7"/>
  <c r="BK37" i="7"/>
  <c r="CI37" i="7"/>
  <c r="DK37" i="7"/>
  <c r="Z40" i="7"/>
  <c r="AH40" i="7"/>
  <c r="AQ40" i="7"/>
  <c r="BB40" i="7"/>
  <c r="BK40" i="7"/>
  <c r="BS40" i="7"/>
  <c r="CD40" i="7"/>
  <c r="CM40" i="7"/>
  <c r="CV40" i="7"/>
  <c r="DG40" i="7"/>
  <c r="DO40" i="7"/>
  <c r="V44" i="7"/>
  <c r="AE44" i="7"/>
  <c r="AP44" i="7"/>
  <c r="AX44" i="7"/>
  <c r="BG44" i="7"/>
  <c r="BR44" i="7"/>
  <c r="CA44" i="7"/>
  <c r="CI44" i="7"/>
  <c r="CT44" i="7"/>
  <c r="DC44" i="7"/>
  <c r="DP44" i="7"/>
  <c r="AQ58" i="7"/>
  <c r="AD63" i="7"/>
  <c r="BJ63" i="7"/>
  <c r="CH63" i="7"/>
  <c r="DJ63" i="7"/>
  <c r="AF65" i="7"/>
  <c r="AV65" i="7"/>
  <c r="BP65" i="7"/>
  <c r="CL65" i="7"/>
  <c r="DB65" i="7"/>
  <c r="W78" i="7"/>
  <c r="AR78" i="7"/>
  <c r="BK78" i="7"/>
  <c r="CA78" i="7"/>
  <c r="CV78" i="7"/>
  <c r="DP78" i="7"/>
  <c r="V90" i="7"/>
  <c r="AX90" i="7"/>
  <c r="CD90" i="7"/>
  <c r="DG90" i="7"/>
  <c r="AR100" i="7"/>
  <c r="Z103" i="7"/>
  <c r="AJ13" i="7"/>
  <c r="BD13" i="7"/>
  <c r="CB13" i="7"/>
  <c r="CV13" i="7"/>
  <c r="DP13" i="7"/>
  <c r="W15" i="7"/>
  <c r="AI15" i="7"/>
  <c r="AY15" i="7"/>
  <c r="BM15" i="7"/>
  <c r="BY15" i="7"/>
  <c r="CO15" i="7"/>
  <c r="DD15" i="7"/>
  <c r="DP15" i="7"/>
  <c r="V17" i="7"/>
  <c r="AD17" i="7"/>
  <c r="AO17" i="7"/>
  <c r="AX17" i="7"/>
  <c r="BG17" i="7"/>
  <c r="BR17" i="7"/>
  <c r="BZ17" i="7"/>
  <c r="CO17" i="7"/>
  <c r="DE17" i="7"/>
  <c r="DR17" i="7"/>
  <c r="AG18" i="7"/>
  <c r="BE18" i="7"/>
  <c r="CB18" i="7"/>
  <c r="CS18" i="7"/>
  <c r="DQ18" i="7"/>
  <c r="AB19" i="7"/>
  <c r="AM19" i="7"/>
  <c r="AY19" i="7"/>
  <c r="BH19" i="7"/>
  <c r="BS19" i="7"/>
  <c r="CE19" i="7"/>
  <c r="CN19" i="7"/>
  <c r="CY19" i="7"/>
  <c r="DK19" i="7"/>
  <c r="V20" i="7"/>
  <c r="AB20" i="7"/>
  <c r="AJ20" i="7"/>
  <c r="AQ20" i="7"/>
  <c r="AX20" i="7"/>
  <c r="BF20" i="7"/>
  <c r="BL20" i="7"/>
  <c r="BS20" i="7"/>
  <c r="CA20" i="7"/>
  <c r="CH20" i="7"/>
  <c r="CN20" i="7"/>
  <c r="CV20" i="7"/>
  <c r="DC20" i="7"/>
  <c r="DJ20" i="7"/>
  <c r="DR20" i="7"/>
  <c r="AH21" i="7"/>
  <c r="BB21" i="7"/>
  <c r="BZ21" i="7"/>
  <c r="CT21" i="7"/>
  <c r="DN21" i="7"/>
  <c r="AA23" i="7"/>
  <c r="AJ23" i="7"/>
  <c r="AU23" i="7"/>
  <c r="BG23" i="7"/>
  <c r="BP23" i="7"/>
  <c r="CA23" i="7"/>
  <c r="CM23" i="7"/>
  <c r="CV23" i="7"/>
  <c r="DG23" i="7"/>
  <c r="DQ24" i="7"/>
  <c r="DP24" i="7"/>
  <c r="DK24" i="7"/>
  <c r="DF24" i="7"/>
  <c r="CZ24" i="7"/>
  <c r="CU24" i="7"/>
  <c r="CP24" i="7"/>
  <c r="CJ24" i="7"/>
  <c r="CE24" i="7"/>
  <c r="BZ24" i="7"/>
  <c r="BT24" i="7"/>
  <c r="BO24" i="7"/>
  <c r="BJ24" i="7"/>
  <c r="BD24" i="7"/>
  <c r="AY24" i="7"/>
  <c r="AT24" i="7"/>
  <c r="AN24" i="7"/>
  <c r="AI24" i="7"/>
  <c r="AD24" i="7"/>
  <c r="X24" i="7"/>
  <c r="DN24" i="7"/>
  <c r="DG24" i="7"/>
  <c r="CY24" i="7"/>
  <c r="CR24" i="7"/>
  <c r="CL24" i="7"/>
  <c r="CD24" i="7"/>
  <c r="BW24" i="7"/>
  <c r="BP24" i="7"/>
  <c r="AA24" i="7"/>
  <c r="AH24" i="7"/>
  <c r="AP24" i="7"/>
  <c r="AV24" i="7"/>
  <c r="BC24" i="7"/>
  <c r="BK24" i="7"/>
  <c r="BS24" i="7"/>
  <c r="CB24" i="7"/>
  <c r="CM24" i="7"/>
  <c r="CV24" i="7"/>
  <c r="DD24" i="7"/>
  <c r="DO24" i="7"/>
  <c r="AH25" i="7"/>
  <c r="BJ25" i="7"/>
  <c r="CP25" i="7"/>
  <c r="DN25" i="7"/>
  <c r="V28" i="7"/>
  <c r="AF28" i="7"/>
  <c r="AP28" i="7"/>
  <c r="AX28" i="7"/>
  <c r="BH28" i="7"/>
  <c r="BR28" i="7"/>
  <c r="CA28" i="7"/>
  <c r="CL28" i="7"/>
  <c r="CT28" i="7"/>
  <c r="DC28" i="7"/>
  <c r="DN28" i="7"/>
  <c r="DR31" i="7"/>
  <c r="DP31" i="7"/>
  <c r="DH31" i="7"/>
  <c r="CZ31" i="7"/>
  <c r="CR31" i="7"/>
  <c r="CJ31" i="7"/>
  <c r="CB31" i="7"/>
  <c r="BT31" i="7"/>
  <c r="BL31" i="7"/>
  <c r="BD31" i="7"/>
  <c r="AV31" i="7"/>
  <c r="AN31" i="7"/>
  <c r="AF31" i="7"/>
  <c r="X31" i="7"/>
  <c r="DK31" i="7"/>
  <c r="CY31" i="7"/>
  <c r="CN31" i="7"/>
  <c r="CE31" i="7"/>
  <c r="BS31" i="7"/>
  <c r="BH31" i="7"/>
  <c r="AY31" i="7"/>
  <c r="AM31" i="7"/>
  <c r="AB31" i="7"/>
  <c r="AI31" i="7"/>
  <c r="AU31" i="7"/>
  <c r="BK31" i="7"/>
  <c r="BX31" i="7"/>
  <c r="CM31" i="7"/>
  <c r="DC31" i="7"/>
  <c r="DO31" i="7"/>
  <c r="AA32" i="7"/>
  <c r="AL32" i="7"/>
  <c r="AU32" i="7"/>
  <c r="BC32" i="7"/>
  <c r="BN32" i="7"/>
  <c r="BW32" i="7"/>
  <c r="CF32" i="7"/>
  <c r="CQ32" i="7"/>
  <c r="CY32" i="7"/>
  <c r="DH32" i="7"/>
  <c r="DO33" i="7"/>
  <c r="DG33" i="7"/>
  <c r="CL33" i="7"/>
  <c r="BQ33" i="7"/>
  <c r="AU33" i="7"/>
  <c r="Z33" i="7"/>
  <c r="DR33" i="7"/>
  <c r="CQ33" i="7"/>
  <c r="BK33" i="7"/>
  <c r="AK33" i="7"/>
  <c r="BA33" i="7"/>
  <c r="CG33" i="7"/>
  <c r="Z36" i="7"/>
  <c r="AH36" i="7"/>
  <c r="AR36" i="7"/>
  <c r="BB36" i="7"/>
  <c r="BK36" i="7"/>
  <c r="BV36" i="7"/>
  <c r="CD36" i="7"/>
  <c r="CM36" i="7"/>
  <c r="CX36" i="7"/>
  <c r="DG36" i="7"/>
  <c r="DO36" i="7"/>
  <c r="AM37" i="7"/>
  <c r="BO37" i="7"/>
  <c r="CQ37" i="7"/>
  <c r="AA40" i="7"/>
  <c r="AJ40" i="7"/>
  <c r="AU40" i="7"/>
  <c r="BC40" i="7"/>
  <c r="BL40" i="7"/>
  <c r="BW40" i="7"/>
  <c r="CF40" i="7"/>
  <c r="CN40" i="7"/>
  <c r="CY40" i="7"/>
  <c r="DH40" i="7"/>
  <c r="DR40" i="7"/>
  <c r="W44" i="7"/>
  <c r="AH44" i="7"/>
  <c r="AQ44" i="7"/>
  <c r="AZ44" i="7"/>
  <c r="BK44" i="7"/>
  <c r="BS44" i="7"/>
  <c r="CB44" i="7"/>
  <c r="CM44" i="7"/>
  <c r="CV44" i="7"/>
  <c r="DD44" i="7"/>
  <c r="DP51" i="7"/>
  <c r="DJ51" i="7"/>
  <c r="CT51" i="7"/>
  <c r="CJ51" i="7"/>
  <c r="CB51" i="7"/>
  <c r="BT51" i="7"/>
  <c r="BL51" i="7"/>
  <c r="BD51" i="7"/>
  <c r="AV51" i="7"/>
  <c r="AN51" i="7"/>
  <c r="AF51" i="7"/>
  <c r="X51" i="7"/>
  <c r="DF51" i="7"/>
  <c r="CP51" i="7"/>
  <c r="CH51" i="7"/>
  <c r="BZ51" i="7"/>
  <c r="BR51" i="7"/>
  <c r="BJ51" i="7"/>
  <c r="BB51" i="7"/>
  <c r="AT51" i="7"/>
  <c r="AL51" i="7"/>
  <c r="AD51" i="7"/>
  <c r="V51" i="7"/>
  <c r="CX51" i="7"/>
  <c r="CD51" i="7"/>
  <c r="BN51" i="7"/>
  <c r="AX51" i="7"/>
  <c r="AH51" i="7"/>
  <c r="AP51" i="7"/>
  <c r="BH51" i="7"/>
  <c r="CF51" i="7"/>
  <c r="DN51" i="7"/>
  <c r="BG58" i="7"/>
  <c r="AN63" i="7"/>
  <c r="BL63" i="7"/>
  <c r="CP63" i="7"/>
  <c r="AH65" i="7"/>
  <c r="BB65" i="7"/>
  <c r="BW65" i="7"/>
  <c r="CM65" i="7"/>
  <c r="DG65" i="7"/>
  <c r="AD78" i="7"/>
  <c r="AX78" i="7"/>
  <c r="BN78" i="7"/>
  <c r="CI78" i="7"/>
  <c r="DB78" i="7"/>
  <c r="DR78" i="7"/>
  <c r="AE90" i="7"/>
  <c r="BF90" i="7"/>
  <c r="CF90" i="7"/>
  <c r="DQ91" i="7"/>
  <c r="DO91" i="7"/>
  <c r="DG91" i="7"/>
  <c r="CY91" i="7"/>
  <c r="CQ91" i="7"/>
  <c r="CI91" i="7"/>
  <c r="CA91" i="7"/>
  <c r="BS91" i="7"/>
  <c r="BK91" i="7"/>
  <c r="BC91" i="7"/>
  <c r="AU91" i="7"/>
  <c r="AM91" i="7"/>
  <c r="AE91" i="7"/>
  <c r="W91" i="7"/>
  <c r="DJ91" i="7"/>
  <c r="CX91" i="7"/>
  <c r="CM91" i="7"/>
  <c r="CD91" i="7"/>
  <c r="BR91" i="7"/>
  <c r="BG91" i="7"/>
  <c r="AX91" i="7"/>
  <c r="AL91" i="7"/>
  <c r="AA91" i="7"/>
  <c r="DF91" i="7"/>
  <c r="CT91" i="7"/>
  <c r="CE91" i="7"/>
  <c r="BO91" i="7"/>
  <c r="BB91" i="7"/>
  <c r="AP91" i="7"/>
  <c r="Z91" i="7"/>
  <c r="DR91" i="7"/>
  <c r="DB91" i="7"/>
  <c r="CH91" i="7"/>
  <c r="BN91" i="7"/>
  <c r="AT91" i="7"/>
  <c r="AD91" i="7"/>
  <c r="DN91" i="7"/>
  <c r="CU91" i="7"/>
  <c r="BZ91" i="7"/>
  <c r="BJ91" i="7"/>
  <c r="AQ91" i="7"/>
  <c r="V91" i="7"/>
  <c r="CL91" i="7"/>
  <c r="AY91" i="7"/>
  <c r="BV91" i="7"/>
  <c r="DK91" i="7"/>
  <c r="BD100" i="7"/>
  <c r="CH103" i="7"/>
  <c r="DR27" i="7"/>
  <c r="DP27" i="7"/>
  <c r="DH27" i="7"/>
  <c r="CZ27" i="7"/>
  <c r="CR27" i="7"/>
  <c r="CJ27" i="7"/>
  <c r="CB27" i="7"/>
  <c r="BT27" i="7"/>
  <c r="BL27" i="7"/>
  <c r="BD27" i="7"/>
  <c r="AV27" i="7"/>
  <c r="AN27" i="7"/>
  <c r="AF27" i="7"/>
  <c r="X27" i="7"/>
  <c r="AE27" i="7"/>
  <c r="AQ27" i="7"/>
  <c r="AZ27" i="7"/>
  <c r="BK27" i="7"/>
  <c r="BW27" i="7"/>
  <c r="CF27" i="7"/>
  <c r="CQ27" i="7"/>
  <c r="DC27" i="7"/>
  <c r="DL27" i="7"/>
  <c r="DQ29" i="7"/>
  <c r="DR29" i="7"/>
  <c r="DB29" i="7"/>
  <c r="CL29" i="7"/>
  <c r="BV29" i="7"/>
  <c r="BF29" i="7"/>
  <c r="AP29" i="7"/>
  <c r="Z29" i="7"/>
  <c r="AL29" i="7"/>
  <c r="BJ29" i="7"/>
  <c r="CD29" i="7"/>
  <c r="CX29" i="7"/>
  <c r="DR41" i="7"/>
  <c r="DC41" i="7"/>
  <c r="CM41" i="7"/>
  <c r="BW41" i="7"/>
  <c r="BG41" i="7"/>
  <c r="AQ41" i="7"/>
  <c r="AA41" i="7"/>
  <c r="AM41" i="7"/>
  <c r="BK41" i="7"/>
  <c r="CE41" i="7"/>
  <c r="CY41" i="7"/>
  <c r="DO49" i="7"/>
  <c r="DR49" i="7"/>
  <c r="DJ49" i="7"/>
  <c r="DB49" i="7"/>
  <c r="CT49" i="7"/>
  <c r="CL49" i="7"/>
  <c r="CD49" i="7"/>
  <c r="BV49" i="7"/>
  <c r="BN49" i="7"/>
  <c r="BF49" i="7"/>
  <c r="AX49" i="7"/>
  <c r="AP49" i="7"/>
  <c r="AH49" i="7"/>
  <c r="Z49" i="7"/>
  <c r="DP49" i="7"/>
  <c r="DH49" i="7"/>
  <c r="CZ49" i="7"/>
  <c r="AD49" i="7"/>
  <c r="AN49" i="7"/>
  <c r="AZ49" i="7"/>
  <c r="BJ49" i="7"/>
  <c r="BT49" i="7"/>
  <c r="CF49" i="7"/>
  <c r="CP49" i="7"/>
  <c r="DD49" i="7"/>
  <c r="DO57" i="7"/>
  <c r="DR57" i="7"/>
  <c r="DJ57" i="7"/>
  <c r="DB57" i="7"/>
  <c r="CT57" i="7"/>
  <c r="CL57" i="7"/>
  <c r="CD57" i="7"/>
  <c r="BV57" i="7"/>
  <c r="BN57" i="7"/>
  <c r="BF57" i="7"/>
  <c r="AX57" i="7"/>
  <c r="AP57" i="7"/>
  <c r="AH57" i="7"/>
  <c r="Z57" i="7"/>
  <c r="DP57" i="7"/>
  <c r="DF57" i="7"/>
  <c r="CV57" i="7"/>
  <c r="CJ57" i="7"/>
  <c r="BZ57" i="7"/>
  <c r="BP57" i="7"/>
  <c r="BD57" i="7"/>
  <c r="AT57" i="7"/>
  <c r="AJ57" i="7"/>
  <c r="X57" i="7"/>
  <c r="DN57" i="7"/>
  <c r="DD57" i="7"/>
  <c r="CR57" i="7"/>
  <c r="CH57" i="7"/>
  <c r="BX57" i="7"/>
  <c r="BL57" i="7"/>
  <c r="BB57" i="7"/>
  <c r="AR57" i="7"/>
  <c r="AF57" i="7"/>
  <c r="V57" i="7"/>
  <c r="AN57" i="7"/>
  <c r="BJ57" i="7"/>
  <c r="CF57" i="7"/>
  <c r="CZ57" i="7"/>
  <c r="DE81" i="7"/>
  <c r="CS81" i="7"/>
  <c r="BM81" i="7"/>
  <c r="AG81" i="7"/>
  <c r="DQ81" i="7"/>
  <c r="CC81" i="7"/>
  <c r="AO81" i="7"/>
  <c r="DI81" i="7"/>
  <c r="BU81" i="7"/>
  <c r="Y81" i="7"/>
  <c r="DA81" i="7"/>
  <c r="DQ55" i="7"/>
  <c r="DL55" i="7"/>
  <c r="DD55" i="7"/>
  <c r="AB55" i="7"/>
  <c r="AJ55" i="7"/>
  <c r="AR55" i="7"/>
  <c r="AZ55" i="7"/>
  <c r="BH55" i="7"/>
  <c r="BP55" i="7"/>
  <c r="BX55" i="7"/>
  <c r="CF55" i="7"/>
  <c r="CN55" i="7"/>
  <c r="CV55" i="7"/>
  <c r="DF55" i="7"/>
  <c r="DP55" i="7"/>
  <c r="DR62" i="7"/>
  <c r="BG62" i="7"/>
  <c r="AQ62" i="7"/>
  <c r="AA62" i="7"/>
  <c r="AM62" i="7"/>
  <c r="BK62" i="7"/>
  <c r="DO75" i="7"/>
  <c r="DI75" i="7"/>
  <c r="CX75" i="7"/>
  <c r="CM75" i="7"/>
  <c r="CC75" i="7"/>
  <c r="BR75" i="7"/>
  <c r="BG75" i="7"/>
  <c r="AW75" i="7"/>
  <c r="AL75" i="7"/>
  <c r="AA75" i="7"/>
  <c r="AG75" i="7"/>
  <c r="AT75" i="7"/>
  <c r="BJ75" i="7"/>
  <c r="BW75" i="7"/>
  <c r="CK75" i="7"/>
  <c r="DA75" i="7"/>
  <c r="DN75" i="7"/>
  <c r="DQ80" i="7"/>
  <c r="DP80" i="7"/>
  <c r="DH80" i="7"/>
  <c r="CZ80" i="7"/>
  <c r="CR80" i="7"/>
  <c r="CJ80" i="7"/>
  <c r="CB80" i="7"/>
  <c r="BT80" i="7"/>
  <c r="BL80" i="7"/>
  <c r="BD80" i="7"/>
  <c r="AV80" i="7"/>
  <c r="AN80" i="7"/>
  <c r="AF80" i="7"/>
  <c r="X80" i="7"/>
  <c r="AD80" i="7"/>
  <c r="AP80" i="7"/>
  <c r="AZ80" i="7"/>
  <c r="BJ80" i="7"/>
  <c r="BV80" i="7"/>
  <c r="CF80" i="7"/>
  <c r="CP80" i="7"/>
  <c r="DB80" i="7"/>
  <c r="DL80" i="7"/>
  <c r="DM83" i="7"/>
  <c r="DA83" i="7"/>
  <c r="CF83" i="7"/>
  <c r="BK83" i="7"/>
  <c r="AU83" i="7"/>
  <c r="AE83" i="7"/>
  <c r="AM83" i="7"/>
  <c r="BG83" i="7"/>
  <c r="CK83" i="7"/>
  <c r="DL83" i="7"/>
  <c r="Z14" i="7"/>
  <c r="AE14" i="7"/>
  <c r="AJ14" i="7"/>
  <c r="AP14" i="7"/>
  <c r="AU14" i="7"/>
  <c r="AZ14" i="7"/>
  <c r="BF14" i="7"/>
  <c r="BK14" i="7"/>
  <c r="BP14" i="7"/>
  <c r="BV14" i="7"/>
  <c r="CA14" i="7"/>
  <c r="CF14" i="7"/>
  <c r="CL14" i="7"/>
  <c r="CQ14" i="7"/>
  <c r="CV14" i="7"/>
  <c r="DB14" i="7"/>
  <c r="DG14" i="7"/>
  <c r="DL14" i="7"/>
  <c r="DR14" i="7"/>
  <c r="Z16" i="7"/>
  <c r="AE16" i="7"/>
  <c r="AJ16" i="7"/>
  <c r="AP16" i="7"/>
  <c r="AU16" i="7"/>
  <c r="AZ16" i="7"/>
  <c r="BF16" i="7"/>
  <c r="BK16" i="7"/>
  <c r="BP16" i="7"/>
  <c r="BV16" i="7"/>
  <c r="CA16" i="7"/>
  <c r="CF16" i="7"/>
  <c r="CL16" i="7"/>
  <c r="CQ16" i="7"/>
  <c r="CV16" i="7"/>
  <c r="DB16" i="7"/>
  <c r="DG16" i="7"/>
  <c r="DL16" i="7"/>
  <c r="DR16" i="7"/>
  <c r="AB38" i="7"/>
  <c r="AJ38" i="7"/>
  <c r="AR38" i="7"/>
  <c r="AZ38" i="7"/>
  <c r="BH38" i="7"/>
  <c r="BP38" i="7"/>
  <c r="BX38" i="7"/>
  <c r="CF38" i="7"/>
  <c r="CN38" i="7"/>
  <c r="CV38" i="7"/>
  <c r="DD38" i="7"/>
  <c r="DL38" i="7"/>
  <c r="AB42" i="7"/>
  <c r="AJ42" i="7"/>
  <c r="AR42" i="7"/>
  <c r="AZ42" i="7"/>
  <c r="BH42" i="7"/>
  <c r="BP42" i="7"/>
  <c r="BX42" i="7"/>
  <c r="CF42" i="7"/>
  <c r="CN42" i="7"/>
  <c r="CV42" i="7"/>
  <c r="DD42" i="7"/>
  <c r="DL42" i="7"/>
  <c r="AB46" i="7"/>
  <c r="AQ46" i="7"/>
  <c r="BG46" i="7"/>
  <c r="BW46" i="7"/>
  <c r="CM46" i="7"/>
  <c r="DC46" i="7"/>
  <c r="AB47" i="7"/>
  <c r="AJ47" i="7"/>
  <c r="AR47" i="7"/>
  <c r="AZ47" i="7"/>
  <c r="BH47" i="7"/>
  <c r="BP47" i="7"/>
  <c r="BX47" i="7"/>
  <c r="CF47" i="7"/>
  <c r="CN47" i="7"/>
  <c r="CV47" i="7"/>
  <c r="DD47" i="7"/>
  <c r="DL47" i="7"/>
  <c r="AB53" i="7"/>
  <c r="AJ53" i="7"/>
  <c r="AR53" i="7"/>
  <c r="AZ53" i="7"/>
  <c r="BH53" i="7"/>
  <c r="BP53" i="7"/>
  <c r="BX53" i="7"/>
  <c r="CF53" i="7"/>
  <c r="CN53" i="7"/>
  <c r="CV53" i="7"/>
  <c r="DD53" i="7"/>
  <c r="DL53" i="7"/>
  <c r="AE54" i="7"/>
  <c r="AU54" i="7"/>
  <c r="BK54" i="7"/>
  <c r="CA54" i="7"/>
  <c r="CQ54" i="7"/>
  <c r="DG54" i="7"/>
  <c r="V55" i="7"/>
  <c r="AD55" i="7"/>
  <c r="AL55" i="7"/>
  <c r="AT55" i="7"/>
  <c r="BB55" i="7"/>
  <c r="BJ55" i="7"/>
  <c r="BR55" i="7"/>
  <c r="BZ55" i="7"/>
  <c r="CH55" i="7"/>
  <c r="CP55" i="7"/>
  <c r="CX55" i="7"/>
  <c r="DH55" i="7"/>
  <c r="DR55" i="7"/>
  <c r="DQ59" i="7"/>
  <c r="DR59" i="7"/>
  <c r="DJ59" i="7"/>
  <c r="DB59" i="7"/>
  <c r="CT59" i="7"/>
  <c r="CL59" i="7"/>
  <c r="CD59" i="7"/>
  <c r="BV59" i="7"/>
  <c r="BN59" i="7"/>
  <c r="BF59" i="7"/>
  <c r="AX59" i="7"/>
  <c r="AP59" i="7"/>
  <c r="AH59" i="7"/>
  <c r="Z59" i="7"/>
  <c r="AD59" i="7"/>
  <c r="AN59" i="7"/>
  <c r="AZ59" i="7"/>
  <c r="BJ59" i="7"/>
  <c r="BT59" i="7"/>
  <c r="CF59" i="7"/>
  <c r="CP59" i="7"/>
  <c r="CZ59" i="7"/>
  <c r="DL59" i="7"/>
  <c r="DO61" i="7"/>
  <c r="DP61" i="7"/>
  <c r="DH61" i="7"/>
  <c r="CZ61" i="7"/>
  <c r="CR61" i="7"/>
  <c r="CJ61" i="7"/>
  <c r="CB61" i="7"/>
  <c r="BT61" i="7"/>
  <c r="BL61" i="7"/>
  <c r="BD61" i="7"/>
  <c r="AV61" i="7"/>
  <c r="AN61" i="7"/>
  <c r="AF61" i="7"/>
  <c r="X61" i="7"/>
  <c r="AD61" i="7"/>
  <c r="AP61" i="7"/>
  <c r="AZ61" i="7"/>
  <c r="BJ61" i="7"/>
  <c r="BV61" i="7"/>
  <c r="CF61" i="7"/>
  <c r="CP61" i="7"/>
  <c r="DB61" i="7"/>
  <c r="DL61" i="7"/>
  <c r="W62" i="7"/>
  <c r="AU62" i="7"/>
  <c r="BO62" i="7"/>
  <c r="DQ66" i="7"/>
  <c r="DC66" i="7"/>
  <c r="CM66" i="7"/>
  <c r="BW66" i="7"/>
  <c r="BG66" i="7"/>
  <c r="AQ66" i="7"/>
  <c r="AA66" i="7"/>
  <c r="AM66" i="7"/>
  <c r="BK66" i="7"/>
  <c r="CE66" i="7"/>
  <c r="CY66" i="7"/>
  <c r="DQ71" i="7"/>
  <c r="DP71" i="7"/>
  <c r="DH71" i="7"/>
  <c r="CZ71" i="7"/>
  <c r="CR71" i="7"/>
  <c r="CJ71" i="7"/>
  <c r="CB71" i="7"/>
  <c r="BT71" i="7"/>
  <c r="BL71" i="7"/>
  <c r="BD71" i="7"/>
  <c r="AV71" i="7"/>
  <c r="AN71" i="7"/>
  <c r="AF71" i="7"/>
  <c r="X71" i="7"/>
  <c r="AD71" i="7"/>
  <c r="AP71" i="7"/>
  <c r="AZ71" i="7"/>
  <c r="BJ71" i="7"/>
  <c r="BV71" i="7"/>
  <c r="CF71" i="7"/>
  <c r="CP71" i="7"/>
  <c r="DB71" i="7"/>
  <c r="DL71" i="7"/>
  <c r="DQ73" i="7"/>
  <c r="DN73" i="7"/>
  <c r="DH73" i="7"/>
  <c r="DC73" i="7"/>
  <c r="CX73" i="7"/>
  <c r="CR73" i="7"/>
  <c r="CM73" i="7"/>
  <c r="CH73" i="7"/>
  <c r="CB73" i="7"/>
  <c r="BW73" i="7"/>
  <c r="BR73" i="7"/>
  <c r="BL73" i="7"/>
  <c r="BG73" i="7"/>
  <c r="BB73" i="7"/>
  <c r="AV73" i="7"/>
  <c r="AQ73" i="7"/>
  <c r="AL73" i="7"/>
  <c r="AF73" i="7"/>
  <c r="AA73" i="7"/>
  <c r="V73" i="7"/>
  <c r="AB73" i="7"/>
  <c r="AI73" i="7"/>
  <c r="AP73" i="7"/>
  <c r="AX73" i="7"/>
  <c r="BD73" i="7"/>
  <c r="BK73" i="7"/>
  <c r="BS73" i="7"/>
  <c r="BZ73" i="7"/>
  <c r="CF73" i="7"/>
  <c r="CN73" i="7"/>
  <c r="CU73" i="7"/>
  <c r="DB73" i="7"/>
  <c r="DJ73" i="7"/>
  <c r="DP73" i="7"/>
  <c r="V75" i="7"/>
  <c r="AI75" i="7"/>
  <c r="AY75" i="7"/>
  <c r="BM75" i="7"/>
  <c r="BZ75" i="7"/>
  <c r="CP75" i="7"/>
  <c r="DC75" i="7"/>
  <c r="DQ75" i="7"/>
  <c r="V80" i="7"/>
  <c r="AH80" i="7"/>
  <c r="AR80" i="7"/>
  <c r="BB80" i="7"/>
  <c r="BN80" i="7"/>
  <c r="BX80" i="7"/>
  <c r="CH80" i="7"/>
  <c r="CT80" i="7"/>
  <c r="DD80" i="7"/>
  <c r="DN80" i="7"/>
  <c r="W83" i="7"/>
  <c r="AQ83" i="7"/>
  <c r="BP83" i="7"/>
  <c r="CQ83" i="7"/>
  <c r="DQ83" i="7"/>
  <c r="DQ88" i="7"/>
  <c r="DP88" i="7"/>
  <c r="DK88" i="7"/>
  <c r="DF88" i="7"/>
  <c r="CZ88" i="7"/>
  <c r="CU88" i="7"/>
  <c r="CP88" i="7"/>
  <c r="CJ88" i="7"/>
  <c r="CE88" i="7"/>
  <c r="BZ88" i="7"/>
  <c r="BT88" i="7"/>
  <c r="BO88" i="7"/>
  <c r="BJ88" i="7"/>
  <c r="BD88" i="7"/>
  <c r="AY88" i="7"/>
  <c r="AT88" i="7"/>
  <c r="AN88" i="7"/>
  <c r="AI88" i="7"/>
  <c r="AD88" i="7"/>
  <c r="X88" i="7"/>
  <c r="DL88" i="7"/>
  <c r="DD88" i="7"/>
  <c r="CX88" i="7"/>
  <c r="CQ88" i="7"/>
  <c r="CI88" i="7"/>
  <c r="CB88" i="7"/>
  <c r="BV88" i="7"/>
  <c r="BN88" i="7"/>
  <c r="BG88" i="7"/>
  <c r="AZ88" i="7"/>
  <c r="AR88" i="7"/>
  <c r="AL88" i="7"/>
  <c r="AE88" i="7"/>
  <c r="W88" i="7"/>
  <c r="AB88" i="7"/>
  <c r="AM88" i="7"/>
  <c r="AV88" i="7"/>
  <c r="BF88" i="7"/>
  <c r="BP88" i="7"/>
  <c r="BX88" i="7"/>
  <c r="CH88" i="7"/>
  <c r="CR88" i="7"/>
  <c r="DB88" i="7"/>
  <c r="DJ88" i="7"/>
  <c r="DB98" i="7"/>
  <c r="CT98" i="7"/>
  <c r="AH98" i="7"/>
  <c r="BF98" i="7"/>
  <c r="BN98" i="7"/>
  <c r="DR101" i="7"/>
  <c r="DP101" i="7"/>
  <c r="DH101" i="7"/>
  <c r="CZ101" i="7"/>
  <c r="CR101" i="7"/>
  <c r="CJ101" i="7"/>
  <c r="CB101" i="7"/>
  <c r="BT101" i="7"/>
  <c r="BL101" i="7"/>
  <c r="BD101" i="7"/>
  <c r="AV101" i="7"/>
  <c r="AN101" i="7"/>
  <c r="AF101" i="7"/>
  <c r="AA101" i="7"/>
  <c r="V101" i="7"/>
  <c r="DK101" i="7"/>
  <c r="CY101" i="7"/>
  <c r="CN101" i="7"/>
  <c r="CE101" i="7"/>
  <c r="BS101" i="7"/>
  <c r="BH101" i="7"/>
  <c r="AY101" i="7"/>
  <c r="AM101" i="7"/>
  <c r="AD101" i="7"/>
  <c r="W101" i="7"/>
  <c r="DD101" i="7"/>
  <c r="CQ101" i="7"/>
  <c r="CA101" i="7"/>
  <c r="BO101" i="7"/>
  <c r="AZ101" i="7"/>
  <c r="AJ101" i="7"/>
  <c r="Z101" i="7"/>
  <c r="AI101" i="7"/>
  <c r="BC101" i="7"/>
  <c r="BW101" i="7"/>
  <c r="CM101" i="7"/>
  <c r="DG101" i="7"/>
  <c r="AB67" i="7"/>
  <c r="AJ67" i="7"/>
  <c r="AR67" i="7"/>
  <c r="AZ67" i="7"/>
  <c r="BH67" i="7"/>
  <c r="BP67" i="7"/>
  <c r="BX67" i="7"/>
  <c r="CF67" i="7"/>
  <c r="CN67" i="7"/>
  <c r="CV67" i="7"/>
  <c r="DD67" i="7"/>
  <c r="DL67" i="7"/>
  <c r="AI68" i="7"/>
  <c r="AY68" i="7"/>
  <c r="Z69" i="7"/>
  <c r="AE69" i="7"/>
  <c r="AJ69" i="7"/>
  <c r="AP69" i="7"/>
  <c r="AU69" i="7"/>
  <c r="AZ69" i="7"/>
  <c r="BF69" i="7"/>
  <c r="BK69" i="7"/>
  <c r="BP69" i="7"/>
  <c r="BV69" i="7"/>
  <c r="CA69" i="7"/>
  <c r="CF69" i="7"/>
  <c r="CL69" i="7"/>
  <c r="CQ69" i="7"/>
  <c r="CV69" i="7"/>
  <c r="DB69" i="7"/>
  <c r="DG69" i="7"/>
  <c r="DL69" i="7"/>
  <c r="DR69" i="7"/>
  <c r="AD76" i="7"/>
  <c r="AR76" i="7"/>
  <c r="BH76" i="7"/>
  <c r="BX76" i="7"/>
  <c r="CN76" i="7"/>
  <c r="DD76" i="7"/>
  <c r="AE77" i="7"/>
  <c r="AO77" i="7"/>
  <c r="AY77" i="7"/>
  <c r="BK77" i="7"/>
  <c r="BU77" i="7"/>
  <c r="CE77" i="7"/>
  <c r="CQ77" i="7"/>
  <c r="DA77" i="7"/>
  <c r="AI79" i="7"/>
  <c r="AY79" i="7"/>
  <c r="BO79" i="7"/>
  <c r="CE79" i="7"/>
  <c r="CU79" i="7"/>
  <c r="DK79" i="7"/>
  <c r="Z82" i="7"/>
  <c r="AE82" i="7"/>
  <c r="AJ82" i="7"/>
  <c r="AP82" i="7"/>
  <c r="AU82" i="7"/>
  <c r="AZ82" i="7"/>
  <c r="BF82" i="7"/>
  <c r="BK82" i="7"/>
  <c r="BP82" i="7"/>
  <c r="BV82" i="7"/>
  <c r="CA82" i="7"/>
  <c r="CF82" i="7"/>
  <c r="CL82" i="7"/>
  <c r="CQ82" i="7"/>
  <c r="CV82" i="7"/>
  <c r="DB82" i="7"/>
  <c r="DG82" i="7"/>
  <c r="DL82" i="7"/>
  <c r="DR82" i="7"/>
  <c r="DQ84" i="7"/>
  <c r="DN84" i="7"/>
  <c r="Z84" i="7"/>
  <c r="AE84" i="7"/>
  <c r="AJ84" i="7"/>
  <c r="AP84" i="7"/>
  <c r="AU84" i="7"/>
  <c r="AZ84" i="7"/>
  <c r="BF84" i="7"/>
  <c r="BK84" i="7"/>
  <c r="BP84" i="7"/>
  <c r="BV84" i="7"/>
  <c r="CA84" i="7"/>
  <c r="CF84" i="7"/>
  <c r="CL84" i="7"/>
  <c r="CQ84" i="7"/>
  <c r="CV84" i="7"/>
  <c r="DB84" i="7"/>
  <c r="DG84" i="7"/>
  <c r="DL84" i="7"/>
  <c r="DR87" i="7"/>
  <c r="DP87" i="7"/>
  <c r="DH87" i="7"/>
  <c r="CZ87" i="7"/>
  <c r="CR87" i="7"/>
  <c r="CJ87" i="7"/>
  <c r="CB87" i="7"/>
  <c r="BT87" i="7"/>
  <c r="BL87" i="7"/>
  <c r="BD87" i="7"/>
  <c r="AV87" i="7"/>
  <c r="AN87" i="7"/>
  <c r="AF87" i="7"/>
  <c r="X87" i="7"/>
  <c r="AE87" i="7"/>
  <c r="AQ87" i="7"/>
  <c r="AZ87" i="7"/>
  <c r="BK87" i="7"/>
  <c r="BW87" i="7"/>
  <c r="CF87" i="7"/>
  <c r="CQ87" i="7"/>
  <c r="DC87" i="7"/>
  <c r="DL87" i="7"/>
  <c r="DP89" i="7"/>
  <c r="DM89" i="7"/>
  <c r="CR89" i="7"/>
  <c r="BW89" i="7"/>
  <c r="BF89" i="7"/>
  <c r="AP89" i="7"/>
  <c r="Z89" i="7"/>
  <c r="AL89" i="7"/>
  <c r="BJ89" i="7"/>
  <c r="CG89" i="7"/>
  <c r="DH89" i="7"/>
  <c r="DM95" i="7"/>
  <c r="DP95" i="7"/>
  <c r="DE95" i="7"/>
  <c r="CU95" i="7"/>
  <c r="CJ95" i="7"/>
  <c r="BY95" i="7"/>
  <c r="BO95" i="7"/>
  <c r="BD95" i="7"/>
  <c r="AT95" i="7"/>
  <c r="AL95" i="7"/>
  <c r="AD95" i="7"/>
  <c r="V95" i="7"/>
  <c r="DL95" i="7"/>
  <c r="CZ95" i="7"/>
  <c r="CK95" i="7"/>
  <c r="BU95" i="7"/>
  <c r="BI95" i="7"/>
  <c r="AU95" i="7"/>
  <c r="AI95" i="7"/>
  <c r="Z95" i="7"/>
  <c r="AH95" i="7"/>
  <c r="AY95" i="7"/>
  <c r="BP95" i="7"/>
  <c r="CF95" i="7"/>
  <c r="DA95" i="7"/>
  <c r="DQ96" i="7"/>
  <c r="DO96" i="7"/>
  <c r="DJ96" i="7"/>
  <c r="DD96" i="7"/>
  <c r="CY96" i="7"/>
  <c r="CT96" i="7"/>
  <c r="CN96" i="7"/>
  <c r="CI96" i="7"/>
  <c r="CD96" i="7"/>
  <c r="BX96" i="7"/>
  <c r="BS96" i="7"/>
  <c r="BN96" i="7"/>
  <c r="BH96" i="7"/>
  <c r="BC96" i="7"/>
  <c r="AX96" i="7"/>
  <c r="AR96" i="7"/>
  <c r="AM96" i="7"/>
  <c r="AH96" i="7"/>
  <c r="AB96" i="7"/>
  <c r="W96" i="7"/>
  <c r="DL96" i="7"/>
  <c r="DF96" i="7"/>
  <c r="CX96" i="7"/>
  <c r="CQ96" i="7"/>
  <c r="CJ96" i="7"/>
  <c r="CB96" i="7"/>
  <c r="BV96" i="7"/>
  <c r="BO96" i="7"/>
  <c r="BG96" i="7"/>
  <c r="AZ96" i="7"/>
  <c r="AT96" i="7"/>
  <c r="AL96" i="7"/>
  <c r="AE96" i="7"/>
  <c r="X96" i="7"/>
  <c r="AD96" i="7"/>
  <c r="AN96" i="7"/>
  <c r="AV96" i="7"/>
  <c r="BF96" i="7"/>
  <c r="BP96" i="7"/>
  <c r="BZ96" i="7"/>
  <c r="CH96" i="7"/>
  <c r="CR96" i="7"/>
  <c r="DB96" i="7"/>
  <c r="DK96" i="7"/>
  <c r="DR102" i="7"/>
  <c r="DO102" i="7"/>
  <c r="CY102" i="7"/>
  <c r="CI102" i="7"/>
  <c r="BS102" i="7"/>
  <c r="BC102" i="7"/>
  <c r="AP102" i="7"/>
  <c r="AH102" i="7"/>
  <c r="Z102" i="7"/>
  <c r="DC102" i="7"/>
  <c r="CE102" i="7"/>
  <c r="BK102" i="7"/>
  <c r="AQ102" i="7"/>
  <c r="AE102" i="7"/>
  <c r="V102" i="7"/>
  <c r="AI102" i="7"/>
  <c r="AY102" i="7"/>
  <c r="CA102" i="7"/>
  <c r="DG102" i="7"/>
  <c r="DQ92" i="7"/>
  <c r="DR92" i="7"/>
  <c r="DB92" i="7"/>
  <c r="CL92" i="7"/>
  <c r="BV92" i="7"/>
  <c r="BF92" i="7"/>
  <c r="AP92" i="7"/>
  <c r="Z92" i="7"/>
  <c r="AL92" i="7"/>
  <c r="BJ92" i="7"/>
  <c r="CD92" i="7"/>
  <c r="CX92" i="7"/>
  <c r="BQ93" i="7"/>
  <c r="CW93" i="7"/>
  <c r="DQ94" i="7"/>
  <c r="DO94" i="7"/>
  <c r="DJ94" i="7"/>
  <c r="DD94" i="7"/>
  <c r="CY94" i="7"/>
  <c r="CT94" i="7"/>
  <c r="CN94" i="7"/>
  <c r="CI94" i="7"/>
  <c r="CD94" i="7"/>
  <c r="BX94" i="7"/>
  <c r="BS94" i="7"/>
  <c r="BN94" i="7"/>
  <c r="BH94" i="7"/>
  <c r="BC94" i="7"/>
  <c r="AX94" i="7"/>
  <c r="AR94" i="7"/>
  <c r="AM94" i="7"/>
  <c r="AH94" i="7"/>
  <c r="AB94" i="7"/>
  <c r="W94" i="7"/>
  <c r="AA94" i="7"/>
  <c r="AI94" i="7"/>
  <c r="AP94" i="7"/>
  <c r="AV94" i="7"/>
  <c r="BD94" i="7"/>
  <c r="BK94" i="7"/>
  <c r="BR94" i="7"/>
  <c r="BZ94" i="7"/>
  <c r="CF94" i="7"/>
  <c r="CM94" i="7"/>
  <c r="CU94" i="7"/>
  <c r="DB94" i="7"/>
  <c r="DH94" i="7"/>
  <c r="DP94" i="7"/>
  <c r="BQ97" i="7"/>
  <c r="AK97" i="7"/>
  <c r="BQ99" i="7"/>
  <c r="CW99" i="7"/>
  <c r="AJ86" i="7"/>
  <c r="AZ86" i="7"/>
  <c r="BP86" i="7"/>
  <c r="CF86" i="7"/>
  <c r="CV86" i="7"/>
  <c r="DL86" i="7"/>
  <c r="I103" i="15"/>
  <c r="V103" i="15"/>
  <c r="U103" i="15"/>
  <c r="N103" i="15"/>
  <c r="T103" i="15"/>
  <c r="Y103" i="15"/>
  <c r="K103" i="15"/>
  <c r="J103" i="15"/>
  <c r="S103" i="15"/>
  <c r="AH103" i="7"/>
  <c r="AX103" i="7"/>
  <c r="BN103" i="7"/>
  <c r="CD103" i="7"/>
  <c r="CT103" i="7"/>
  <c r="DJ103" i="7"/>
  <c r="U101" i="14"/>
  <c r="AI101" i="14" s="1"/>
  <c r="U93" i="14"/>
  <c r="AV93" i="14" s="1"/>
  <c r="U85" i="14"/>
  <c r="BD85" i="14" s="1"/>
  <c r="U81" i="14"/>
  <c r="CD81" i="14" s="1"/>
  <c r="U73" i="14"/>
  <c r="U61" i="14"/>
  <c r="CT61" i="14" s="1"/>
  <c r="U49" i="14"/>
  <c r="CT49" i="14" s="1"/>
  <c r="U97" i="14"/>
  <c r="CQ97" i="14" s="1"/>
  <c r="U89" i="14"/>
  <c r="U77" i="14"/>
  <c r="BG77" i="14"/>
  <c r="U69" i="14"/>
  <c r="CQ69" i="14"/>
  <c r="U65" i="14"/>
  <c r="U57" i="14"/>
  <c r="U53" i="14"/>
  <c r="DL53" i="14"/>
  <c r="U45" i="14"/>
  <c r="AP45" i="14"/>
  <c r="U41" i="14"/>
  <c r="U37" i="14"/>
  <c r="U33" i="14"/>
  <c r="Y33" i="14"/>
  <c r="U29" i="14"/>
  <c r="CL29" i="14"/>
  <c r="U25" i="14"/>
  <c r="U21" i="14"/>
  <c r="U17" i="14"/>
  <c r="AK17" i="14"/>
  <c r="U13" i="14"/>
  <c r="O86" i="15"/>
  <c r="Q100" i="15"/>
  <c r="O9" i="15"/>
  <c r="O18" i="15"/>
  <c r="Q8" i="15"/>
  <c r="DW8" i="15"/>
  <c r="EI8" i="15"/>
  <c r="EM8" i="15"/>
  <c r="EQ8" i="15"/>
  <c r="DZ8" i="15"/>
  <c r="EF8" i="15"/>
  <c r="EO8" i="15"/>
  <c r="ER8" i="15"/>
  <c r="EL8" i="15"/>
  <c r="EN8" i="15"/>
  <c r="EC8" i="15"/>
  <c r="O59" i="15"/>
  <c r="O100" i="15"/>
  <c r="V8" i="15"/>
  <c r="Q80" i="15"/>
  <c r="R10" i="7"/>
  <c r="K24" i="7"/>
  <c r="M12" i="7"/>
  <c r="K49" i="7"/>
  <c r="Q10" i="7"/>
  <c r="K12" i="7"/>
  <c r="K16" i="7"/>
  <c r="M32" i="7"/>
  <c r="N10" i="7"/>
  <c r="M102" i="7"/>
  <c r="K91" i="7"/>
  <c r="M74" i="7"/>
  <c r="M103" i="7"/>
  <c r="K101" i="7"/>
  <c r="M100" i="7"/>
  <c r="M99" i="7"/>
  <c r="K4" i="7"/>
  <c r="K92" i="7"/>
  <c r="K102" i="7"/>
  <c r="K48" i="7"/>
  <c r="M5" i="7"/>
  <c r="O9" i="7"/>
  <c r="M98" i="7"/>
  <c r="M97" i="7"/>
  <c r="K96" i="7"/>
  <c r="K95" i="7"/>
  <c r="M94" i="7"/>
  <c r="M93" i="7"/>
  <c r="M92" i="7"/>
  <c r="M91" i="7"/>
  <c r="M90" i="7"/>
  <c r="M89" i="7"/>
  <c r="K88" i="7"/>
  <c r="M87" i="7"/>
  <c r="M86" i="7"/>
  <c r="M85" i="7"/>
  <c r="K84" i="7"/>
  <c r="K83" i="7"/>
  <c r="M82" i="7"/>
  <c r="K81" i="7"/>
  <c r="K80" i="7"/>
  <c r="K79" i="7"/>
  <c r="M78" i="7"/>
  <c r="M77" i="7"/>
  <c r="M76" i="7"/>
  <c r="M75" i="7"/>
  <c r="K74" i="7"/>
  <c r="S5" i="7"/>
  <c r="K43" i="7"/>
  <c r="K52" i="7"/>
  <c r="K97" i="7"/>
  <c r="M63" i="7"/>
  <c r="M62" i="7"/>
  <c r="M61" i="7"/>
  <c r="M60" i="7"/>
  <c r="M59" i="7"/>
  <c r="M58" i="7"/>
  <c r="M57" i="7"/>
  <c r="K57" i="7"/>
  <c r="M56" i="7"/>
  <c r="M55" i="7"/>
  <c r="K55" i="7"/>
  <c r="K54" i="7"/>
  <c r="M54" i="7"/>
  <c r="M53" i="7"/>
  <c r="M52" i="7"/>
  <c r="M51" i="7"/>
  <c r="K50" i="7"/>
  <c r="M49" i="7"/>
  <c r="M48" i="7"/>
  <c r="M47" i="7"/>
  <c r="M46" i="7"/>
  <c r="K46" i="7"/>
  <c r="M45" i="7"/>
  <c r="M44" i="7"/>
  <c r="M43" i="7"/>
  <c r="M42" i="7"/>
  <c r="M41" i="7"/>
  <c r="M40" i="7"/>
  <c r="M39" i="7"/>
  <c r="K38" i="7"/>
  <c r="M37" i="7"/>
  <c r="M36" i="7"/>
  <c r="M35" i="7"/>
  <c r="M34" i="7"/>
  <c r="O4" i="7"/>
  <c r="R4" i="7"/>
  <c r="Q8" i="7"/>
  <c r="K63" i="7"/>
  <c r="K58" i="7"/>
  <c r="K33" i="7"/>
  <c r="K32" i="7"/>
  <c r="M31" i="7"/>
  <c r="K31" i="7"/>
  <c r="M30" i="7"/>
  <c r="K29" i="7"/>
  <c r="K28" i="7"/>
  <c r="M28" i="7"/>
  <c r="M27" i="7"/>
  <c r="K27" i="7"/>
  <c r="M26" i="7"/>
  <c r="M25" i="7"/>
  <c r="M24" i="7"/>
  <c r="M23" i="7"/>
  <c r="K23" i="7"/>
  <c r="M22" i="7"/>
  <c r="M21" i="7"/>
  <c r="K21" i="7"/>
  <c r="M20" i="7"/>
  <c r="K20" i="7"/>
  <c r="M19" i="7"/>
  <c r="K18" i="7"/>
  <c r="M17" i="7"/>
  <c r="M16" i="7"/>
  <c r="K14" i="7"/>
  <c r="M13" i="7"/>
  <c r="K13" i="7"/>
  <c r="M11" i="7"/>
  <c r="EM10" i="7"/>
  <c r="K10" i="7"/>
  <c r="S10" i="7"/>
  <c r="M10" i="7"/>
  <c r="P10" i="7"/>
  <c r="R5" i="7"/>
  <c r="M73" i="7"/>
  <c r="M72" i="7"/>
  <c r="M71" i="7"/>
  <c r="M70" i="7"/>
  <c r="M69" i="7"/>
  <c r="M68" i="7"/>
  <c r="M67" i="7"/>
  <c r="K66" i="7"/>
  <c r="M65" i="7"/>
  <c r="M64" i="7"/>
  <c r="S7" i="7"/>
  <c r="EM7" i="7"/>
  <c r="J17" i="14"/>
  <c r="N29" i="14"/>
  <c r="E6" i="14"/>
  <c r="E17" i="14"/>
  <c r="J81" i="14"/>
  <c r="S77" i="14"/>
  <c r="P103" i="14"/>
  <c r="U95" i="14"/>
  <c r="AA95" i="14" s="1"/>
  <c r="R91" i="14"/>
  <c r="N83" i="14"/>
  <c r="S75" i="14"/>
  <c r="E67" i="14"/>
  <c r="Q63" i="14"/>
  <c r="P55" i="14"/>
  <c r="R43" i="14"/>
  <c r="G35" i="14"/>
  <c r="R27" i="14"/>
  <c r="U11" i="14"/>
  <c r="AQ11" i="14" s="1"/>
  <c r="AS11" i="14"/>
  <c r="AW11" i="14"/>
  <c r="BA11" i="14"/>
  <c r="BE11" i="14"/>
  <c r="BI11" i="14"/>
  <c r="BM11" i="14"/>
  <c r="BQ11" i="14"/>
  <c r="BU11" i="14"/>
  <c r="BY11" i="14"/>
  <c r="CC11" i="14"/>
  <c r="CG11" i="14"/>
  <c r="CK11" i="14"/>
  <c r="CO11" i="14"/>
  <c r="CS11" i="14"/>
  <c r="CW11" i="14"/>
  <c r="DA11" i="14"/>
  <c r="DE11" i="14"/>
  <c r="DI11" i="14"/>
  <c r="DM11" i="14"/>
  <c r="DQ11" i="14"/>
  <c r="G99" i="14"/>
  <c r="U87" i="14"/>
  <c r="BG87" i="14" s="1"/>
  <c r="E79" i="14"/>
  <c r="E71" i="14"/>
  <c r="E59" i="14"/>
  <c r="F51" i="14"/>
  <c r="Q47" i="14"/>
  <c r="O39" i="14"/>
  <c r="N31" i="14"/>
  <c r="S23" i="14"/>
  <c r="Q19" i="14"/>
  <c r="U15" i="14"/>
  <c r="AC15" i="14"/>
  <c r="R102" i="14"/>
  <c r="O98" i="14"/>
  <c r="N94" i="14"/>
  <c r="E90" i="14"/>
  <c r="U86" i="14"/>
  <c r="CP86" i="14"/>
  <c r="G82" i="14"/>
  <c r="E78" i="14"/>
  <c r="E74" i="14"/>
  <c r="E70" i="14"/>
  <c r="P66" i="14"/>
  <c r="Q62" i="14"/>
  <c r="R58" i="14"/>
  <c r="E54" i="14"/>
  <c r="N50" i="14"/>
  <c r="E46" i="14"/>
  <c r="R42" i="14"/>
  <c r="U38" i="14"/>
  <c r="AK38" i="14" s="1"/>
  <c r="G34" i="14"/>
  <c r="U30" i="14"/>
  <c r="AF30" i="14" s="1"/>
  <c r="N26" i="14"/>
  <c r="E22" i="14"/>
  <c r="F18" i="14"/>
  <c r="P14" i="14"/>
  <c r="G6" i="14"/>
  <c r="F8" i="14"/>
  <c r="U5" i="14"/>
  <c r="AP5" i="14" s="1"/>
  <c r="AO5" i="14" s="1"/>
  <c r="G77" i="14"/>
  <c r="J73" i="14"/>
  <c r="E101" i="14"/>
  <c r="Q101" i="14"/>
  <c r="Q21" i="14"/>
  <c r="N101" i="14"/>
  <c r="U100" i="14"/>
  <c r="CH100" i="14" s="1"/>
  <c r="U96" i="14"/>
  <c r="CF96" i="14" s="1"/>
  <c r="U92" i="14"/>
  <c r="CE92" i="14" s="1"/>
  <c r="U88" i="14"/>
  <c r="U84" i="14"/>
  <c r="AJ84" i="14" s="1"/>
  <c r="U80" i="14"/>
  <c r="DO80" i="14" s="1"/>
  <c r="U76" i="14"/>
  <c r="BR76" i="14" s="1"/>
  <c r="U72" i="14"/>
  <c r="U68" i="14"/>
  <c r="AR68" i="14" s="1"/>
  <c r="E64" i="14"/>
  <c r="U60" i="14"/>
  <c r="AS60" i="14"/>
  <c r="U56" i="14"/>
  <c r="DL56" i="14"/>
  <c r="U52" i="14"/>
  <c r="AP52" i="14"/>
  <c r="U48" i="14"/>
  <c r="BV48" i="14"/>
  <c r="U44" i="14"/>
  <c r="BS44" i="14"/>
  <c r="U40" i="14"/>
  <c r="CS40" i="14"/>
  <c r="U36" i="14"/>
  <c r="AO36" i="14"/>
  <c r="U32" i="14"/>
  <c r="BP32" i="14"/>
  <c r="U28" i="14"/>
  <c r="DG28" i="14"/>
  <c r="U24" i="14"/>
  <c r="U20" i="14"/>
  <c r="AL20" i="14" s="1"/>
  <c r="E16" i="14"/>
  <c r="U12" i="14"/>
  <c r="BD12" i="14" s="1"/>
  <c r="G49" i="14"/>
  <c r="F61" i="14"/>
  <c r="E41" i="14"/>
  <c r="R49" i="14"/>
  <c r="Q81" i="14"/>
  <c r="Q17" i="14"/>
  <c r="G17" i="14"/>
  <c r="J37" i="14"/>
  <c r="E33" i="14"/>
  <c r="O21" i="14"/>
  <c r="S29" i="14"/>
  <c r="E10" i="14"/>
  <c r="Q12" i="14"/>
  <c r="Q30" i="16"/>
  <c r="P30" i="16"/>
  <c r="M24" i="16"/>
  <c r="R30" i="16"/>
  <c r="O30" i="16"/>
  <c r="S30" i="16"/>
  <c r="C85" i="16"/>
  <c r="C84" i="16"/>
  <c r="B83" i="16"/>
  <c r="C83" i="16" s="1"/>
  <c r="B86" i="16"/>
  <c r="C86" i="16" s="1"/>
  <c r="K101" i="15"/>
  <c r="U101" i="15"/>
  <c r="T101" i="15"/>
  <c r="K97" i="15"/>
  <c r="S97" i="15"/>
  <c r="U97" i="15"/>
  <c r="T97" i="15"/>
  <c r="R93" i="15"/>
  <c r="K93" i="15"/>
  <c r="T93" i="15"/>
  <c r="R89" i="15"/>
  <c r="N89" i="15"/>
  <c r="W89" i="15"/>
  <c r="K85" i="15"/>
  <c r="W85" i="15"/>
  <c r="T85" i="15"/>
  <c r="V81" i="15"/>
  <c r="T81" i="15"/>
  <c r="W77" i="15"/>
  <c r="K77" i="15"/>
  <c r="J77" i="15"/>
  <c r="S73" i="15"/>
  <c r="J73" i="15"/>
  <c r="V69" i="15"/>
  <c r="U69" i="15"/>
  <c r="V65" i="15"/>
  <c r="N65" i="15"/>
  <c r="S61" i="15"/>
  <c r="J61" i="15"/>
  <c r="K57" i="15"/>
  <c r="S57" i="15"/>
  <c r="W57" i="15"/>
  <c r="W53" i="15"/>
  <c r="T53" i="15"/>
  <c r="K49" i="15"/>
  <c r="T49" i="15"/>
  <c r="V49" i="15"/>
  <c r="S49" i="15"/>
  <c r="W45" i="15"/>
  <c r="T45" i="15"/>
  <c r="R41" i="15"/>
  <c r="V41" i="15"/>
  <c r="W41" i="15"/>
  <c r="N41" i="15"/>
  <c r="S37" i="15"/>
  <c r="R37" i="15"/>
  <c r="J37" i="15"/>
  <c r="R33" i="15"/>
  <c r="W33" i="15"/>
  <c r="U33" i="15"/>
  <c r="T29" i="15"/>
  <c r="N29" i="15"/>
  <c r="R29" i="15"/>
  <c r="J29" i="15"/>
  <c r="R25" i="15"/>
  <c r="W25" i="15"/>
  <c r="T21" i="15"/>
  <c r="K21" i="15"/>
  <c r="J21" i="15"/>
  <c r="N21" i="15"/>
  <c r="K17" i="15"/>
  <c r="S17" i="15"/>
  <c r="T100" i="15"/>
  <c r="I100" i="15"/>
  <c r="J100" i="15"/>
  <c r="W100" i="15"/>
  <c r="R100" i="15"/>
  <c r="U100" i="15"/>
  <c r="V100" i="15"/>
  <c r="J96" i="15"/>
  <c r="R96" i="15"/>
  <c r="S96" i="15"/>
  <c r="U96" i="15"/>
  <c r="I96" i="15"/>
  <c r="W96" i="15"/>
  <c r="V96" i="15"/>
  <c r="N96" i="15"/>
  <c r="T96" i="15"/>
  <c r="W92" i="15"/>
  <c r="U92" i="15"/>
  <c r="T92" i="15"/>
  <c r="S92" i="15"/>
  <c r="K92" i="15"/>
  <c r="R92" i="15"/>
  <c r="V92" i="15"/>
  <c r="I92" i="15"/>
  <c r="J92" i="15"/>
  <c r="T88" i="15"/>
  <c r="R88" i="15"/>
  <c r="S88" i="15"/>
  <c r="U88" i="15"/>
  <c r="J88" i="15"/>
  <c r="V88" i="15"/>
  <c r="N88" i="15"/>
  <c r="I88" i="15"/>
  <c r="K88" i="15"/>
  <c r="U84" i="15"/>
  <c r="N84" i="15"/>
  <c r="J84" i="15"/>
  <c r="I84" i="15"/>
  <c r="W84" i="15"/>
  <c r="K84" i="15"/>
  <c r="S84" i="15"/>
  <c r="W80" i="15"/>
  <c r="K80" i="15"/>
  <c r="S80" i="15"/>
  <c r="I80" i="15"/>
  <c r="R80" i="15"/>
  <c r="V76" i="15"/>
  <c r="U76" i="15"/>
  <c r="S76" i="15"/>
  <c r="T76" i="15"/>
  <c r="N76" i="15"/>
  <c r="K76" i="15"/>
  <c r="I76" i="15"/>
  <c r="W76" i="15"/>
  <c r="V72" i="15"/>
  <c r="R72" i="15"/>
  <c r="K72" i="15"/>
  <c r="W72" i="15"/>
  <c r="J72" i="15"/>
  <c r="S72" i="15"/>
  <c r="U72" i="15"/>
  <c r="T72" i="15"/>
  <c r="I72" i="15"/>
  <c r="K68" i="15"/>
  <c r="W68" i="15"/>
  <c r="J68" i="15"/>
  <c r="S68" i="15"/>
  <c r="V68" i="15"/>
  <c r="N68" i="15"/>
  <c r="R68" i="15"/>
  <c r="I68" i="15"/>
  <c r="U68" i="15"/>
  <c r="W64" i="15"/>
  <c r="J64" i="15"/>
  <c r="T64" i="15"/>
  <c r="S64" i="15"/>
  <c r="V64" i="15"/>
  <c r="N64" i="15"/>
  <c r="R64" i="15"/>
  <c r="I64" i="15"/>
  <c r="V60" i="15"/>
  <c r="U60" i="15"/>
  <c r="K60" i="15"/>
  <c r="S60" i="15"/>
  <c r="R60" i="15"/>
  <c r="W60" i="15"/>
  <c r="I60" i="15"/>
  <c r="J60" i="15"/>
  <c r="N60" i="15"/>
  <c r="T56" i="15"/>
  <c r="K56" i="15"/>
  <c r="W56" i="15"/>
  <c r="U56" i="15"/>
  <c r="S56" i="15"/>
  <c r="N56" i="15"/>
  <c r="J56" i="15"/>
  <c r="N52" i="15"/>
  <c r="R52" i="15"/>
  <c r="T52" i="15"/>
  <c r="V52" i="15"/>
  <c r="W52" i="15"/>
  <c r="K52" i="15"/>
  <c r="I52" i="15"/>
  <c r="J52" i="15"/>
  <c r="S48" i="15"/>
  <c r="J48" i="15"/>
  <c r="N48" i="15"/>
  <c r="W48" i="15"/>
  <c r="K48" i="15"/>
  <c r="U48" i="15"/>
  <c r="S44" i="15"/>
  <c r="U44" i="15"/>
  <c r="T44" i="15"/>
  <c r="N44" i="15"/>
  <c r="J44" i="15"/>
  <c r="I44" i="15"/>
  <c r="R44" i="15"/>
  <c r="W44" i="15"/>
  <c r="V44" i="15"/>
  <c r="T40" i="15"/>
  <c r="R40" i="15"/>
  <c r="J40" i="15"/>
  <c r="W40" i="15"/>
  <c r="N40" i="15"/>
  <c r="I40" i="15"/>
  <c r="U40" i="15"/>
  <c r="W36" i="15"/>
  <c r="J36" i="15"/>
  <c r="S36" i="15"/>
  <c r="V36" i="15"/>
  <c r="N36" i="15"/>
  <c r="R36" i="15"/>
  <c r="K36" i="15"/>
  <c r="I36" i="15"/>
  <c r="U36" i="15"/>
  <c r="W32" i="15"/>
  <c r="K32" i="15"/>
  <c r="R32" i="15"/>
  <c r="N32" i="15"/>
  <c r="S32" i="15"/>
  <c r="U28" i="15"/>
  <c r="V28" i="15"/>
  <c r="I28" i="15"/>
  <c r="W28" i="15"/>
  <c r="J28" i="15"/>
  <c r="R28" i="15"/>
  <c r="N28" i="15"/>
  <c r="K28" i="15"/>
  <c r="S28" i="15"/>
  <c r="K24" i="15"/>
  <c r="J24" i="15"/>
  <c r="I24" i="15"/>
  <c r="R24" i="15"/>
  <c r="W24" i="15"/>
  <c r="V24" i="15"/>
  <c r="N24" i="15"/>
  <c r="S24" i="15"/>
  <c r="W20" i="15"/>
  <c r="J20" i="15"/>
  <c r="V20" i="15"/>
  <c r="S20" i="15"/>
  <c r="I20" i="15"/>
  <c r="K20" i="15"/>
  <c r="R20" i="15"/>
  <c r="W16" i="15"/>
  <c r="K16" i="15"/>
  <c r="J16" i="15"/>
  <c r="U16" i="15"/>
  <c r="R16" i="15"/>
  <c r="I16" i="15"/>
  <c r="N16" i="15"/>
  <c r="S16" i="15"/>
  <c r="V16" i="15"/>
  <c r="W102" i="15"/>
  <c r="U102" i="15"/>
  <c r="T102" i="15"/>
  <c r="R102" i="15"/>
  <c r="J102" i="15"/>
  <c r="V102" i="15"/>
  <c r="N102" i="15"/>
  <c r="W98" i="15"/>
  <c r="J98" i="15"/>
  <c r="I98" i="15"/>
  <c r="U98" i="15"/>
  <c r="T98" i="15"/>
  <c r="R98" i="15"/>
  <c r="V98" i="15"/>
  <c r="W94" i="15"/>
  <c r="T94" i="15"/>
  <c r="I94" i="15"/>
  <c r="U94" i="15"/>
  <c r="K94" i="15"/>
  <c r="R94" i="15"/>
  <c r="N94" i="15"/>
  <c r="I90" i="15"/>
  <c r="W90" i="15"/>
  <c r="V90" i="15"/>
  <c r="N90" i="15"/>
  <c r="I86" i="15"/>
  <c r="J86" i="15"/>
  <c r="W86" i="15"/>
  <c r="U86" i="15"/>
  <c r="K86" i="15"/>
  <c r="R86" i="15"/>
  <c r="J82" i="15"/>
  <c r="W82" i="15"/>
  <c r="V82" i="15"/>
  <c r="N82" i="15"/>
  <c r="J78" i="15"/>
  <c r="K78" i="15"/>
  <c r="S78" i="15"/>
  <c r="W78" i="15"/>
  <c r="U74" i="15"/>
  <c r="I74" i="15"/>
  <c r="K74" i="15"/>
  <c r="W74" i="15"/>
  <c r="J70" i="15"/>
  <c r="U70" i="15"/>
  <c r="T70" i="15"/>
  <c r="N70" i="15"/>
  <c r="I70" i="15"/>
  <c r="I66" i="15"/>
  <c r="R66" i="15"/>
  <c r="K66" i="15"/>
  <c r="V66" i="15"/>
  <c r="J66" i="15"/>
  <c r="W66" i="15"/>
  <c r="T66" i="15"/>
  <c r="V62" i="15"/>
  <c r="S62" i="15"/>
  <c r="N62" i="15"/>
  <c r="U58" i="15"/>
  <c r="J58" i="15"/>
  <c r="R58" i="15"/>
  <c r="W58" i="15"/>
  <c r="T58" i="15"/>
  <c r="S58" i="15"/>
  <c r="S54" i="15"/>
  <c r="U54" i="15"/>
  <c r="T54" i="15"/>
  <c r="N54" i="15"/>
  <c r="J54" i="15"/>
  <c r="V54" i="15"/>
  <c r="K54" i="15"/>
  <c r="I50" i="15"/>
  <c r="V50" i="15"/>
  <c r="R50" i="15"/>
  <c r="W50" i="15"/>
  <c r="K50" i="15"/>
  <c r="U50" i="15"/>
  <c r="T50" i="15"/>
  <c r="J50" i="15"/>
  <c r="S46" i="15"/>
  <c r="U46" i="15"/>
  <c r="T46" i="15"/>
  <c r="N46" i="15"/>
  <c r="J46" i="15"/>
  <c r="I46" i="15"/>
  <c r="R46" i="15"/>
  <c r="W46" i="15"/>
  <c r="V42" i="15"/>
  <c r="J42" i="15"/>
  <c r="S42" i="15"/>
  <c r="U42" i="15"/>
  <c r="I42" i="15"/>
  <c r="N42" i="15"/>
  <c r="K42" i="15"/>
  <c r="T42" i="15"/>
  <c r="I38" i="15"/>
  <c r="K38" i="15"/>
  <c r="U38" i="15"/>
  <c r="W38" i="15"/>
  <c r="T38" i="15"/>
  <c r="S38" i="15"/>
  <c r="R38" i="15"/>
  <c r="N38" i="15"/>
  <c r="S34" i="15"/>
  <c r="U34" i="15"/>
  <c r="V34" i="15"/>
  <c r="N34" i="15"/>
  <c r="R34" i="15"/>
  <c r="W34" i="15"/>
  <c r="K34" i="15"/>
  <c r="U30" i="15"/>
  <c r="S30" i="15"/>
  <c r="J30" i="15"/>
  <c r="K30" i="15"/>
  <c r="R30" i="15"/>
  <c r="I26" i="15"/>
  <c r="T26" i="15"/>
  <c r="R26" i="15"/>
  <c r="S26" i="15"/>
  <c r="V26" i="15"/>
  <c r="N26" i="15"/>
  <c r="W26" i="15"/>
  <c r="T22" i="15"/>
  <c r="S22" i="15"/>
  <c r="I22" i="15"/>
  <c r="K22" i="15"/>
  <c r="V22" i="15"/>
  <c r="N22" i="15"/>
  <c r="T18" i="15"/>
  <c r="W18" i="15"/>
  <c r="R18" i="15"/>
  <c r="S18" i="15"/>
  <c r="J18" i="15"/>
  <c r="V18" i="15"/>
  <c r="U18" i="15"/>
  <c r="I18" i="15"/>
  <c r="K18" i="15"/>
  <c r="U14" i="15"/>
  <c r="N14" i="15"/>
  <c r="W14" i="15"/>
  <c r="I14" i="15"/>
  <c r="I101" i="15"/>
  <c r="I97" i="15"/>
  <c r="I93" i="15"/>
  <c r="I85" i="15"/>
  <c r="I81" i="15"/>
  <c r="I77" i="15"/>
  <c r="I73" i="15"/>
  <c r="I69" i="15"/>
  <c r="I65" i="15"/>
  <c r="I61" i="15"/>
  <c r="I57" i="15"/>
  <c r="I53" i="15"/>
  <c r="I49" i="15"/>
  <c r="I45" i="15"/>
  <c r="I41" i="15"/>
  <c r="I37" i="15"/>
  <c r="I33" i="15"/>
  <c r="I29" i="15"/>
  <c r="I25" i="15"/>
  <c r="I17" i="15"/>
  <c r="W88" i="15"/>
  <c r="T84" i="15"/>
  <c r="T68" i="15"/>
  <c r="K64" i="15"/>
  <c r="T60" i="15"/>
  <c r="T28" i="15"/>
  <c r="U20" i="15"/>
  <c r="T16" i="15"/>
  <c r="K89" i="15"/>
  <c r="J101" i="15"/>
  <c r="J97" i="15"/>
  <c r="W101" i="15"/>
  <c r="W97" i="15"/>
  <c r="J93" i="15"/>
  <c r="J89" i="15"/>
  <c r="J85" i="15"/>
  <c r="J81" i="15"/>
  <c r="K69" i="15"/>
  <c r="J65" i="15"/>
  <c r="U61" i="15"/>
  <c r="K65" i="15"/>
  <c r="U57" i="15"/>
  <c r="U53" i="15"/>
  <c r="U49" i="15"/>
  <c r="U45" i="15"/>
  <c r="T77" i="15"/>
  <c r="T73" i="15"/>
  <c r="T69" i="15"/>
  <c r="N57" i="15"/>
  <c r="N49" i="15"/>
  <c r="J41" i="15"/>
  <c r="U37" i="15"/>
  <c r="T33" i="15"/>
  <c r="F104" i="15"/>
  <c r="K14" i="15"/>
  <c r="D104" i="15"/>
  <c r="W37" i="15"/>
  <c r="W29" i="15"/>
  <c r="U29" i="15"/>
  <c r="V25" i="15"/>
  <c r="T25" i="15"/>
  <c r="S21" i="15"/>
  <c r="U21" i="15"/>
  <c r="V17" i="15"/>
  <c r="W17" i="15"/>
  <c r="S13" i="15"/>
  <c r="U13" i="15"/>
  <c r="K33" i="15"/>
  <c r="K41" i="15"/>
  <c r="V57" i="15"/>
  <c r="R17" i="15"/>
  <c r="S101" i="15"/>
  <c r="V89" i="15"/>
  <c r="V93" i="15"/>
  <c r="W49" i="15"/>
  <c r="V37" i="15"/>
  <c r="S69" i="15"/>
  <c r="I13" i="15"/>
  <c r="S77" i="15"/>
  <c r="R101" i="15"/>
  <c r="R97" i="15"/>
  <c r="S89" i="15"/>
  <c r="S81" i="15"/>
  <c r="V101" i="15"/>
  <c r="V97" i="15"/>
  <c r="U93" i="15"/>
  <c r="U89" i="15"/>
  <c r="U85" i="15"/>
  <c r="U81" i="15"/>
  <c r="R69" i="15"/>
  <c r="U65" i="15"/>
  <c r="T61" i="15"/>
  <c r="R57" i="15"/>
  <c r="R53" i="15"/>
  <c r="R49" i="15"/>
  <c r="R45" i="15"/>
  <c r="N69" i="15"/>
  <c r="J57" i="15"/>
  <c r="J53" i="15"/>
  <c r="J49" i="15"/>
  <c r="J45" i="15"/>
  <c r="N77" i="15"/>
  <c r="N73" i="15"/>
  <c r="R61" i="15"/>
  <c r="U41" i="15"/>
  <c r="T37" i="15"/>
  <c r="N33" i="15"/>
  <c r="W69" i="15"/>
  <c r="S53" i="15"/>
  <c r="S45" i="15"/>
  <c r="K37" i="15"/>
  <c r="S29" i="15"/>
  <c r="N25" i="15"/>
  <c r="J25" i="15"/>
  <c r="W21" i="15"/>
  <c r="T17" i="15"/>
  <c r="J17" i="15"/>
  <c r="W13" i="15"/>
  <c r="S33" i="15"/>
  <c r="S41" i="15"/>
  <c r="K29" i="15"/>
  <c r="V45" i="15"/>
  <c r="R21" i="15"/>
  <c r="J14" i="15"/>
  <c r="N81" i="15"/>
  <c r="W81" i="15"/>
  <c r="N85" i="15"/>
  <c r="T57" i="15"/>
  <c r="V33" i="15"/>
  <c r="K81" i="15"/>
  <c r="V85" i="15"/>
  <c r="V51" i="15"/>
  <c r="K35" i="15"/>
  <c r="R31" i="15"/>
  <c r="K27" i="15"/>
  <c r="K23" i="15"/>
  <c r="N93" i="15"/>
  <c r="R77" i="15"/>
  <c r="R73" i="15"/>
  <c r="R85" i="15"/>
  <c r="R81" i="15"/>
  <c r="U77" i="15"/>
  <c r="U73" i="15"/>
  <c r="V77" i="15"/>
  <c r="V73" i="15"/>
  <c r="J69" i="15"/>
  <c r="T65" i="15"/>
  <c r="N61" i="15"/>
  <c r="K53" i="15"/>
  <c r="K45" i="15"/>
  <c r="W73" i="15"/>
  <c r="R65" i="15"/>
  <c r="W61" i="15"/>
  <c r="N53" i="15"/>
  <c r="N45" i="15"/>
  <c r="T41" i="15"/>
  <c r="N37" i="15"/>
  <c r="J33" i="15"/>
  <c r="S14" i="15"/>
  <c r="V14" i="15"/>
  <c r="V29" i="15"/>
  <c r="S25" i="15"/>
  <c r="U25" i="15"/>
  <c r="V21" i="15"/>
  <c r="N17" i="15"/>
  <c r="U17" i="15"/>
  <c r="V13" i="15"/>
  <c r="K25" i="15"/>
  <c r="V53" i="15"/>
  <c r="V61" i="15"/>
  <c r="S65" i="15"/>
  <c r="T14" i="15"/>
  <c r="V74" i="15"/>
  <c r="O80" i="15"/>
  <c r="T8" i="15"/>
  <c r="AP4" i="7"/>
  <c r="EM4" i="7"/>
  <c r="AP5" i="7"/>
  <c r="AO6" i="7"/>
  <c r="AP9" i="7"/>
  <c r="EM9" i="7" s="1"/>
  <c r="AO10" i="7"/>
  <c r="EL10" i="7" s="1"/>
  <c r="X11" i="7"/>
  <c r="AB11" i="7"/>
  <c r="AF11" i="7"/>
  <c r="AJ11" i="7"/>
  <c r="AN11" i="7"/>
  <c r="AR11" i="7"/>
  <c r="AV11" i="7"/>
  <c r="AZ11" i="7"/>
  <c r="BD11" i="7"/>
  <c r="BH11" i="7"/>
  <c r="BL11" i="7"/>
  <c r="BP11" i="7"/>
  <c r="BT11" i="7"/>
  <c r="BX11" i="7"/>
  <c r="CB11" i="7"/>
  <c r="CF11" i="7"/>
  <c r="CJ11" i="7"/>
  <c r="CN11" i="7"/>
  <c r="CR11" i="7"/>
  <c r="CV11" i="7"/>
  <c r="CZ11" i="7"/>
  <c r="DD11" i="7"/>
  <c r="DH11" i="7"/>
  <c r="DL11" i="7"/>
  <c r="DP11" i="7"/>
  <c r="W12" i="7"/>
  <c r="AA12" i="7"/>
  <c r="AE12" i="7"/>
  <c r="AI12" i="7"/>
  <c r="AM12" i="7"/>
  <c r="AQ12" i="7"/>
  <c r="AU12" i="7"/>
  <c r="AY12" i="7"/>
  <c r="BC12" i="7"/>
  <c r="BG12" i="7"/>
  <c r="BK12" i="7"/>
  <c r="BO12" i="7"/>
  <c r="BS12" i="7"/>
  <c r="BW12" i="7"/>
  <c r="CA12" i="7"/>
  <c r="CE12" i="7"/>
  <c r="CI12" i="7"/>
  <c r="CM12" i="7"/>
  <c r="CQ12" i="7"/>
  <c r="CU12" i="7"/>
  <c r="CY12" i="7"/>
  <c r="DC12" i="7"/>
  <c r="DG12" i="7"/>
  <c r="DK12" i="7"/>
  <c r="DO12" i="7"/>
  <c r="V13" i="7"/>
  <c r="Z13" i="7"/>
  <c r="AD13" i="7"/>
  <c r="AH13" i="7"/>
  <c r="AL13" i="7"/>
  <c r="AP13" i="7"/>
  <c r="AT13" i="7"/>
  <c r="AX13" i="7"/>
  <c r="BB13" i="7"/>
  <c r="BF13" i="7"/>
  <c r="BJ13" i="7"/>
  <c r="BN13" i="7"/>
  <c r="BR13" i="7"/>
  <c r="BV13" i="7"/>
  <c r="BZ13" i="7"/>
  <c r="CD13" i="7"/>
  <c r="CH13" i="7"/>
  <c r="CL13" i="7"/>
  <c r="CP13" i="7"/>
  <c r="CT13" i="7"/>
  <c r="CX13" i="7"/>
  <c r="DB13" i="7"/>
  <c r="DF13" i="7"/>
  <c r="DJ13" i="7"/>
  <c r="DN13" i="7"/>
  <c r="DR13" i="7"/>
  <c r="Y14" i="7"/>
  <c r="AC14" i="7"/>
  <c r="AG14" i="7"/>
  <c r="AK14" i="7"/>
  <c r="AO14" i="7"/>
  <c r="AS14" i="7"/>
  <c r="AW14" i="7"/>
  <c r="BA14" i="7"/>
  <c r="BE14" i="7"/>
  <c r="BI14" i="7"/>
  <c r="BM14" i="7"/>
  <c r="BQ14" i="7"/>
  <c r="BU14" i="7"/>
  <c r="BY14" i="7"/>
  <c r="CC14" i="7"/>
  <c r="CG14" i="7"/>
  <c r="CK14" i="7"/>
  <c r="CO14" i="7"/>
  <c r="CS14" i="7"/>
  <c r="CW14" i="7"/>
  <c r="DA14" i="7"/>
  <c r="DE14" i="7"/>
  <c r="DI14" i="7"/>
  <c r="DM14" i="7"/>
  <c r="Y15" i="7"/>
  <c r="AE15" i="7"/>
  <c r="AJ15" i="7"/>
  <c r="AO15" i="7"/>
  <c r="AU15" i="7"/>
  <c r="AZ15" i="7"/>
  <c r="BE15" i="7"/>
  <c r="BK15" i="7"/>
  <c r="BP15" i="7"/>
  <c r="BU15" i="7"/>
  <c r="CA15" i="7"/>
  <c r="CF15" i="7"/>
  <c r="CK15" i="7"/>
  <c r="CQ15" i="7"/>
  <c r="CV15" i="7"/>
  <c r="DA15" i="7"/>
  <c r="DG15" i="7"/>
  <c r="DL15" i="7"/>
  <c r="DP17" i="7"/>
  <c r="DL17" i="7"/>
  <c r="DH17" i="7"/>
  <c r="DD17" i="7"/>
  <c r="CZ17" i="7"/>
  <c r="CV17" i="7"/>
  <c r="CR17" i="7"/>
  <c r="CN17" i="7"/>
  <c r="CJ17" i="7"/>
  <c r="CF17" i="7"/>
  <c r="CB17" i="7"/>
  <c r="BX17" i="7"/>
  <c r="BT17" i="7"/>
  <c r="BP17" i="7"/>
  <c r="BL17" i="7"/>
  <c r="BH17" i="7"/>
  <c r="BD17" i="7"/>
  <c r="AZ17" i="7"/>
  <c r="AV17" i="7"/>
  <c r="AR17" i="7"/>
  <c r="AN17" i="7"/>
  <c r="AJ17" i="7"/>
  <c r="AF17" i="7"/>
  <c r="AB17" i="7"/>
  <c r="X17" i="7"/>
  <c r="DO17" i="7"/>
  <c r="DK17" i="7"/>
  <c r="DG17" i="7"/>
  <c r="DC17" i="7"/>
  <c r="CY17" i="7"/>
  <c r="CU17" i="7"/>
  <c r="CQ17" i="7"/>
  <c r="CM17" i="7"/>
  <c r="CI17" i="7"/>
  <c r="CE17" i="7"/>
  <c r="CA17" i="7"/>
  <c r="Z17" i="7"/>
  <c r="AE17" i="7"/>
  <c r="AK17" i="7"/>
  <c r="AP17" i="7"/>
  <c r="AU17" i="7"/>
  <c r="BA17" i="7"/>
  <c r="BF17" i="7"/>
  <c r="BK17" i="7"/>
  <c r="BQ17" i="7"/>
  <c r="BV17" i="7"/>
  <c r="CC17" i="7"/>
  <c r="CK17" i="7"/>
  <c r="CS17" i="7"/>
  <c r="DA17" i="7"/>
  <c r="DI17" i="7"/>
  <c r="DQ17" i="7"/>
  <c r="AB18" i="7"/>
  <c r="AJ18" i="7"/>
  <c r="AR18" i="7"/>
  <c r="AZ18" i="7"/>
  <c r="BH18" i="7"/>
  <c r="BP18" i="7"/>
  <c r="BX18" i="7"/>
  <c r="CF18" i="7"/>
  <c r="CN18" i="7"/>
  <c r="CV18" i="7"/>
  <c r="DD18" i="7"/>
  <c r="AO7" i="7"/>
  <c r="EL7" i="7" s="1"/>
  <c r="Y11" i="7"/>
  <c r="AC11" i="7"/>
  <c r="AG11" i="7"/>
  <c r="AK11" i="7"/>
  <c r="AO11" i="7"/>
  <c r="AS11" i="7"/>
  <c r="AW11" i="7"/>
  <c r="BA11" i="7"/>
  <c r="BE11" i="7"/>
  <c r="BI11" i="7"/>
  <c r="BM11" i="7"/>
  <c r="BQ11" i="7"/>
  <c r="BU11" i="7"/>
  <c r="BY11" i="7"/>
  <c r="CC11" i="7"/>
  <c r="CG11" i="7"/>
  <c r="CK11" i="7"/>
  <c r="CO11" i="7"/>
  <c r="CS11" i="7"/>
  <c r="CW11" i="7"/>
  <c r="DA11" i="7"/>
  <c r="DE11" i="7"/>
  <c r="DI11" i="7"/>
  <c r="DM11" i="7"/>
  <c r="X12" i="7"/>
  <c r="AB12" i="7"/>
  <c r="AF12" i="7"/>
  <c r="AJ12" i="7"/>
  <c r="AN12" i="7"/>
  <c r="AR12" i="7"/>
  <c r="AV12" i="7"/>
  <c r="AZ12" i="7"/>
  <c r="BD12" i="7"/>
  <c r="BH12" i="7"/>
  <c r="BL12" i="7"/>
  <c r="BP12" i="7"/>
  <c r="BT12" i="7"/>
  <c r="BX12" i="7"/>
  <c r="CB12" i="7"/>
  <c r="CF12" i="7"/>
  <c r="CJ12" i="7"/>
  <c r="CN12" i="7"/>
  <c r="CR12" i="7"/>
  <c r="CV12" i="7"/>
  <c r="CZ12" i="7"/>
  <c r="DD12" i="7"/>
  <c r="DH12" i="7"/>
  <c r="DL12" i="7"/>
  <c r="DP12" i="7"/>
  <c r="W13" i="7"/>
  <c r="AA13" i="7"/>
  <c r="AE13" i="7"/>
  <c r="AI13" i="7"/>
  <c r="AM13" i="7"/>
  <c r="AQ13" i="7"/>
  <c r="AU13" i="7"/>
  <c r="AY13" i="7"/>
  <c r="BC13" i="7"/>
  <c r="BG13" i="7"/>
  <c r="BK13" i="7"/>
  <c r="BO13" i="7"/>
  <c r="BS13" i="7"/>
  <c r="BW13" i="7"/>
  <c r="CA13" i="7"/>
  <c r="CE13" i="7"/>
  <c r="CI13" i="7"/>
  <c r="CM13" i="7"/>
  <c r="CQ13" i="7"/>
  <c r="CU13" i="7"/>
  <c r="CY13" i="7"/>
  <c r="DC13" i="7"/>
  <c r="DG13" i="7"/>
  <c r="DK13" i="7"/>
  <c r="DO13" i="7"/>
  <c r="DR15" i="7"/>
  <c r="DN15" i="7"/>
  <c r="DJ15" i="7"/>
  <c r="DF15" i="7"/>
  <c r="DB15" i="7"/>
  <c r="CX15" i="7"/>
  <c r="CT15" i="7"/>
  <c r="CP15" i="7"/>
  <c r="CL15" i="7"/>
  <c r="CH15" i="7"/>
  <c r="CD15" i="7"/>
  <c r="BZ15" i="7"/>
  <c r="BV15" i="7"/>
  <c r="BR15" i="7"/>
  <c r="BN15" i="7"/>
  <c r="BJ15" i="7"/>
  <c r="BF15" i="7"/>
  <c r="BB15" i="7"/>
  <c r="AX15" i="7"/>
  <c r="AT15" i="7"/>
  <c r="AP15" i="7"/>
  <c r="AL15" i="7"/>
  <c r="AH15" i="7"/>
  <c r="AD15" i="7"/>
  <c r="Z15" i="7"/>
  <c r="V15" i="7"/>
  <c r="AA15" i="7"/>
  <c r="AF15" i="7"/>
  <c r="AK15" i="7"/>
  <c r="AQ15" i="7"/>
  <c r="AV15" i="7"/>
  <c r="BA15" i="7"/>
  <c r="BG15" i="7"/>
  <c r="BL15" i="7"/>
  <c r="BQ15" i="7"/>
  <c r="BW15" i="7"/>
  <c r="CB15" i="7"/>
  <c r="CG15" i="7"/>
  <c r="CM15" i="7"/>
  <c r="CR15" i="7"/>
  <c r="CW15" i="7"/>
  <c r="DC15" i="7"/>
  <c r="DH15" i="7"/>
  <c r="DM15" i="7"/>
  <c r="DO18" i="7"/>
  <c r="DK18" i="7"/>
  <c r="DG18" i="7"/>
  <c r="DC18" i="7"/>
  <c r="CY18" i="7"/>
  <c r="CU18" i="7"/>
  <c r="CQ18" i="7"/>
  <c r="CM18" i="7"/>
  <c r="CI18" i="7"/>
  <c r="CE18" i="7"/>
  <c r="CA18" i="7"/>
  <c r="BW18" i="7"/>
  <c r="BS18" i="7"/>
  <c r="BO18" i="7"/>
  <c r="BK18" i="7"/>
  <c r="BG18" i="7"/>
  <c r="BC18" i="7"/>
  <c r="AY18" i="7"/>
  <c r="AU18" i="7"/>
  <c r="AQ18" i="7"/>
  <c r="AM18" i="7"/>
  <c r="AI18" i="7"/>
  <c r="AE18" i="7"/>
  <c r="AA18" i="7"/>
  <c r="W18" i="7"/>
  <c r="DR18" i="7"/>
  <c r="DN18" i="7"/>
  <c r="DJ18" i="7"/>
  <c r="DF18" i="7"/>
  <c r="DB18" i="7"/>
  <c r="CX18" i="7"/>
  <c r="CT18" i="7"/>
  <c r="CP18" i="7"/>
  <c r="CL18" i="7"/>
  <c r="CH18" i="7"/>
  <c r="CD18" i="7"/>
  <c r="BZ18" i="7"/>
  <c r="BV18" i="7"/>
  <c r="BR18" i="7"/>
  <c r="BN18" i="7"/>
  <c r="BJ18" i="7"/>
  <c r="BF18" i="7"/>
  <c r="BB18" i="7"/>
  <c r="AX18" i="7"/>
  <c r="AT18" i="7"/>
  <c r="AP18" i="7"/>
  <c r="AL18" i="7"/>
  <c r="AH18" i="7"/>
  <c r="AD18" i="7"/>
  <c r="Z18" i="7"/>
  <c r="V18" i="7"/>
  <c r="AC18" i="7"/>
  <c r="AK18" i="7"/>
  <c r="AS18" i="7"/>
  <c r="BA18" i="7"/>
  <c r="BI18" i="7"/>
  <c r="BQ18" i="7"/>
  <c r="BY18" i="7"/>
  <c r="CG18" i="7"/>
  <c r="CO18" i="7"/>
  <c r="CW18" i="7"/>
  <c r="DE18" i="7"/>
  <c r="DM18" i="7"/>
  <c r="Y12" i="7"/>
  <c r="AC12" i="7"/>
  <c r="AG12" i="7"/>
  <c r="AK12" i="7"/>
  <c r="AO12" i="7"/>
  <c r="AS12" i="7"/>
  <c r="AW12" i="7"/>
  <c r="BA12" i="7"/>
  <c r="BE12" i="7"/>
  <c r="BI12" i="7"/>
  <c r="BM12" i="7"/>
  <c r="BQ12" i="7"/>
  <c r="BU12" i="7"/>
  <c r="BY12" i="7"/>
  <c r="CC12" i="7"/>
  <c r="CG12" i="7"/>
  <c r="CK12" i="7"/>
  <c r="CO12" i="7"/>
  <c r="CS12" i="7"/>
  <c r="CW12" i="7"/>
  <c r="DA12" i="7"/>
  <c r="DE12" i="7"/>
  <c r="DI12" i="7"/>
  <c r="DM12" i="7"/>
  <c r="DQ12" i="7"/>
  <c r="AQ7" i="7"/>
  <c r="EN7" i="7" s="1"/>
  <c r="AP8" i="7"/>
  <c r="EM8" i="7" s="1"/>
  <c r="V12" i="7"/>
  <c r="Z12" i="7"/>
  <c r="AD12" i="7"/>
  <c r="AH12" i="7"/>
  <c r="AL12" i="7"/>
  <c r="AP12" i="7"/>
  <c r="AT12" i="7"/>
  <c r="AX12" i="7"/>
  <c r="BB12" i="7"/>
  <c r="BF12" i="7"/>
  <c r="BJ12" i="7"/>
  <c r="BN12" i="7"/>
  <c r="BR12" i="7"/>
  <c r="BV12" i="7"/>
  <c r="BZ12" i="7"/>
  <c r="CD12" i="7"/>
  <c r="CH12" i="7"/>
  <c r="CL12" i="7"/>
  <c r="CP12" i="7"/>
  <c r="CT12" i="7"/>
  <c r="CX12" i="7"/>
  <c r="DB12" i="7"/>
  <c r="DF12" i="7"/>
  <c r="DJ12" i="7"/>
  <c r="DN12" i="7"/>
  <c r="Y13" i="7"/>
  <c r="AC13" i="7"/>
  <c r="AG13" i="7"/>
  <c r="AK13" i="7"/>
  <c r="AO13" i="7"/>
  <c r="AS13" i="7"/>
  <c r="AW13" i="7"/>
  <c r="BA13" i="7"/>
  <c r="BE13" i="7"/>
  <c r="BI13" i="7"/>
  <c r="BM13" i="7"/>
  <c r="BQ13" i="7"/>
  <c r="BU13" i="7"/>
  <c r="BY13" i="7"/>
  <c r="CC13" i="7"/>
  <c r="CG13" i="7"/>
  <c r="CK13" i="7"/>
  <c r="CO13" i="7"/>
  <c r="CS13" i="7"/>
  <c r="CW13" i="7"/>
  <c r="DA13" i="7"/>
  <c r="DE13" i="7"/>
  <c r="DI13" i="7"/>
  <c r="DM13" i="7"/>
  <c r="DQ22" i="7"/>
  <c r="DM22" i="7"/>
  <c r="DI22" i="7"/>
  <c r="DE22" i="7"/>
  <c r="DA22" i="7"/>
  <c r="CW22" i="7"/>
  <c r="CS22" i="7"/>
  <c r="CO22" i="7"/>
  <c r="CK22" i="7"/>
  <c r="CG22" i="7"/>
  <c r="CC22" i="7"/>
  <c r="BY22" i="7"/>
  <c r="BU22" i="7"/>
  <c r="BQ22" i="7"/>
  <c r="BM22" i="7"/>
  <c r="BI22" i="7"/>
  <c r="BE22" i="7"/>
  <c r="BA22" i="7"/>
  <c r="AW22" i="7"/>
  <c r="AS22" i="7"/>
  <c r="AO22" i="7"/>
  <c r="AK22" i="7"/>
  <c r="AG22" i="7"/>
  <c r="AC22" i="7"/>
  <c r="Y22" i="7"/>
  <c r="DP22" i="7"/>
  <c r="DL22" i="7"/>
  <c r="DH22" i="7"/>
  <c r="DD22" i="7"/>
  <c r="CZ22" i="7"/>
  <c r="CV22" i="7"/>
  <c r="CR22" i="7"/>
  <c r="CN22" i="7"/>
  <c r="CJ22" i="7"/>
  <c r="CF22" i="7"/>
  <c r="CB22" i="7"/>
  <c r="BX22" i="7"/>
  <c r="BT22" i="7"/>
  <c r="BP22" i="7"/>
  <c r="BL22" i="7"/>
  <c r="BH22" i="7"/>
  <c r="BD22" i="7"/>
  <c r="AZ22" i="7"/>
  <c r="AV22" i="7"/>
  <c r="AR22" i="7"/>
  <c r="AN22" i="7"/>
  <c r="AJ22" i="7"/>
  <c r="AF22" i="7"/>
  <c r="AB22" i="7"/>
  <c r="X22" i="7"/>
  <c r="DO22" i="7"/>
  <c r="DK22" i="7"/>
  <c r="DG22" i="7"/>
  <c r="DC22" i="7"/>
  <c r="CY22" i="7"/>
  <c r="CU22" i="7"/>
  <c r="CQ22" i="7"/>
  <c r="CM22" i="7"/>
  <c r="CI22" i="7"/>
  <c r="CE22" i="7"/>
  <c r="CA22" i="7"/>
  <c r="BW22" i="7"/>
  <c r="BS22" i="7"/>
  <c r="BO22" i="7"/>
  <c r="BK22" i="7"/>
  <c r="BG22" i="7"/>
  <c r="BC22" i="7"/>
  <c r="AY22" i="7"/>
  <c r="AU22" i="7"/>
  <c r="AQ22" i="7"/>
  <c r="AM22" i="7"/>
  <c r="AI22" i="7"/>
  <c r="AE22" i="7"/>
  <c r="AA22" i="7"/>
  <c r="W22" i="7"/>
  <c r="DR22" i="7"/>
  <c r="DN22" i="7"/>
  <c r="DJ22" i="7"/>
  <c r="DF22" i="7"/>
  <c r="DB22" i="7"/>
  <c r="CX22" i="7"/>
  <c r="CT22" i="7"/>
  <c r="CP22" i="7"/>
  <c r="CL22" i="7"/>
  <c r="CH22" i="7"/>
  <c r="CD22" i="7"/>
  <c r="BZ22" i="7"/>
  <c r="BV22" i="7"/>
  <c r="BR22" i="7"/>
  <c r="BN22" i="7"/>
  <c r="BJ22" i="7"/>
  <c r="BF22" i="7"/>
  <c r="BB22" i="7"/>
  <c r="AX22" i="7"/>
  <c r="AT22" i="7"/>
  <c r="AP22" i="7"/>
  <c r="AL22" i="7"/>
  <c r="AH22" i="7"/>
  <c r="AD22" i="7"/>
  <c r="Z22" i="7"/>
  <c r="V22" i="7"/>
  <c r="Y19" i="7"/>
  <c r="AC19" i="7"/>
  <c r="AG19" i="7"/>
  <c r="AK19" i="7"/>
  <c r="AO19" i="7"/>
  <c r="AS19" i="7"/>
  <c r="AW19" i="7"/>
  <c r="BA19" i="7"/>
  <c r="BE19" i="7"/>
  <c r="BI19" i="7"/>
  <c r="BM19" i="7"/>
  <c r="BQ19" i="7"/>
  <c r="BU19" i="7"/>
  <c r="BY19" i="7"/>
  <c r="CC19" i="7"/>
  <c r="CG19" i="7"/>
  <c r="CK19" i="7"/>
  <c r="CO19" i="7"/>
  <c r="CS19" i="7"/>
  <c r="CW19" i="7"/>
  <c r="DA19" i="7"/>
  <c r="DE19" i="7"/>
  <c r="DI19" i="7"/>
  <c r="DM19" i="7"/>
  <c r="DQ19" i="7"/>
  <c r="W21" i="7"/>
  <c r="AA21" i="7"/>
  <c r="AE21" i="7"/>
  <c r="AI21" i="7"/>
  <c r="AM21" i="7"/>
  <c r="AQ21" i="7"/>
  <c r="AU21" i="7"/>
  <c r="AY21" i="7"/>
  <c r="BC21" i="7"/>
  <c r="BG21" i="7"/>
  <c r="BK21" i="7"/>
  <c r="BO21" i="7"/>
  <c r="BS21" i="7"/>
  <c r="BW21" i="7"/>
  <c r="CA21" i="7"/>
  <c r="CE21" i="7"/>
  <c r="CI21" i="7"/>
  <c r="CM21" i="7"/>
  <c r="CQ21" i="7"/>
  <c r="CU21" i="7"/>
  <c r="CY21" i="7"/>
  <c r="DC21" i="7"/>
  <c r="DG21" i="7"/>
  <c r="DK21" i="7"/>
  <c r="DO21" i="7"/>
  <c r="Y23" i="7"/>
  <c r="AC23" i="7"/>
  <c r="AG23" i="7"/>
  <c r="AK23" i="7"/>
  <c r="AO23" i="7"/>
  <c r="AS23" i="7"/>
  <c r="AW23" i="7"/>
  <c r="BA23" i="7"/>
  <c r="BE23" i="7"/>
  <c r="BI23" i="7"/>
  <c r="BM23" i="7"/>
  <c r="BQ23" i="7"/>
  <c r="BU23" i="7"/>
  <c r="BY23" i="7"/>
  <c r="CC23" i="7"/>
  <c r="CG23" i="7"/>
  <c r="CK23" i="7"/>
  <c r="CO23" i="7"/>
  <c r="CS23" i="7"/>
  <c r="CW23" i="7"/>
  <c r="DA23" i="7"/>
  <c r="DE23" i="7"/>
  <c r="DI23" i="7"/>
  <c r="DM23" i="7"/>
  <c r="DQ23" i="7"/>
  <c r="W25" i="7"/>
  <c r="AA25" i="7"/>
  <c r="AE25" i="7"/>
  <c r="AI25" i="7"/>
  <c r="AM25" i="7"/>
  <c r="AQ25" i="7"/>
  <c r="AU25" i="7"/>
  <c r="AY25" i="7"/>
  <c r="BC25" i="7"/>
  <c r="BG25" i="7"/>
  <c r="BK25" i="7"/>
  <c r="BO25" i="7"/>
  <c r="BS25" i="7"/>
  <c r="BW25" i="7"/>
  <c r="CA25" i="7"/>
  <c r="CE25" i="7"/>
  <c r="CI25" i="7"/>
  <c r="CM25" i="7"/>
  <c r="CQ25" i="7"/>
  <c r="CU25" i="7"/>
  <c r="CY25" i="7"/>
  <c r="DC25" i="7"/>
  <c r="DG25" i="7"/>
  <c r="DK25" i="7"/>
  <c r="DO25" i="7"/>
  <c r="V26" i="7"/>
  <c r="Z26" i="7"/>
  <c r="AD26" i="7"/>
  <c r="AH26" i="7"/>
  <c r="AL26" i="7"/>
  <c r="AP26" i="7"/>
  <c r="AT26" i="7"/>
  <c r="AX26" i="7"/>
  <c r="BB26" i="7"/>
  <c r="BF26" i="7"/>
  <c r="BJ26" i="7"/>
  <c r="BN26" i="7"/>
  <c r="BR26" i="7"/>
  <c r="BV26" i="7"/>
  <c r="BZ26" i="7"/>
  <c r="CD26" i="7"/>
  <c r="CH26" i="7"/>
  <c r="CL26" i="7"/>
  <c r="CP26" i="7"/>
  <c r="CT26" i="7"/>
  <c r="CX26" i="7"/>
  <c r="DB26" i="7"/>
  <c r="DF26" i="7"/>
  <c r="DJ26" i="7"/>
  <c r="DN26" i="7"/>
  <c r="DR26" i="7"/>
  <c r="Y27" i="7"/>
  <c r="AC27" i="7"/>
  <c r="AG27" i="7"/>
  <c r="AK27" i="7"/>
  <c r="AO27" i="7"/>
  <c r="AS27" i="7"/>
  <c r="AW27" i="7"/>
  <c r="BA27" i="7"/>
  <c r="BE27" i="7"/>
  <c r="BI27" i="7"/>
  <c r="BM27" i="7"/>
  <c r="BQ27" i="7"/>
  <c r="BU27" i="7"/>
  <c r="BY27" i="7"/>
  <c r="CC27" i="7"/>
  <c r="CG27" i="7"/>
  <c r="CK27" i="7"/>
  <c r="CO27" i="7"/>
  <c r="CS27" i="7"/>
  <c r="CW27" i="7"/>
  <c r="DA27" i="7"/>
  <c r="DE27" i="7"/>
  <c r="DI27" i="7"/>
  <c r="DM27" i="7"/>
  <c r="DQ27" i="7"/>
  <c r="W29" i="7"/>
  <c r="AA29" i="7"/>
  <c r="AE29" i="7"/>
  <c r="AI29" i="7"/>
  <c r="AM29" i="7"/>
  <c r="AQ29" i="7"/>
  <c r="AU29" i="7"/>
  <c r="AY29" i="7"/>
  <c r="BC29" i="7"/>
  <c r="BG29" i="7"/>
  <c r="BK29" i="7"/>
  <c r="BO29" i="7"/>
  <c r="BS29" i="7"/>
  <c r="BW29" i="7"/>
  <c r="CA29" i="7"/>
  <c r="CE29" i="7"/>
  <c r="CI29" i="7"/>
  <c r="CM29" i="7"/>
  <c r="CQ29" i="7"/>
  <c r="CU29" i="7"/>
  <c r="CY29" i="7"/>
  <c r="DC29" i="7"/>
  <c r="DG29" i="7"/>
  <c r="DK29" i="7"/>
  <c r="DO29" i="7"/>
  <c r="V30" i="7"/>
  <c r="Z30" i="7"/>
  <c r="AD30" i="7"/>
  <c r="AH30" i="7"/>
  <c r="AL30" i="7"/>
  <c r="AP30" i="7"/>
  <c r="AT30" i="7"/>
  <c r="AX30" i="7"/>
  <c r="BB30" i="7"/>
  <c r="BF30" i="7"/>
  <c r="BJ30" i="7"/>
  <c r="BN30" i="7"/>
  <c r="BR30" i="7"/>
  <c r="BV30" i="7"/>
  <c r="BZ30" i="7"/>
  <c r="CD30" i="7"/>
  <c r="CH30" i="7"/>
  <c r="CL30" i="7"/>
  <c r="CP30" i="7"/>
  <c r="CT30" i="7"/>
  <c r="CX30" i="7"/>
  <c r="DB30" i="7"/>
  <c r="DF30" i="7"/>
  <c r="DJ30" i="7"/>
  <c r="DN30" i="7"/>
  <c r="DR30" i="7"/>
  <c r="Y31" i="7"/>
  <c r="AC31" i="7"/>
  <c r="AG31" i="7"/>
  <c r="AK31" i="7"/>
  <c r="AO31" i="7"/>
  <c r="AS31" i="7"/>
  <c r="AW31" i="7"/>
  <c r="BA31" i="7"/>
  <c r="BE31" i="7"/>
  <c r="BI31" i="7"/>
  <c r="BM31" i="7"/>
  <c r="BQ31" i="7"/>
  <c r="BU31" i="7"/>
  <c r="BY31" i="7"/>
  <c r="CC31" i="7"/>
  <c r="CG31" i="7"/>
  <c r="CK31" i="7"/>
  <c r="CO31" i="7"/>
  <c r="CS31" i="7"/>
  <c r="CW31" i="7"/>
  <c r="DA31" i="7"/>
  <c r="DE31" i="7"/>
  <c r="DI31" i="7"/>
  <c r="DM31" i="7"/>
  <c r="DQ31" i="7"/>
  <c r="W33" i="7"/>
  <c r="AA33" i="7"/>
  <c r="AG33" i="7"/>
  <c r="AL33" i="7"/>
  <c r="AQ33" i="7"/>
  <c r="AW33" i="7"/>
  <c r="BB33" i="7"/>
  <c r="BG33" i="7"/>
  <c r="BM33" i="7"/>
  <c r="BR33" i="7"/>
  <c r="BW33" i="7"/>
  <c r="CC33" i="7"/>
  <c r="CH33" i="7"/>
  <c r="CM33" i="7"/>
  <c r="CS33" i="7"/>
  <c r="CX33" i="7"/>
  <c r="DC33" i="7"/>
  <c r="DI33" i="7"/>
  <c r="DN33" i="7"/>
  <c r="V34" i="7"/>
  <c r="AB34" i="7"/>
  <c r="AG34" i="7"/>
  <c r="AL34" i="7"/>
  <c r="AR34" i="7"/>
  <c r="AW34" i="7"/>
  <c r="BB34" i="7"/>
  <c r="BH34" i="7"/>
  <c r="BM34" i="7"/>
  <c r="BR34" i="7"/>
  <c r="BX34" i="7"/>
  <c r="CC34" i="7"/>
  <c r="CH34" i="7"/>
  <c r="CN34" i="7"/>
  <c r="CS34" i="7"/>
  <c r="CX34" i="7"/>
  <c r="DD34" i="7"/>
  <c r="DI34" i="7"/>
  <c r="DN34" i="7"/>
  <c r="W35" i="7"/>
  <c r="AE35" i="7"/>
  <c r="AM35" i="7"/>
  <c r="AU35" i="7"/>
  <c r="BC35" i="7"/>
  <c r="BK35" i="7"/>
  <c r="BS35" i="7"/>
  <c r="CA35" i="7"/>
  <c r="CI35" i="7"/>
  <c r="CQ35" i="7"/>
  <c r="CY35" i="7"/>
  <c r="DG35" i="7"/>
  <c r="DO35" i="7"/>
  <c r="Y16" i="7"/>
  <c r="AC16" i="7"/>
  <c r="AG16" i="7"/>
  <c r="AK16" i="7"/>
  <c r="AO16" i="7"/>
  <c r="AS16" i="7"/>
  <c r="AW16" i="7"/>
  <c r="BA16" i="7"/>
  <c r="BE16" i="7"/>
  <c r="BI16" i="7"/>
  <c r="BM16" i="7"/>
  <c r="BQ16" i="7"/>
  <c r="BU16" i="7"/>
  <c r="BY16" i="7"/>
  <c r="CC16" i="7"/>
  <c r="CG16" i="7"/>
  <c r="CK16" i="7"/>
  <c r="CO16" i="7"/>
  <c r="CS16" i="7"/>
  <c r="CW16" i="7"/>
  <c r="DA16" i="7"/>
  <c r="DE16" i="7"/>
  <c r="DI16" i="7"/>
  <c r="DM16" i="7"/>
  <c r="V19" i="7"/>
  <c r="Z19" i="7"/>
  <c r="AD19" i="7"/>
  <c r="AH19" i="7"/>
  <c r="AL19" i="7"/>
  <c r="AP19" i="7"/>
  <c r="AT19" i="7"/>
  <c r="AX19" i="7"/>
  <c r="BB19" i="7"/>
  <c r="BF19" i="7"/>
  <c r="BJ19" i="7"/>
  <c r="BN19" i="7"/>
  <c r="BR19" i="7"/>
  <c r="BV19" i="7"/>
  <c r="BZ19" i="7"/>
  <c r="CD19" i="7"/>
  <c r="CH19" i="7"/>
  <c r="CL19" i="7"/>
  <c r="CP19" i="7"/>
  <c r="CT19" i="7"/>
  <c r="CX19" i="7"/>
  <c r="DB19" i="7"/>
  <c r="DF19" i="7"/>
  <c r="DJ19" i="7"/>
  <c r="DN19" i="7"/>
  <c r="Y20" i="7"/>
  <c r="AC20" i="7"/>
  <c r="AG20" i="7"/>
  <c r="AK20" i="7"/>
  <c r="AO20" i="7"/>
  <c r="AS20" i="7"/>
  <c r="AW20" i="7"/>
  <c r="BA20" i="7"/>
  <c r="BE20" i="7"/>
  <c r="BI20" i="7"/>
  <c r="BM20" i="7"/>
  <c r="BQ20" i="7"/>
  <c r="BU20" i="7"/>
  <c r="BY20" i="7"/>
  <c r="CC20" i="7"/>
  <c r="CG20" i="7"/>
  <c r="CK20" i="7"/>
  <c r="CO20" i="7"/>
  <c r="CS20" i="7"/>
  <c r="CW20" i="7"/>
  <c r="DA20" i="7"/>
  <c r="DE20" i="7"/>
  <c r="DI20" i="7"/>
  <c r="DM20" i="7"/>
  <c r="X21" i="7"/>
  <c r="AB21" i="7"/>
  <c r="AF21" i="7"/>
  <c r="AJ21" i="7"/>
  <c r="AN21" i="7"/>
  <c r="AR21" i="7"/>
  <c r="AV21" i="7"/>
  <c r="AZ21" i="7"/>
  <c r="BD21" i="7"/>
  <c r="BH21" i="7"/>
  <c r="BL21" i="7"/>
  <c r="BP21" i="7"/>
  <c r="BT21" i="7"/>
  <c r="BX21" i="7"/>
  <c r="CB21" i="7"/>
  <c r="CF21" i="7"/>
  <c r="CJ21" i="7"/>
  <c r="CN21" i="7"/>
  <c r="CR21" i="7"/>
  <c r="CV21" i="7"/>
  <c r="CZ21" i="7"/>
  <c r="DD21" i="7"/>
  <c r="DH21" i="7"/>
  <c r="DL21" i="7"/>
  <c r="DP21" i="7"/>
  <c r="V23" i="7"/>
  <c r="Z23" i="7"/>
  <c r="AD23" i="7"/>
  <c r="AH23" i="7"/>
  <c r="AL23" i="7"/>
  <c r="AP23" i="7"/>
  <c r="AT23" i="7"/>
  <c r="AX23" i="7"/>
  <c r="BB23" i="7"/>
  <c r="BF23" i="7"/>
  <c r="BJ23" i="7"/>
  <c r="BN23" i="7"/>
  <c r="BR23" i="7"/>
  <c r="BV23" i="7"/>
  <c r="BZ23" i="7"/>
  <c r="CD23" i="7"/>
  <c r="CH23" i="7"/>
  <c r="CL23" i="7"/>
  <c r="CP23" i="7"/>
  <c r="CT23" i="7"/>
  <c r="CX23" i="7"/>
  <c r="DB23" i="7"/>
  <c r="DF23" i="7"/>
  <c r="DJ23" i="7"/>
  <c r="DN23" i="7"/>
  <c r="Y24" i="7"/>
  <c r="AC24" i="7"/>
  <c r="AG24" i="7"/>
  <c r="AK24" i="7"/>
  <c r="AO24" i="7"/>
  <c r="AS24" i="7"/>
  <c r="AW24" i="7"/>
  <c r="BA24" i="7"/>
  <c r="BE24" i="7"/>
  <c r="BI24" i="7"/>
  <c r="BM24" i="7"/>
  <c r="BQ24" i="7"/>
  <c r="BU24" i="7"/>
  <c r="BY24" i="7"/>
  <c r="CC24" i="7"/>
  <c r="CG24" i="7"/>
  <c r="CK24" i="7"/>
  <c r="CO24" i="7"/>
  <c r="CS24" i="7"/>
  <c r="CW24" i="7"/>
  <c r="DA24" i="7"/>
  <c r="DE24" i="7"/>
  <c r="DI24" i="7"/>
  <c r="DM24" i="7"/>
  <c r="X25" i="7"/>
  <c r="AB25" i="7"/>
  <c r="AF25" i="7"/>
  <c r="AJ25" i="7"/>
  <c r="AN25" i="7"/>
  <c r="AR25" i="7"/>
  <c r="AV25" i="7"/>
  <c r="AZ25" i="7"/>
  <c r="BD25" i="7"/>
  <c r="BH25" i="7"/>
  <c r="BL25" i="7"/>
  <c r="BP25" i="7"/>
  <c r="BT25" i="7"/>
  <c r="BX25" i="7"/>
  <c r="CB25" i="7"/>
  <c r="CF25" i="7"/>
  <c r="CJ25" i="7"/>
  <c r="CN25" i="7"/>
  <c r="CR25" i="7"/>
  <c r="CV25" i="7"/>
  <c r="CZ25" i="7"/>
  <c r="DD25" i="7"/>
  <c r="DH25" i="7"/>
  <c r="DL25" i="7"/>
  <c r="DP25" i="7"/>
  <c r="W26" i="7"/>
  <c r="AA26" i="7"/>
  <c r="AE26" i="7"/>
  <c r="AI26" i="7"/>
  <c r="AM26" i="7"/>
  <c r="AQ26" i="7"/>
  <c r="AU26" i="7"/>
  <c r="AY26" i="7"/>
  <c r="BC26" i="7"/>
  <c r="BG26" i="7"/>
  <c r="BK26" i="7"/>
  <c r="BO26" i="7"/>
  <c r="BS26" i="7"/>
  <c r="BW26" i="7"/>
  <c r="CA26" i="7"/>
  <c r="CE26" i="7"/>
  <c r="CI26" i="7"/>
  <c r="CM26" i="7"/>
  <c r="CQ26" i="7"/>
  <c r="CU26" i="7"/>
  <c r="CY26" i="7"/>
  <c r="DC26" i="7"/>
  <c r="DG26" i="7"/>
  <c r="DK26" i="7"/>
  <c r="DO26" i="7"/>
  <c r="V27" i="7"/>
  <c r="Z27" i="7"/>
  <c r="AD27" i="7"/>
  <c r="AH27" i="7"/>
  <c r="AL27" i="7"/>
  <c r="AP27" i="7"/>
  <c r="AT27" i="7"/>
  <c r="AX27" i="7"/>
  <c r="BB27" i="7"/>
  <c r="BF27" i="7"/>
  <c r="BJ27" i="7"/>
  <c r="BN27" i="7"/>
  <c r="BR27" i="7"/>
  <c r="BV27" i="7"/>
  <c r="BZ27" i="7"/>
  <c r="CD27" i="7"/>
  <c r="CH27" i="7"/>
  <c r="CL27" i="7"/>
  <c r="CP27" i="7"/>
  <c r="CT27" i="7"/>
  <c r="CX27" i="7"/>
  <c r="DB27" i="7"/>
  <c r="DF27" i="7"/>
  <c r="DJ27" i="7"/>
  <c r="DN27" i="7"/>
  <c r="Y28" i="7"/>
  <c r="AC28" i="7"/>
  <c r="AG28" i="7"/>
  <c r="AK28" i="7"/>
  <c r="AO28" i="7"/>
  <c r="AS28" i="7"/>
  <c r="AW28" i="7"/>
  <c r="BA28" i="7"/>
  <c r="BE28" i="7"/>
  <c r="BI28" i="7"/>
  <c r="BM28" i="7"/>
  <c r="BQ28" i="7"/>
  <c r="BU28" i="7"/>
  <c r="BY28" i="7"/>
  <c r="CC28" i="7"/>
  <c r="CG28" i="7"/>
  <c r="CK28" i="7"/>
  <c r="CO28" i="7"/>
  <c r="CS28" i="7"/>
  <c r="CW28" i="7"/>
  <c r="DA28" i="7"/>
  <c r="DE28" i="7"/>
  <c r="DI28" i="7"/>
  <c r="DM28" i="7"/>
  <c r="X29" i="7"/>
  <c r="AB29" i="7"/>
  <c r="AF29" i="7"/>
  <c r="AJ29" i="7"/>
  <c r="AN29" i="7"/>
  <c r="AR29" i="7"/>
  <c r="AV29" i="7"/>
  <c r="AZ29" i="7"/>
  <c r="BD29" i="7"/>
  <c r="BH29" i="7"/>
  <c r="BL29" i="7"/>
  <c r="BP29" i="7"/>
  <c r="BT29" i="7"/>
  <c r="BX29" i="7"/>
  <c r="CB29" i="7"/>
  <c r="CF29" i="7"/>
  <c r="CJ29" i="7"/>
  <c r="CN29" i="7"/>
  <c r="CR29" i="7"/>
  <c r="CV29" i="7"/>
  <c r="CZ29" i="7"/>
  <c r="DD29" i="7"/>
  <c r="DH29" i="7"/>
  <c r="DL29" i="7"/>
  <c r="DP29" i="7"/>
  <c r="W30" i="7"/>
  <c r="AA30" i="7"/>
  <c r="AE30" i="7"/>
  <c r="AI30" i="7"/>
  <c r="AM30" i="7"/>
  <c r="AQ30" i="7"/>
  <c r="AU30" i="7"/>
  <c r="AY30" i="7"/>
  <c r="BC30" i="7"/>
  <c r="BG30" i="7"/>
  <c r="BK30" i="7"/>
  <c r="BO30" i="7"/>
  <c r="BS30" i="7"/>
  <c r="BW30" i="7"/>
  <c r="CA30" i="7"/>
  <c r="CE30" i="7"/>
  <c r="CI30" i="7"/>
  <c r="CM30" i="7"/>
  <c r="CQ30" i="7"/>
  <c r="CU30" i="7"/>
  <c r="CY30" i="7"/>
  <c r="DC30" i="7"/>
  <c r="DG30" i="7"/>
  <c r="DK30" i="7"/>
  <c r="DO30" i="7"/>
  <c r="V31" i="7"/>
  <c r="Z31" i="7"/>
  <c r="AD31" i="7"/>
  <c r="AH31" i="7"/>
  <c r="AL31" i="7"/>
  <c r="AP31" i="7"/>
  <c r="AT31" i="7"/>
  <c r="AX31" i="7"/>
  <c r="BB31" i="7"/>
  <c r="BF31" i="7"/>
  <c r="BJ31" i="7"/>
  <c r="BN31" i="7"/>
  <c r="BR31" i="7"/>
  <c r="BV31" i="7"/>
  <c r="BZ31" i="7"/>
  <c r="CD31" i="7"/>
  <c r="CH31" i="7"/>
  <c r="CL31" i="7"/>
  <c r="CP31" i="7"/>
  <c r="CT31" i="7"/>
  <c r="CX31" i="7"/>
  <c r="DB31" i="7"/>
  <c r="DF31" i="7"/>
  <c r="DJ31" i="7"/>
  <c r="DN31" i="7"/>
  <c r="Y32" i="7"/>
  <c r="AC32" i="7"/>
  <c r="AG32" i="7"/>
  <c r="AK32" i="7"/>
  <c r="AO32" i="7"/>
  <c r="AS32" i="7"/>
  <c r="AW32" i="7"/>
  <c r="BA32" i="7"/>
  <c r="BE32" i="7"/>
  <c r="BI32" i="7"/>
  <c r="BM32" i="7"/>
  <c r="BQ32" i="7"/>
  <c r="BU32" i="7"/>
  <c r="BY32" i="7"/>
  <c r="CC32" i="7"/>
  <c r="CG32" i="7"/>
  <c r="CK32" i="7"/>
  <c r="CO32" i="7"/>
  <c r="CS32" i="7"/>
  <c r="CW32" i="7"/>
  <c r="DA32" i="7"/>
  <c r="DE32" i="7"/>
  <c r="DI32" i="7"/>
  <c r="DM32" i="7"/>
  <c r="X33" i="7"/>
  <c r="AC33" i="7"/>
  <c r="AH33" i="7"/>
  <c r="AM33" i="7"/>
  <c r="AS33" i="7"/>
  <c r="AX33" i="7"/>
  <c r="BC33" i="7"/>
  <c r="BI33" i="7"/>
  <c r="BN33" i="7"/>
  <c r="BS33" i="7"/>
  <c r="BY33" i="7"/>
  <c r="CD33" i="7"/>
  <c r="CI33" i="7"/>
  <c r="CO33" i="7"/>
  <c r="CT33" i="7"/>
  <c r="CY33" i="7"/>
  <c r="DE33" i="7"/>
  <c r="DJ33" i="7"/>
  <c r="X34" i="7"/>
  <c r="AC34" i="7"/>
  <c r="AH34" i="7"/>
  <c r="AN34" i="7"/>
  <c r="AS34" i="7"/>
  <c r="AX34" i="7"/>
  <c r="BD34" i="7"/>
  <c r="BI34" i="7"/>
  <c r="BN34" i="7"/>
  <c r="BT34" i="7"/>
  <c r="BY34" i="7"/>
  <c r="CD34" i="7"/>
  <c r="CJ34" i="7"/>
  <c r="CO34" i="7"/>
  <c r="CT34" i="7"/>
  <c r="CZ34" i="7"/>
  <c r="DE34" i="7"/>
  <c r="DJ34" i="7"/>
  <c r="DP34" i="7"/>
  <c r="Y35" i="7"/>
  <c r="AG35" i="7"/>
  <c r="AO35" i="7"/>
  <c r="AW35" i="7"/>
  <c r="BE35" i="7"/>
  <c r="BM35" i="7"/>
  <c r="BU35" i="7"/>
  <c r="CC35" i="7"/>
  <c r="CK35" i="7"/>
  <c r="CS35" i="7"/>
  <c r="DA35" i="7"/>
  <c r="DI35" i="7"/>
  <c r="DQ35" i="7"/>
  <c r="Y21" i="7"/>
  <c r="AC21" i="7"/>
  <c r="AG21" i="7"/>
  <c r="AK21" i="7"/>
  <c r="AO21" i="7"/>
  <c r="AS21" i="7"/>
  <c r="AW21" i="7"/>
  <c r="BA21" i="7"/>
  <c r="BE21" i="7"/>
  <c r="BI21" i="7"/>
  <c r="BM21" i="7"/>
  <c r="BQ21" i="7"/>
  <c r="BU21" i="7"/>
  <c r="BY21" i="7"/>
  <c r="CC21" i="7"/>
  <c r="CG21" i="7"/>
  <c r="CK21" i="7"/>
  <c r="CO21" i="7"/>
  <c r="CS21" i="7"/>
  <c r="CW21" i="7"/>
  <c r="DA21" i="7"/>
  <c r="DE21" i="7"/>
  <c r="DI21" i="7"/>
  <c r="DM21" i="7"/>
  <c r="Y25" i="7"/>
  <c r="AC25" i="7"/>
  <c r="AG25" i="7"/>
  <c r="AK25" i="7"/>
  <c r="AO25" i="7"/>
  <c r="AS25" i="7"/>
  <c r="AW25" i="7"/>
  <c r="BA25" i="7"/>
  <c r="BE25" i="7"/>
  <c r="BI25" i="7"/>
  <c r="BM25" i="7"/>
  <c r="BQ25" i="7"/>
  <c r="BU25" i="7"/>
  <c r="BY25" i="7"/>
  <c r="CC25" i="7"/>
  <c r="CG25" i="7"/>
  <c r="CK25" i="7"/>
  <c r="CO25" i="7"/>
  <c r="CS25" i="7"/>
  <c r="CW25" i="7"/>
  <c r="DA25" i="7"/>
  <c r="DE25" i="7"/>
  <c r="DI25" i="7"/>
  <c r="DM25" i="7"/>
  <c r="X26" i="7"/>
  <c r="AB26" i="7"/>
  <c r="AF26" i="7"/>
  <c r="AJ26" i="7"/>
  <c r="AN26" i="7"/>
  <c r="AR26" i="7"/>
  <c r="AV26" i="7"/>
  <c r="AZ26" i="7"/>
  <c r="BD26" i="7"/>
  <c r="BH26" i="7"/>
  <c r="BL26" i="7"/>
  <c r="BP26" i="7"/>
  <c r="BT26" i="7"/>
  <c r="BX26" i="7"/>
  <c r="CB26" i="7"/>
  <c r="CF26" i="7"/>
  <c r="CJ26" i="7"/>
  <c r="CN26" i="7"/>
  <c r="CR26" i="7"/>
  <c r="CV26" i="7"/>
  <c r="CZ26" i="7"/>
  <c r="DD26" i="7"/>
  <c r="DH26" i="7"/>
  <c r="DL26" i="7"/>
  <c r="DP26" i="7"/>
  <c r="Y29" i="7"/>
  <c r="AC29" i="7"/>
  <c r="AG29" i="7"/>
  <c r="AK29" i="7"/>
  <c r="AO29" i="7"/>
  <c r="AS29" i="7"/>
  <c r="AW29" i="7"/>
  <c r="BA29" i="7"/>
  <c r="BE29" i="7"/>
  <c r="BI29" i="7"/>
  <c r="BM29" i="7"/>
  <c r="BQ29" i="7"/>
  <c r="BU29" i="7"/>
  <c r="BY29" i="7"/>
  <c r="CC29" i="7"/>
  <c r="CG29" i="7"/>
  <c r="CK29" i="7"/>
  <c r="CO29" i="7"/>
  <c r="CS29" i="7"/>
  <c r="CW29" i="7"/>
  <c r="DA29" i="7"/>
  <c r="DE29" i="7"/>
  <c r="DI29" i="7"/>
  <c r="DM29" i="7"/>
  <c r="X30" i="7"/>
  <c r="AB30" i="7"/>
  <c r="AF30" i="7"/>
  <c r="AJ30" i="7"/>
  <c r="AN30" i="7"/>
  <c r="AR30" i="7"/>
  <c r="AV30" i="7"/>
  <c r="AZ30" i="7"/>
  <c r="BD30" i="7"/>
  <c r="BH30" i="7"/>
  <c r="BL30" i="7"/>
  <c r="BP30" i="7"/>
  <c r="BT30" i="7"/>
  <c r="BX30" i="7"/>
  <c r="CB30" i="7"/>
  <c r="CF30" i="7"/>
  <c r="CJ30" i="7"/>
  <c r="CN30" i="7"/>
  <c r="CR30" i="7"/>
  <c r="CV30" i="7"/>
  <c r="CZ30" i="7"/>
  <c r="DD30" i="7"/>
  <c r="DH30" i="7"/>
  <c r="DL30" i="7"/>
  <c r="DP30" i="7"/>
  <c r="DP33" i="7"/>
  <c r="DL33" i="7"/>
  <c r="DH33" i="7"/>
  <c r="DD33" i="7"/>
  <c r="CZ33" i="7"/>
  <c r="CV33" i="7"/>
  <c r="CR33" i="7"/>
  <c r="CN33" i="7"/>
  <c r="CJ33" i="7"/>
  <c r="CF33" i="7"/>
  <c r="CB33" i="7"/>
  <c r="BX33" i="7"/>
  <c r="BT33" i="7"/>
  <c r="BP33" i="7"/>
  <c r="BL33" i="7"/>
  <c r="BH33" i="7"/>
  <c r="BD33" i="7"/>
  <c r="AZ33" i="7"/>
  <c r="AV33" i="7"/>
  <c r="AR33" i="7"/>
  <c r="AN33" i="7"/>
  <c r="AJ33" i="7"/>
  <c r="AF33" i="7"/>
  <c r="AB33" i="7"/>
  <c r="Y33" i="7"/>
  <c r="AD33" i="7"/>
  <c r="AI33" i="7"/>
  <c r="AO33" i="7"/>
  <c r="AT33" i="7"/>
  <c r="AY33" i="7"/>
  <c r="BE33" i="7"/>
  <c r="BJ33" i="7"/>
  <c r="BO33" i="7"/>
  <c r="BU33" i="7"/>
  <c r="BZ33" i="7"/>
  <c r="CE33" i="7"/>
  <c r="CK33" i="7"/>
  <c r="CP33" i="7"/>
  <c r="CU33" i="7"/>
  <c r="DA33" i="7"/>
  <c r="DF33" i="7"/>
  <c r="DK33" i="7"/>
  <c r="DQ33" i="7"/>
  <c r="Y34" i="7"/>
  <c r="AD34" i="7"/>
  <c r="AJ34" i="7"/>
  <c r="AO34" i="7"/>
  <c r="AT34" i="7"/>
  <c r="AZ34" i="7"/>
  <c r="BE34" i="7"/>
  <c r="BJ34" i="7"/>
  <c r="BP34" i="7"/>
  <c r="BU34" i="7"/>
  <c r="BZ34" i="7"/>
  <c r="CF34" i="7"/>
  <c r="CK34" i="7"/>
  <c r="CP34" i="7"/>
  <c r="CV34" i="7"/>
  <c r="DA34" i="7"/>
  <c r="DF34" i="7"/>
  <c r="DL34" i="7"/>
  <c r="AA35" i="7"/>
  <c r="AI35" i="7"/>
  <c r="AQ35" i="7"/>
  <c r="AY35" i="7"/>
  <c r="BG35" i="7"/>
  <c r="BO35" i="7"/>
  <c r="BW35" i="7"/>
  <c r="CE35" i="7"/>
  <c r="CM35" i="7"/>
  <c r="CU35" i="7"/>
  <c r="DC35" i="7"/>
  <c r="Y26" i="7"/>
  <c r="AC26" i="7"/>
  <c r="AG26" i="7"/>
  <c r="AK26" i="7"/>
  <c r="AO26" i="7"/>
  <c r="AS26" i="7"/>
  <c r="AW26" i="7"/>
  <c r="BA26" i="7"/>
  <c r="BE26" i="7"/>
  <c r="BI26" i="7"/>
  <c r="BM26" i="7"/>
  <c r="BQ26" i="7"/>
  <c r="BU26" i="7"/>
  <c r="BY26" i="7"/>
  <c r="CC26" i="7"/>
  <c r="CG26" i="7"/>
  <c r="CK26" i="7"/>
  <c r="CO26" i="7"/>
  <c r="CS26" i="7"/>
  <c r="CW26" i="7"/>
  <c r="DA26" i="7"/>
  <c r="DE26" i="7"/>
  <c r="DI26" i="7"/>
  <c r="DM26" i="7"/>
  <c r="Y30" i="7"/>
  <c r="AC30" i="7"/>
  <c r="AG30" i="7"/>
  <c r="AK30" i="7"/>
  <c r="AO30" i="7"/>
  <c r="AS30" i="7"/>
  <c r="AW30" i="7"/>
  <c r="BA30" i="7"/>
  <c r="BE30" i="7"/>
  <c r="BI30" i="7"/>
  <c r="BM30" i="7"/>
  <c r="BQ30" i="7"/>
  <c r="BU30" i="7"/>
  <c r="BY30" i="7"/>
  <c r="CC30" i="7"/>
  <c r="CG30" i="7"/>
  <c r="CK30" i="7"/>
  <c r="CO30" i="7"/>
  <c r="CS30" i="7"/>
  <c r="CW30" i="7"/>
  <c r="DA30" i="7"/>
  <c r="DE30" i="7"/>
  <c r="DI30" i="7"/>
  <c r="DM30" i="7"/>
  <c r="DO34" i="7"/>
  <c r="DK34" i="7"/>
  <c r="DG34" i="7"/>
  <c r="DC34" i="7"/>
  <c r="CY34" i="7"/>
  <c r="CU34" i="7"/>
  <c r="CQ34" i="7"/>
  <c r="CM34" i="7"/>
  <c r="CI34" i="7"/>
  <c r="CE34" i="7"/>
  <c r="CA34" i="7"/>
  <c r="BW34" i="7"/>
  <c r="BS34" i="7"/>
  <c r="BO34" i="7"/>
  <c r="BK34" i="7"/>
  <c r="BG34" i="7"/>
  <c r="BC34" i="7"/>
  <c r="AY34" i="7"/>
  <c r="AU34" i="7"/>
  <c r="AQ34" i="7"/>
  <c r="AM34" i="7"/>
  <c r="AI34" i="7"/>
  <c r="AE34" i="7"/>
  <c r="AA34" i="7"/>
  <c r="W34" i="7"/>
  <c r="Z34" i="7"/>
  <c r="AF34" i="7"/>
  <c r="AK34" i="7"/>
  <c r="AP34" i="7"/>
  <c r="AV34" i="7"/>
  <c r="BA34" i="7"/>
  <c r="BF34" i="7"/>
  <c r="BL34" i="7"/>
  <c r="BQ34" i="7"/>
  <c r="BV34" i="7"/>
  <c r="CB34" i="7"/>
  <c r="CG34" i="7"/>
  <c r="CL34" i="7"/>
  <c r="CR34" i="7"/>
  <c r="CW34" i="7"/>
  <c r="DB34" i="7"/>
  <c r="DH34" i="7"/>
  <c r="DM34" i="7"/>
  <c r="DR34" i="7"/>
  <c r="DP35" i="7"/>
  <c r="DL35" i="7"/>
  <c r="DH35" i="7"/>
  <c r="DD35" i="7"/>
  <c r="CZ35" i="7"/>
  <c r="CV35" i="7"/>
  <c r="CR35" i="7"/>
  <c r="CN35" i="7"/>
  <c r="CJ35" i="7"/>
  <c r="CF35" i="7"/>
  <c r="CB35" i="7"/>
  <c r="BX35" i="7"/>
  <c r="BT35" i="7"/>
  <c r="BP35" i="7"/>
  <c r="BL35" i="7"/>
  <c r="BH35" i="7"/>
  <c r="BD35" i="7"/>
  <c r="AZ35" i="7"/>
  <c r="AV35" i="7"/>
  <c r="AR35" i="7"/>
  <c r="AN35" i="7"/>
  <c r="AJ35" i="7"/>
  <c r="AF35" i="7"/>
  <c r="AB35" i="7"/>
  <c r="X35" i="7"/>
  <c r="DR35" i="7"/>
  <c r="DN35" i="7"/>
  <c r="DJ35" i="7"/>
  <c r="DF35" i="7"/>
  <c r="DB35" i="7"/>
  <c r="CX35" i="7"/>
  <c r="CT35" i="7"/>
  <c r="CP35" i="7"/>
  <c r="CL35" i="7"/>
  <c r="CH35" i="7"/>
  <c r="CD35" i="7"/>
  <c r="BZ35" i="7"/>
  <c r="BV35" i="7"/>
  <c r="BR35" i="7"/>
  <c r="BN35" i="7"/>
  <c r="BJ35" i="7"/>
  <c r="BF35" i="7"/>
  <c r="BB35" i="7"/>
  <c r="AX35" i="7"/>
  <c r="AT35" i="7"/>
  <c r="AP35" i="7"/>
  <c r="AL35" i="7"/>
  <c r="AH35" i="7"/>
  <c r="AD35" i="7"/>
  <c r="Z35" i="7"/>
  <c r="V35" i="7"/>
  <c r="AC35" i="7"/>
  <c r="AK35" i="7"/>
  <c r="AS35" i="7"/>
  <c r="BA35" i="7"/>
  <c r="BI35" i="7"/>
  <c r="BQ35" i="7"/>
  <c r="BY35" i="7"/>
  <c r="CG35" i="7"/>
  <c r="CO35" i="7"/>
  <c r="CW35" i="7"/>
  <c r="DE35" i="7"/>
  <c r="DM35" i="7"/>
  <c r="Y39" i="7"/>
  <c r="AC39" i="7"/>
  <c r="AG39" i="7"/>
  <c r="AK39" i="7"/>
  <c r="AO39" i="7"/>
  <c r="AS39" i="7"/>
  <c r="AW39" i="7"/>
  <c r="BA39" i="7"/>
  <c r="BE39" i="7"/>
  <c r="BI39" i="7"/>
  <c r="BM39" i="7"/>
  <c r="BQ39" i="7"/>
  <c r="BU39" i="7"/>
  <c r="BY39" i="7"/>
  <c r="CC39" i="7"/>
  <c r="CG39" i="7"/>
  <c r="CK39" i="7"/>
  <c r="CO39" i="7"/>
  <c r="CS39" i="7"/>
  <c r="CW39" i="7"/>
  <c r="DA39" i="7"/>
  <c r="DE39" i="7"/>
  <c r="DI39" i="7"/>
  <c r="DM39" i="7"/>
  <c r="DQ39" i="7"/>
  <c r="Y43" i="7"/>
  <c r="AC43" i="7"/>
  <c r="AG43" i="7"/>
  <c r="AK43" i="7"/>
  <c r="AO43" i="7"/>
  <c r="AS43" i="7"/>
  <c r="AW43" i="7"/>
  <c r="BA43" i="7"/>
  <c r="BE43" i="7"/>
  <c r="BI43" i="7"/>
  <c r="BM43" i="7"/>
  <c r="BQ43" i="7"/>
  <c r="BU43" i="7"/>
  <c r="BY43" i="7"/>
  <c r="CC43" i="7"/>
  <c r="CG43" i="7"/>
  <c r="CK43" i="7"/>
  <c r="CO43" i="7"/>
  <c r="CS43" i="7"/>
  <c r="CW43" i="7"/>
  <c r="DA43" i="7"/>
  <c r="DE43" i="7"/>
  <c r="DI43" i="7"/>
  <c r="DM43" i="7"/>
  <c r="DQ43" i="7"/>
  <c r="W45" i="7"/>
  <c r="AA45" i="7"/>
  <c r="AE45" i="7"/>
  <c r="AI45" i="7"/>
  <c r="AM45" i="7"/>
  <c r="AQ45" i="7"/>
  <c r="AU45" i="7"/>
  <c r="AY45" i="7"/>
  <c r="BC45" i="7"/>
  <c r="BG45" i="7"/>
  <c r="BK45" i="7"/>
  <c r="BO45" i="7"/>
  <c r="BS45" i="7"/>
  <c r="BW45" i="7"/>
  <c r="CA45" i="7"/>
  <c r="CE45" i="7"/>
  <c r="CI45" i="7"/>
  <c r="CM45" i="7"/>
  <c r="CQ45" i="7"/>
  <c r="CU45" i="7"/>
  <c r="CY45" i="7"/>
  <c r="DC45" i="7"/>
  <c r="DG45" i="7"/>
  <c r="DK45" i="7"/>
  <c r="DO45" i="7"/>
  <c r="DQ48" i="7"/>
  <c r="DM48" i="7"/>
  <c r="DI48" i="7"/>
  <c r="DE48" i="7"/>
  <c r="DA48" i="7"/>
  <c r="CW48" i="7"/>
  <c r="CS48" i="7"/>
  <c r="CO48" i="7"/>
  <c r="CK48" i="7"/>
  <c r="CG48" i="7"/>
  <c r="CC48" i="7"/>
  <c r="BY48" i="7"/>
  <c r="BU48" i="7"/>
  <c r="BQ48" i="7"/>
  <c r="BM48" i="7"/>
  <c r="BI48" i="7"/>
  <c r="BE48" i="7"/>
  <c r="BA48" i="7"/>
  <c r="AW48" i="7"/>
  <c r="AS48" i="7"/>
  <c r="AO48" i="7"/>
  <c r="DP48" i="7"/>
  <c r="DL48" i="7"/>
  <c r="DH48" i="7"/>
  <c r="DD48" i="7"/>
  <c r="CZ48" i="7"/>
  <c r="CV48" i="7"/>
  <c r="CR48" i="7"/>
  <c r="CN48" i="7"/>
  <c r="CJ48" i="7"/>
  <c r="CF48" i="7"/>
  <c r="CB48" i="7"/>
  <c r="BX48" i="7"/>
  <c r="BT48" i="7"/>
  <c r="BP48" i="7"/>
  <c r="BL48" i="7"/>
  <c r="BH48" i="7"/>
  <c r="BD48" i="7"/>
  <c r="AZ48" i="7"/>
  <c r="AV48" i="7"/>
  <c r="AR48" i="7"/>
  <c r="AN48" i="7"/>
  <c r="AJ48" i="7"/>
  <c r="AF48" i="7"/>
  <c r="AB48" i="7"/>
  <c r="X48" i="7"/>
  <c r="DO48" i="7"/>
  <c r="DK48" i="7"/>
  <c r="DG48" i="7"/>
  <c r="DC48" i="7"/>
  <c r="CY48" i="7"/>
  <c r="CU48" i="7"/>
  <c r="CQ48" i="7"/>
  <c r="CM48" i="7"/>
  <c r="CI48" i="7"/>
  <c r="CE48" i="7"/>
  <c r="CA48" i="7"/>
  <c r="BW48" i="7"/>
  <c r="BS48" i="7"/>
  <c r="BO48" i="7"/>
  <c r="BK48" i="7"/>
  <c r="BG48" i="7"/>
  <c r="BC48" i="7"/>
  <c r="AY48" i="7"/>
  <c r="AU48" i="7"/>
  <c r="AQ48" i="7"/>
  <c r="AM48" i="7"/>
  <c r="DR48" i="7"/>
  <c r="DN48" i="7"/>
  <c r="DJ48" i="7"/>
  <c r="DF48" i="7"/>
  <c r="DB48" i="7"/>
  <c r="CX48" i="7"/>
  <c r="CT48" i="7"/>
  <c r="CP48" i="7"/>
  <c r="CL48" i="7"/>
  <c r="CH48" i="7"/>
  <c r="CD48" i="7"/>
  <c r="BZ48" i="7"/>
  <c r="BV48" i="7"/>
  <c r="BR48" i="7"/>
  <c r="BN48" i="7"/>
  <c r="BJ48" i="7"/>
  <c r="BF48" i="7"/>
  <c r="BB48" i="7"/>
  <c r="AX48" i="7"/>
  <c r="AT48" i="7"/>
  <c r="AP48" i="7"/>
  <c r="AL48" i="7"/>
  <c r="AH48" i="7"/>
  <c r="AD48" i="7"/>
  <c r="Z48" i="7"/>
  <c r="V48" i="7"/>
  <c r="AC48" i="7"/>
  <c r="AK48" i="7"/>
  <c r="Y36" i="7"/>
  <c r="AC36" i="7"/>
  <c r="AG36" i="7"/>
  <c r="AK36" i="7"/>
  <c r="AO36" i="7"/>
  <c r="AS36" i="7"/>
  <c r="AW36" i="7"/>
  <c r="BA36" i="7"/>
  <c r="BE36" i="7"/>
  <c r="BI36" i="7"/>
  <c r="BM36" i="7"/>
  <c r="BQ36" i="7"/>
  <c r="BU36" i="7"/>
  <c r="BY36" i="7"/>
  <c r="CC36" i="7"/>
  <c r="CG36" i="7"/>
  <c r="CK36" i="7"/>
  <c r="CO36" i="7"/>
  <c r="CS36" i="7"/>
  <c r="CW36" i="7"/>
  <c r="DA36" i="7"/>
  <c r="DE36" i="7"/>
  <c r="DI36" i="7"/>
  <c r="DM36" i="7"/>
  <c r="X37" i="7"/>
  <c r="AB37" i="7"/>
  <c r="AF37" i="7"/>
  <c r="AJ37" i="7"/>
  <c r="AN37" i="7"/>
  <c r="AR37" i="7"/>
  <c r="AV37" i="7"/>
  <c r="AZ37" i="7"/>
  <c r="BD37" i="7"/>
  <c r="BH37" i="7"/>
  <c r="BL37" i="7"/>
  <c r="BP37" i="7"/>
  <c r="BT37" i="7"/>
  <c r="BX37" i="7"/>
  <c r="CB37" i="7"/>
  <c r="CF37" i="7"/>
  <c r="CJ37" i="7"/>
  <c r="CN37" i="7"/>
  <c r="CR37" i="7"/>
  <c r="CV37" i="7"/>
  <c r="CZ37" i="7"/>
  <c r="DD37" i="7"/>
  <c r="DH37" i="7"/>
  <c r="DL37" i="7"/>
  <c r="DP37" i="7"/>
  <c r="W38" i="7"/>
  <c r="AA38" i="7"/>
  <c r="AE38" i="7"/>
  <c r="AI38" i="7"/>
  <c r="AM38" i="7"/>
  <c r="AQ38" i="7"/>
  <c r="AU38" i="7"/>
  <c r="AY38" i="7"/>
  <c r="BC38" i="7"/>
  <c r="BG38" i="7"/>
  <c r="BK38" i="7"/>
  <c r="BO38" i="7"/>
  <c r="BS38" i="7"/>
  <c r="BW38" i="7"/>
  <c r="CA38" i="7"/>
  <c r="CE38" i="7"/>
  <c r="CI38" i="7"/>
  <c r="CM38" i="7"/>
  <c r="CQ38" i="7"/>
  <c r="CU38" i="7"/>
  <c r="CY38" i="7"/>
  <c r="DC38" i="7"/>
  <c r="DG38" i="7"/>
  <c r="DK38" i="7"/>
  <c r="DO38" i="7"/>
  <c r="V39" i="7"/>
  <c r="Z39" i="7"/>
  <c r="AD39" i="7"/>
  <c r="AH39" i="7"/>
  <c r="AL39" i="7"/>
  <c r="AP39" i="7"/>
  <c r="AT39" i="7"/>
  <c r="AX39" i="7"/>
  <c r="BB39" i="7"/>
  <c r="BF39" i="7"/>
  <c r="BJ39" i="7"/>
  <c r="BN39" i="7"/>
  <c r="BR39" i="7"/>
  <c r="BV39" i="7"/>
  <c r="BZ39" i="7"/>
  <c r="CD39" i="7"/>
  <c r="CH39" i="7"/>
  <c r="CL39" i="7"/>
  <c r="CP39" i="7"/>
  <c r="CT39" i="7"/>
  <c r="CX39" i="7"/>
  <c r="DB39" i="7"/>
  <c r="DF39" i="7"/>
  <c r="DJ39" i="7"/>
  <c r="DN39" i="7"/>
  <c r="DR39" i="7"/>
  <c r="Y40" i="7"/>
  <c r="AC40" i="7"/>
  <c r="AG40" i="7"/>
  <c r="AK40" i="7"/>
  <c r="AO40" i="7"/>
  <c r="AS40" i="7"/>
  <c r="AW40" i="7"/>
  <c r="BA40" i="7"/>
  <c r="BE40" i="7"/>
  <c r="BI40" i="7"/>
  <c r="BM40" i="7"/>
  <c r="BQ40" i="7"/>
  <c r="BU40" i="7"/>
  <c r="BY40" i="7"/>
  <c r="CC40" i="7"/>
  <c r="CG40" i="7"/>
  <c r="CK40" i="7"/>
  <c r="CO40" i="7"/>
  <c r="CS40" i="7"/>
  <c r="CW40" i="7"/>
  <c r="DA40" i="7"/>
  <c r="DE40" i="7"/>
  <c r="DI40" i="7"/>
  <c r="DM40" i="7"/>
  <c r="X41" i="7"/>
  <c r="AB41" i="7"/>
  <c r="AF41" i="7"/>
  <c r="AJ41" i="7"/>
  <c r="AN41" i="7"/>
  <c r="AR41" i="7"/>
  <c r="AV41" i="7"/>
  <c r="AZ41" i="7"/>
  <c r="BD41" i="7"/>
  <c r="BH41" i="7"/>
  <c r="BL41" i="7"/>
  <c r="BP41" i="7"/>
  <c r="BT41" i="7"/>
  <c r="BX41" i="7"/>
  <c r="CB41" i="7"/>
  <c r="CF41" i="7"/>
  <c r="CJ41" i="7"/>
  <c r="CN41" i="7"/>
  <c r="CR41" i="7"/>
  <c r="CV41" i="7"/>
  <c r="CZ41" i="7"/>
  <c r="DD41" i="7"/>
  <c r="DH41" i="7"/>
  <c r="DL41" i="7"/>
  <c r="DP41" i="7"/>
  <c r="W42" i="7"/>
  <c r="AA42" i="7"/>
  <c r="AE42" i="7"/>
  <c r="AI42" i="7"/>
  <c r="AM42" i="7"/>
  <c r="AQ42" i="7"/>
  <c r="AU42" i="7"/>
  <c r="AY42" i="7"/>
  <c r="BC42" i="7"/>
  <c r="BG42" i="7"/>
  <c r="BK42" i="7"/>
  <c r="BO42" i="7"/>
  <c r="BS42" i="7"/>
  <c r="BW42" i="7"/>
  <c r="CA42" i="7"/>
  <c r="CE42" i="7"/>
  <c r="CI42" i="7"/>
  <c r="CM42" i="7"/>
  <c r="CQ42" i="7"/>
  <c r="CU42" i="7"/>
  <c r="CY42" i="7"/>
  <c r="DC42" i="7"/>
  <c r="DG42" i="7"/>
  <c r="DK42" i="7"/>
  <c r="DO42" i="7"/>
  <c r="V43" i="7"/>
  <c r="Z43" i="7"/>
  <c r="AD43" i="7"/>
  <c r="AH43" i="7"/>
  <c r="AL43" i="7"/>
  <c r="AP43" i="7"/>
  <c r="AT43" i="7"/>
  <c r="AX43" i="7"/>
  <c r="BB43" i="7"/>
  <c r="BF43" i="7"/>
  <c r="BJ43" i="7"/>
  <c r="BN43" i="7"/>
  <c r="BR43" i="7"/>
  <c r="BV43" i="7"/>
  <c r="BZ43" i="7"/>
  <c r="CD43" i="7"/>
  <c r="CH43" i="7"/>
  <c r="CL43" i="7"/>
  <c r="CP43" i="7"/>
  <c r="CT43" i="7"/>
  <c r="CX43" i="7"/>
  <c r="DB43" i="7"/>
  <c r="DF43" i="7"/>
  <c r="DJ43" i="7"/>
  <c r="DN43" i="7"/>
  <c r="DR43" i="7"/>
  <c r="Y44" i="7"/>
  <c r="AC44" i="7"/>
  <c r="AG44" i="7"/>
  <c r="AK44" i="7"/>
  <c r="AO44" i="7"/>
  <c r="AS44" i="7"/>
  <c r="AW44" i="7"/>
  <c r="BA44" i="7"/>
  <c r="BE44" i="7"/>
  <c r="BI44" i="7"/>
  <c r="BM44" i="7"/>
  <c r="BQ44" i="7"/>
  <c r="BU44" i="7"/>
  <c r="BY44" i="7"/>
  <c r="CC44" i="7"/>
  <c r="CG44" i="7"/>
  <c r="CK44" i="7"/>
  <c r="CO44" i="7"/>
  <c r="CS44" i="7"/>
  <c r="CW44" i="7"/>
  <c r="DA44" i="7"/>
  <c r="DE44" i="7"/>
  <c r="DI44" i="7"/>
  <c r="DM44" i="7"/>
  <c r="DQ44" i="7"/>
  <c r="X45" i="7"/>
  <c r="AB45" i="7"/>
  <c r="AF45" i="7"/>
  <c r="AJ45" i="7"/>
  <c r="AN45" i="7"/>
  <c r="AR45" i="7"/>
  <c r="AV45" i="7"/>
  <c r="AZ45" i="7"/>
  <c r="BD45" i="7"/>
  <c r="BH45" i="7"/>
  <c r="BL45" i="7"/>
  <c r="BP45" i="7"/>
  <c r="BT45" i="7"/>
  <c r="BX45" i="7"/>
  <c r="CB45" i="7"/>
  <c r="CF45" i="7"/>
  <c r="CJ45" i="7"/>
  <c r="CN45" i="7"/>
  <c r="CR45" i="7"/>
  <c r="CV45" i="7"/>
  <c r="CZ45" i="7"/>
  <c r="DD45" i="7"/>
  <c r="DH45" i="7"/>
  <c r="DL45" i="7"/>
  <c r="DP45" i="7"/>
  <c r="W46" i="7"/>
  <c r="AA46" i="7"/>
  <c r="AG46" i="7"/>
  <c r="AO46" i="7"/>
  <c r="AW46" i="7"/>
  <c r="BE46" i="7"/>
  <c r="BM46" i="7"/>
  <c r="BU46" i="7"/>
  <c r="CC46" i="7"/>
  <c r="CK46" i="7"/>
  <c r="CS46" i="7"/>
  <c r="DA46" i="7"/>
  <c r="DI46" i="7"/>
  <c r="Y37" i="7"/>
  <c r="AC37" i="7"/>
  <c r="AG37" i="7"/>
  <c r="AK37" i="7"/>
  <c r="AO37" i="7"/>
  <c r="AS37" i="7"/>
  <c r="AW37" i="7"/>
  <c r="BA37" i="7"/>
  <c r="BE37" i="7"/>
  <c r="BI37" i="7"/>
  <c r="BM37" i="7"/>
  <c r="BQ37" i="7"/>
  <c r="BU37" i="7"/>
  <c r="BY37" i="7"/>
  <c r="CC37" i="7"/>
  <c r="CG37" i="7"/>
  <c r="CK37" i="7"/>
  <c r="CO37" i="7"/>
  <c r="CS37" i="7"/>
  <c r="CW37" i="7"/>
  <c r="DA37" i="7"/>
  <c r="DE37" i="7"/>
  <c r="DI37" i="7"/>
  <c r="DM37" i="7"/>
  <c r="DQ37" i="7"/>
  <c r="W39" i="7"/>
  <c r="AA39" i="7"/>
  <c r="AE39" i="7"/>
  <c r="AI39" i="7"/>
  <c r="AM39" i="7"/>
  <c r="AQ39" i="7"/>
  <c r="AU39" i="7"/>
  <c r="AY39" i="7"/>
  <c r="BC39" i="7"/>
  <c r="BG39" i="7"/>
  <c r="BK39" i="7"/>
  <c r="BO39" i="7"/>
  <c r="BS39" i="7"/>
  <c r="BW39" i="7"/>
  <c r="CA39" i="7"/>
  <c r="CE39" i="7"/>
  <c r="CI39" i="7"/>
  <c r="CM39" i="7"/>
  <c r="CQ39" i="7"/>
  <c r="CU39" i="7"/>
  <c r="CY39" i="7"/>
  <c r="DC39" i="7"/>
  <c r="DG39" i="7"/>
  <c r="DK39" i="7"/>
  <c r="DO39" i="7"/>
  <c r="Y41" i="7"/>
  <c r="AC41" i="7"/>
  <c r="AG41" i="7"/>
  <c r="AK41" i="7"/>
  <c r="AO41" i="7"/>
  <c r="AS41" i="7"/>
  <c r="AW41" i="7"/>
  <c r="BA41" i="7"/>
  <c r="BE41" i="7"/>
  <c r="BI41" i="7"/>
  <c r="BM41" i="7"/>
  <c r="BQ41" i="7"/>
  <c r="BU41" i="7"/>
  <c r="BY41" i="7"/>
  <c r="CC41" i="7"/>
  <c r="CG41" i="7"/>
  <c r="CK41" i="7"/>
  <c r="CO41" i="7"/>
  <c r="CS41" i="7"/>
  <c r="CW41" i="7"/>
  <c r="DA41" i="7"/>
  <c r="DE41" i="7"/>
  <c r="DI41" i="7"/>
  <c r="DM41" i="7"/>
  <c r="DQ41" i="7"/>
  <c r="W43" i="7"/>
  <c r="AA43" i="7"/>
  <c r="AE43" i="7"/>
  <c r="AI43" i="7"/>
  <c r="AM43" i="7"/>
  <c r="AQ43" i="7"/>
  <c r="AU43" i="7"/>
  <c r="AY43" i="7"/>
  <c r="BC43" i="7"/>
  <c r="BG43" i="7"/>
  <c r="BK43" i="7"/>
  <c r="BO43" i="7"/>
  <c r="BS43" i="7"/>
  <c r="BW43" i="7"/>
  <c r="CA43" i="7"/>
  <c r="CE43" i="7"/>
  <c r="CI43" i="7"/>
  <c r="CM43" i="7"/>
  <c r="CQ43" i="7"/>
  <c r="CU43" i="7"/>
  <c r="CY43" i="7"/>
  <c r="DC43" i="7"/>
  <c r="DG43" i="7"/>
  <c r="DK43" i="7"/>
  <c r="DO43" i="7"/>
  <c r="Y45" i="7"/>
  <c r="AC45" i="7"/>
  <c r="AG45" i="7"/>
  <c r="AK45" i="7"/>
  <c r="AO45" i="7"/>
  <c r="AS45" i="7"/>
  <c r="AW45" i="7"/>
  <c r="BA45" i="7"/>
  <c r="BE45" i="7"/>
  <c r="BI45" i="7"/>
  <c r="BM45" i="7"/>
  <c r="BQ45" i="7"/>
  <c r="BU45" i="7"/>
  <c r="BY45" i="7"/>
  <c r="CC45" i="7"/>
  <c r="CG45" i="7"/>
  <c r="CK45" i="7"/>
  <c r="CO45" i="7"/>
  <c r="CS45" i="7"/>
  <c r="CW45" i="7"/>
  <c r="DA45" i="7"/>
  <c r="DE45" i="7"/>
  <c r="DI45" i="7"/>
  <c r="DM45" i="7"/>
  <c r="DQ45" i="7"/>
  <c r="Y48" i="7"/>
  <c r="AG48" i="7"/>
  <c r="V37" i="7"/>
  <c r="Z37" i="7"/>
  <c r="AD37" i="7"/>
  <c r="AH37" i="7"/>
  <c r="AL37" i="7"/>
  <c r="AP37" i="7"/>
  <c r="AT37" i="7"/>
  <c r="AX37" i="7"/>
  <c r="BB37" i="7"/>
  <c r="BF37" i="7"/>
  <c r="BJ37" i="7"/>
  <c r="BN37" i="7"/>
  <c r="BR37" i="7"/>
  <c r="BV37" i="7"/>
  <c r="BZ37" i="7"/>
  <c r="CD37" i="7"/>
  <c r="CH37" i="7"/>
  <c r="CL37" i="7"/>
  <c r="CP37" i="7"/>
  <c r="CT37" i="7"/>
  <c r="CX37" i="7"/>
  <c r="DB37" i="7"/>
  <c r="DF37" i="7"/>
  <c r="DJ37" i="7"/>
  <c r="DN37" i="7"/>
  <c r="Y38" i="7"/>
  <c r="AC38" i="7"/>
  <c r="AG38" i="7"/>
  <c r="AK38" i="7"/>
  <c r="AO38" i="7"/>
  <c r="AS38" i="7"/>
  <c r="AW38" i="7"/>
  <c r="BA38" i="7"/>
  <c r="BE38" i="7"/>
  <c r="BI38" i="7"/>
  <c r="BM38" i="7"/>
  <c r="BQ38" i="7"/>
  <c r="BU38" i="7"/>
  <c r="BY38" i="7"/>
  <c r="CC38" i="7"/>
  <c r="CG38" i="7"/>
  <c r="CK38" i="7"/>
  <c r="CO38" i="7"/>
  <c r="CS38" i="7"/>
  <c r="CW38" i="7"/>
  <c r="DA38" i="7"/>
  <c r="DE38" i="7"/>
  <c r="DI38" i="7"/>
  <c r="DM38" i="7"/>
  <c r="X39" i="7"/>
  <c r="AB39" i="7"/>
  <c r="AF39" i="7"/>
  <c r="AJ39" i="7"/>
  <c r="AN39" i="7"/>
  <c r="AR39" i="7"/>
  <c r="AV39" i="7"/>
  <c r="AZ39" i="7"/>
  <c r="BD39" i="7"/>
  <c r="BH39" i="7"/>
  <c r="BL39" i="7"/>
  <c r="BP39" i="7"/>
  <c r="BT39" i="7"/>
  <c r="BX39" i="7"/>
  <c r="CB39" i="7"/>
  <c r="CF39" i="7"/>
  <c r="CJ39" i="7"/>
  <c r="CN39" i="7"/>
  <c r="CR39" i="7"/>
  <c r="CV39" i="7"/>
  <c r="CZ39" i="7"/>
  <c r="DD39" i="7"/>
  <c r="DH39" i="7"/>
  <c r="DL39" i="7"/>
  <c r="V41" i="7"/>
  <c r="Z41" i="7"/>
  <c r="AD41" i="7"/>
  <c r="AH41" i="7"/>
  <c r="AL41" i="7"/>
  <c r="AP41" i="7"/>
  <c r="AT41" i="7"/>
  <c r="AX41" i="7"/>
  <c r="BB41" i="7"/>
  <c r="BF41" i="7"/>
  <c r="BJ41" i="7"/>
  <c r="BN41" i="7"/>
  <c r="BR41" i="7"/>
  <c r="BV41" i="7"/>
  <c r="BZ41" i="7"/>
  <c r="CD41" i="7"/>
  <c r="CH41" i="7"/>
  <c r="CL41" i="7"/>
  <c r="CP41" i="7"/>
  <c r="CT41" i="7"/>
  <c r="CX41" i="7"/>
  <c r="DB41" i="7"/>
  <c r="DF41" i="7"/>
  <c r="DJ41" i="7"/>
  <c r="DN41" i="7"/>
  <c r="Y42" i="7"/>
  <c r="AC42" i="7"/>
  <c r="AG42" i="7"/>
  <c r="AK42" i="7"/>
  <c r="AO42" i="7"/>
  <c r="AS42" i="7"/>
  <c r="AW42" i="7"/>
  <c r="BA42" i="7"/>
  <c r="BE42" i="7"/>
  <c r="BI42" i="7"/>
  <c r="BM42" i="7"/>
  <c r="BQ42" i="7"/>
  <c r="BU42" i="7"/>
  <c r="BY42" i="7"/>
  <c r="CC42" i="7"/>
  <c r="CG42" i="7"/>
  <c r="CK42" i="7"/>
  <c r="CO42" i="7"/>
  <c r="CS42" i="7"/>
  <c r="CW42" i="7"/>
  <c r="DA42" i="7"/>
  <c r="DE42" i="7"/>
  <c r="DI42" i="7"/>
  <c r="DM42" i="7"/>
  <c r="X43" i="7"/>
  <c r="AB43" i="7"/>
  <c r="AF43" i="7"/>
  <c r="AJ43" i="7"/>
  <c r="AN43" i="7"/>
  <c r="AR43" i="7"/>
  <c r="AV43" i="7"/>
  <c r="AZ43" i="7"/>
  <c r="BD43" i="7"/>
  <c r="BH43" i="7"/>
  <c r="BL43" i="7"/>
  <c r="BP43" i="7"/>
  <c r="BT43" i="7"/>
  <c r="BX43" i="7"/>
  <c r="CB43" i="7"/>
  <c r="CF43" i="7"/>
  <c r="CJ43" i="7"/>
  <c r="CN43" i="7"/>
  <c r="CR43" i="7"/>
  <c r="CV43" i="7"/>
  <c r="CZ43" i="7"/>
  <c r="DD43" i="7"/>
  <c r="DH43" i="7"/>
  <c r="DL43" i="7"/>
  <c r="DG44" i="7"/>
  <c r="DK44" i="7"/>
  <c r="V45" i="7"/>
  <c r="Z45" i="7"/>
  <c r="AD45" i="7"/>
  <c r="AH45" i="7"/>
  <c r="AL45" i="7"/>
  <c r="AP45" i="7"/>
  <c r="AT45" i="7"/>
  <c r="AX45" i="7"/>
  <c r="BB45" i="7"/>
  <c r="BF45" i="7"/>
  <c r="BJ45" i="7"/>
  <c r="BN45" i="7"/>
  <c r="BR45" i="7"/>
  <c r="BV45" i="7"/>
  <c r="BZ45" i="7"/>
  <c r="CD45" i="7"/>
  <c r="CH45" i="7"/>
  <c r="CL45" i="7"/>
  <c r="CP45" i="7"/>
  <c r="CT45" i="7"/>
  <c r="CX45" i="7"/>
  <c r="DB45" i="7"/>
  <c r="DF45" i="7"/>
  <c r="DJ45" i="7"/>
  <c r="DN45" i="7"/>
  <c r="DR46" i="7"/>
  <c r="DN46" i="7"/>
  <c r="DJ46" i="7"/>
  <c r="DF46" i="7"/>
  <c r="DB46" i="7"/>
  <c r="CX46" i="7"/>
  <c r="CT46" i="7"/>
  <c r="CP46" i="7"/>
  <c r="CL46" i="7"/>
  <c r="CH46" i="7"/>
  <c r="CD46" i="7"/>
  <c r="BZ46" i="7"/>
  <c r="BV46" i="7"/>
  <c r="BR46" i="7"/>
  <c r="BN46" i="7"/>
  <c r="BJ46" i="7"/>
  <c r="BF46" i="7"/>
  <c r="BB46" i="7"/>
  <c r="AX46" i="7"/>
  <c r="AT46" i="7"/>
  <c r="AP46" i="7"/>
  <c r="AL46" i="7"/>
  <c r="AH46" i="7"/>
  <c r="AD46" i="7"/>
  <c r="DP46" i="7"/>
  <c r="DL46" i="7"/>
  <c r="DH46" i="7"/>
  <c r="DD46" i="7"/>
  <c r="CZ46" i="7"/>
  <c r="CV46" i="7"/>
  <c r="CR46" i="7"/>
  <c r="CN46" i="7"/>
  <c r="CJ46" i="7"/>
  <c r="CF46" i="7"/>
  <c r="CB46" i="7"/>
  <c r="BX46" i="7"/>
  <c r="BT46" i="7"/>
  <c r="BP46" i="7"/>
  <c r="BL46" i="7"/>
  <c r="BH46" i="7"/>
  <c r="BD46" i="7"/>
  <c r="AZ46" i="7"/>
  <c r="AV46" i="7"/>
  <c r="AR46" i="7"/>
  <c r="AN46" i="7"/>
  <c r="AJ46" i="7"/>
  <c r="AF46" i="7"/>
  <c r="Y46" i="7"/>
  <c r="AC46" i="7"/>
  <c r="AK46" i="7"/>
  <c r="AS46" i="7"/>
  <c r="BA46" i="7"/>
  <c r="BI46" i="7"/>
  <c r="BQ46" i="7"/>
  <c r="BY46" i="7"/>
  <c r="CG46" i="7"/>
  <c r="CO46" i="7"/>
  <c r="CW46" i="7"/>
  <c r="DE46" i="7"/>
  <c r="DM46" i="7"/>
  <c r="W47" i="7"/>
  <c r="AA47" i="7"/>
  <c r="AE47" i="7"/>
  <c r="AI47" i="7"/>
  <c r="AM47" i="7"/>
  <c r="AQ47" i="7"/>
  <c r="AU47" i="7"/>
  <c r="AY47" i="7"/>
  <c r="BC47" i="7"/>
  <c r="BG47" i="7"/>
  <c r="BK47" i="7"/>
  <c r="BO47" i="7"/>
  <c r="BS47" i="7"/>
  <c r="BW47" i="7"/>
  <c r="CA47" i="7"/>
  <c r="CE47" i="7"/>
  <c r="CI47" i="7"/>
  <c r="CM47" i="7"/>
  <c r="CQ47" i="7"/>
  <c r="CU47" i="7"/>
  <c r="CY47" i="7"/>
  <c r="DC47" i="7"/>
  <c r="DG47" i="7"/>
  <c r="DK47" i="7"/>
  <c r="DO47" i="7"/>
  <c r="Y49" i="7"/>
  <c r="AC49" i="7"/>
  <c r="AG49" i="7"/>
  <c r="AK49" i="7"/>
  <c r="AO49" i="7"/>
  <c r="AS49" i="7"/>
  <c r="AW49" i="7"/>
  <c r="BA49" i="7"/>
  <c r="BE49" i="7"/>
  <c r="BI49" i="7"/>
  <c r="BM49" i="7"/>
  <c r="BQ49" i="7"/>
  <c r="BU49" i="7"/>
  <c r="BY49" i="7"/>
  <c r="CC49" i="7"/>
  <c r="CG49" i="7"/>
  <c r="CK49" i="7"/>
  <c r="CO49" i="7"/>
  <c r="CS49" i="7"/>
  <c r="CW49" i="7"/>
  <c r="DA49" i="7"/>
  <c r="DE49" i="7"/>
  <c r="DI49" i="7"/>
  <c r="DM49" i="7"/>
  <c r="DQ49" i="7"/>
  <c r="X50" i="7"/>
  <c r="AB50" i="7"/>
  <c r="AF50" i="7"/>
  <c r="AJ50" i="7"/>
  <c r="AN50" i="7"/>
  <c r="AR50" i="7"/>
  <c r="AV50" i="7"/>
  <c r="AZ50" i="7"/>
  <c r="BD50" i="7"/>
  <c r="BH50" i="7"/>
  <c r="BL50" i="7"/>
  <c r="BP50" i="7"/>
  <c r="BT50" i="7"/>
  <c r="BX50" i="7"/>
  <c r="CB50" i="7"/>
  <c r="CF50" i="7"/>
  <c r="CJ50" i="7"/>
  <c r="CN50" i="7"/>
  <c r="CR50" i="7"/>
  <c r="CV50" i="7"/>
  <c r="CZ50" i="7"/>
  <c r="DD50" i="7"/>
  <c r="DH50" i="7"/>
  <c r="DL50" i="7"/>
  <c r="DP50" i="7"/>
  <c r="W51" i="7"/>
  <c r="AA51" i="7"/>
  <c r="AE51" i="7"/>
  <c r="AI51" i="7"/>
  <c r="AM51" i="7"/>
  <c r="AQ51" i="7"/>
  <c r="AU51" i="7"/>
  <c r="AY51" i="7"/>
  <c r="BC51" i="7"/>
  <c r="BG51" i="7"/>
  <c r="BK51" i="7"/>
  <c r="BO51" i="7"/>
  <c r="BS51" i="7"/>
  <c r="BW51" i="7"/>
  <c r="CA51" i="7"/>
  <c r="CE51" i="7"/>
  <c r="CI51" i="7"/>
  <c r="CM51" i="7"/>
  <c r="CR51" i="7"/>
  <c r="CZ51" i="7"/>
  <c r="DH51" i="7"/>
  <c r="AA52" i="7"/>
  <c r="AI52" i="7"/>
  <c r="AQ52" i="7"/>
  <c r="AY52" i="7"/>
  <c r="BG52" i="7"/>
  <c r="BO52" i="7"/>
  <c r="BW52" i="7"/>
  <c r="CE52" i="7"/>
  <c r="CM52" i="7"/>
  <c r="CU52" i="7"/>
  <c r="DC52" i="7"/>
  <c r="AG54" i="7"/>
  <c r="AO54" i="7"/>
  <c r="AW54" i="7"/>
  <c r="BE54" i="7"/>
  <c r="BM54" i="7"/>
  <c r="BU54" i="7"/>
  <c r="CC54" i="7"/>
  <c r="CK54" i="7"/>
  <c r="CS54" i="7"/>
  <c r="DA54" i="7"/>
  <c r="DI54" i="7"/>
  <c r="Y50" i="7"/>
  <c r="AC50" i="7"/>
  <c r="AG50" i="7"/>
  <c r="AK50" i="7"/>
  <c r="AO50" i="7"/>
  <c r="AS50" i="7"/>
  <c r="AW50" i="7"/>
  <c r="BA50" i="7"/>
  <c r="BE50" i="7"/>
  <c r="BI50" i="7"/>
  <c r="BM50" i="7"/>
  <c r="BQ50" i="7"/>
  <c r="BU50" i="7"/>
  <c r="BY50" i="7"/>
  <c r="CC50" i="7"/>
  <c r="CG50" i="7"/>
  <c r="CK50" i="7"/>
  <c r="CO50" i="7"/>
  <c r="CS50" i="7"/>
  <c r="CW50" i="7"/>
  <c r="DA50" i="7"/>
  <c r="DE50" i="7"/>
  <c r="DI50" i="7"/>
  <c r="DM50" i="7"/>
  <c r="DQ50" i="7"/>
  <c r="DP52" i="7"/>
  <c r="DL52" i="7"/>
  <c r="DH52" i="7"/>
  <c r="DD52" i="7"/>
  <c r="CZ52" i="7"/>
  <c r="CV52" i="7"/>
  <c r="CR52" i="7"/>
  <c r="CN52" i="7"/>
  <c r="CJ52" i="7"/>
  <c r="CF52" i="7"/>
  <c r="CB52" i="7"/>
  <c r="BX52" i="7"/>
  <c r="BT52" i="7"/>
  <c r="BP52" i="7"/>
  <c r="BL52" i="7"/>
  <c r="BH52" i="7"/>
  <c r="BD52" i="7"/>
  <c r="AZ52" i="7"/>
  <c r="AV52" i="7"/>
  <c r="AR52" i="7"/>
  <c r="AN52" i="7"/>
  <c r="AJ52" i="7"/>
  <c r="AF52" i="7"/>
  <c r="AB52" i="7"/>
  <c r="X52" i="7"/>
  <c r="DR52" i="7"/>
  <c r="DN52" i="7"/>
  <c r="DJ52" i="7"/>
  <c r="DF52" i="7"/>
  <c r="DB52" i="7"/>
  <c r="CX52" i="7"/>
  <c r="CT52" i="7"/>
  <c r="CP52" i="7"/>
  <c r="CL52" i="7"/>
  <c r="CH52" i="7"/>
  <c r="CD52" i="7"/>
  <c r="BZ52" i="7"/>
  <c r="BV52" i="7"/>
  <c r="BR52" i="7"/>
  <c r="BN52" i="7"/>
  <c r="BJ52" i="7"/>
  <c r="BF52" i="7"/>
  <c r="BB52" i="7"/>
  <c r="AX52" i="7"/>
  <c r="AT52" i="7"/>
  <c r="AP52" i="7"/>
  <c r="AL52" i="7"/>
  <c r="AH52" i="7"/>
  <c r="AD52" i="7"/>
  <c r="Z52" i="7"/>
  <c r="V52" i="7"/>
  <c r="AC52" i="7"/>
  <c r="AK52" i="7"/>
  <c r="AS52" i="7"/>
  <c r="BA52" i="7"/>
  <c r="BI52" i="7"/>
  <c r="BQ52" i="7"/>
  <c r="BY52" i="7"/>
  <c r="CG52" i="7"/>
  <c r="CO52" i="7"/>
  <c r="CW52" i="7"/>
  <c r="DE52" i="7"/>
  <c r="DM52" i="7"/>
  <c r="Y47" i="7"/>
  <c r="AC47" i="7"/>
  <c r="AG47" i="7"/>
  <c r="AK47" i="7"/>
  <c r="AO47" i="7"/>
  <c r="AS47" i="7"/>
  <c r="AW47" i="7"/>
  <c r="BA47" i="7"/>
  <c r="BE47" i="7"/>
  <c r="BI47" i="7"/>
  <c r="BM47" i="7"/>
  <c r="BQ47" i="7"/>
  <c r="BU47" i="7"/>
  <c r="BY47" i="7"/>
  <c r="CC47" i="7"/>
  <c r="CG47" i="7"/>
  <c r="CK47" i="7"/>
  <c r="CO47" i="7"/>
  <c r="CS47" i="7"/>
  <c r="CW47" i="7"/>
  <c r="DA47" i="7"/>
  <c r="DE47" i="7"/>
  <c r="DI47" i="7"/>
  <c r="DM47" i="7"/>
  <c r="W49" i="7"/>
  <c r="AA49" i="7"/>
  <c r="AE49" i="7"/>
  <c r="AI49" i="7"/>
  <c r="AM49" i="7"/>
  <c r="AQ49" i="7"/>
  <c r="AU49" i="7"/>
  <c r="AY49" i="7"/>
  <c r="BC49" i="7"/>
  <c r="BG49" i="7"/>
  <c r="BK49" i="7"/>
  <c r="BO49" i="7"/>
  <c r="BS49" i="7"/>
  <c r="BW49" i="7"/>
  <c r="CA49" i="7"/>
  <c r="CE49" i="7"/>
  <c r="CI49" i="7"/>
  <c r="CM49" i="7"/>
  <c r="CQ49" i="7"/>
  <c r="CU49" i="7"/>
  <c r="CY49" i="7"/>
  <c r="DC49" i="7"/>
  <c r="DG49" i="7"/>
  <c r="DK49" i="7"/>
  <c r="V50" i="7"/>
  <c r="Z50" i="7"/>
  <c r="AD50" i="7"/>
  <c r="AH50" i="7"/>
  <c r="AL50" i="7"/>
  <c r="AP50" i="7"/>
  <c r="AT50" i="7"/>
  <c r="AX50" i="7"/>
  <c r="BB50" i="7"/>
  <c r="BF50" i="7"/>
  <c r="BJ50" i="7"/>
  <c r="BN50" i="7"/>
  <c r="BR50" i="7"/>
  <c r="BV50" i="7"/>
  <c r="BZ50" i="7"/>
  <c r="CD50" i="7"/>
  <c r="CH50" i="7"/>
  <c r="CL50" i="7"/>
  <c r="CP50" i="7"/>
  <c r="CT50" i="7"/>
  <c r="CX50" i="7"/>
  <c r="DB50" i="7"/>
  <c r="DF50" i="7"/>
  <c r="DJ50" i="7"/>
  <c r="DN50" i="7"/>
  <c r="DR50" i="7"/>
  <c r="DQ51" i="7"/>
  <c r="DM51" i="7"/>
  <c r="DI51" i="7"/>
  <c r="DE51" i="7"/>
  <c r="DA51" i="7"/>
  <c r="CW51" i="7"/>
  <c r="CS51" i="7"/>
  <c r="DO51" i="7"/>
  <c r="DK51" i="7"/>
  <c r="DG51" i="7"/>
  <c r="DC51" i="7"/>
  <c r="CY51" i="7"/>
  <c r="CU51" i="7"/>
  <c r="CQ51" i="7"/>
  <c r="Y51" i="7"/>
  <c r="AC51" i="7"/>
  <c r="AG51" i="7"/>
  <c r="AK51" i="7"/>
  <c r="AO51" i="7"/>
  <c r="AS51" i="7"/>
  <c r="AW51" i="7"/>
  <c r="BA51" i="7"/>
  <c r="BE51" i="7"/>
  <c r="BI51" i="7"/>
  <c r="BM51" i="7"/>
  <c r="BQ51" i="7"/>
  <c r="BU51" i="7"/>
  <c r="BY51" i="7"/>
  <c r="CC51" i="7"/>
  <c r="CG51" i="7"/>
  <c r="CK51" i="7"/>
  <c r="CO51" i="7"/>
  <c r="CV51" i="7"/>
  <c r="DD51" i="7"/>
  <c r="DL51" i="7"/>
  <c r="W52" i="7"/>
  <c r="AE52" i="7"/>
  <c r="AM52" i="7"/>
  <c r="AU52" i="7"/>
  <c r="BC52" i="7"/>
  <c r="BK52" i="7"/>
  <c r="BS52" i="7"/>
  <c r="CA52" i="7"/>
  <c r="CI52" i="7"/>
  <c r="CQ52" i="7"/>
  <c r="CY52" i="7"/>
  <c r="DG52" i="7"/>
  <c r="DO52" i="7"/>
  <c r="DR54" i="7"/>
  <c r="DN54" i="7"/>
  <c r="DJ54" i="7"/>
  <c r="DF54" i="7"/>
  <c r="DB54" i="7"/>
  <c r="CX54" i="7"/>
  <c r="CT54" i="7"/>
  <c r="CP54" i="7"/>
  <c r="CL54" i="7"/>
  <c r="CH54" i="7"/>
  <c r="CD54" i="7"/>
  <c r="BZ54" i="7"/>
  <c r="BV54" i="7"/>
  <c r="BR54" i="7"/>
  <c r="BN54" i="7"/>
  <c r="BJ54" i="7"/>
  <c r="BF54" i="7"/>
  <c r="BB54" i="7"/>
  <c r="AX54" i="7"/>
  <c r="AT54" i="7"/>
  <c r="AP54" i="7"/>
  <c r="AL54" i="7"/>
  <c r="AH54" i="7"/>
  <c r="AD54" i="7"/>
  <c r="Z54" i="7"/>
  <c r="V54" i="7"/>
  <c r="DP54" i="7"/>
  <c r="DL54" i="7"/>
  <c r="DH54" i="7"/>
  <c r="DD54" i="7"/>
  <c r="CZ54" i="7"/>
  <c r="CV54" i="7"/>
  <c r="CR54" i="7"/>
  <c r="CN54" i="7"/>
  <c r="CJ54" i="7"/>
  <c r="CF54" i="7"/>
  <c r="CB54" i="7"/>
  <c r="BX54" i="7"/>
  <c r="BT54" i="7"/>
  <c r="BP54" i="7"/>
  <c r="BL54" i="7"/>
  <c r="BH54" i="7"/>
  <c r="BD54" i="7"/>
  <c r="AZ54" i="7"/>
  <c r="AV54" i="7"/>
  <c r="AR54" i="7"/>
  <c r="AN54" i="7"/>
  <c r="AJ54" i="7"/>
  <c r="AF54" i="7"/>
  <c r="AB54" i="7"/>
  <c r="X54" i="7"/>
  <c r="AC54" i="7"/>
  <c r="AK54" i="7"/>
  <c r="AS54" i="7"/>
  <c r="BA54" i="7"/>
  <c r="BI54" i="7"/>
  <c r="BQ54" i="7"/>
  <c r="BY54" i="7"/>
  <c r="CG54" i="7"/>
  <c r="CO54" i="7"/>
  <c r="CW54" i="7"/>
  <c r="DE54" i="7"/>
  <c r="DM54" i="7"/>
  <c r="W50" i="7"/>
  <c r="AA50" i="7"/>
  <c r="AE50" i="7"/>
  <c r="AI50" i="7"/>
  <c r="AM50" i="7"/>
  <c r="AQ50" i="7"/>
  <c r="AU50" i="7"/>
  <c r="AY50" i="7"/>
  <c r="BC50" i="7"/>
  <c r="BG50" i="7"/>
  <c r="BK50" i="7"/>
  <c r="BO50" i="7"/>
  <c r="BS50" i="7"/>
  <c r="BW50" i="7"/>
  <c r="CA50" i="7"/>
  <c r="CE50" i="7"/>
  <c r="CI50" i="7"/>
  <c r="CM50" i="7"/>
  <c r="CQ50" i="7"/>
  <c r="CU50" i="7"/>
  <c r="CY50" i="7"/>
  <c r="DC50" i="7"/>
  <c r="DG50" i="7"/>
  <c r="DK50" i="7"/>
  <c r="Y52" i="7"/>
  <c r="AG52" i="7"/>
  <c r="AO52" i="7"/>
  <c r="AW52" i="7"/>
  <c r="BE52" i="7"/>
  <c r="BM52" i="7"/>
  <c r="BU52" i="7"/>
  <c r="CC52" i="7"/>
  <c r="CK52" i="7"/>
  <c r="CS52" i="7"/>
  <c r="DA52" i="7"/>
  <c r="DI52" i="7"/>
  <c r="DQ52" i="7"/>
  <c r="Y56" i="7"/>
  <c r="AC56" i="7"/>
  <c r="AG56" i="7"/>
  <c r="AK56" i="7"/>
  <c r="AO56" i="7"/>
  <c r="AS56" i="7"/>
  <c r="AW56" i="7"/>
  <c r="BA56" i="7"/>
  <c r="BE56" i="7"/>
  <c r="BI56" i="7"/>
  <c r="BM56" i="7"/>
  <c r="BQ56" i="7"/>
  <c r="BU56" i="7"/>
  <c r="BY56" i="7"/>
  <c r="CC56" i="7"/>
  <c r="CG56" i="7"/>
  <c r="CK56" i="7"/>
  <c r="CO56" i="7"/>
  <c r="CS56" i="7"/>
  <c r="CW56" i="7"/>
  <c r="DA56" i="7"/>
  <c r="DE56" i="7"/>
  <c r="DI56" i="7"/>
  <c r="DM56" i="7"/>
  <c r="DQ56" i="7"/>
  <c r="CU58" i="7"/>
  <c r="CY58" i="7"/>
  <c r="DC58" i="7"/>
  <c r="DG58" i="7"/>
  <c r="DK58" i="7"/>
  <c r="DO58" i="7"/>
  <c r="Y60" i="7"/>
  <c r="AC60" i="7"/>
  <c r="AG60" i="7"/>
  <c r="AK60" i="7"/>
  <c r="AO60" i="7"/>
  <c r="AS60" i="7"/>
  <c r="AW60" i="7"/>
  <c r="BA60" i="7"/>
  <c r="BE60" i="7"/>
  <c r="BI60" i="7"/>
  <c r="BM60" i="7"/>
  <c r="BQ60" i="7"/>
  <c r="BU60" i="7"/>
  <c r="BY60" i="7"/>
  <c r="CC60" i="7"/>
  <c r="CG60" i="7"/>
  <c r="CK60" i="7"/>
  <c r="CO60" i="7"/>
  <c r="CS60" i="7"/>
  <c r="CW60" i="7"/>
  <c r="DA60" i="7"/>
  <c r="DE60" i="7"/>
  <c r="DI60" i="7"/>
  <c r="DM60" i="7"/>
  <c r="DQ60" i="7"/>
  <c r="BS62" i="7"/>
  <c r="BW62" i="7"/>
  <c r="CA62" i="7"/>
  <c r="CE62" i="7"/>
  <c r="CI62" i="7"/>
  <c r="CM62" i="7"/>
  <c r="CQ62" i="7"/>
  <c r="CU62" i="7"/>
  <c r="CY62" i="7"/>
  <c r="DC62" i="7"/>
  <c r="DG62" i="7"/>
  <c r="DK62" i="7"/>
  <c r="DO62" i="7"/>
  <c r="DR64" i="7"/>
  <c r="DN64" i="7"/>
  <c r="DJ64" i="7"/>
  <c r="DF64" i="7"/>
  <c r="DB64" i="7"/>
  <c r="CX64" i="7"/>
  <c r="CT64" i="7"/>
  <c r="CP64" i="7"/>
  <c r="CL64" i="7"/>
  <c r="CH64" i="7"/>
  <c r="CD64" i="7"/>
  <c r="BZ64" i="7"/>
  <c r="BV64" i="7"/>
  <c r="BR64" i="7"/>
  <c r="BN64" i="7"/>
  <c r="BJ64" i="7"/>
  <c r="BF64" i="7"/>
  <c r="BB64" i="7"/>
  <c r="AX64" i="7"/>
  <c r="AT64" i="7"/>
  <c r="AP64" i="7"/>
  <c r="AL64" i="7"/>
  <c r="AH64" i="7"/>
  <c r="AD64" i="7"/>
  <c r="Z64" i="7"/>
  <c r="V64" i="7"/>
  <c r="AA64" i="7"/>
  <c r="AF64" i="7"/>
  <c r="AK64" i="7"/>
  <c r="AQ64" i="7"/>
  <c r="AV64" i="7"/>
  <c r="BA64" i="7"/>
  <c r="BG64" i="7"/>
  <c r="BL64" i="7"/>
  <c r="BQ64" i="7"/>
  <c r="BW64" i="7"/>
  <c r="CB64" i="7"/>
  <c r="CG64" i="7"/>
  <c r="CM64" i="7"/>
  <c r="CR64" i="7"/>
  <c r="CW64" i="7"/>
  <c r="DC64" i="7"/>
  <c r="DH64" i="7"/>
  <c r="DM64" i="7"/>
  <c r="DP68" i="7"/>
  <c r="DL68" i="7"/>
  <c r="DH68" i="7"/>
  <c r="DD68" i="7"/>
  <c r="CZ68" i="7"/>
  <c r="CV68" i="7"/>
  <c r="CR68" i="7"/>
  <c r="CN68" i="7"/>
  <c r="CJ68" i="7"/>
  <c r="CF68" i="7"/>
  <c r="CB68" i="7"/>
  <c r="BX68" i="7"/>
  <c r="BT68" i="7"/>
  <c r="BP68" i="7"/>
  <c r="BL68" i="7"/>
  <c r="BH68" i="7"/>
  <c r="BD68" i="7"/>
  <c r="AZ68" i="7"/>
  <c r="AV68" i="7"/>
  <c r="AR68" i="7"/>
  <c r="AN68" i="7"/>
  <c r="AJ68" i="7"/>
  <c r="AF68" i="7"/>
  <c r="AB68" i="7"/>
  <c r="X68" i="7"/>
  <c r="DO68" i="7"/>
  <c r="DK68" i="7"/>
  <c r="DG68" i="7"/>
  <c r="DC68" i="7"/>
  <c r="CY68" i="7"/>
  <c r="CU68" i="7"/>
  <c r="CQ68" i="7"/>
  <c r="CM68" i="7"/>
  <c r="CI68" i="7"/>
  <c r="CE68" i="7"/>
  <c r="DR68" i="7"/>
  <c r="DN68" i="7"/>
  <c r="DJ68" i="7"/>
  <c r="DF68" i="7"/>
  <c r="DB68" i="7"/>
  <c r="CX68" i="7"/>
  <c r="CT68" i="7"/>
  <c r="CP68" i="7"/>
  <c r="CL68" i="7"/>
  <c r="CH68" i="7"/>
  <c r="CD68" i="7"/>
  <c r="BZ68" i="7"/>
  <c r="BV68" i="7"/>
  <c r="BR68" i="7"/>
  <c r="BN68" i="7"/>
  <c r="BJ68" i="7"/>
  <c r="BF68" i="7"/>
  <c r="BB68" i="7"/>
  <c r="AX68" i="7"/>
  <c r="AT68" i="7"/>
  <c r="AP68" i="7"/>
  <c r="AL68" i="7"/>
  <c r="AH68" i="7"/>
  <c r="AD68" i="7"/>
  <c r="Z68" i="7"/>
  <c r="V68" i="7"/>
  <c r="DQ68" i="7"/>
  <c r="DM68" i="7"/>
  <c r="DI68" i="7"/>
  <c r="DE68" i="7"/>
  <c r="DA68" i="7"/>
  <c r="CW68" i="7"/>
  <c r="CS68" i="7"/>
  <c r="CO68" i="7"/>
  <c r="CK68" i="7"/>
  <c r="CG68" i="7"/>
  <c r="AC68" i="7"/>
  <c r="AK68" i="7"/>
  <c r="AS68" i="7"/>
  <c r="BA68" i="7"/>
  <c r="BI68" i="7"/>
  <c r="BQ68" i="7"/>
  <c r="BY68" i="7"/>
  <c r="Y53" i="7"/>
  <c r="AC53" i="7"/>
  <c r="AG53" i="7"/>
  <c r="AK53" i="7"/>
  <c r="AO53" i="7"/>
  <c r="AS53" i="7"/>
  <c r="AW53" i="7"/>
  <c r="BA53" i="7"/>
  <c r="BE53" i="7"/>
  <c r="BI53" i="7"/>
  <c r="BM53" i="7"/>
  <c r="BQ53" i="7"/>
  <c r="BU53" i="7"/>
  <c r="BY53" i="7"/>
  <c r="CC53" i="7"/>
  <c r="CG53" i="7"/>
  <c r="CK53" i="7"/>
  <c r="CO53" i="7"/>
  <c r="CS53" i="7"/>
  <c r="CW53" i="7"/>
  <c r="DA53" i="7"/>
  <c r="DE53" i="7"/>
  <c r="DI53" i="7"/>
  <c r="DM53" i="7"/>
  <c r="DQ53" i="7"/>
  <c r="W55" i="7"/>
  <c r="AA55" i="7"/>
  <c r="AE55" i="7"/>
  <c r="AI55" i="7"/>
  <c r="AM55" i="7"/>
  <c r="AQ55" i="7"/>
  <c r="AU55" i="7"/>
  <c r="AY55" i="7"/>
  <c r="BC55" i="7"/>
  <c r="BG55" i="7"/>
  <c r="BK55" i="7"/>
  <c r="BO55" i="7"/>
  <c r="BS55" i="7"/>
  <c r="BW55" i="7"/>
  <c r="CA55" i="7"/>
  <c r="CE55" i="7"/>
  <c r="CI55" i="7"/>
  <c r="CM55" i="7"/>
  <c r="CQ55" i="7"/>
  <c r="CU55" i="7"/>
  <c r="CY55" i="7"/>
  <c r="DC55" i="7"/>
  <c r="DG55" i="7"/>
  <c r="DK55" i="7"/>
  <c r="DO55" i="7"/>
  <c r="V56" i="7"/>
  <c r="Z56" i="7"/>
  <c r="AD56" i="7"/>
  <c r="AH56" i="7"/>
  <c r="AL56" i="7"/>
  <c r="AP56" i="7"/>
  <c r="AT56" i="7"/>
  <c r="AX56" i="7"/>
  <c r="BB56" i="7"/>
  <c r="BF56" i="7"/>
  <c r="BJ56" i="7"/>
  <c r="BN56" i="7"/>
  <c r="BR56" i="7"/>
  <c r="BV56" i="7"/>
  <c r="BZ56" i="7"/>
  <c r="CD56" i="7"/>
  <c r="CH56" i="7"/>
  <c r="CL56" i="7"/>
  <c r="CP56" i="7"/>
  <c r="CT56" i="7"/>
  <c r="CX56" i="7"/>
  <c r="DB56" i="7"/>
  <c r="DF56" i="7"/>
  <c r="DJ56" i="7"/>
  <c r="DN56" i="7"/>
  <c r="DR56" i="7"/>
  <c r="Y57" i="7"/>
  <c r="AC57" i="7"/>
  <c r="AG57" i="7"/>
  <c r="AK57" i="7"/>
  <c r="AO57" i="7"/>
  <c r="AS57" i="7"/>
  <c r="AW57" i="7"/>
  <c r="BA57" i="7"/>
  <c r="BE57" i="7"/>
  <c r="BI57" i="7"/>
  <c r="BM57" i="7"/>
  <c r="BQ57" i="7"/>
  <c r="BU57" i="7"/>
  <c r="BY57" i="7"/>
  <c r="CC57" i="7"/>
  <c r="CG57" i="7"/>
  <c r="CK57" i="7"/>
  <c r="CO57" i="7"/>
  <c r="CS57" i="7"/>
  <c r="CW57" i="7"/>
  <c r="DA57" i="7"/>
  <c r="DE57" i="7"/>
  <c r="DI57" i="7"/>
  <c r="DM57" i="7"/>
  <c r="DQ57" i="7"/>
  <c r="X58" i="7"/>
  <c r="AB58" i="7"/>
  <c r="AF58" i="7"/>
  <c r="AJ58" i="7"/>
  <c r="AN58" i="7"/>
  <c r="AR58" i="7"/>
  <c r="AV58" i="7"/>
  <c r="AZ58" i="7"/>
  <c r="BD58" i="7"/>
  <c r="BH58" i="7"/>
  <c r="BL58" i="7"/>
  <c r="BP58" i="7"/>
  <c r="BT58" i="7"/>
  <c r="BX58" i="7"/>
  <c r="CB58" i="7"/>
  <c r="CF58" i="7"/>
  <c r="CJ58" i="7"/>
  <c r="CN58" i="7"/>
  <c r="CR58" i="7"/>
  <c r="CV58" i="7"/>
  <c r="CZ58" i="7"/>
  <c r="DD58" i="7"/>
  <c r="DH58" i="7"/>
  <c r="DL58" i="7"/>
  <c r="DP58" i="7"/>
  <c r="W59" i="7"/>
  <c r="AA59" i="7"/>
  <c r="AE59" i="7"/>
  <c r="AI59" i="7"/>
  <c r="AM59" i="7"/>
  <c r="AQ59" i="7"/>
  <c r="AU59" i="7"/>
  <c r="AY59" i="7"/>
  <c r="BC59" i="7"/>
  <c r="BG59" i="7"/>
  <c r="BK59" i="7"/>
  <c r="BO59" i="7"/>
  <c r="BS59" i="7"/>
  <c r="BW59" i="7"/>
  <c r="CA59" i="7"/>
  <c r="CE59" i="7"/>
  <c r="CI59" i="7"/>
  <c r="CM59" i="7"/>
  <c r="CQ59" i="7"/>
  <c r="CU59" i="7"/>
  <c r="CY59" i="7"/>
  <c r="DC59" i="7"/>
  <c r="DG59" i="7"/>
  <c r="DK59" i="7"/>
  <c r="DO59" i="7"/>
  <c r="V60" i="7"/>
  <c r="Z60" i="7"/>
  <c r="AD60" i="7"/>
  <c r="AH60" i="7"/>
  <c r="AL60" i="7"/>
  <c r="AP60" i="7"/>
  <c r="AT60" i="7"/>
  <c r="AX60" i="7"/>
  <c r="BB60" i="7"/>
  <c r="BF60" i="7"/>
  <c r="BJ60" i="7"/>
  <c r="BN60" i="7"/>
  <c r="BR60" i="7"/>
  <c r="BV60" i="7"/>
  <c r="BZ60" i="7"/>
  <c r="CD60" i="7"/>
  <c r="CH60" i="7"/>
  <c r="CL60" i="7"/>
  <c r="CP60" i="7"/>
  <c r="CT60" i="7"/>
  <c r="CX60" i="7"/>
  <c r="DB60" i="7"/>
  <c r="DF60" i="7"/>
  <c r="DJ60" i="7"/>
  <c r="DN60" i="7"/>
  <c r="DR60" i="7"/>
  <c r="Y61" i="7"/>
  <c r="AC61" i="7"/>
  <c r="AG61" i="7"/>
  <c r="AK61" i="7"/>
  <c r="AO61" i="7"/>
  <c r="AS61" i="7"/>
  <c r="AW61" i="7"/>
  <c r="BA61" i="7"/>
  <c r="BE61" i="7"/>
  <c r="BI61" i="7"/>
  <c r="BM61" i="7"/>
  <c r="BQ61" i="7"/>
  <c r="BU61" i="7"/>
  <c r="BY61" i="7"/>
  <c r="CC61" i="7"/>
  <c r="CG61" i="7"/>
  <c r="CK61" i="7"/>
  <c r="CO61" i="7"/>
  <c r="CS61" i="7"/>
  <c r="CW61" i="7"/>
  <c r="DA61" i="7"/>
  <c r="DE61" i="7"/>
  <c r="DI61" i="7"/>
  <c r="DM61" i="7"/>
  <c r="DQ61" i="7"/>
  <c r="X62" i="7"/>
  <c r="AB62" i="7"/>
  <c r="AF62" i="7"/>
  <c r="AJ62" i="7"/>
  <c r="AN62" i="7"/>
  <c r="AR62" i="7"/>
  <c r="AV62" i="7"/>
  <c r="AZ62" i="7"/>
  <c r="BD62" i="7"/>
  <c r="BH62" i="7"/>
  <c r="BL62" i="7"/>
  <c r="BP62" i="7"/>
  <c r="BT62" i="7"/>
  <c r="BX62" i="7"/>
  <c r="CB62" i="7"/>
  <c r="CF62" i="7"/>
  <c r="CJ62" i="7"/>
  <c r="CN62" i="7"/>
  <c r="CR62" i="7"/>
  <c r="CV62" i="7"/>
  <c r="CZ62" i="7"/>
  <c r="DD62" i="7"/>
  <c r="DH62" i="7"/>
  <c r="DL62" i="7"/>
  <c r="DP62" i="7"/>
  <c r="AA63" i="7"/>
  <c r="AE63" i="7"/>
  <c r="AI63" i="7"/>
  <c r="AM63" i="7"/>
  <c r="AQ63" i="7"/>
  <c r="AU63" i="7"/>
  <c r="AY63" i="7"/>
  <c r="BC63" i="7"/>
  <c r="BG63" i="7"/>
  <c r="BK63" i="7"/>
  <c r="BO63" i="7"/>
  <c r="BS63" i="7"/>
  <c r="BW63" i="7"/>
  <c r="CA63" i="7"/>
  <c r="CE63" i="7"/>
  <c r="CI63" i="7"/>
  <c r="CM63" i="7"/>
  <c r="CQ63" i="7"/>
  <c r="CU63" i="7"/>
  <c r="CY63" i="7"/>
  <c r="DC63" i="7"/>
  <c r="DG63" i="7"/>
  <c r="DK63" i="7"/>
  <c r="DO63" i="7"/>
  <c r="W64" i="7"/>
  <c r="AB64" i="7"/>
  <c r="AG64" i="7"/>
  <c r="AM64" i="7"/>
  <c r="AR64" i="7"/>
  <c r="AW64" i="7"/>
  <c r="BC64" i="7"/>
  <c r="BH64" i="7"/>
  <c r="BM64" i="7"/>
  <c r="BS64" i="7"/>
  <c r="BX64" i="7"/>
  <c r="CC64" i="7"/>
  <c r="CI64" i="7"/>
  <c r="CN64" i="7"/>
  <c r="CS64" i="7"/>
  <c r="CY64" i="7"/>
  <c r="DD64" i="7"/>
  <c r="DI64" i="7"/>
  <c r="DO64" i="7"/>
  <c r="Y66" i="7"/>
  <c r="AG66" i="7"/>
  <c r="AO66" i="7"/>
  <c r="AW66" i="7"/>
  <c r="BE66" i="7"/>
  <c r="BM66" i="7"/>
  <c r="BU66" i="7"/>
  <c r="CC66" i="7"/>
  <c r="CK66" i="7"/>
  <c r="CS66" i="7"/>
  <c r="DA66" i="7"/>
  <c r="DI66" i="7"/>
  <c r="W56" i="7"/>
  <c r="AA56" i="7"/>
  <c r="AE56" i="7"/>
  <c r="AI56" i="7"/>
  <c r="AM56" i="7"/>
  <c r="AQ56" i="7"/>
  <c r="AU56" i="7"/>
  <c r="AY56" i="7"/>
  <c r="BC56" i="7"/>
  <c r="BG56" i="7"/>
  <c r="BK56" i="7"/>
  <c r="BO56" i="7"/>
  <c r="BS56" i="7"/>
  <c r="BW56" i="7"/>
  <c r="CA56" i="7"/>
  <c r="CE56" i="7"/>
  <c r="CI56" i="7"/>
  <c r="CM56" i="7"/>
  <c r="CQ56" i="7"/>
  <c r="CU56" i="7"/>
  <c r="CY56" i="7"/>
  <c r="DC56" i="7"/>
  <c r="DG56" i="7"/>
  <c r="DK56" i="7"/>
  <c r="DO56" i="7"/>
  <c r="Y58" i="7"/>
  <c r="AC58" i="7"/>
  <c r="AG58" i="7"/>
  <c r="AK58" i="7"/>
  <c r="AO58" i="7"/>
  <c r="AS58" i="7"/>
  <c r="AW58" i="7"/>
  <c r="BA58" i="7"/>
  <c r="BE58" i="7"/>
  <c r="BI58" i="7"/>
  <c r="BM58" i="7"/>
  <c r="BQ58" i="7"/>
  <c r="BU58" i="7"/>
  <c r="BY58" i="7"/>
  <c r="CC58" i="7"/>
  <c r="CG58" i="7"/>
  <c r="CK58" i="7"/>
  <c r="CO58" i="7"/>
  <c r="CS58" i="7"/>
  <c r="CW58" i="7"/>
  <c r="DA58" i="7"/>
  <c r="DE58" i="7"/>
  <c r="DI58" i="7"/>
  <c r="DM58" i="7"/>
  <c r="DQ58" i="7"/>
  <c r="W60" i="7"/>
  <c r="AA60" i="7"/>
  <c r="AE60" i="7"/>
  <c r="AI60" i="7"/>
  <c r="AM60" i="7"/>
  <c r="AQ60" i="7"/>
  <c r="AU60" i="7"/>
  <c r="AY60" i="7"/>
  <c r="BC60" i="7"/>
  <c r="BG60" i="7"/>
  <c r="BK60" i="7"/>
  <c r="BO60" i="7"/>
  <c r="BS60" i="7"/>
  <c r="BW60" i="7"/>
  <c r="CA60" i="7"/>
  <c r="CE60" i="7"/>
  <c r="CI60" i="7"/>
  <c r="CM60" i="7"/>
  <c r="CQ60" i="7"/>
  <c r="CU60" i="7"/>
  <c r="CY60" i="7"/>
  <c r="DC60" i="7"/>
  <c r="DG60" i="7"/>
  <c r="DK60" i="7"/>
  <c r="DO60" i="7"/>
  <c r="Y62" i="7"/>
  <c r="AC62" i="7"/>
  <c r="AG62" i="7"/>
  <c r="AK62" i="7"/>
  <c r="AO62" i="7"/>
  <c r="AS62" i="7"/>
  <c r="AW62" i="7"/>
  <c r="BA62" i="7"/>
  <c r="BE62" i="7"/>
  <c r="BI62" i="7"/>
  <c r="BM62" i="7"/>
  <c r="BQ62" i="7"/>
  <c r="BU62" i="7"/>
  <c r="BY62" i="7"/>
  <c r="CC62" i="7"/>
  <c r="CG62" i="7"/>
  <c r="CK62" i="7"/>
  <c r="CO62" i="7"/>
  <c r="CS62" i="7"/>
  <c r="CW62" i="7"/>
  <c r="DA62" i="7"/>
  <c r="DE62" i="7"/>
  <c r="DI62" i="7"/>
  <c r="DM62" i="7"/>
  <c r="DQ62" i="7"/>
  <c r="X64" i="7"/>
  <c r="AC64" i="7"/>
  <c r="AI64" i="7"/>
  <c r="AN64" i="7"/>
  <c r="AS64" i="7"/>
  <c r="AY64" i="7"/>
  <c r="BD64" i="7"/>
  <c r="BI64" i="7"/>
  <c r="BO64" i="7"/>
  <c r="BT64" i="7"/>
  <c r="BY64" i="7"/>
  <c r="CE64" i="7"/>
  <c r="CJ64" i="7"/>
  <c r="CO64" i="7"/>
  <c r="CU64" i="7"/>
  <c r="CZ64" i="7"/>
  <c r="DE64" i="7"/>
  <c r="DK64" i="7"/>
  <c r="DP64" i="7"/>
  <c r="Y68" i="7"/>
  <c r="AG68" i="7"/>
  <c r="AO68" i="7"/>
  <c r="AW68" i="7"/>
  <c r="BE68" i="7"/>
  <c r="BM68" i="7"/>
  <c r="BU68" i="7"/>
  <c r="CC68" i="7"/>
  <c r="W53" i="7"/>
  <c r="AA53" i="7"/>
  <c r="AE53" i="7"/>
  <c r="AI53" i="7"/>
  <c r="AM53" i="7"/>
  <c r="AQ53" i="7"/>
  <c r="AU53" i="7"/>
  <c r="AY53" i="7"/>
  <c r="BC53" i="7"/>
  <c r="BG53" i="7"/>
  <c r="BK53" i="7"/>
  <c r="BO53" i="7"/>
  <c r="BS53" i="7"/>
  <c r="BW53" i="7"/>
  <c r="CA53" i="7"/>
  <c r="CE53" i="7"/>
  <c r="CI53" i="7"/>
  <c r="CM53" i="7"/>
  <c r="CQ53" i="7"/>
  <c r="CU53" i="7"/>
  <c r="CY53" i="7"/>
  <c r="DC53" i="7"/>
  <c r="DG53" i="7"/>
  <c r="DK53" i="7"/>
  <c r="Y55" i="7"/>
  <c r="AC55" i="7"/>
  <c r="AG55" i="7"/>
  <c r="AK55" i="7"/>
  <c r="AO55" i="7"/>
  <c r="AS55" i="7"/>
  <c r="AW55" i="7"/>
  <c r="BA55" i="7"/>
  <c r="BE55" i="7"/>
  <c r="BI55" i="7"/>
  <c r="BM55" i="7"/>
  <c r="BQ55" i="7"/>
  <c r="BU55" i="7"/>
  <c r="BY55" i="7"/>
  <c r="CC55" i="7"/>
  <c r="CG55" i="7"/>
  <c r="CK55" i="7"/>
  <c r="CO55" i="7"/>
  <c r="CS55" i="7"/>
  <c r="CW55" i="7"/>
  <c r="DA55" i="7"/>
  <c r="DE55" i="7"/>
  <c r="DI55" i="7"/>
  <c r="DM55" i="7"/>
  <c r="X56" i="7"/>
  <c r="AB56" i="7"/>
  <c r="AF56" i="7"/>
  <c r="AJ56" i="7"/>
  <c r="AN56" i="7"/>
  <c r="AR56" i="7"/>
  <c r="AV56" i="7"/>
  <c r="AZ56" i="7"/>
  <c r="BD56" i="7"/>
  <c r="BH56" i="7"/>
  <c r="BL56" i="7"/>
  <c r="BP56" i="7"/>
  <c r="BT56" i="7"/>
  <c r="BX56" i="7"/>
  <c r="CB56" i="7"/>
  <c r="CF56" i="7"/>
  <c r="CJ56" i="7"/>
  <c r="CN56" i="7"/>
  <c r="CR56" i="7"/>
  <c r="CV56" i="7"/>
  <c r="CZ56" i="7"/>
  <c r="DD56" i="7"/>
  <c r="DH56" i="7"/>
  <c r="DL56" i="7"/>
  <c r="W57" i="7"/>
  <c r="AA57" i="7"/>
  <c r="AE57" i="7"/>
  <c r="AI57" i="7"/>
  <c r="AM57" i="7"/>
  <c r="AQ57" i="7"/>
  <c r="AU57" i="7"/>
  <c r="AY57" i="7"/>
  <c r="BC57" i="7"/>
  <c r="BG57" i="7"/>
  <c r="BK57" i="7"/>
  <c r="BO57" i="7"/>
  <c r="BS57" i="7"/>
  <c r="BW57" i="7"/>
  <c r="CA57" i="7"/>
  <c r="CE57" i="7"/>
  <c r="CI57" i="7"/>
  <c r="CM57" i="7"/>
  <c r="CQ57" i="7"/>
  <c r="CU57" i="7"/>
  <c r="CY57" i="7"/>
  <c r="DC57" i="7"/>
  <c r="DG57" i="7"/>
  <c r="DK57" i="7"/>
  <c r="V58" i="7"/>
  <c r="Z58" i="7"/>
  <c r="AD58" i="7"/>
  <c r="AH58" i="7"/>
  <c r="AL58" i="7"/>
  <c r="AP58" i="7"/>
  <c r="AT58" i="7"/>
  <c r="AX58" i="7"/>
  <c r="BB58" i="7"/>
  <c r="BF58" i="7"/>
  <c r="BJ58" i="7"/>
  <c r="BN58" i="7"/>
  <c r="BR58" i="7"/>
  <c r="BV58" i="7"/>
  <c r="BZ58" i="7"/>
  <c r="CD58" i="7"/>
  <c r="CH58" i="7"/>
  <c r="CL58" i="7"/>
  <c r="CP58" i="7"/>
  <c r="CT58" i="7"/>
  <c r="CX58" i="7"/>
  <c r="DB58" i="7"/>
  <c r="DF58" i="7"/>
  <c r="DJ58" i="7"/>
  <c r="DN58" i="7"/>
  <c r="Y59" i="7"/>
  <c r="AC59" i="7"/>
  <c r="AG59" i="7"/>
  <c r="AK59" i="7"/>
  <c r="AO59" i="7"/>
  <c r="AS59" i="7"/>
  <c r="AW59" i="7"/>
  <c r="BA59" i="7"/>
  <c r="BE59" i="7"/>
  <c r="BI59" i="7"/>
  <c r="BM59" i="7"/>
  <c r="BQ59" i="7"/>
  <c r="BU59" i="7"/>
  <c r="BY59" i="7"/>
  <c r="CC59" i="7"/>
  <c r="CG59" i="7"/>
  <c r="CK59" i="7"/>
  <c r="CO59" i="7"/>
  <c r="CS59" i="7"/>
  <c r="CW59" i="7"/>
  <c r="DA59" i="7"/>
  <c r="DE59" i="7"/>
  <c r="DI59" i="7"/>
  <c r="DM59" i="7"/>
  <c r="X60" i="7"/>
  <c r="AB60" i="7"/>
  <c r="AF60" i="7"/>
  <c r="AJ60" i="7"/>
  <c r="AN60" i="7"/>
  <c r="AR60" i="7"/>
  <c r="AV60" i="7"/>
  <c r="AZ60" i="7"/>
  <c r="BD60" i="7"/>
  <c r="BH60" i="7"/>
  <c r="BL60" i="7"/>
  <c r="BP60" i="7"/>
  <c r="BT60" i="7"/>
  <c r="BX60" i="7"/>
  <c r="CB60" i="7"/>
  <c r="CF60" i="7"/>
  <c r="CJ60" i="7"/>
  <c r="CN60" i="7"/>
  <c r="CR60" i="7"/>
  <c r="CV60" i="7"/>
  <c r="CZ60" i="7"/>
  <c r="DD60" i="7"/>
  <c r="DH60" i="7"/>
  <c r="DL60" i="7"/>
  <c r="W61" i="7"/>
  <c r="AA61" i="7"/>
  <c r="AE61" i="7"/>
  <c r="AI61" i="7"/>
  <c r="AM61" i="7"/>
  <c r="AQ61" i="7"/>
  <c r="AU61" i="7"/>
  <c r="AY61" i="7"/>
  <c r="BC61" i="7"/>
  <c r="BG61" i="7"/>
  <c r="BK61" i="7"/>
  <c r="BO61" i="7"/>
  <c r="BS61" i="7"/>
  <c r="BW61" i="7"/>
  <c r="CA61" i="7"/>
  <c r="CE61" i="7"/>
  <c r="CI61" i="7"/>
  <c r="CM61" i="7"/>
  <c r="CQ61" i="7"/>
  <c r="CU61" i="7"/>
  <c r="CY61" i="7"/>
  <c r="DC61" i="7"/>
  <c r="DG61" i="7"/>
  <c r="DK61" i="7"/>
  <c r="V62" i="7"/>
  <c r="Z62" i="7"/>
  <c r="AD62" i="7"/>
  <c r="AH62" i="7"/>
  <c r="AL62" i="7"/>
  <c r="AP62" i="7"/>
  <c r="AT62" i="7"/>
  <c r="AX62" i="7"/>
  <c r="BB62" i="7"/>
  <c r="BF62" i="7"/>
  <c r="BJ62" i="7"/>
  <c r="BN62" i="7"/>
  <c r="BR62" i="7"/>
  <c r="BV62" i="7"/>
  <c r="BZ62" i="7"/>
  <c r="CD62" i="7"/>
  <c r="CH62" i="7"/>
  <c r="CL62" i="7"/>
  <c r="CP62" i="7"/>
  <c r="CT62" i="7"/>
  <c r="CX62" i="7"/>
  <c r="DB62" i="7"/>
  <c r="DF62" i="7"/>
  <c r="DJ62" i="7"/>
  <c r="DN62" i="7"/>
  <c r="Y63" i="7"/>
  <c r="AC63" i="7"/>
  <c r="AG63" i="7"/>
  <c r="AK63" i="7"/>
  <c r="AO63" i="7"/>
  <c r="AS63" i="7"/>
  <c r="AW63" i="7"/>
  <c r="BA63" i="7"/>
  <c r="BE63" i="7"/>
  <c r="BI63" i="7"/>
  <c r="BM63" i="7"/>
  <c r="BQ63" i="7"/>
  <c r="BU63" i="7"/>
  <c r="BY63" i="7"/>
  <c r="CC63" i="7"/>
  <c r="CG63" i="7"/>
  <c r="CK63" i="7"/>
  <c r="CO63" i="7"/>
  <c r="CS63" i="7"/>
  <c r="CW63" i="7"/>
  <c r="DA63" i="7"/>
  <c r="DE63" i="7"/>
  <c r="DI63" i="7"/>
  <c r="DM63" i="7"/>
  <c r="Y64" i="7"/>
  <c r="AE64" i="7"/>
  <c r="AJ64" i="7"/>
  <c r="AO64" i="7"/>
  <c r="AU64" i="7"/>
  <c r="AZ64" i="7"/>
  <c r="BE64" i="7"/>
  <c r="BK64" i="7"/>
  <c r="BP64" i="7"/>
  <c r="BU64" i="7"/>
  <c r="CA64" i="7"/>
  <c r="CF64" i="7"/>
  <c r="CK64" i="7"/>
  <c r="CQ64" i="7"/>
  <c r="CV64" i="7"/>
  <c r="DA64" i="7"/>
  <c r="DG64" i="7"/>
  <c r="DL64" i="7"/>
  <c r="DQ64" i="7"/>
  <c r="DR66" i="7"/>
  <c r="DN66" i="7"/>
  <c r="DJ66" i="7"/>
  <c r="DF66" i="7"/>
  <c r="DB66" i="7"/>
  <c r="CX66" i="7"/>
  <c r="CT66" i="7"/>
  <c r="CP66" i="7"/>
  <c r="CL66" i="7"/>
  <c r="CH66" i="7"/>
  <c r="CD66" i="7"/>
  <c r="BZ66" i="7"/>
  <c r="BV66" i="7"/>
  <c r="BR66" i="7"/>
  <c r="BN66" i="7"/>
  <c r="BJ66" i="7"/>
  <c r="BF66" i="7"/>
  <c r="BB66" i="7"/>
  <c r="AX66" i="7"/>
  <c r="AT66" i="7"/>
  <c r="AP66" i="7"/>
  <c r="AL66" i="7"/>
  <c r="AH66" i="7"/>
  <c r="AD66" i="7"/>
  <c r="Z66" i="7"/>
  <c r="V66" i="7"/>
  <c r="DP66" i="7"/>
  <c r="DL66" i="7"/>
  <c r="DH66" i="7"/>
  <c r="DD66" i="7"/>
  <c r="CZ66" i="7"/>
  <c r="CV66" i="7"/>
  <c r="CR66" i="7"/>
  <c r="CN66" i="7"/>
  <c r="CJ66" i="7"/>
  <c r="CF66" i="7"/>
  <c r="CB66" i="7"/>
  <c r="BX66" i="7"/>
  <c r="BT66" i="7"/>
  <c r="BP66" i="7"/>
  <c r="BL66" i="7"/>
  <c r="BH66" i="7"/>
  <c r="BD66" i="7"/>
  <c r="AZ66" i="7"/>
  <c r="AV66" i="7"/>
  <c r="AR66" i="7"/>
  <c r="AN66" i="7"/>
  <c r="AJ66" i="7"/>
  <c r="AF66" i="7"/>
  <c r="AB66" i="7"/>
  <c r="X66" i="7"/>
  <c r="AC66" i="7"/>
  <c r="AK66" i="7"/>
  <c r="AS66" i="7"/>
  <c r="BA66" i="7"/>
  <c r="BI66" i="7"/>
  <c r="BQ66" i="7"/>
  <c r="BY66" i="7"/>
  <c r="CG66" i="7"/>
  <c r="CO66" i="7"/>
  <c r="CW66" i="7"/>
  <c r="DE66" i="7"/>
  <c r="DM66" i="7"/>
  <c r="W70" i="7"/>
  <c r="AA70" i="7"/>
  <c r="AE70" i="7"/>
  <c r="AI70" i="7"/>
  <c r="AM70" i="7"/>
  <c r="AQ70" i="7"/>
  <c r="AU70" i="7"/>
  <c r="AY70" i="7"/>
  <c r="BC70" i="7"/>
  <c r="BG70" i="7"/>
  <c r="BK70" i="7"/>
  <c r="BO70" i="7"/>
  <c r="BS70" i="7"/>
  <c r="BW70" i="7"/>
  <c r="CA70" i="7"/>
  <c r="CE70" i="7"/>
  <c r="CI70" i="7"/>
  <c r="CM70" i="7"/>
  <c r="CQ70" i="7"/>
  <c r="CU70" i="7"/>
  <c r="CY70" i="7"/>
  <c r="DC70" i="7"/>
  <c r="DG70" i="7"/>
  <c r="DK70" i="7"/>
  <c r="DO70" i="7"/>
  <c r="Y72" i="7"/>
  <c r="AC72" i="7"/>
  <c r="AG72" i="7"/>
  <c r="AK72" i="7"/>
  <c r="AO72" i="7"/>
  <c r="AS72" i="7"/>
  <c r="AW72" i="7"/>
  <c r="BA72" i="7"/>
  <c r="BE72" i="7"/>
  <c r="BI72" i="7"/>
  <c r="BM72" i="7"/>
  <c r="BQ72" i="7"/>
  <c r="BU72" i="7"/>
  <c r="BY72" i="7"/>
  <c r="CC72" i="7"/>
  <c r="CG72" i="7"/>
  <c r="CK72" i="7"/>
  <c r="CO72" i="7"/>
  <c r="CS72" i="7"/>
  <c r="CW72" i="7"/>
  <c r="DA72" i="7"/>
  <c r="DE72" i="7"/>
  <c r="DI72" i="7"/>
  <c r="DM72" i="7"/>
  <c r="DQ72" i="7"/>
  <c r="W74" i="7"/>
  <c r="AA74" i="7"/>
  <c r="AE74" i="7"/>
  <c r="AI74" i="7"/>
  <c r="AM74" i="7"/>
  <c r="AQ74" i="7"/>
  <c r="AU74" i="7"/>
  <c r="AY74" i="7"/>
  <c r="BC74" i="7"/>
  <c r="BG74" i="7"/>
  <c r="BK74" i="7"/>
  <c r="BO74" i="7"/>
  <c r="BS74" i="7"/>
  <c r="BW74" i="7"/>
  <c r="CA74" i="7"/>
  <c r="CE74" i="7"/>
  <c r="CI74" i="7"/>
  <c r="CM74" i="7"/>
  <c r="CQ74" i="7"/>
  <c r="CU74" i="7"/>
  <c r="CY74" i="7"/>
  <c r="DC74" i="7"/>
  <c r="DG74" i="7"/>
  <c r="DK74" i="7"/>
  <c r="DO74" i="7"/>
  <c r="Y65" i="7"/>
  <c r="AC65" i="7"/>
  <c r="AG65" i="7"/>
  <c r="AK65" i="7"/>
  <c r="AO65" i="7"/>
  <c r="AS65" i="7"/>
  <c r="AW65" i="7"/>
  <c r="BA65" i="7"/>
  <c r="BE65" i="7"/>
  <c r="BI65" i="7"/>
  <c r="BM65" i="7"/>
  <c r="BQ65" i="7"/>
  <c r="BU65" i="7"/>
  <c r="BY65" i="7"/>
  <c r="CC65" i="7"/>
  <c r="CG65" i="7"/>
  <c r="CK65" i="7"/>
  <c r="CO65" i="7"/>
  <c r="CS65" i="7"/>
  <c r="CW65" i="7"/>
  <c r="DA65" i="7"/>
  <c r="DE65" i="7"/>
  <c r="DI65" i="7"/>
  <c r="DM65" i="7"/>
  <c r="W67" i="7"/>
  <c r="AA67" i="7"/>
  <c r="AE67" i="7"/>
  <c r="AI67" i="7"/>
  <c r="AM67" i="7"/>
  <c r="AQ67" i="7"/>
  <c r="AU67" i="7"/>
  <c r="AY67" i="7"/>
  <c r="BC67" i="7"/>
  <c r="BG67" i="7"/>
  <c r="BK67" i="7"/>
  <c r="BO67" i="7"/>
  <c r="BS67" i="7"/>
  <c r="BW67" i="7"/>
  <c r="CA67" i="7"/>
  <c r="CE67" i="7"/>
  <c r="CI67" i="7"/>
  <c r="CM67" i="7"/>
  <c r="CQ67" i="7"/>
  <c r="CU67" i="7"/>
  <c r="CY67" i="7"/>
  <c r="DC67" i="7"/>
  <c r="DG67" i="7"/>
  <c r="DK67" i="7"/>
  <c r="DO67" i="7"/>
  <c r="Y69" i="7"/>
  <c r="AC69" i="7"/>
  <c r="AG69" i="7"/>
  <c r="AK69" i="7"/>
  <c r="AO69" i="7"/>
  <c r="AS69" i="7"/>
  <c r="AW69" i="7"/>
  <c r="BA69" i="7"/>
  <c r="BE69" i="7"/>
  <c r="BI69" i="7"/>
  <c r="BM69" i="7"/>
  <c r="BQ69" i="7"/>
  <c r="BU69" i="7"/>
  <c r="BY69" i="7"/>
  <c r="CC69" i="7"/>
  <c r="CG69" i="7"/>
  <c r="CK69" i="7"/>
  <c r="CO69" i="7"/>
  <c r="CS69" i="7"/>
  <c r="CW69" i="7"/>
  <c r="DA69" i="7"/>
  <c r="DE69" i="7"/>
  <c r="DI69" i="7"/>
  <c r="DM69" i="7"/>
  <c r="X70" i="7"/>
  <c r="AB70" i="7"/>
  <c r="AF70" i="7"/>
  <c r="AJ70" i="7"/>
  <c r="AN70" i="7"/>
  <c r="AR70" i="7"/>
  <c r="AV70" i="7"/>
  <c r="AZ70" i="7"/>
  <c r="BD70" i="7"/>
  <c r="BH70" i="7"/>
  <c r="BL70" i="7"/>
  <c r="BP70" i="7"/>
  <c r="BT70" i="7"/>
  <c r="BX70" i="7"/>
  <c r="CB70" i="7"/>
  <c r="CF70" i="7"/>
  <c r="CJ70" i="7"/>
  <c r="CN70" i="7"/>
  <c r="CR70" i="7"/>
  <c r="CV70" i="7"/>
  <c r="CZ70" i="7"/>
  <c r="DD70" i="7"/>
  <c r="DH70" i="7"/>
  <c r="DL70" i="7"/>
  <c r="DP70" i="7"/>
  <c r="W71" i="7"/>
  <c r="AA71" i="7"/>
  <c r="AE71" i="7"/>
  <c r="AI71" i="7"/>
  <c r="AM71" i="7"/>
  <c r="AQ71" i="7"/>
  <c r="AU71" i="7"/>
  <c r="AY71" i="7"/>
  <c r="BC71" i="7"/>
  <c r="BG71" i="7"/>
  <c r="BK71" i="7"/>
  <c r="BO71" i="7"/>
  <c r="BS71" i="7"/>
  <c r="BW71" i="7"/>
  <c r="CA71" i="7"/>
  <c r="CE71" i="7"/>
  <c r="CI71" i="7"/>
  <c r="CM71" i="7"/>
  <c r="CQ71" i="7"/>
  <c r="CU71" i="7"/>
  <c r="CY71" i="7"/>
  <c r="DC71" i="7"/>
  <c r="DG71" i="7"/>
  <c r="DK71" i="7"/>
  <c r="DO71" i="7"/>
  <c r="V72" i="7"/>
  <c r="Z72" i="7"/>
  <c r="AD72" i="7"/>
  <c r="AH72" i="7"/>
  <c r="AL72" i="7"/>
  <c r="AP72" i="7"/>
  <c r="AT72" i="7"/>
  <c r="AX72" i="7"/>
  <c r="BB72" i="7"/>
  <c r="BF72" i="7"/>
  <c r="BJ72" i="7"/>
  <c r="BN72" i="7"/>
  <c r="BR72" i="7"/>
  <c r="BV72" i="7"/>
  <c r="BZ72" i="7"/>
  <c r="CD72" i="7"/>
  <c r="CH72" i="7"/>
  <c r="CL72" i="7"/>
  <c r="CP72" i="7"/>
  <c r="CT72" i="7"/>
  <c r="CX72" i="7"/>
  <c r="DB72" i="7"/>
  <c r="DF72" i="7"/>
  <c r="DJ72" i="7"/>
  <c r="DN72" i="7"/>
  <c r="DR72" i="7"/>
  <c r="Y73" i="7"/>
  <c r="AC73" i="7"/>
  <c r="AG73" i="7"/>
  <c r="AK73" i="7"/>
  <c r="AO73" i="7"/>
  <c r="AS73" i="7"/>
  <c r="AW73" i="7"/>
  <c r="BA73" i="7"/>
  <c r="BE73" i="7"/>
  <c r="BI73" i="7"/>
  <c r="BM73" i="7"/>
  <c r="BQ73" i="7"/>
  <c r="BU73" i="7"/>
  <c r="BY73" i="7"/>
  <c r="CC73" i="7"/>
  <c r="CG73" i="7"/>
  <c r="CK73" i="7"/>
  <c r="CO73" i="7"/>
  <c r="CS73" i="7"/>
  <c r="CW73" i="7"/>
  <c r="DA73" i="7"/>
  <c r="DE73" i="7"/>
  <c r="DI73" i="7"/>
  <c r="DM73" i="7"/>
  <c r="X74" i="7"/>
  <c r="AB74" i="7"/>
  <c r="AF74" i="7"/>
  <c r="AJ74" i="7"/>
  <c r="AN74" i="7"/>
  <c r="AR74" i="7"/>
  <c r="AV74" i="7"/>
  <c r="AZ74" i="7"/>
  <c r="BD74" i="7"/>
  <c r="BH74" i="7"/>
  <c r="BL74" i="7"/>
  <c r="BP74" i="7"/>
  <c r="BT74" i="7"/>
  <c r="BX74" i="7"/>
  <c r="CB74" i="7"/>
  <c r="CF74" i="7"/>
  <c r="CJ74" i="7"/>
  <c r="CN74" i="7"/>
  <c r="CR74" i="7"/>
  <c r="CV74" i="7"/>
  <c r="CZ74" i="7"/>
  <c r="DD74" i="7"/>
  <c r="DH74" i="7"/>
  <c r="DL74" i="7"/>
  <c r="DP74" i="7"/>
  <c r="W75" i="7"/>
  <c r="AC75" i="7"/>
  <c r="AH75" i="7"/>
  <c r="AM75" i="7"/>
  <c r="AS75" i="7"/>
  <c r="AX75" i="7"/>
  <c r="BC75" i="7"/>
  <c r="BI75" i="7"/>
  <c r="BN75" i="7"/>
  <c r="BS75" i="7"/>
  <c r="BY75" i="7"/>
  <c r="CD75" i="7"/>
  <c r="CI75" i="7"/>
  <c r="CO75" i="7"/>
  <c r="CT75" i="7"/>
  <c r="CY75" i="7"/>
  <c r="DE75" i="7"/>
  <c r="DJ75" i="7"/>
  <c r="X76" i="7"/>
  <c r="AC76" i="7"/>
  <c r="AH76" i="7"/>
  <c r="AP76" i="7"/>
  <c r="AX76" i="7"/>
  <c r="BF76" i="7"/>
  <c r="BN76" i="7"/>
  <c r="BV76" i="7"/>
  <c r="CD76" i="7"/>
  <c r="CL76" i="7"/>
  <c r="CT76" i="7"/>
  <c r="DB76" i="7"/>
  <c r="DJ76" i="7"/>
  <c r="DP77" i="7"/>
  <c r="DL77" i="7"/>
  <c r="DH77" i="7"/>
  <c r="DD77" i="7"/>
  <c r="CZ77" i="7"/>
  <c r="CV77" i="7"/>
  <c r="CR77" i="7"/>
  <c r="CN77" i="7"/>
  <c r="CJ77" i="7"/>
  <c r="CF77" i="7"/>
  <c r="CB77" i="7"/>
  <c r="BX77" i="7"/>
  <c r="BT77" i="7"/>
  <c r="BP77" i="7"/>
  <c r="BL77" i="7"/>
  <c r="BH77" i="7"/>
  <c r="BD77" i="7"/>
  <c r="AZ77" i="7"/>
  <c r="AV77" i="7"/>
  <c r="AR77" i="7"/>
  <c r="AN77" i="7"/>
  <c r="AJ77" i="7"/>
  <c r="AF77" i="7"/>
  <c r="AB77" i="7"/>
  <c r="X77" i="7"/>
  <c r="DR77" i="7"/>
  <c r="DN77" i="7"/>
  <c r="DJ77" i="7"/>
  <c r="DF77" i="7"/>
  <c r="DB77" i="7"/>
  <c r="CX77" i="7"/>
  <c r="CT77" i="7"/>
  <c r="CP77" i="7"/>
  <c r="CL77" i="7"/>
  <c r="CH77" i="7"/>
  <c r="CD77" i="7"/>
  <c r="BZ77" i="7"/>
  <c r="BV77" i="7"/>
  <c r="BR77" i="7"/>
  <c r="BN77" i="7"/>
  <c r="BJ77" i="7"/>
  <c r="BF77" i="7"/>
  <c r="BB77" i="7"/>
  <c r="AX77" i="7"/>
  <c r="AT77" i="7"/>
  <c r="AP77" i="7"/>
  <c r="AL77" i="7"/>
  <c r="AH77" i="7"/>
  <c r="AD77" i="7"/>
  <c r="Z77" i="7"/>
  <c r="V77" i="7"/>
  <c r="AC77" i="7"/>
  <c r="AK77" i="7"/>
  <c r="AS77" i="7"/>
  <c r="BA77" i="7"/>
  <c r="BI77" i="7"/>
  <c r="BQ77" i="7"/>
  <c r="BY77" i="7"/>
  <c r="CG77" i="7"/>
  <c r="CO77" i="7"/>
  <c r="CW77" i="7"/>
  <c r="DE77" i="7"/>
  <c r="DM77" i="7"/>
  <c r="AC81" i="7"/>
  <c r="AS81" i="7"/>
  <c r="BI81" i="7"/>
  <c r="BY81" i="7"/>
  <c r="CO81" i="7"/>
  <c r="AS85" i="7"/>
  <c r="BY85" i="7"/>
  <c r="Y70" i="7"/>
  <c r="AC70" i="7"/>
  <c r="AG70" i="7"/>
  <c r="AK70" i="7"/>
  <c r="AO70" i="7"/>
  <c r="AS70" i="7"/>
  <c r="AW70" i="7"/>
  <c r="BA70" i="7"/>
  <c r="BE70" i="7"/>
  <c r="BI70" i="7"/>
  <c r="BM70" i="7"/>
  <c r="BQ70" i="7"/>
  <c r="BU70" i="7"/>
  <c r="BY70" i="7"/>
  <c r="CC70" i="7"/>
  <c r="CG70" i="7"/>
  <c r="CK70" i="7"/>
  <c r="CO70" i="7"/>
  <c r="CS70" i="7"/>
  <c r="CW70" i="7"/>
  <c r="DA70" i="7"/>
  <c r="DE70" i="7"/>
  <c r="DI70" i="7"/>
  <c r="DM70" i="7"/>
  <c r="DQ70" i="7"/>
  <c r="W72" i="7"/>
  <c r="AA72" i="7"/>
  <c r="AE72" i="7"/>
  <c r="AI72" i="7"/>
  <c r="AM72" i="7"/>
  <c r="AQ72" i="7"/>
  <c r="AU72" i="7"/>
  <c r="AY72" i="7"/>
  <c r="BC72" i="7"/>
  <c r="BG72" i="7"/>
  <c r="BK72" i="7"/>
  <c r="BO72" i="7"/>
  <c r="BS72" i="7"/>
  <c r="BW72" i="7"/>
  <c r="CA72" i="7"/>
  <c r="CE72" i="7"/>
  <c r="CI72" i="7"/>
  <c r="CM72" i="7"/>
  <c r="CQ72" i="7"/>
  <c r="CU72" i="7"/>
  <c r="CY72" i="7"/>
  <c r="DC72" i="7"/>
  <c r="DG72" i="7"/>
  <c r="DK72" i="7"/>
  <c r="DO72" i="7"/>
  <c r="Y74" i="7"/>
  <c r="AC74" i="7"/>
  <c r="AG74" i="7"/>
  <c r="AK74" i="7"/>
  <c r="AO74" i="7"/>
  <c r="AS74" i="7"/>
  <c r="AW74" i="7"/>
  <c r="BA74" i="7"/>
  <c r="BE74" i="7"/>
  <c r="BI74" i="7"/>
  <c r="BM74" i="7"/>
  <c r="BQ74" i="7"/>
  <c r="BU74" i="7"/>
  <c r="BY74" i="7"/>
  <c r="CC74" i="7"/>
  <c r="CG74" i="7"/>
  <c r="CK74" i="7"/>
  <c r="CO74" i="7"/>
  <c r="CS74" i="7"/>
  <c r="CW74" i="7"/>
  <c r="DA74" i="7"/>
  <c r="DE74" i="7"/>
  <c r="DI74" i="7"/>
  <c r="DM74" i="7"/>
  <c r="DQ74" i="7"/>
  <c r="DP85" i="7"/>
  <c r="DL85" i="7"/>
  <c r="DH85" i="7"/>
  <c r="DD85" i="7"/>
  <c r="CZ85" i="7"/>
  <c r="CV85" i="7"/>
  <c r="CR85" i="7"/>
  <c r="CN85" i="7"/>
  <c r="CJ85" i="7"/>
  <c r="CF85" i="7"/>
  <c r="CB85" i="7"/>
  <c r="BX85" i="7"/>
  <c r="BT85" i="7"/>
  <c r="BP85" i="7"/>
  <c r="BL85" i="7"/>
  <c r="BH85" i="7"/>
  <c r="BD85" i="7"/>
  <c r="AZ85" i="7"/>
  <c r="AV85" i="7"/>
  <c r="AR85" i="7"/>
  <c r="AN85" i="7"/>
  <c r="AJ85" i="7"/>
  <c r="AF85" i="7"/>
  <c r="AB85" i="7"/>
  <c r="X85" i="7"/>
  <c r="DO85" i="7"/>
  <c r="DK85" i="7"/>
  <c r="DG85" i="7"/>
  <c r="DC85" i="7"/>
  <c r="CY85" i="7"/>
  <c r="CU85" i="7"/>
  <c r="CQ85" i="7"/>
  <c r="CM85" i="7"/>
  <c r="CI85" i="7"/>
  <c r="CE85" i="7"/>
  <c r="CA85" i="7"/>
  <c r="BW85" i="7"/>
  <c r="BS85" i="7"/>
  <c r="BO85" i="7"/>
  <c r="BK85" i="7"/>
  <c r="BG85" i="7"/>
  <c r="BC85" i="7"/>
  <c r="AY85" i="7"/>
  <c r="AU85" i="7"/>
  <c r="AQ85" i="7"/>
  <c r="AM85" i="7"/>
  <c r="AI85" i="7"/>
  <c r="AE85" i="7"/>
  <c r="AA85" i="7"/>
  <c r="W85" i="7"/>
  <c r="DR85" i="7"/>
  <c r="DJ85" i="7"/>
  <c r="DB85" i="7"/>
  <c r="CT85" i="7"/>
  <c r="CL85" i="7"/>
  <c r="CD85" i="7"/>
  <c r="BV85" i="7"/>
  <c r="BN85" i="7"/>
  <c r="BF85" i="7"/>
  <c r="AX85" i="7"/>
  <c r="AP85" i="7"/>
  <c r="AH85" i="7"/>
  <c r="Z85" i="7"/>
  <c r="DQ85" i="7"/>
  <c r="DI85" i="7"/>
  <c r="DA85" i="7"/>
  <c r="CS85" i="7"/>
  <c r="CK85" i="7"/>
  <c r="CC85" i="7"/>
  <c r="BU85" i="7"/>
  <c r="BM85" i="7"/>
  <c r="BE85" i="7"/>
  <c r="AW85" i="7"/>
  <c r="AO85" i="7"/>
  <c r="AG85" i="7"/>
  <c r="Y85" i="7"/>
  <c r="DN85" i="7"/>
  <c r="DF85" i="7"/>
  <c r="CX85" i="7"/>
  <c r="CP85" i="7"/>
  <c r="CH85" i="7"/>
  <c r="BZ85" i="7"/>
  <c r="BR85" i="7"/>
  <c r="BJ85" i="7"/>
  <c r="BB85" i="7"/>
  <c r="AT85" i="7"/>
  <c r="AL85" i="7"/>
  <c r="AD85" i="7"/>
  <c r="V85" i="7"/>
  <c r="BA85" i="7"/>
  <c r="CG85" i="7"/>
  <c r="DM85" i="7"/>
  <c r="Y67" i="7"/>
  <c r="AC67" i="7"/>
  <c r="AG67" i="7"/>
  <c r="AK67" i="7"/>
  <c r="AO67" i="7"/>
  <c r="AS67" i="7"/>
  <c r="AW67" i="7"/>
  <c r="BA67" i="7"/>
  <c r="BE67" i="7"/>
  <c r="BI67" i="7"/>
  <c r="BM67" i="7"/>
  <c r="BQ67" i="7"/>
  <c r="BU67" i="7"/>
  <c r="BY67" i="7"/>
  <c r="CC67" i="7"/>
  <c r="CG67" i="7"/>
  <c r="CK67" i="7"/>
  <c r="CO67" i="7"/>
  <c r="CS67" i="7"/>
  <c r="CW67" i="7"/>
  <c r="DA67" i="7"/>
  <c r="DE67" i="7"/>
  <c r="DI67" i="7"/>
  <c r="DM67" i="7"/>
  <c r="V70" i="7"/>
  <c r="Z70" i="7"/>
  <c r="AD70" i="7"/>
  <c r="AH70" i="7"/>
  <c r="AL70" i="7"/>
  <c r="AP70" i="7"/>
  <c r="AT70" i="7"/>
  <c r="AX70" i="7"/>
  <c r="BB70" i="7"/>
  <c r="BF70" i="7"/>
  <c r="BJ70" i="7"/>
  <c r="BN70" i="7"/>
  <c r="BR70" i="7"/>
  <c r="BV70" i="7"/>
  <c r="BZ70" i="7"/>
  <c r="CD70" i="7"/>
  <c r="CH70" i="7"/>
  <c r="CL70" i="7"/>
  <c r="CP70" i="7"/>
  <c r="CT70" i="7"/>
  <c r="CX70" i="7"/>
  <c r="DB70" i="7"/>
  <c r="DF70" i="7"/>
  <c r="DJ70" i="7"/>
  <c r="DN70" i="7"/>
  <c r="Y71" i="7"/>
  <c r="AC71" i="7"/>
  <c r="AG71" i="7"/>
  <c r="AK71" i="7"/>
  <c r="AO71" i="7"/>
  <c r="AS71" i="7"/>
  <c r="AW71" i="7"/>
  <c r="BA71" i="7"/>
  <c r="BE71" i="7"/>
  <c r="BI71" i="7"/>
  <c r="BM71" i="7"/>
  <c r="BQ71" i="7"/>
  <c r="BU71" i="7"/>
  <c r="BY71" i="7"/>
  <c r="CC71" i="7"/>
  <c r="CG71" i="7"/>
  <c r="CK71" i="7"/>
  <c r="CO71" i="7"/>
  <c r="CS71" i="7"/>
  <c r="CW71" i="7"/>
  <c r="DA71" i="7"/>
  <c r="DE71" i="7"/>
  <c r="DI71" i="7"/>
  <c r="DM71" i="7"/>
  <c r="X72" i="7"/>
  <c r="AB72" i="7"/>
  <c r="AF72" i="7"/>
  <c r="AJ72" i="7"/>
  <c r="AN72" i="7"/>
  <c r="AR72" i="7"/>
  <c r="AV72" i="7"/>
  <c r="AZ72" i="7"/>
  <c r="BD72" i="7"/>
  <c r="BH72" i="7"/>
  <c r="BL72" i="7"/>
  <c r="BP72" i="7"/>
  <c r="BT72" i="7"/>
  <c r="BX72" i="7"/>
  <c r="CB72" i="7"/>
  <c r="CF72" i="7"/>
  <c r="CJ72" i="7"/>
  <c r="CN72" i="7"/>
  <c r="CR72" i="7"/>
  <c r="CV72" i="7"/>
  <c r="CZ72" i="7"/>
  <c r="DD72" i="7"/>
  <c r="DH72" i="7"/>
  <c r="DL72" i="7"/>
  <c r="V74" i="7"/>
  <c r="Z74" i="7"/>
  <c r="AD74" i="7"/>
  <c r="AH74" i="7"/>
  <c r="AL74" i="7"/>
  <c r="AP74" i="7"/>
  <c r="AT74" i="7"/>
  <c r="AX74" i="7"/>
  <c r="BB74" i="7"/>
  <c r="BF74" i="7"/>
  <c r="BJ74" i="7"/>
  <c r="BN74" i="7"/>
  <c r="BR74" i="7"/>
  <c r="BV74" i="7"/>
  <c r="BZ74" i="7"/>
  <c r="CD74" i="7"/>
  <c r="CH74" i="7"/>
  <c r="CL74" i="7"/>
  <c r="CP74" i="7"/>
  <c r="CT74" i="7"/>
  <c r="CX74" i="7"/>
  <c r="DB74" i="7"/>
  <c r="DF74" i="7"/>
  <c r="DJ74" i="7"/>
  <c r="DN74" i="7"/>
  <c r="DP75" i="7"/>
  <c r="DL75" i="7"/>
  <c r="DH75" i="7"/>
  <c r="DD75" i="7"/>
  <c r="CZ75" i="7"/>
  <c r="CV75" i="7"/>
  <c r="CR75" i="7"/>
  <c r="CN75" i="7"/>
  <c r="CJ75" i="7"/>
  <c r="CF75" i="7"/>
  <c r="CB75" i="7"/>
  <c r="BX75" i="7"/>
  <c r="BT75" i="7"/>
  <c r="BP75" i="7"/>
  <c r="BL75" i="7"/>
  <c r="BH75" i="7"/>
  <c r="BD75" i="7"/>
  <c r="AZ75" i="7"/>
  <c r="AV75" i="7"/>
  <c r="AR75" i="7"/>
  <c r="AN75" i="7"/>
  <c r="AJ75" i="7"/>
  <c r="AF75" i="7"/>
  <c r="AB75" i="7"/>
  <c r="X75" i="7"/>
  <c r="Z75" i="7"/>
  <c r="AE75" i="7"/>
  <c r="AK75" i="7"/>
  <c r="AP75" i="7"/>
  <c r="AU75" i="7"/>
  <c r="BA75" i="7"/>
  <c r="BF75" i="7"/>
  <c r="BK75" i="7"/>
  <c r="BQ75" i="7"/>
  <c r="BV75" i="7"/>
  <c r="CA75" i="7"/>
  <c r="CG75" i="7"/>
  <c r="CL75" i="7"/>
  <c r="CQ75" i="7"/>
  <c r="CW75" i="7"/>
  <c r="DB75" i="7"/>
  <c r="DG75" i="7"/>
  <c r="DM75" i="7"/>
  <c r="DR75" i="7"/>
  <c r="DQ76" i="7"/>
  <c r="DM76" i="7"/>
  <c r="DI76" i="7"/>
  <c r="DE76" i="7"/>
  <c r="DA76" i="7"/>
  <c r="CW76" i="7"/>
  <c r="CS76" i="7"/>
  <c r="CO76" i="7"/>
  <c r="CK76" i="7"/>
  <c r="CG76" i="7"/>
  <c r="CC76" i="7"/>
  <c r="BY76" i="7"/>
  <c r="BU76" i="7"/>
  <c r="BQ76" i="7"/>
  <c r="BM76" i="7"/>
  <c r="BI76" i="7"/>
  <c r="BE76" i="7"/>
  <c r="BA76" i="7"/>
  <c r="AW76" i="7"/>
  <c r="AS76" i="7"/>
  <c r="AO76" i="7"/>
  <c r="AK76" i="7"/>
  <c r="DO76" i="7"/>
  <c r="DK76" i="7"/>
  <c r="DG76" i="7"/>
  <c r="DC76" i="7"/>
  <c r="CY76" i="7"/>
  <c r="CU76" i="7"/>
  <c r="CQ76" i="7"/>
  <c r="CM76" i="7"/>
  <c r="CI76" i="7"/>
  <c r="CE76" i="7"/>
  <c r="CA76" i="7"/>
  <c r="BW76" i="7"/>
  <c r="BS76" i="7"/>
  <c r="BO76" i="7"/>
  <c r="BK76" i="7"/>
  <c r="BG76" i="7"/>
  <c r="BC76" i="7"/>
  <c r="AY76" i="7"/>
  <c r="AU76" i="7"/>
  <c r="AQ76" i="7"/>
  <c r="AM76" i="7"/>
  <c r="AI76" i="7"/>
  <c r="AE76" i="7"/>
  <c r="AA76" i="7"/>
  <c r="W76" i="7"/>
  <c r="Z76" i="7"/>
  <c r="AF76" i="7"/>
  <c r="AL76" i="7"/>
  <c r="AT76" i="7"/>
  <c r="BB76" i="7"/>
  <c r="BJ76" i="7"/>
  <c r="BR76" i="7"/>
  <c r="BZ76" i="7"/>
  <c r="CH76" i="7"/>
  <c r="CP76" i="7"/>
  <c r="CX76" i="7"/>
  <c r="DF76" i="7"/>
  <c r="DN76" i="7"/>
  <c r="DP81" i="7"/>
  <c r="DL81" i="7"/>
  <c r="DH81" i="7"/>
  <c r="DD81" i="7"/>
  <c r="CZ81" i="7"/>
  <c r="CV81" i="7"/>
  <c r="CR81" i="7"/>
  <c r="CN81" i="7"/>
  <c r="CJ81" i="7"/>
  <c r="CF81" i="7"/>
  <c r="CB81" i="7"/>
  <c r="BX81" i="7"/>
  <c r="BT81" i="7"/>
  <c r="BP81" i="7"/>
  <c r="BL81" i="7"/>
  <c r="BH81" i="7"/>
  <c r="BD81" i="7"/>
  <c r="AZ81" i="7"/>
  <c r="AV81" i="7"/>
  <c r="AR81" i="7"/>
  <c r="AN81" i="7"/>
  <c r="AJ81" i="7"/>
  <c r="AF81" i="7"/>
  <c r="AB81" i="7"/>
  <c r="X81" i="7"/>
  <c r="DO81" i="7"/>
  <c r="DK81" i="7"/>
  <c r="DG81" i="7"/>
  <c r="DC81" i="7"/>
  <c r="CY81" i="7"/>
  <c r="CU81" i="7"/>
  <c r="CQ81" i="7"/>
  <c r="CM81" i="7"/>
  <c r="CI81" i="7"/>
  <c r="CE81" i="7"/>
  <c r="CA81" i="7"/>
  <c r="BW81" i="7"/>
  <c r="BS81" i="7"/>
  <c r="BO81" i="7"/>
  <c r="BK81" i="7"/>
  <c r="BG81" i="7"/>
  <c r="BC81" i="7"/>
  <c r="AY81" i="7"/>
  <c r="AU81" i="7"/>
  <c r="AQ81" i="7"/>
  <c r="AM81" i="7"/>
  <c r="AI81" i="7"/>
  <c r="AE81" i="7"/>
  <c r="AA81" i="7"/>
  <c r="W81" i="7"/>
  <c r="DR81" i="7"/>
  <c r="DN81" i="7"/>
  <c r="DJ81" i="7"/>
  <c r="DF81" i="7"/>
  <c r="DB81" i="7"/>
  <c r="CX81" i="7"/>
  <c r="CT81" i="7"/>
  <c r="CP81" i="7"/>
  <c r="CL81" i="7"/>
  <c r="CH81" i="7"/>
  <c r="CD81" i="7"/>
  <c r="BZ81" i="7"/>
  <c r="BV81" i="7"/>
  <c r="BR81" i="7"/>
  <c r="BN81" i="7"/>
  <c r="BJ81" i="7"/>
  <c r="BF81" i="7"/>
  <c r="BB81" i="7"/>
  <c r="AX81" i="7"/>
  <c r="AT81" i="7"/>
  <c r="AP81" i="7"/>
  <c r="AL81" i="7"/>
  <c r="AH81" i="7"/>
  <c r="AD81" i="7"/>
  <c r="Z81" i="7"/>
  <c r="V81" i="7"/>
  <c r="AK81" i="7"/>
  <c r="BA81" i="7"/>
  <c r="BQ81" i="7"/>
  <c r="CG81" i="7"/>
  <c r="CW81" i="7"/>
  <c r="DM81" i="7"/>
  <c r="AC85" i="7"/>
  <c r="BI85" i="7"/>
  <c r="CO85" i="7"/>
  <c r="Y78" i="7"/>
  <c r="AC78" i="7"/>
  <c r="AG78" i="7"/>
  <c r="AK78" i="7"/>
  <c r="AO78" i="7"/>
  <c r="AS78" i="7"/>
  <c r="AW78" i="7"/>
  <c r="BA78" i="7"/>
  <c r="BE78" i="7"/>
  <c r="BI78" i="7"/>
  <c r="BM78" i="7"/>
  <c r="BQ78" i="7"/>
  <c r="BU78" i="7"/>
  <c r="BY78" i="7"/>
  <c r="CC78" i="7"/>
  <c r="CG78" i="7"/>
  <c r="CK78" i="7"/>
  <c r="CO78" i="7"/>
  <c r="CS78" i="7"/>
  <c r="CW78" i="7"/>
  <c r="DA78" i="7"/>
  <c r="DE78" i="7"/>
  <c r="DI78" i="7"/>
  <c r="DM78" i="7"/>
  <c r="X79" i="7"/>
  <c r="AB79" i="7"/>
  <c r="AF79" i="7"/>
  <c r="AJ79" i="7"/>
  <c r="AN79" i="7"/>
  <c r="AR79" i="7"/>
  <c r="AV79" i="7"/>
  <c r="AZ79" i="7"/>
  <c r="BD79" i="7"/>
  <c r="BH79" i="7"/>
  <c r="BL79" i="7"/>
  <c r="BP79" i="7"/>
  <c r="BT79" i="7"/>
  <c r="BX79" i="7"/>
  <c r="CB79" i="7"/>
  <c r="CF79" i="7"/>
  <c r="CJ79" i="7"/>
  <c r="CN79" i="7"/>
  <c r="CR79" i="7"/>
  <c r="CV79" i="7"/>
  <c r="CZ79" i="7"/>
  <c r="DD79" i="7"/>
  <c r="DH79" i="7"/>
  <c r="DL79" i="7"/>
  <c r="DP79" i="7"/>
  <c r="W80" i="7"/>
  <c r="AA80" i="7"/>
  <c r="AE80" i="7"/>
  <c r="AI80" i="7"/>
  <c r="AM80" i="7"/>
  <c r="AQ80" i="7"/>
  <c r="AU80" i="7"/>
  <c r="AY80" i="7"/>
  <c r="BC80" i="7"/>
  <c r="BG80" i="7"/>
  <c r="BK80" i="7"/>
  <c r="BO80" i="7"/>
  <c r="BS80" i="7"/>
  <c r="BW80" i="7"/>
  <c r="CA80" i="7"/>
  <c r="CE80" i="7"/>
  <c r="CI80" i="7"/>
  <c r="CM80" i="7"/>
  <c r="CQ80" i="7"/>
  <c r="CU80" i="7"/>
  <c r="CY80" i="7"/>
  <c r="DC80" i="7"/>
  <c r="DG80" i="7"/>
  <c r="DK80" i="7"/>
  <c r="DO80" i="7"/>
  <c r="Y82" i="7"/>
  <c r="AC82" i="7"/>
  <c r="AG82" i="7"/>
  <c r="AK82" i="7"/>
  <c r="AO82" i="7"/>
  <c r="AS82" i="7"/>
  <c r="AW82" i="7"/>
  <c r="BA82" i="7"/>
  <c r="BE82" i="7"/>
  <c r="BI82" i="7"/>
  <c r="BM82" i="7"/>
  <c r="BQ82" i="7"/>
  <c r="BU82" i="7"/>
  <c r="BY82" i="7"/>
  <c r="CC82" i="7"/>
  <c r="CG82" i="7"/>
  <c r="CK82" i="7"/>
  <c r="CO82" i="7"/>
  <c r="CS82" i="7"/>
  <c r="CW82" i="7"/>
  <c r="DA82" i="7"/>
  <c r="DE82" i="7"/>
  <c r="DI82" i="7"/>
  <c r="DM82" i="7"/>
  <c r="X83" i="7"/>
  <c r="AB83" i="7"/>
  <c r="AF83" i="7"/>
  <c r="AJ83" i="7"/>
  <c r="AN83" i="7"/>
  <c r="AR83" i="7"/>
  <c r="AV83" i="7"/>
  <c r="AZ83" i="7"/>
  <c r="BD83" i="7"/>
  <c r="BH83" i="7"/>
  <c r="BL83" i="7"/>
  <c r="BQ83" i="7"/>
  <c r="BW83" i="7"/>
  <c r="CB83" i="7"/>
  <c r="CG83" i="7"/>
  <c r="CM83" i="7"/>
  <c r="CR83" i="7"/>
  <c r="CW83" i="7"/>
  <c r="DC83" i="7"/>
  <c r="DH83" i="7"/>
  <c r="Y86" i="7"/>
  <c r="AG86" i="7"/>
  <c r="AO86" i="7"/>
  <c r="AW86" i="7"/>
  <c r="BE86" i="7"/>
  <c r="BM86" i="7"/>
  <c r="BU86" i="7"/>
  <c r="CC86" i="7"/>
  <c r="CK86" i="7"/>
  <c r="CS86" i="7"/>
  <c r="DA86" i="7"/>
  <c r="DI86" i="7"/>
  <c r="Y79" i="7"/>
  <c r="AC79" i="7"/>
  <c r="AG79" i="7"/>
  <c r="AK79" i="7"/>
  <c r="AO79" i="7"/>
  <c r="AS79" i="7"/>
  <c r="AW79" i="7"/>
  <c r="BA79" i="7"/>
  <c r="BE79" i="7"/>
  <c r="BI79" i="7"/>
  <c r="BM79" i="7"/>
  <c r="BQ79" i="7"/>
  <c r="BU79" i="7"/>
  <c r="BY79" i="7"/>
  <c r="CC79" i="7"/>
  <c r="CG79" i="7"/>
  <c r="CK79" i="7"/>
  <c r="CO79" i="7"/>
  <c r="CS79" i="7"/>
  <c r="CW79" i="7"/>
  <c r="DA79" i="7"/>
  <c r="DE79" i="7"/>
  <c r="DI79" i="7"/>
  <c r="DM79" i="7"/>
  <c r="DQ79" i="7"/>
  <c r="DR83" i="7"/>
  <c r="DN83" i="7"/>
  <c r="DJ83" i="7"/>
  <c r="DF83" i="7"/>
  <c r="DB83" i="7"/>
  <c r="CX83" i="7"/>
  <c r="CT83" i="7"/>
  <c r="CP83" i="7"/>
  <c r="CL83" i="7"/>
  <c r="CH83" i="7"/>
  <c r="CD83" i="7"/>
  <c r="BZ83" i="7"/>
  <c r="BV83" i="7"/>
  <c r="BR83" i="7"/>
  <c r="BN83" i="7"/>
  <c r="Y83" i="7"/>
  <c r="AC83" i="7"/>
  <c r="AG83" i="7"/>
  <c r="AK83" i="7"/>
  <c r="AO83" i="7"/>
  <c r="AS83" i="7"/>
  <c r="AW83" i="7"/>
  <c r="BA83" i="7"/>
  <c r="BE83" i="7"/>
  <c r="BI83" i="7"/>
  <c r="BM83" i="7"/>
  <c r="BS83" i="7"/>
  <c r="BX83" i="7"/>
  <c r="CC83" i="7"/>
  <c r="CI83" i="7"/>
  <c r="CN83" i="7"/>
  <c r="CS83" i="7"/>
  <c r="CY83" i="7"/>
  <c r="DD83" i="7"/>
  <c r="DI83" i="7"/>
  <c r="DO83" i="7"/>
  <c r="DP93" i="7"/>
  <c r="DL93" i="7"/>
  <c r="DH93" i="7"/>
  <c r="DD93" i="7"/>
  <c r="CZ93" i="7"/>
  <c r="CV93" i="7"/>
  <c r="CR93" i="7"/>
  <c r="CN93" i="7"/>
  <c r="CJ93" i="7"/>
  <c r="CF93" i="7"/>
  <c r="CB93" i="7"/>
  <c r="BX93" i="7"/>
  <c r="BT93" i="7"/>
  <c r="BP93" i="7"/>
  <c r="BL93" i="7"/>
  <c r="BH93" i="7"/>
  <c r="BD93" i="7"/>
  <c r="AZ93" i="7"/>
  <c r="AV93" i="7"/>
  <c r="AR93" i="7"/>
  <c r="AN93" i="7"/>
  <c r="AJ93" i="7"/>
  <c r="AF93" i="7"/>
  <c r="AB93" i="7"/>
  <c r="X93" i="7"/>
  <c r="DO93" i="7"/>
  <c r="DK93" i="7"/>
  <c r="DG93" i="7"/>
  <c r="DC93" i="7"/>
  <c r="CY93" i="7"/>
  <c r="CU93" i="7"/>
  <c r="CQ93" i="7"/>
  <c r="CM93" i="7"/>
  <c r="CI93" i="7"/>
  <c r="CE93" i="7"/>
  <c r="CA93" i="7"/>
  <c r="BW93" i="7"/>
  <c r="BS93" i="7"/>
  <c r="BO93" i="7"/>
  <c r="BK93" i="7"/>
  <c r="BG93" i="7"/>
  <c r="BC93" i="7"/>
  <c r="AY93" i="7"/>
  <c r="AU93" i="7"/>
  <c r="AQ93" i="7"/>
  <c r="AM93" i="7"/>
  <c r="AI93" i="7"/>
  <c r="AE93" i="7"/>
  <c r="AA93" i="7"/>
  <c r="W93" i="7"/>
  <c r="DR93" i="7"/>
  <c r="DN93" i="7"/>
  <c r="DJ93" i="7"/>
  <c r="DF93" i="7"/>
  <c r="DB93" i="7"/>
  <c r="CX93" i="7"/>
  <c r="CT93" i="7"/>
  <c r="CP93" i="7"/>
  <c r="CL93" i="7"/>
  <c r="CH93" i="7"/>
  <c r="CD93" i="7"/>
  <c r="BZ93" i="7"/>
  <c r="BV93" i="7"/>
  <c r="BR93" i="7"/>
  <c r="BN93" i="7"/>
  <c r="BJ93" i="7"/>
  <c r="BF93" i="7"/>
  <c r="BB93" i="7"/>
  <c r="AX93" i="7"/>
  <c r="AT93" i="7"/>
  <c r="AP93" i="7"/>
  <c r="AL93" i="7"/>
  <c r="AH93" i="7"/>
  <c r="AD93" i="7"/>
  <c r="Z93" i="7"/>
  <c r="V93" i="7"/>
  <c r="DI93" i="7"/>
  <c r="CS93" i="7"/>
  <c r="CC93" i="7"/>
  <c r="BM93" i="7"/>
  <c r="AW93" i="7"/>
  <c r="AG93" i="7"/>
  <c r="DE93" i="7"/>
  <c r="CO93" i="7"/>
  <c r="BY93" i="7"/>
  <c r="BI93" i="7"/>
  <c r="AS93" i="7"/>
  <c r="AC93" i="7"/>
  <c r="DQ93" i="7"/>
  <c r="DA93" i="7"/>
  <c r="CK93" i="7"/>
  <c r="BU93" i="7"/>
  <c r="BE93" i="7"/>
  <c r="AO93" i="7"/>
  <c r="Y93" i="7"/>
  <c r="CG93" i="7"/>
  <c r="V79" i="7"/>
  <c r="Z79" i="7"/>
  <c r="AD79" i="7"/>
  <c r="AH79" i="7"/>
  <c r="AL79" i="7"/>
  <c r="AP79" i="7"/>
  <c r="AT79" i="7"/>
  <c r="AX79" i="7"/>
  <c r="BB79" i="7"/>
  <c r="BF79" i="7"/>
  <c r="BJ79" i="7"/>
  <c r="BN79" i="7"/>
  <c r="BR79" i="7"/>
  <c r="BV79" i="7"/>
  <c r="BZ79" i="7"/>
  <c r="CD79" i="7"/>
  <c r="CH79" i="7"/>
  <c r="CL79" i="7"/>
  <c r="CP79" i="7"/>
  <c r="CT79" i="7"/>
  <c r="CX79" i="7"/>
  <c r="DB79" i="7"/>
  <c r="DF79" i="7"/>
  <c r="DJ79" i="7"/>
  <c r="DN79" i="7"/>
  <c r="Y80" i="7"/>
  <c r="AC80" i="7"/>
  <c r="AG80" i="7"/>
  <c r="AK80" i="7"/>
  <c r="AO80" i="7"/>
  <c r="AS80" i="7"/>
  <c r="AW80" i="7"/>
  <c r="BA80" i="7"/>
  <c r="BE80" i="7"/>
  <c r="BI80" i="7"/>
  <c r="BM80" i="7"/>
  <c r="BQ80" i="7"/>
  <c r="BU80" i="7"/>
  <c r="BY80" i="7"/>
  <c r="CC80" i="7"/>
  <c r="CG80" i="7"/>
  <c r="CK80" i="7"/>
  <c r="CO80" i="7"/>
  <c r="CS80" i="7"/>
  <c r="CW80" i="7"/>
  <c r="DA80" i="7"/>
  <c r="DE80" i="7"/>
  <c r="DI80" i="7"/>
  <c r="DM80" i="7"/>
  <c r="V83" i="7"/>
  <c r="Z83" i="7"/>
  <c r="AD83" i="7"/>
  <c r="AH83" i="7"/>
  <c r="AL83" i="7"/>
  <c r="AP83" i="7"/>
  <c r="AT83" i="7"/>
  <c r="AX83" i="7"/>
  <c r="BB83" i="7"/>
  <c r="BF83" i="7"/>
  <c r="BJ83" i="7"/>
  <c r="BO83" i="7"/>
  <c r="BT83" i="7"/>
  <c r="BY83" i="7"/>
  <c r="CE83" i="7"/>
  <c r="CJ83" i="7"/>
  <c r="CO83" i="7"/>
  <c r="CU83" i="7"/>
  <c r="CZ83" i="7"/>
  <c r="DE83" i="7"/>
  <c r="DK83" i="7"/>
  <c r="DP83" i="7"/>
  <c r="DO86" i="7"/>
  <c r="DK86" i="7"/>
  <c r="DG86" i="7"/>
  <c r="DC86" i="7"/>
  <c r="CY86" i="7"/>
  <c r="CU86" i="7"/>
  <c r="CQ86" i="7"/>
  <c r="CM86" i="7"/>
  <c r="CI86" i="7"/>
  <c r="CE86" i="7"/>
  <c r="CA86" i="7"/>
  <c r="BW86" i="7"/>
  <c r="BS86" i="7"/>
  <c r="BO86" i="7"/>
  <c r="BK86" i="7"/>
  <c r="BG86" i="7"/>
  <c r="BC86" i="7"/>
  <c r="AY86" i="7"/>
  <c r="AU86" i="7"/>
  <c r="AQ86" i="7"/>
  <c r="AM86" i="7"/>
  <c r="AI86" i="7"/>
  <c r="AE86" i="7"/>
  <c r="AA86" i="7"/>
  <c r="W86" i="7"/>
  <c r="DR86" i="7"/>
  <c r="DN86" i="7"/>
  <c r="DJ86" i="7"/>
  <c r="DF86" i="7"/>
  <c r="DB86" i="7"/>
  <c r="CX86" i="7"/>
  <c r="CT86" i="7"/>
  <c r="CP86" i="7"/>
  <c r="CL86" i="7"/>
  <c r="CH86" i="7"/>
  <c r="CD86" i="7"/>
  <c r="BZ86" i="7"/>
  <c r="BV86" i="7"/>
  <c r="BR86" i="7"/>
  <c r="BN86" i="7"/>
  <c r="BJ86" i="7"/>
  <c r="BF86" i="7"/>
  <c r="BB86" i="7"/>
  <c r="AX86" i="7"/>
  <c r="AT86" i="7"/>
  <c r="AP86" i="7"/>
  <c r="AL86" i="7"/>
  <c r="AH86" i="7"/>
  <c r="AD86" i="7"/>
  <c r="Z86" i="7"/>
  <c r="V86" i="7"/>
  <c r="AC86" i="7"/>
  <c r="AK86" i="7"/>
  <c r="AS86" i="7"/>
  <c r="BA86" i="7"/>
  <c r="BI86" i="7"/>
  <c r="BQ86" i="7"/>
  <c r="BY86" i="7"/>
  <c r="CG86" i="7"/>
  <c r="CO86" i="7"/>
  <c r="CW86" i="7"/>
  <c r="DE86" i="7"/>
  <c r="DM86" i="7"/>
  <c r="Y87" i="7"/>
  <c r="AC87" i="7"/>
  <c r="AG87" i="7"/>
  <c r="AK87" i="7"/>
  <c r="AO87" i="7"/>
  <c r="AS87" i="7"/>
  <c r="AW87" i="7"/>
  <c r="BA87" i="7"/>
  <c r="BE87" i="7"/>
  <c r="BI87" i="7"/>
  <c r="BM87" i="7"/>
  <c r="BQ87" i="7"/>
  <c r="BU87" i="7"/>
  <c r="BY87" i="7"/>
  <c r="CC87" i="7"/>
  <c r="CG87" i="7"/>
  <c r="CK87" i="7"/>
  <c r="CO87" i="7"/>
  <c r="CS87" i="7"/>
  <c r="CW87" i="7"/>
  <c r="DA87" i="7"/>
  <c r="DE87" i="7"/>
  <c r="DI87" i="7"/>
  <c r="DM87" i="7"/>
  <c r="DQ87" i="7"/>
  <c r="W89" i="7"/>
  <c r="AA89" i="7"/>
  <c r="AE89" i="7"/>
  <c r="AI89" i="7"/>
  <c r="AM89" i="7"/>
  <c r="AQ89" i="7"/>
  <c r="AU89" i="7"/>
  <c r="AY89" i="7"/>
  <c r="BC89" i="7"/>
  <c r="BG89" i="7"/>
  <c r="BK89" i="7"/>
  <c r="BO89" i="7"/>
  <c r="BS89" i="7"/>
  <c r="BX89" i="7"/>
  <c r="CC89" i="7"/>
  <c r="CI89" i="7"/>
  <c r="CN89" i="7"/>
  <c r="CS89" i="7"/>
  <c r="CY89" i="7"/>
  <c r="DD89" i="7"/>
  <c r="DI89" i="7"/>
  <c r="DO89" i="7"/>
  <c r="BA97" i="7"/>
  <c r="Y84" i="7"/>
  <c r="AC84" i="7"/>
  <c r="AG84" i="7"/>
  <c r="AK84" i="7"/>
  <c r="AO84" i="7"/>
  <c r="AS84" i="7"/>
  <c r="AW84" i="7"/>
  <c r="BA84" i="7"/>
  <c r="BE84" i="7"/>
  <c r="BI84" i="7"/>
  <c r="BM84" i="7"/>
  <c r="BQ84" i="7"/>
  <c r="BU84" i="7"/>
  <c r="BY84" i="7"/>
  <c r="CC84" i="7"/>
  <c r="CG84" i="7"/>
  <c r="CK84" i="7"/>
  <c r="CO84" i="7"/>
  <c r="CS84" i="7"/>
  <c r="CW84" i="7"/>
  <c r="DA84" i="7"/>
  <c r="DE84" i="7"/>
  <c r="DI84" i="7"/>
  <c r="DM84" i="7"/>
  <c r="V87" i="7"/>
  <c r="Z87" i="7"/>
  <c r="AD87" i="7"/>
  <c r="AH87" i="7"/>
  <c r="AL87" i="7"/>
  <c r="AP87" i="7"/>
  <c r="AT87" i="7"/>
  <c r="AX87" i="7"/>
  <c r="BB87" i="7"/>
  <c r="BF87" i="7"/>
  <c r="BJ87" i="7"/>
  <c r="BN87" i="7"/>
  <c r="BR87" i="7"/>
  <c r="BV87" i="7"/>
  <c r="BZ87" i="7"/>
  <c r="CD87" i="7"/>
  <c r="CH87" i="7"/>
  <c r="CL87" i="7"/>
  <c r="CP87" i="7"/>
  <c r="CT87" i="7"/>
  <c r="CX87" i="7"/>
  <c r="DB87" i="7"/>
  <c r="DF87" i="7"/>
  <c r="DJ87" i="7"/>
  <c r="DN87" i="7"/>
  <c r="Y88" i="7"/>
  <c r="AC88" i="7"/>
  <c r="AG88" i="7"/>
  <c r="AK88" i="7"/>
  <c r="AO88" i="7"/>
  <c r="AS88" i="7"/>
  <c r="AW88" i="7"/>
  <c r="BA88" i="7"/>
  <c r="BE88" i="7"/>
  <c r="BI88" i="7"/>
  <c r="BM88" i="7"/>
  <c r="BQ88" i="7"/>
  <c r="BU88" i="7"/>
  <c r="BY88" i="7"/>
  <c r="CC88" i="7"/>
  <c r="CG88" i="7"/>
  <c r="CK88" i="7"/>
  <c r="CO88" i="7"/>
  <c r="CS88" i="7"/>
  <c r="CW88" i="7"/>
  <c r="DA88" i="7"/>
  <c r="DE88" i="7"/>
  <c r="DI88" i="7"/>
  <c r="DM88" i="7"/>
  <c r="X89" i="7"/>
  <c r="AB89" i="7"/>
  <c r="AF89" i="7"/>
  <c r="AJ89" i="7"/>
  <c r="AN89" i="7"/>
  <c r="AR89" i="7"/>
  <c r="AV89" i="7"/>
  <c r="AZ89" i="7"/>
  <c r="BD89" i="7"/>
  <c r="BH89" i="7"/>
  <c r="BL89" i="7"/>
  <c r="BP89" i="7"/>
  <c r="BT89" i="7"/>
  <c r="BY89" i="7"/>
  <c r="CE89" i="7"/>
  <c r="CJ89" i="7"/>
  <c r="CO89" i="7"/>
  <c r="CU89" i="7"/>
  <c r="CZ89" i="7"/>
  <c r="DE89" i="7"/>
  <c r="DK89" i="7"/>
  <c r="DR89" i="7"/>
  <c r="DN89" i="7"/>
  <c r="DJ89" i="7"/>
  <c r="DF89" i="7"/>
  <c r="DB89" i="7"/>
  <c r="CX89" i="7"/>
  <c r="CT89" i="7"/>
  <c r="CP89" i="7"/>
  <c r="CL89" i="7"/>
  <c r="CH89" i="7"/>
  <c r="CD89" i="7"/>
  <c r="BZ89" i="7"/>
  <c r="BV89" i="7"/>
  <c r="Y89" i="7"/>
  <c r="AC89" i="7"/>
  <c r="AG89" i="7"/>
  <c r="AK89" i="7"/>
  <c r="AO89" i="7"/>
  <c r="AS89" i="7"/>
  <c r="AW89" i="7"/>
  <c r="BA89" i="7"/>
  <c r="BE89" i="7"/>
  <c r="BI89" i="7"/>
  <c r="BM89" i="7"/>
  <c r="BQ89" i="7"/>
  <c r="BU89" i="7"/>
  <c r="CA89" i="7"/>
  <c r="CF89" i="7"/>
  <c r="CK89" i="7"/>
  <c r="CQ89" i="7"/>
  <c r="CV89" i="7"/>
  <c r="DA89" i="7"/>
  <c r="DG89" i="7"/>
  <c r="DL89" i="7"/>
  <c r="DQ89" i="7"/>
  <c r="DQ97" i="7"/>
  <c r="DM97" i="7"/>
  <c r="DI97" i="7"/>
  <c r="DE97" i="7"/>
  <c r="DA97" i="7"/>
  <c r="CW97" i="7"/>
  <c r="CS97" i="7"/>
  <c r="CO97" i="7"/>
  <c r="CK97" i="7"/>
  <c r="CG97" i="7"/>
  <c r="CC97" i="7"/>
  <c r="BY97" i="7"/>
  <c r="BU97" i="7"/>
  <c r="DP97" i="7"/>
  <c r="DK97" i="7"/>
  <c r="DF97" i="7"/>
  <c r="CZ97" i="7"/>
  <c r="CU97" i="7"/>
  <c r="CP97" i="7"/>
  <c r="CJ97" i="7"/>
  <c r="CE97" i="7"/>
  <c r="BZ97" i="7"/>
  <c r="BT97" i="7"/>
  <c r="BP97" i="7"/>
  <c r="BL97" i="7"/>
  <c r="BH97" i="7"/>
  <c r="BD97" i="7"/>
  <c r="AZ97" i="7"/>
  <c r="AV97" i="7"/>
  <c r="AR97" i="7"/>
  <c r="AN97" i="7"/>
  <c r="AJ97" i="7"/>
  <c r="AF97" i="7"/>
  <c r="AB97" i="7"/>
  <c r="X97" i="7"/>
  <c r="DO97" i="7"/>
  <c r="DJ97" i="7"/>
  <c r="DD97" i="7"/>
  <c r="CY97" i="7"/>
  <c r="CT97" i="7"/>
  <c r="CN97" i="7"/>
  <c r="CI97" i="7"/>
  <c r="CD97" i="7"/>
  <c r="BX97" i="7"/>
  <c r="BS97" i="7"/>
  <c r="BO97" i="7"/>
  <c r="BK97" i="7"/>
  <c r="BG97" i="7"/>
  <c r="BC97" i="7"/>
  <c r="AY97" i="7"/>
  <c r="AU97" i="7"/>
  <c r="AQ97" i="7"/>
  <c r="AM97" i="7"/>
  <c r="AI97" i="7"/>
  <c r="AE97" i="7"/>
  <c r="AA97" i="7"/>
  <c r="W97" i="7"/>
  <c r="DN97" i="7"/>
  <c r="DH97" i="7"/>
  <c r="DC97" i="7"/>
  <c r="CX97" i="7"/>
  <c r="CR97" i="7"/>
  <c r="CM97" i="7"/>
  <c r="CH97" i="7"/>
  <c r="CB97" i="7"/>
  <c r="BW97" i="7"/>
  <c r="BR97" i="7"/>
  <c r="BN97" i="7"/>
  <c r="BJ97" i="7"/>
  <c r="BF97" i="7"/>
  <c r="BB97" i="7"/>
  <c r="AX97" i="7"/>
  <c r="AT97" i="7"/>
  <c r="AP97" i="7"/>
  <c r="AL97" i="7"/>
  <c r="AH97" i="7"/>
  <c r="AD97" i="7"/>
  <c r="Z97" i="7"/>
  <c r="V97" i="7"/>
  <c r="DB97" i="7"/>
  <c r="CF97" i="7"/>
  <c r="BM97" i="7"/>
  <c r="AW97" i="7"/>
  <c r="AG97" i="7"/>
  <c r="DR97" i="7"/>
  <c r="CV97" i="7"/>
  <c r="CA97" i="7"/>
  <c r="BI97" i="7"/>
  <c r="AS97" i="7"/>
  <c r="AC97" i="7"/>
  <c r="DL97" i="7"/>
  <c r="CQ97" i="7"/>
  <c r="BV97" i="7"/>
  <c r="BE97" i="7"/>
  <c r="AO97" i="7"/>
  <c r="Y97" i="7"/>
  <c r="CL97" i="7"/>
  <c r="Y90" i="7"/>
  <c r="AC90" i="7"/>
  <c r="AG90" i="7"/>
  <c r="AK90" i="7"/>
  <c r="AO90" i="7"/>
  <c r="AS90" i="7"/>
  <c r="AW90" i="7"/>
  <c r="BA90" i="7"/>
  <c r="BE90" i="7"/>
  <c r="BI90" i="7"/>
  <c r="BM90" i="7"/>
  <c r="BQ90" i="7"/>
  <c r="BU90" i="7"/>
  <c r="BY90" i="7"/>
  <c r="CC90" i="7"/>
  <c r="CG90" i="7"/>
  <c r="CK90" i="7"/>
  <c r="CO90" i="7"/>
  <c r="CS90" i="7"/>
  <c r="CW90" i="7"/>
  <c r="DA90" i="7"/>
  <c r="DE90" i="7"/>
  <c r="DI90" i="7"/>
  <c r="DM90" i="7"/>
  <c r="X91" i="7"/>
  <c r="AB91" i="7"/>
  <c r="AF91" i="7"/>
  <c r="AJ91" i="7"/>
  <c r="AN91" i="7"/>
  <c r="AR91" i="7"/>
  <c r="AV91" i="7"/>
  <c r="AZ91" i="7"/>
  <c r="BD91" i="7"/>
  <c r="BH91" i="7"/>
  <c r="BL91" i="7"/>
  <c r="BP91" i="7"/>
  <c r="BT91" i="7"/>
  <c r="BX91" i="7"/>
  <c r="CB91" i="7"/>
  <c r="CF91" i="7"/>
  <c r="CJ91" i="7"/>
  <c r="CN91" i="7"/>
  <c r="CR91" i="7"/>
  <c r="CV91" i="7"/>
  <c r="CZ91" i="7"/>
  <c r="DD91" i="7"/>
  <c r="DH91" i="7"/>
  <c r="DL91" i="7"/>
  <c r="DP91" i="7"/>
  <c r="W92" i="7"/>
  <c r="AA92" i="7"/>
  <c r="AE92" i="7"/>
  <c r="AI92" i="7"/>
  <c r="AM92" i="7"/>
  <c r="AQ92" i="7"/>
  <c r="AU92" i="7"/>
  <c r="AY92" i="7"/>
  <c r="BC92" i="7"/>
  <c r="BG92" i="7"/>
  <c r="BK92" i="7"/>
  <c r="BO92" i="7"/>
  <c r="BS92" i="7"/>
  <c r="BW92" i="7"/>
  <c r="CA92" i="7"/>
  <c r="CE92" i="7"/>
  <c r="CI92" i="7"/>
  <c r="CM92" i="7"/>
  <c r="CQ92" i="7"/>
  <c r="CU92" i="7"/>
  <c r="CY92" i="7"/>
  <c r="DC92" i="7"/>
  <c r="DG92" i="7"/>
  <c r="DK92" i="7"/>
  <c r="DO92" i="7"/>
  <c r="Y94" i="7"/>
  <c r="AC94" i="7"/>
  <c r="AG94" i="7"/>
  <c r="AK94" i="7"/>
  <c r="AO94" i="7"/>
  <c r="AS94" i="7"/>
  <c r="AW94" i="7"/>
  <c r="BA94" i="7"/>
  <c r="BE94" i="7"/>
  <c r="BI94" i="7"/>
  <c r="BM94" i="7"/>
  <c r="BQ94" i="7"/>
  <c r="BU94" i="7"/>
  <c r="BY94" i="7"/>
  <c r="CC94" i="7"/>
  <c r="CG94" i="7"/>
  <c r="CK94" i="7"/>
  <c r="CO94" i="7"/>
  <c r="CS94" i="7"/>
  <c r="CW94" i="7"/>
  <c r="DA94" i="7"/>
  <c r="DE94" i="7"/>
  <c r="DI94" i="7"/>
  <c r="DM94" i="7"/>
  <c r="X95" i="7"/>
  <c r="AB95" i="7"/>
  <c r="AF95" i="7"/>
  <c r="AJ95" i="7"/>
  <c r="AN95" i="7"/>
  <c r="AR95" i="7"/>
  <c r="AV95" i="7"/>
  <c r="BA95" i="7"/>
  <c r="BG95" i="7"/>
  <c r="BL95" i="7"/>
  <c r="BQ95" i="7"/>
  <c r="BW95" i="7"/>
  <c r="CB95" i="7"/>
  <c r="CG95" i="7"/>
  <c r="CM95" i="7"/>
  <c r="CR95" i="7"/>
  <c r="CW95" i="7"/>
  <c r="DC95" i="7"/>
  <c r="DH95" i="7"/>
  <c r="AP98" i="7"/>
  <c r="BV98" i="7"/>
  <c r="BA99" i="7"/>
  <c r="DM99" i="7"/>
  <c r="Y91" i="7"/>
  <c r="AC91" i="7"/>
  <c r="AG91" i="7"/>
  <c r="AK91" i="7"/>
  <c r="AO91" i="7"/>
  <c r="AS91" i="7"/>
  <c r="AW91" i="7"/>
  <c r="BA91" i="7"/>
  <c r="BE91" i="7"/>
  <c r="BI91" i="7"/>
  <c r="BM91" i="7"/>
  <c r="BQ91" i="7"/>
  <c r="BU91" i="7"/>
  <c r="BY91" i="7"/>
  <c r="CC91" i="7"/>
  <c r="CG91" i="7"/>
  <c r="CK91" i="7"/>
  <c r="CO91" i="7"/>
  <c r="CS91" i="7"/>
  <c r="CW91" i="7"/>
  <c r="DA91" i="7"/>
  <c r="DE91" i="7"/>
  <c r="DI91" i="7"/>
  <c r="DM91" i="7"/>
  <c r="X92" i="7"/>
  <c r="AB92" i="7"/>
  <c r="AF92" i="7"/>
  <c r="AJ92" i="7"/>
  <c r="AN92" i="7"/>
  <c r="AR92" i="7"/>
  <c r="AV92" i="7"/>
  <c r="AZ92" i="7"/>
  <c r="BD92" i="7"/>
  <c r="BH92" i="7"/>
  <c r="BL92" i="7"/>
  <c r="BP92" i="7"/>
  <c r="BT92" i="7"/>
  <c r="BX92" i="7"/>
  <c r="CB92" i="7"/>
  <c r="CF92" i="7"/>
  <c r="CJ92" i="7"/>
  <c r="CN92" i="7"/>
  <c r="CR92" i="7"/>
  <c r="CV92" i="7"/>
  <c r="CZ92" i="7"/>
  <c r="DD92" i="7"/>
  <c r="DH92" i="7"/>
  <c r="DL92" i="7"/>
  <c r="DP92" i="7"/>
  <c r="DR95" i="7"/>
  <c r="DN95" i="7"/>
  <c r="DJ95" i="7"/>
  <c r="DF95" i="7"/>
  <c r="DB95" i="7"/>
  <c r="CX95" i="7"/>
  <c r="CT95" i="7"/>
  <c r="CP95" i="7"/>
  <c r="CL95" i="7"/>
  <c r="CH95" i="7"/>
  <c r="CD95" i="7"/>
  <c r="BZ95" i="7"/>
  <c r="BV95" i="7"/>
  <c r="BR95" i="7"/>
  <c r="BN95" i="7"/>
  <c r="BJ95" i="7"/>
  <c r="BF95" i="7"/>
  <c r="BB95" i="7"/>
  <c r="AX95" i="7"/>
  <c r="Y95" i="7"/>
  <c r="AC95" i="7"/>
  <c r="AG95" i="7"/>
  <c r="AK95" i="7"/>
  <c r="AO95" i="7"/>
  <c r="AS95" i="7"/>
  <c r="AW95" i="7"/>
  <c r="BC95" i="7"/>
  <c r="BH95" i="7"/>
  <c r="BM95" i="7"/>
  <c r="BS95" i="7"/>
  <c r="BX95" i="7"/>
  <c r="CC95" i="7"/>
  <c r="CI95" i="7"/>
  <c r="CN95" i="7"/>
  <c r="CS95" i="7"/>
  <c r="CY95" i="7"/>
  <c r="DD95" i="7"/>
  <c r="DI95" i="7"/>
  <c r="DO95" i="7"/>
  <c r="DQ98" i="7"/>
  <c r="DM98" i="7"/>
  <c r="DI98" i="7"/>
  <c r="DE98" i="7"/>
  <c r="DA98" i="7"/>
  <c r="CW98" i="7"/>
  <c r="CS98" i="7"/>
  <c r="CO98" i="7"/>
  <c r="CK98" i="7"/>
  <c r="CG98" i="7"/>
  <c r="CC98" i="7"/>
  <c r="BY98" i="7"/>
  <c r="BU98" i="7"/>
  <c r="BQ98" i="7"/>
  <c r="BM98" i="7"/>
  <c r="BI98" i="7"/>
  <c r="BE98" i="7"/>
  <c r="BA98" i="7"/>
  <c r="AW98" i="7"/>
  <c r="AS98" i="7"/>
  <c r="AO98" i="7"/>
  <c r="AK98" i="7"/>
  <c r="AG98" i="7"/>
  <c r="AC98" i="7"/>
  <c r="DP98" i="7"/>
  <c r="DL98" i="7"/>
  <c r="DH98" i="7"/>
  <c r="DD98" i="7"/>
  <c r="CZ98" i="7"/>
  <c r="CV98" i="7"/>
  <c r="CR98" i="7"/>
  <c r="CN98" i="7"/>
  <c r="CJ98" i="7"/>
  <c r="CF98" i="7"/>
  <c r="CB98" i="7"/>
  <c r="BX98" i="7"/>
  <c r="BT98" i="7"/>
  <c r="BP98" i="7"/>
  <c r="BL98" i="7"/>
  <c r="BH98" i="7"/>
  <c r="BD98" i="7"/>
  <c r="AZ98" i="7"/>
  <c r="AV98" i="7"/>
  <c r="AR98" i="7"/>
  <c r="AN98" i="7"/>
  <c r="AJ98" i="7"/>
  <c r="AF98" i="7"/>
  <c r="AB98" i="7"/>
  <c r="X98" i="7"/>
  <c r="DO98" i="7"/>
  <c r="DG98" i="7"/>
  <c r="CY98" i="7"/>
  <c r="CQ98" i="7"/>
  <c r="CI98" i="7"/>
  <c r="CA98" i="7"/>
  <c r="BS98" i="7"/>
  <c r="BK98" i="7"/>
  <c r="BC98" i="7"/>
  <c r="AU98" i="7"/>
  <c r="AM98" i="7"/>
  <c r="AE98" i="7"/>
  <c r="Y98" i="7"/>
  <c r="DN98" i="7"/>
  <c r="DF98" i="7"/>
  <c r="CX98" i="7"/>
  <c r="CP98" i="7"/>
  <c r="CH98" i="7"/>
  <c r="BZ98" i="7"/>
  <c r="BR98" i="7"/>
  <c r="BJ98" i="7"/>
  <c r="BB98" i="7"/>
  <c r="AT98" i="7"/>
  <c r="AL98" i="7"/>
  <c r="AD98" i="7"/>
  <c r="W98" i="7"/>
  <c r="DK98" i="7"/>
  <c r="DC98" i="7"/>
  <c r="CU98" i="7"/>
  <c r="CM98" i="7"/>
  <c r="CE98" i="7"/>
  <c r="BW98" i="7"/>
  <c r="BO98" i="7"/>
  <c r="BG98" i="7"/>
  <c r="AY98" i="7"/>
  <c r="AQ98" i="7"/>
  <c r="AI98" i="7"/>
  <c r="AA98" i="7"/>
  <c r="V98" i="7"/>
  <c r="AX98" i="7"/>
  <c r="CD98" i="7"/>
  <c r="DJ98" i="7"/>
  <c r="Y92" i="7"/>
  <c r="AC92" i="7"/>
  <c r="AG92" i="7"/>
  <c r="AK92" i="7"/>
  <c r="AO92" i="7"/>
  <c r="AS92" i="7"/>
  <c r="AW92" i="7"/>
  <c r="BA92" i="7"/>
  <c r="BE92" i="7"/>
  <c r="BI92" i="7"/>
  <c r="BM92" i="7"/>
  <c r="BQ92" i="7"/>
  <c r="BU92" i="7"/>
  <c r="BY92" i="7"/>
  <c r="CC92" i="7"/>
  <c r="CG92" i="7"/>
  <c r="CK92" i="7"/>
  <c r="CO92" i="7"/>
  <c r="CS92" i="7"/>
  <c r="CW92" i="7"/>
  <c r="DA92" i="7"/>
  <c r="DE92" i="7"/>
  <c r="DI92" i="7"/>
  <c r="DM92" i="7"/>
  <c r="DP99" i="7"/>
  <c r="DL99" i="7"/>
  <c r="DH99" i="7"/>
  <c r="DD99" i="7"/>
  <c r="CZ99" i="7"/>
  <c r="CV99" i="7"/>
  <c r="CR99" i="7"/>
  <c r="CN99" i="7"/>
  <c r="CJ99" i="7"/>
  <c r="CF99" i="7"/>
  <c r="CB99" i="7"/>
  <c r="BX99" i="7"/>
  <c r="BT99" i="7"/>
  <c r="BP99" i="7"/>
  <c r="BL99" i="7"/>
  <c r="BH99" i="7"/>
  <c r="BD99" i="7"/>
  <c r="AZ99" i="7"/>
  <c r="AV99" i="7"/>
  <c r="AR99" i="7"/>
  <c r="AN99" i="7"/>
  <c r="AJ99" i="7"/>
  <c r="AF99" i="7"/>
  <c r="AB99" i="7"/>
  <c r="X99" i="7"/>
  <c r="DO99" i="7"/>
  <c r="DK99" i="7"/>
  <c r="DG99" i="7"/>
  <c r="DC99" i="7"/>
  <c r="CY99" i="7"/>
  <c r="CU99" i="7"/>
  <c r="CQ99" i="7"/>
  <c r="CM99" i="7"/>
  <c r="CI99" i="7"/>
  <c r="CE99" i="7"/>
  <c r="CA99" i="7"/>
  <c r="BW99" i="7"/>
  <c r="BS99" i="7"/>
  <c r="BO99" i="7"/>
  <c r="BK99" i="7"/>
  <c r="BG99" i="7"/>
  <c r="BC99" i="7"/>
  <c r="AY99" i="7"/>
  <c r="AU99" i="7"/>
  <c r="AQ99" i="7"/>
  <c r="AM99" i="7"/>
  <c r="AI99" i="7"/>
  <c r="AE99" i="7"/>
  <c r="AA99" i="7"/>
  <c r="W99" i="7"/>
  <c r="DR99" i="7"/>
  <c r="DN99" i="7"/>
  <c r="DJ99" i="7"/>
  <c r="DF99" i="7"/>
  <c r="DB99" i="7"/>
  <c r="CX99" i="7"/>
  <c r="CT99" i="7"/>
  <c r="CP99" i="7"/>
  <c r="CL99" i="7"/>
  <c r="CH99" i="7"/>
  <c r="CD99" i="7"/>
  <c r="BZ99" i="7"/>
  <c r="BV99" i="7"/>
  <c r="BR99" i="7"/>
  <c r="BN99" i="7"/>
  <c r="BJ99" i="7"/>
  <c r="BF99" i="7"/>
  <c r="BB99" i="7"/>
  <c r="AX99" i="7"/>
  <c r="AT99" i="7"/>
  <c r="AP99" i="7"/>
  <c r="AL99" i="7"/>
  <c r="AH99" i="7"/>
  <c r="AD99" i="7"/>
  <c r="Z99" i="7"/>
  <c r="V99" i="7"/>
  <c r="DI99" i="7"/>
  <c r="CS99" i="7"/>
  <c r="CC99" i="7"/>
  <c r="BM99" i="7"/>
  <c r="AW99" i="7"/>
  <c r="AG99" i="7"/>
  <c r="DE99" i="7"/>
  <c r="CO99" i="7"/>
  <c r="BY99" i="7"/>
  <c r="BI99" i="7"/>
  <c r="AS99" i="7"/>
  <c r="AC99" i="7"/>
  <c r="DQ99" i="7"/>
  <c r="DA99" i="7"/>
  <c r="CK99" i="7"/>
  <c r="BU99" i="7"/>
  <c r="BE99" i="7"/>
  <c r="AO99" i="7"/>
  <c r="Y99" i="7"/>
  <c r="CG99" i="7"/>
  <c r="Y96" i="7"/>
  <c r="AC96" i="7"/>
  <c r="AG96" i="7"/>
  <c r="AK96" i="7"/>
  <c r="AO96" i="7"/>
  <c r="AS96" i="7"/>
  <c r="AW96" i="7"/>
  <c r="BA96" i="7"/>
  <c r="BE96" i="7"/>
  <c r="BI96" i="7"/>
  <c r="BM96" i="7"/>
  <c r="BQ96" i="7"/>
  <c r="BU96" i="7"/>
  <c r="BY96" i="7"/>
  <c r="CC96" i="7"/>
  <c r="CG96" i="7"/>
  <c r="CK96" i="7"/>
  <c r="CO96" i="7"/>
  <c r="CS96" i="7"/>
  <c r="CW96" i="7"/>
  <c r="DA96" i="7"/>
  <c r="DE96" i="7"/>
  <c r="DI96" i="7"/>
  <c r="DM96" i="7"/>
  <c r="DO100" i="7"/>
  <c r="DK100" i="7"/>
  <c r="DG100" i="7"/>
  <c r="DC100" i="7"/>
  <c r="CY100" i="7"/>
  <c r="CU100" i="7"/>
  <c r="DR100" i="7"/>
  <c r="DN100" i="7"/>
  <c r="DJ100" i="7"/>
  <c r="DF100" i="7"/>
  <c r="DB100" i="7"/>
  <c r="CX100" i="7"/>
  <c r="CT100" i="7"/>
  <c r="CP100" i="7"/>
  <c r="CL100" i="7"/>
  <c r="CH100" i="7"/>
  <c r="Y100" i="7"/>
  <c r="AC100" i="7"/>
  <c r="AG100" i="7"/>
  <c r="AK100" i="7"/>
  <c r="AO100" i="7"/>
  <c r="AS100" i="7"/>
  <c r="AW100" i="7"/>
  <c r="BA100" i="7"/>
  <c r="BE100" i="7"/>
  <c r="BI100" i="7"/>
  <c r="BM100" i="7"/>
  <c r="BQ100" i="7"/>
  <c r="BU100" i="7"/>
  <c r="BY100" i="7"/>
  <c r="CC100" i="7"/>
  <c r="CG100" i="7"/>
  <c r="CM100" i="7"/>
  <c r="CR100" i="7"/>
  <c r="CZ100" i="7"/>
  <c r="DH100" i="7"/>
  <c r="DP100" i="7"/>
  <c r="V100" i="7"/>
  <c r="Z100" i="7"/>
  <c r="AD100" i="7"/>
  <c r="AH100" i="7"/>
  <c r="AL100" i="7"/>
  <c r="AP100" i="7"/>
  <c r="AT100" i="7"/>
  <c r="AX100" i="7"/>
  <c r="BB100" i="7"/>
  <c r="BF100" i="7"/>
  <c r="BJ100" i="7"/>
  <c r="BN100" i="7"/>
  <c r="BR100" i="7"/>
  <c r="BV100" i="7"/>
  <c r="BZ100" i="7"/>
  <c r="CD100" i="7"/>
  <c r="CI100" i="7"/>
  <c r="CN100" i="7"/>
  <c r="CS100" i="7"/>
  <c r="DA100" i="7"/>
  <c r="DI100" i="7"/>
  <c r="DQ100" i="7"/>
  <c r="W100" i="7"/>
  <c r="AA100" i="7"/>
  <c r="AE100" i="7"/>
  <c r="AI100" i="7"/>
  <c r="AM100" i="7"/>
  <c r="AQ100" i="7"/>
  <c r="AU100" i="7"/>
  <c r="AY100" i="7"/>
  <c r="BC100" i="7"/>
  <c r="BG100" i="7"/>
  <c r="BK100" i="7"/>
  <c r="BO100" i="7"/>
  <c r="BS100" i="7"/>
  <c r="BW100" i="7"/>
  <c r="CA100" i="7"/>
  <c r="CE100" i="7"/>
  <c r="CJ100" i="7"/>
  <c r="CO100" i="7"/>
  <c r="CV100" i="7"/>
  <c r="DD100" i="7"/>
  <c r="DL100" i="7"/>
  <c r="Y101" i="7"/>
  <c r="AC101" i="7"/>
  <c r="AG101" i="7"/>
  <c r="AK101" i="7"/>
  <c r="AO101" i="7"/>
  <c r="AS101" i="7"/>
  <c r="AW101" i="7"/>
  <c r="BA101" i="7"/>
  <c r="BE101" i="7"/>
  <c r="BI101" i="7"/>
  <c r="BM101" i="7"/>
  <c r="BQ101" i="7"/>
  <c r="BU101" i="7"/>
  <c r="BY101" i="7"/>
  <c r="CC101" i="7"/>
  <c r="CG101" i="7"/>
  <c r="CK101" i="7"/>
  <c r="CO101" i="7"/>
  <c r="CS101" i="7"/>
  <c r="CW101" i="7"/>
  <c r="DA101" i="7"/>
  <c r="DE101" i="7"/>
  <c r="DI101" i="7"/>
  <c r="DM101" i="7"/>
  <c r="DQ101" i="7"/>
  <c r="X102" i="7"/>
  <c r="AB102" i="7"/>
  <c r="AF102" i="7"/>
  <c r="AJ102" i="7"/>
  <c r="AN102" i="7"/>
  <c r="AR102" i="7"/>
  <c r="AV102" i="7"/>
  <c r="AZ102" i="7"/>
  <c r="BD102" i="7"/>
  <c r="BH102" i="7"/>
  <c r="BL102" i="7"/>
  <c r="BP102" i="7"/>
  <c r="BT102" i="7"/>
  <c r="BX102" i="7"/>
  <c r="CB102" i="7"/>
  <c r="CF102" i="7"/>
  <c r="CJ102" i="7"/>
  <c r="CN102" i="7"/>
  <c r="CR102" i="7"/>
  <c r="CV102" i="7"/>
  <c r="CZ102" i="7"/>
  <c r="DD102" i="7"/>
  <c r="DH102" i="7"/>
  <c r="DL102" i="7"/>
  <c r="DP102" i="7"/>
  <c r="W103" i="7"/>
  <c r="AA103" i="7"/>
  <c r="AE103" i="7"/>
  <c r="AI103" i="7"/>
  <c r="AM103" i="7"/>
  <c r="AQ103" i="7"/>
  <c r="AU103" i="7"/>
  <c r="AY103" i="7"/>
  <c r="BC103" i="7"/>
  <c r="BG103" i="7"/>
  <c r="BK103" i="7"/>
  <c r="BO103" i="7"/>
  <c r="BS103" i="7"/>
  <c r="BW103" i="7"/>
  <c r="CA103" i="7"/>
  <c r="CE103" i="7"/>
  <c r="CI103" i="7"/>
  <c r="CM103" i="7"/>
  <c r="CQ103" i="7"/>
  <c r="CU103" i="7"/>
  <c r="CY103" i="7"/>
  <c r="DC103" i="7"/>
  <c r="DG103" i="7"/>
  <c r="DK103" i="7"/>
  <c r="DO103" i="7"/>
  <c r="AH101" i="7"/>
  <c r="AL101" i="7"/>
  <c r="AP101" i="7"/>
  <c r="AT101" i="7"/>
  <c r="AX101" i="7"/>
  <c r="BB101" i="7"/>
  <c r="BF101" i="7"/>
  <c r="BJ101" i="7"/>
  <c r="BN101" i="7"/>
  <c r="BR101" i="7"/>
  <c r="BV101" i="7"/>
  <c r="BZ101" i="7"/>
  <c r="CD101" i="7"/>
  <c r="CH101" i="7"/>
  <c r="CL101" i="7"/>
  <c r="CP101" i="7"/>
  <c r="CT101" i="7"/>
  <c r="CX101" i="7"/>
  <c r="DB101" i="7"/>
  <c r="DF101" i="7"/>
  <c r="DJ101" i="7"/>
  <c r="DN101" i="7"/>
  <c r="Y102" i="7"/>
  <c r="AC102" i="7"/>
  <c r="AG102" i="7"/>
  <c r="AK102" i="7"/>
  <c r="AO102" i="7"/>
  <c r="AS102" i="7"/>
  <c r="AW102" i="7"/>
  <c r="BA102" i="7"/>
  <c r="BE102" i="7"/>
  <c r="BI102" i="7"/>
  <c r="BM102" i="7"/>
  <c r="BQ102" i="7"/>
  <c r="BU102" i="7"/>
  <c r="BY102" i="7"/>
  <c r="CC102" i="7"/>
  <c r="CG102" i="7"/>
  <c r="CK102" i="7"/>
  <c r="CO102" i="7"/>
  <c r="CS102" i="7"/>
  <c r="CW102" i="7"/>
  <c r="DA102" i="7"/>
  <c r="DE102" i="7"/>
  <c r="DI102" i="7"/>
  <c r="DM102" i="7"/>
  <c r="DQ102" i="7"/>
  <c r="X103" i="7"/>
  <c r="AB103" i="7"/>
  <c r="AF103" i="7"/>
  <c r="AJ103" i="7"/>
  <c r="AN103" i="7"/>
  <c r="AR103" i="7"/>
  <c r="AV103" i="7"/>
  <c r="AZ103" i="7"/>
  <c r="BD103" i="7"/>
  <c r="BH103" i="7"/>
  <c r="BL103" i="7"/>
  <c r="BP103" i="7"/>
  <c r="BT103" i="7"/>
  <c r="BX103" i="7"/>
  <c r="CB103" i="7"/>
  <c r="CF103" i="7"/>
  <c r="CJ103" i="7"/>
  <c r="CN103" i="7"/>
  <c r="CR103" i="7"/>
  <c r="CV103" i="7"/>
  <c r="CZ103" i="7"/>
  <c r="DD103" i="7"/>
  <c r="DH103" i="7"/>
  <c r="DL103" i="7"/>
  <c r="DP103" i="7"/>
  <c r="AT102" i="7"/>
  <c r="AX102" i="7"/>
  <c r="BB102" i="7"/>
  <c r="BF102" i="7"/>
  <c r="BJ102" i="7"/>
  <c r="BN102" i="7"/>
  <c r="BR102" i="7"/>
  <c r="BV102" i="7"/>
  <c r="BZ102" i="7"/>
  <c r="CD102" i="7"/>
  <c r="CH102" i="7"/>
  <c r="CL102" i="7"/>
  <c r="CP102" i="7"/>
  <c r="CT102" i="7"/>
  <c r="CX102" i="7"/>
  <c r="DB102" i="7"/>
  <c r="DF102" i="7"/>
  <c r="DJ102" i="7"/>
  <c r="DN102" i="7"/>
  <c r="Y103" i="7"/>
  <c r="AC103" i="7"/>
  <c r="AG103" i="7"/>
  <c r="AK103" i="7"/>
  <c r="AO103" i="7"/>
  <c r="AS103" i="7"/>
  <c r="AW103" i="7"/>
  <c r="BA103" i="7"/>
  <c r="BE103" i="7"/>
  <c r="BI103" i="7"/>
  <c r="BM103" i="7"/>
  <c r="BQ103" i="7"/>
  <c r="BU103" i="7"/>
  <c r="BY103" i="7"/>
  <c r="CC103" i="7"/>
  <c r="CG103" i="7"/>
  <c r="CK103" i="7"/>
  <c r="CO103" i="7"/>
  <c r="CS103" i="7"/>
  <c r="CW103" i="7"/>
  <c r="DA103" i="7"/>
  <c r="DE103" i="7"/>
  <c r="DI103" i="7"/>
  <c r="DM103" i="7"/>
  <c r="M83" i="7"/>
  <c r="K78" i="7"/>
  <c r="K51" i="7"/>
  <c r="K59" i="7"/>
  <c r="K71" i="7"/>
  <c r="K93" i="7"/>
  <c r="M50" i="7"/>
  <c r="K60" i="7"/>
  <c r="K68" i="7"/>
  <c r="K82" i="7"/>
  <c r="K87" i="7"/>
  <c r="K67" i="7"/>
  <c r="M66" i="7"/>
  <c r="K100" i="7"/>
  <c r="M101" i="7"/>
  <c r="K37" i="7"/>
  <c r="M38" i="7"/>
  <c r="K53" i="7"/>
  <c r="K61" i="7"/>
  <c r="K75" i="7"/>
  <c r="K90" i="7"/>
  <c r="K99" i="7"/>
  <c r="K42" i="7"/>
  <c r="K56" i="7"/>
  <c r="K70" i="7"/>
  <c r="K85" i="7"/>
  <c r="K39" i="7"/>
  <c r="K65" i="7"/>
  <c r="K73" i="7"/>
  <c r="K40" i="7"/>
  <c r="K35" i="7"/>
  <c r="K41" i="7"/>
  <c r="K69" i="7"/>
  <c r="K98" i="7"/>
  <c r="K36" i="7"/>
  <c r="K72" i="7"/>
  <c r="Q4" i="7"/>
  <c r="R8" i="7"/>
  <c r="K17" i="7"/>
  <c r="K34" i="7"/>
  <c r="M96" i="7"/>
  <c r="K103" i="7"/>
  <c r="M18" i="7"/>
  <c r="K64" i="7"/>
  <c r="M80" i="7"/>
  <c r="M84" i="7"/>
  <c r="K94" i="7"/>
  <c r="M79" i="7"/>
  <c r="M95" i="7"/>
  <c r="N7" i="7"/>
  <c r="S4" i="7"/>
  <c r="N4" i="7"/>
  <c r="M4" i="7"/>
  <c r="P8" i="7"/>
  <c r="K19" i="7"/>
  <c r="K45" i="7"/>
  <c r="K77" i="7"/>
  <c r="M81" i="7"/>
  <c r="M14" i="7"/>
  <c r="K44" i="7"/>
  <c r="K76" i="7"/>
  <c r="Q7" i="7"/>
  <c r="K47" i="7"/>
  <c r="K86" i="7"/>
  <c r="O10" i="7"/>
  <c r="J67" i="14"/>
  <c r="F11" i="14"/>
  <c r="G83" i="14"/>
  <c r="O11" i="14"/>
  <c r="R59" i="14"/>
  <c r="N39" i="14"/>
  <c r="G26" i="14"/>
  <c r="G90" i="14"/>
  <c r="O14" i="14"/>
  <c r="R26" i="14"/>
  <c r="N62" i="14"/>
  <c r="U8" i="14"/>
  <c r="J26" i="14"/>
  <c r="N14" i="14"/>
  <c r="N18" i="14"/>
  <c r="W89" i="14"/>
  <c r="AA89" i="14"/>
  <c r="AE89" i="14"/>
  <c r="AI89" i="14"/>
  <c r="AM89" i="14"/>
  <c r="AQ89" i="14"/>
  <c r="AU89" i="14"/>
  <c r="AY89" i="14"/>
  <c r="BC89" i="14"/>
  <c r="BG89" i="14"/>
  <c r="BK89" i="14"/>
  <c r="BO89" i="14"/>
  <c r="BS89" i="14"/>
  <c r="BW89" i="14"/>
  <c r="CA89" i="14"/>
  <c r="CE89" i="14"/>
  <c r="CI89" i="14"/>
  <c r="CM89" i="14"/>
  <c r="CQ89" i="14"/>
  <c r="CU89" i="14"/>
  <c r="CY89" i="14"/>
  <c r="DC89" i="14"/>
  <c r="DG89" i="14"/>
  <c r="DK89" i="14"/>
  <c r="DO89" i="14"/>
  <c r="X89" i="14"/>
  <c r="AB89" i="14"/>
  <c r="AF89" i="14"/>
  <c r="AJ89" i="14"/>
  <c r="AN89" i="14"/>
  <c r="AR89" i="14"/>
  <c r="AV89" i="14"/>
  <c r="AZ89" i="14"/>
  <c r="BD89" i="14"/>
  <c r="BH89" i="14"/>
  <c r="BL89" i="14"/>
  <c r="BP89" i="14"/>
  <c r="BT89" i="14"/>
  <c r="BX89" i="14"/>
  <c r="CB89" i="14"/>
  <c r="CF89" i="14"/>
  <c r="CJ89" i="14"/>
  <c r="CN89" i="14"/>
  <c r="CR89" i="14"/>
  <c r="CV89" i="14"/>
  <c r="CZ89" i="14"/>
  <c r="DD89" i="14"/>
  <c r="DH89" i="14"/>
  <c r="DL89" i="14"/>
  <c r="DP89" i="14"/>
  <c r="Y89" i="14"/>
  <c r="AC89" i="14"/>
  <c r="AG89" i="14"/>
  <c r="AK89" i="14"/>
  <c r="AO89" i="14"/>
  <c r="AS89" i="14"/>
  <c r="AW89" i="14"/>
  <c r="BA89" i="14"/>
  <c r="BE89" i="14"/>
  <c r="BI89" i="14"/>
  <c r="BM89" i="14"/>
  <c r="BQ89" i="14"/>
  <c r="BU89" i="14"/>
  <c r="BY89" i="14"/>
  <c r="CC89" i="14"/>
  <c r="CG89" i="14"/>
  <c r="CK89" i="14"/>
  <c r="CO89" i="14"/>
  <c r="CS89" i="14"/>
  <c r="CW89" i="14"/>
  <c r="DA89" i="14"/>
  <c r="DE89" i="14"/>
  <c r="DI89" i="14"/>
  <c r="DM89" i="14"/>
  <c r="DQ89" i="14"/>
  <c r="Z89" i="14"/>
  <c r="AP89" i="14"/>
  <c r="BF89" i="14"/>
  <c r="BV89" i="14"/>
  <c r="CL89" i="14"/>
  <c r="DB89" i="14"/>
  <c r="DR89" i="14"/>
  <c r="AX89" i="14"/>
  <c r="CD89" i="14"/>
  <c r="DJ89" i="14"/>
  <c r="AD89" i="14"/>
  <c r="AT89" i="14"/>
  <c r="BJ89" i="14"/>
  <c r="BZ89" i="14"/>
  <c r="CP89" i="14"/>
  <c r="DF89" i="14"/>
  <c r="AH89" i="14"/>
  <c r="BN89" i="14"/>
  <c r="CT89" i="14"/>
  <c r="W73" i="14"/>
  <c r="AA73" i="14"/>
  <c r="AE73" i="14"/>
  <c r="AI73" i="14"/>
  <c r="AM73" i="14"/>
  <c r="AQ73" i="14"/>
  <c r="AU73" i="14"/>
  <c r="AY73" i="14"/>
  <c r="BC73" i="14"/>
  <c r="BG73" i="14"/>
  <c r="BK73" i="14"/>
  <c r="BO73" i="14"/>
  <c r="BS73" i="14"/>
  <c r="BW73" i="14"/>
  <c r="CA73" i="14"/>
  <c r="CE73" i="14"/>
  <c r="CI73" i="14"/>
  <c r="CM73" i="14"/>
  <c r="CQ73" i="14"/>
  <c r="CU73" i="14"/>
  <c r="CY73" i="14"/>
  <c r="DC73" i="14"/>
  <c r="DG73" i="14"/>
  <c r="DK73" i="14"/>
  <c r="DO73" i="14"/>
  <c r="X73" i="14"/>
  <c r="AB73" i="14"/>
  <c r="AF73" i="14"/>
  <c r="AJ73" i="14"/>
  <c r="AN73" i="14"/>
  <c r="AR73" i="14"/>
  <c r="AV73" i="14"/>
  <c r="AZ73" i="14"/>
  <c r="BD73" i="14"/>
  <c r="BH73" i="14"/>
  <c r="BL73" i="14"/>
  <c r="BP73" i="14"/>
  <c r="BT73" i="14"/>
  <c r="BX73" i="14"/>
  <c r="CB73" i="14"/>
  <c r="CF73" i="14"/>
  <c r="CJ73" i="14"/>
  <c r="CN73" i="14"/>
  <c r="CR73" i="14"/>
  <c r="CV73" i="14"/>
  <c r="CZ73" i="14"/>
  <c r="DD73" i="14"/>
  <c r="DH73" i="14"/>
  <c r="DL73" i="14"/>
  <c r="DP73" i="14"/>
  <c r="Y73" i="14"/>
  <c r="AC73" i="14"/>
  <c r="AG73" i="14"/>
  <c r="AK73" i="14"/>
  <c r="AO73" i="14"/>
  <c r="AS73" i="14"/>
  <c r="AW73" i="14"/>
  <c r="BA73" i="14"/>
  <c r="BE73" i="14"/>
  <c r="BI73" i="14"/>
  <c r="BM73" i="14"/>
  <c r="BQ73" i="14"/>
  <c r="BU73" i="14"/>
  <c r="BY73" i="14"/>
  <c r="CC73" i="14"/>
  <c r="CG73" i="14"/>
  <c r="CK73" i="14"/>
  <c r="CO73" i="14"/>
  <c r="CS73" i="14"/>
  <c r="CW73" i="14"/>
  <c r="DA73" i="14"/>
  <c r="DE73" i="14"/>
  <c r="DI73" i="14"/>
  <c r="DM73" i="14"/>
  <c r="DQ73" i="14"/>
  <c r="Z73" i="14"/>
  <c r="AP73" i="14"/>
  <c r="BF73" i="14"/>
  <c r="BV73" i="14"/>
  <c r="CL73" i="14"/>
  <c r="DB73" i="14"/>
  <c r="DR73" i="14"/>
  <c r="AX73" i="14"/>
  <c r="CD73" i="14"/>
  <c r="DJ73" i="14"/>
  <c r="V73" i="14"/>
  <c r="BB73" i="14"/>
  <c r="CH73" i="14"/>
  <c r="DN73" i="14"/>
  <c r="AD73" i="14"/>
  <c r="AT73" i="14"/>
  <c r="BJ73" i="14"/>
  <c r="BZ73" i="14"/>
  <c r="CP73" i="14"/>
  <c r="DF73" i="14"/>
  <c r="AH73" i="14"/>
  <c r="BN73" i="14"/>
  <c r="CT73" i="14"/>
  <c r="AL73" i="14"/>
  <c r="BR73" i="14"/>
  <c r="CX73" i="14"/>
  <c r="DQ53" i="14"/>
  <c r="AJ53" i="14"/>
  <c r="Y37" i="14"/>
  <c r="AC37" i="14"/>
  <c r="AG37" i="14"/>
  <c r="AK37" i="14"/>
  <c r="AO37" i="14"/>
  <c r="AS37" i="14"/>
  <c r="AW37" i="14"/>
  <c r="BA37" i="14"/>
  <c r="BE37" i="14"/>
  <c r="BI37" i="14"/>
  <c r="BM37" i="14"/>
  <c r="BQ37" i="14"/>
  <c r="BU37" i="14"/>
  <c r="BY37" i="14"/>
  <c r="CC37" i="14"/>
  <c r="CG37" i="14"/>
  <c r="CK37" i="14"/>
  <c r="CO37" i="14"/>
  <c r="CS37" i="14"/>
  <c r="CW37" i="14"/>
  <c r="DA37" i="14"/>
  <c r="DE37" i="14"/>
  <c r="DI37" i="14"/>
  <c r="DM37" i="14"/>
  <c r="DQ37" i="14"/>
  <c r="V37" i="14"/>
  <c r="Z37" i="14"/>
  <c r="AD37" i="14"/>
  <c r="AH37" i="14"/>
  <c r="AL37" i="14"/>
  <c r="AP37" i="14"/>
  <c r="AT37" i="14"/>
  <c r="AX37" i="14"/>
  <c r="BB37" i="14"/>
  <c r="BF37" i="14"/>
  <c r="BJ37" i="14"/>
  <c r="BN37" i="14"/>
  <c r="BR37" i="14"/>
  <c r="BV37" i="14"/>
  <c r="BZ37" i="14"/>
  <c r="CD37" i="14"/>
  <c r="CH37" i="14"/>
  <c r="CL37" i="14"/>
  <c r="CP37" i="14"/>
  <c r="CT37" i="14"/>
  <c r="CX37" i="14"/>
  <c r="DB37" i="14"/>
  <c r="DF37" i="14"/>
  <c r="DJ37" i="14"/>
  <c r="DN37" i="14"/>
  <c r="DR37" i="14"/>
  <c r="W37" i="14"/>
  <c r="AA37" i="14"/>
  <c r="AE37" i="14"/>
  <c r="AI37" i="14"/>
  <c r="AM37" i="14"/>
  <c r="AQ37" i="14"/>
  <c r="AU37" i="14"/>
  <c r="AY37" i="14"/>
  <c r="BC37" i="14"/>
  <c r="BG37" i="14"/>
  <c r="BK37" i="14"/>
  <c r="BO37" i="14"/>
  <c r="BS37" i="14"/>
  <c r="BW37" i="14"/>
  <c r="CA37" i="14"/>
  <c r="CE37" i="14"/>
  <c r="CI37" i="14"/>
  <c r="CM37" i="14"/>
  <c r="CQ37" i="14"/>
  <c r="CU37" i="14"/>
  <c r="CY37" i="14"/>
  <c r="DC37" i="14"/>
  <c r="DG37" i="14"/>
  <c r="DK37" i="14"/>
  <c r="DO37" i="14"/>
  <c r="AB37" i="14"/>
  <c r="AR37" i="14"/>
  <c r="BH37" i="14"/>
  <c r="BX37" i="14"/>
  <c r="CN37" i="14"/>
  <c r="DD37" i="14"/>
  <c r="AF37" i="14"/>
  <c r="AV37" i="14"/>
  <c r="BL37" i="14"/>
  <c r="CB37" i="14"/>
  <c r="CR37" i="14"/>
  <c r="DH37" i="14"/>
  <c r="AJ37" i="14"/>
  <c r="AZ37" i="14"/>
  <c r="BP37" i="14"/>
  <c r="CF37" i="14"/>
  <c r="CV37" i="14"/>
  <c r="DL37" i="14"/>
  <c r="X37" i="14"/>
  <c r="CJ37" i="14"/>
  <c r="AN37" i="14"/>
  <c r="CZ37" i="14"/>
  <c r="BD37" i="14"/>
  <c r="DP37" i="14"/>
  <c r="BT37" i="14"/>
  <c r="DC101" i="14"/>
  <c r="BW101" i="14"/>
  <c r="AQ101" i="14"/>
  <c r="CX89" i="14"/>
  <c r="AL89" i="14"/>
  <c r="E4" i="14"/>
  <c r="G4" i="14"/>
  <c r="E12" i="14"/>
  <c r="J12" i="14"/>
  <c r="S12" i="14"/>
  <c r="G12" i="14"/>
  <c r="R12" i="14"/>
  <c r="E7" i="14"/>
  <c r="J7" i="14"/>
  <c r="U7" i="14"/>
  <c r="AP7" i="14" s="1"/>
  <c r="DO101" i="14"/>
  <c r="CY101" i="14"/>
  <c r="CI101" i="14"/>
  <c r="BS101" i="14"/>
  <c r="BC101" i="14"/>
  <c r="AM101" i="14"/>
  <c r="W101" i="14"/>
  <c r="CH89" i="14"/>
  <c r="V89" i="14"/>
  <c r="DK101" i="14"/>
  <c r="CU101" i="14"/>
  <c r="CE101" i="14"/>
  <c r="BO101" i="14"/>
  <c r="AY101" i="14"/>
  <c r="BR89" i="14"/>
  <c r="X101" i="14"/>
  <c r="AB101" i="14"/>
  <c r="AF101" i="14"/>
  <c r="AJ101" i="14"/>
  <c r="AN101" i="14"/>
  <c r="AR101" i="14"/>
  <c r="AV101" i="14"/>
  <c r="AZ101" i="14"/>
  <c r="BD101" i="14"/>
  <c r="BH101" i="14"/>
  <c r="BL101" i="14"/>
  <c r="BP101" i="14"/>
  <c r="BT101" i="14"/>
  <c r="BX101" i="14"/>
  <c r="CB101" i="14"/>
  <c r="CF101" i="14"/>
  <c r="CJ101" i="14"/>
  <c r="CN101" i="14"/>
  <c r="CR101" i="14"/>
  <c r="CV101" i="14"/>
  <c r="CZ101" i="14"/>
  <c r="DD101" i="14"/>
  <c r="DH101" i="14"/>
  <c r="DL101" i="14"/>
  <c r="DP101" i="14"/>
  <c r="V101" i="14"/>
  <c r="AD101" i="14"/>
  <c r="AL101" i="14"/>
  <c r="AT101" i="14"/>
  <c r="BB101" i="14"/>
  <c r="BJ101" i="14"/>
  <c r="BV101" i="14"/>
  <c r="CD101" i="14"/>
  <c r="CL101" i="14"/>
  <c r="CT101" i="14"/>
  <c r="DB101" i="14"/>
  <c r="DJ101" i="14"/>
  <c r="DR101" i="14"/>
  <c r="Y101" i="14"/>
  <c r="AC101" i="14"/>
  <c r="AG101" i="14"/>
  <c r="AK101" i="14"/>
  <c r="AO101" i="14"/>
  <c r="AS101" i="14"/>
  <c r="AW101" i="14"/>
  <c r="BA101" i="14"/>
  <c r="BE101" i="14"/>
  <c r="BI101" i="14"/>
  <c r="BM101" i="14"/>
  <c r="BQ101" i="14"/>
  <c r="BU101" i="14"/>
  <c r="BY101" i="14"/>
  <c r="CC101" i="14"/>
  <c r="CG101" i="14"/>
  <c r="CK101" i="14"/>
  <c r="CO101" i="14"/>
  <c r="CS101" i="14"/>
  <c r="CW101" i="14"/>
  <c r="DA101" i="14"/>
  <c r="DE101" i="14"/>
  <c r="DI101" i="14"/>
  <c r="DM101" i="14"/>
  <c r="DQ101" i="14"/>
  <c r="Z101" i="14"/>
  <c r="AH101" i="14"/>
  <c r="AP101" i="14"/>
  <c r="AX101" i="14"/>
  <c r="BF101" i="14"/>
  <c r="BN101" i="14"/>
  <c r="BZ101" i="14"/>
  <c r="CH101" i="14"/>
  <c r="CP101" i="14"/>
  <c r="CX101" i="14"/>
  <c r="DF101" i="14"/>
  <c r="DN101" i="14"/>
  <c r="BR101" i="14"/>
  <c r="AR93" i="14"/>
  <c r="AK93" i="14"/>
  <c r="X77" i="14"/>
  <c r="CS77" i="14"/>
  <c r="Y57" i="14"/>
  <c r="AC57" i="14"/>
  <c r="AG57" i="14"/>
  <c r="AK57" i="14"/>
  <c r="AO57" i="14"/>
  <c r="AS57" i="14"/>
  <c r="AW57" i="14"/>
  <c r="BA57" i="14"/>
  <c r="BE57" i="14"/>
  <c r="BI57" i="14"/>
  <c r="BM57" i="14"/>
  <c r="BQ57" i="14"/>
  <c r="BU57" i="14"/>
  <c r="BY57" i="14"/>
  <c r="CC57" i="14"/>
  <c r="CG57" i="14"/>
  <c r="CK57" i="14"/>
  <c r="CO57" i="14"/>
  <c r="CS57" i="14"/>
  <c r="CW57" i="14"/>
  <c r="DA57" i="14"/>
  <c r="DE57" i="14"/>
  <c r="DI57" i="14"/>
  <c r="DM57" i="14"/>
  <c r="DQ57" i="14"/>
  <c r="V57" i="14"/>
  <c r="Z57" i="14"/>
  <c r="AD57" i="14"/>
  <c r="AH57" i="14"/>
  <c r="AL57" i="14"/>
  <c r="AP57" i="14"/>
  <c r="AT57" i="14"/>
  <c r="AX57" i="14"/>
  <c r="BB57" i="14"/>
  <c r="BF57" i="14"/>
  <c r="BJ57" i="14"/>
  <c r="BN57" i="14"/>
  <c r="BR57" i="14"/>
  <c r="BV57" i="14"/>
  <c r="BZ57" i="14"/>
  <c r="CD57" i="14"/>
  <c r="CH57" i="14"/>
  <c r="CL57" i="14"/>
  <c r="CP57" i="14"/>
  <c r="CT57" i="14"/>
  <c r="CX57" i="14"/>
  <c r="DB57" i="14"/>
  <c r="DF57" i="14"/>
  <c r="DJ57" i="14"/>
  <c r="DN57" i="14"/>
  <c r="DR57" i="14"/>
  <c r="W57" i="14"/>
  <c r="AA57" i="14"/>
  <c r="AE57" i="14"/>
  <c r="AI57" i="14"/>
  <c r="AM57" i="14"/>
  <c r="AQ57" i="14"/>
  <c r="AU57" i="14"/>
  <c r="AY57" i="14"/>
  <c r="BC57" i="14"/>
  <c r="BG57" i="14"/>
  <c r="BK57" i="14"/>
  <c r="BO57" i="14"/>
  <c r="BS57" i="14"/>
  <c r="BW57" i="14"/>
  <c r="CA57" i="14"/>
  <c r="CE57" i="14"/>
  <c r="CI57" i="14"/>
  <c r="CM57" i="14"/>
  <c r="CQ57" i="14"/>
  <c r="CU57" i="14"/>
  <c r="CY57" i="14"/>
  <c r="DC57" i="14"/>
  <c r="DG57" i="14"/>
  <c r="DK57" i="14"/>
  <c r="DO57" i="14"/>
  <c r="AJ57" i="14"/>
  <c r="AZ57" i="14"/>
  <c r="BP57" i="14"/>
  <c r="CF57" i="14"/>
  <c r="CV57" i="14"/>
  <c r="DL57" i="14"/>
  <c r="X57" i="14"/>
  <c r="AN57" i="14"/>
  <c r="BD57" i="14"/>
  <c r="BT57" i="14"/>
  <c r="CJ57" i="14"/>
  <c r="CZ57" i="14"/>
  <c r="DP57" i="14"/>
  <c r="AB57" i="14"/>
  <c r="AR57" i="14"/>
  <c r="BH57" i="14"/>
  <c r="BX57" i="14"/>
  <c r="CN57" i="14"/>
  <c r="DD57" i="14"/>
  <c r="CB57" i="14"/>
  <c r="AF57" i="14"/>
  <c r="CR57" i="14"/>
  <c r="AV57" i="14"/>
  <c r="DH57" i="14"/>
  <c r="BL57" i="14"/>
  <c r="CV33" i="14"/>
  <c r="BU33" i="14"/>
  <c r="BG33" i="14"/>
  <c r="BS33" i="14"/>
  <c r="Y21" i="14"/>
  <c r="AC21" i="14"/>
  <c r="AG21" i="14"/>
  <c r="AK21" i="14"/>
  <c r="AO21" i="14"/>
  <c r="AS21" i="14"/>
  <c r="AW21" i="14"/>
  <c r="BA21" i="14"/>
  <c r="BE21" i="14"/>
  <c r="BI21" i="14"/>
  <c r="BM21" i="14"/>
  <c r="BQ21" i="14"/>
  <c r="BU21" i="14"/>
  <c r="BY21" i="14"/>
  <c r="CC21" i="14"/>
  <c r="CG21" i="14"/>
  <c r="CK21" i="14"/>
  <c r="CO21" i="14"/>
  <c r="CS21" i="14"/>
  <c r="CW21" i="14"/>
  <c r="DA21" i="14"/>
  <c r="DE21" i="14"/>
  <c r="DI21" i="14"/>
  <c r="DM21" i="14"/>
  <c r="DQ21" i="14"/>
  <c r="V21" i="14"/>
  <c r="Z21" i="14"/>
  <c r="AD21" i="14"/>
  <c r="AH21" i="14"/>
  <c r="AL21" i="14"/>
  <c r="AP21" i="14"/>
  <c r="AT21" i="14"/>
  <c r="AX21" i="14"/>
  <c r="BB21" i="14"/>
  <c r="BF21" i="14"/>
  <c r="BJ21" i="14"/>
  <c r="BN21" i="14"/>
  <c r="BR21" i="14"/>
  <c r="BV21" i="14"/>
  <c r="BZ21" i="14"/>
  <c r="CD21" i="14"/>
  <c r="CH21" i="14"/>
  <c r="CL21" i="14"/>
  <c r="CP21" i="14"/>
  <c r="CT21" i="14"/>
  <c r="CX21" i="14"/>
  <c r="DB21" i="14"/>
  <c r="DF21" i="14"/>
  <c r="DJ21" i="14"/>
  <c r="DN21" i="14"/>
  <c r="DR21" i="14"/>
  <c r="W21" i="14"/>
  <c r="AA21" i="14"/>
  <c r="AE21" i="14"/>
  <c r="AI21" i="14"/>
  <c r="AM21" i="14"/>
  <c r="AQ21" i="14"/>
  <c r="AU21" i="14"/>
  <c r="AY21" i="14"/>
  <c r="BC21" i="14"/>
  <c r="BG21" i="14"/>
  <c r="BK21" i="14"/>
  <c r="BO21" i="14"/>
  <c r="BS21" i="14"/>
  <c r="BW21" i="14"/>
  <c r="CA21" i="14"/>
  <c r="CE21" i="14"/>
  <c r="CI21" i="14"/>
  <c r="CM21" i="14"/>
  <c r="CQ21" i="14"/>
  <c r="CU21" i="14"/>
  <c r="CY21" i="14"/>
  <c r="DC21" i="14"/>
  <c r="DG21" i="14"/>
  <c r="DK21" i="14"/>
  <c r="DO21" i="14"/>
  <c r="AJ21" i="14"/>
  <c r="AZ21" i="14"/>
  <c r="BP21" i="14"/>
  <c r="CF21" i="14"/>
  <c r="CV21" i="14"/>
  <c r="DL21" i="14"/>
  <c r="X21" i="14"/>
  <c r="AN21" i="14"/>
  <c r="BD21" i="14"/>
  <c r="BT21" i="14"/>
  <c r="CJ21" i="14"/>
  <c r="CZ21" i="14"/>
  <c r="DP21" i="14"/>
  <c r="AB21" i="14"/>
  <c r="AR21" i="14"/>
  <c r="BH21" i="14"/>
  <c r="BX21" i="14"/>
  <c r="CN21" i="14"/>
  <c r="DD21" i="14"/>
  <c r="AV21" i="14"/>
  <c r="DH21" i="14"/>
  <c r="BL21" i="14"/>
  <c r="CB21" i="14"/>
  <c r="AF21" i="14"/>
  <c r="CR21" i="14"/>
  <c r="DA17" i="14"/>
  <c r="CX17" i="14"/>
  <c r="AR17" i="14"/>
  <c r="AM92" i="14"/>
  <c r="V60" i="14"/>
  <c r="DP12" i="14"/>
  <c r="CM101" i="14"/>
  <c r="BG101" i="14"/>
  <c r="AA101" i="14"/>
  <c r="DM30" i="14"/>
  <c r="AP9" i="14"/>
  <c r="AO9" i="14" s="1"/>
  <c r="U64" i="14"/>
  <c r="U16" i="14"/>
  <c r="DG101" i="14"/>
  <c r="CQ101" i="14"/>
  <c r="CA101" i="14"/>
  <c r="BK101" i="14"/>
  <c r="AU101" i="14"/>
  <c r="AE101" i="14"/>
  <c r="CH93" i="14"/>
  <c r="DN89" i="14"/>
  <c r="BB89" i="14"/>
  <c r="U103" i="14"/>
  <c r="U75" i="14"/>
  <c r="U47" i="14"/>
  <c r="U83" i="14"/>
  <c r="U71" i="14"/>
  <c r="U59" i="14"/>
  <c r="U51" i="14"/>
  <c r="U43" i="14"/>
  <c r="U31" i="14"/>
  <c r="U27" i="14"/>
  <c r="U19" i="14"/>
  <c r="G55" i="14"/>
  <c r="N15" i="14"/>
  <c r="S101" i="14"/>
  <c r="P81" i="14"/>
  <c r="N77" i="14"/>
  <c r="E73" i="14"/>
  <c r="S69" i="14"/>
  <c r="J65" i="14"/>
  <c r="G53" i="14"/>
  <c r="O49" i="14"/>
  <c r="F45" i="14"/>
  <c r="R37" i="14"/>
  <c r="F33" i="14"/>
  <c r="R29" i="14"/>
  <c r="R25" i="14"/>
  <c r="F21" i="14"/>
  <c r="S17" i="14"/>
  <c r="Q13" i="14"/>
  <c r="J9" i="14"/>
  <c r="J5" i="14"/>
  <c r="U102" i="14"/>
  <c r="U98" i="14"/>
  <c r="U94" i="14"/>
  <c r="U90" i="14"/>
  <c r="U82" i="14"/>
  <c r="U78" i="14"/>
  <c r="U74" i="14"/>
  <c r="U70" i="14"/>
  <c r="U66" i="14"/>
  <c r="U62" i="14"/>
  <c r="U58" i="14"/>
  <c r="U54" i="14"/>
  <c r="U50" i="14"/>
  <c r="U46" i="14"/>
  <c r="U42" i="14"/>
  <c r="U34" i="14"/>
  <c r="U26" i="14"/>
  <c r="U22" i="14"/>
  <c r="U18" i="14"/>
  <c r="U14" i="14"/>
  <c r="U10" i="14"/>
  <c r="AP10" i="14" s="1"/>
  <c r="U6" i="14"/>
  <c r="U99" i="14"/>
  <c r="U91" i="14"/>
  <c r="U79" i="14"/>
  <c r="U67" i="14"/>
  <c r="U63" i="14"/>
  <c r="U55" i="14"/>
  <c r="U39" i="14"/>
  <c r="U35" i="14"/>
  <c r="U23" i="14"/>
  <c r="F55" i="14"/>
  <c r="E42" i="14"/>
  <c r="G50" i="14"/>
  <c r="O51" i="14"/>
  <c r="J8" i="14"/>
  <c r="G8" i="14"/>
  <c r="E5" i="14"/>
  <c r="G73" i="14"/>
  <c r="G45" i="14"/>
  <c r="G13" i="14"/>
  <c r="F81" i="14"/>
  <c r="F73" i="14"/>
  <c r="J49" i="14"/>
  <c r="F17" i="14"/>
  <c r="E53" i="14"/>
  <c r="E77" i="14"/>
  <c r="E49" i="14"/>
  <c r="E103" i="14"/>
  <c r="R81" i="14"/>
  <c r="N37" i="14"/>
  <c r="R17" i="14"/>
  <c r="P77" i="14"/>
  <c r="O13" i="14"/>
  <c r="R69" i="14"/>
  <c r="Q45" i="14"/>
  <c r="R77" i="14"/>
  <c r="J4" i="14"/>
  <c r="R100" i="14"/>
  <c r="O92" i="14"/>
  <c r="P88" i="14"/>
  <c r="R84" i="14"/>
  <c r="P80" i="14"/>
  <c r="O76" i="14"/>
  <c r="P72" i="14"/>
  <c r="O68" i="14"/>
  <c r="P60" i="14"/>
  <c r="Q56" i="14"/>
  <c r="J52" i="14"/>
  <c r="P44" i="14"/>
  <c r="N40" i="14"/>
  <c r="J36" i="14"/>
  <c r="G28" i="14"/>
  <c r="R24" i="14"/>
  <c r="P20" i="14"/>
  <c r="O12" i="14"/>
  <c r="G101" i="14"/>
  <c r="G69" i="14"/>
  <c r="G37" i="14"/>
  <c r="G5" i="14"/>
  <c r="J77" i="14"/>
  <c r="F69" i="14"/>
  <c r="F49" i="14"/>
  <c r="F13" i="14"/>
  <c r="E21" i="14"/>
  <c r="E29" i="14"/>
  <c r="E65" i="14"/>
  <c r="E81" i="14"/>
  <c r="R73" i="14"/>
  <c r="P29" i="14"/>
  <c r="R13" i="14"/>
  <c r="S13" i="14"/>
  <c r="S73" i="14"/>
  <c r="S65" i="14"/>
  <c r="O77" i="14"/>
  <c r="N81" i="14"/>
  <c r="P17" i="14"/>
  <c r="P101" i="14"/>
  <c r="S97" i="14"/>
  <c r="Q93" i="14"/>
  <c r="O89" i="14"/>
  <c r="P85" i="14"/>
  <c r="O81" i="14"/>
  <c r="F5" i="14"/>
  <c r="Q99" i="14"/>
  <c r="S95" i="14"/>
  <c r="F91" i="14"/>
  <c r="R87" i="14"/>
  <c r="J83" i="14"/>
  <c r="N79" i="14"/>
  <c r="F71" i="14"/>
  <c r="N67" i="14"/>
  <c r="P63" i="14"/>
  <c r="G51" i="14"/>
  <c r="Q31" i="14"/>
  <c r="N27" i="14"/>
  <c r="P23" i="14"/>
  <c r="P15" i="14"/>
  <c r="R11" i="14"/>
  <c r="F7" i="14"/>
  <c r="U4" i="14"/>
  <c r="F29" i="14"/>
  <c r="G81" i="14"/>
  <c r="G21" i="14"/>
  <c r="F77" i="14"/>
  <c r="G103" i="14"/>
  <c r="E97" i="14"/>
  <c r="O25" i="14"/>
  <c r="O17" i="14"/>
  <c r="O71" i="14"/>
  <c r="N17" i="14"/>
  <c r="S81" i="14"/>
  <c r="Q77" i="14"/>
  <c r="O69" i="14"/>
  <c r="P65" i="14"/>
  <c r="O61" i="14"/>
  <c r="O57" i="14"/>
  <c r="P53" i="14"/>
  <c r="N49" i="14"/>
  <c r="N45" i="14"/>
  <c r="S41" i="14"/>
  <c r="S37" i="14"/>
  <c r="N33" i="14"/>
  <c r="J29" i="14"/>
  <c r="N25" i="14"/>
  <c r="N21" i="14"/>
  <c r="F9" i="14"/>
  <c r="F6" i="14"/>
  <c r="G68" i="14"/>
  <c r="E82" i="14"/>
  <c r="F79" i="14"/>
  <c r="S82" i="14"/>
  <c r="R94" i="14"/>
  <c r="P52" i="14"/>
  <c r="S35" i="14"/>
  <c r="N75" i="14"/>
  <c r="G72" i="14"/>
  <c r="J101" i="14"/>
  <c r="E51" i="14"/>
  <c r="F63" i="14"/>
  <c r="J74" i="14"/>
  <c r="R54" i="14"/>
  <c r="N82" i="14"/>
  <c r="Q15" i="14"/>
  <c r="N42" i="14"/>
  <c r="O42" i="14"/>
  <c r="F101" i="14"/>
  <c r="J27" i="14"/>
  <c r="G94" i="14"/>
  <c r="J51" i="14"/>
  <c r="E26" i="14"/>
  <c r="P97" i="14"/>
  <c r="S99" i="14"/>
  <c r="E95" i="14"/>
  <c r="P91" i="14"/>
  <c r="P87" i="14"/>
  <c r="O83" i="14"/>
  <c r="E100" i="14"/>
  <c r="G97" i="14"/>
  <c r="F23" i="14"/>
  <c r="G62" i="14"/>
  <c r="E23" i="14"/>
  <c r="J58" i="14"/>
  <c r="S92" i="14"/>
  <c r="O72" i="14"/>
  <c r="N35" i="14"/>
  <c r="Q97" i="14"/>
  <c r="S47" i="14"/>
  <c r="P35" i="14"/>
  <c r="Q87" i="14"/>
  <c r="N23" i="14"/>
  <c r="O101" i="14"/>
  <c r="N47" i="14"/>
  <c r="P62" i="14"/>
  <c r="Q49" i="14"/>
  <c r="S98" i="14"/>
  <c r="S49" i="14"/>
  <c r="G56" i="14"/>
  <c r="G85" i="14"/>
  <c r="J97" i="14"/>
  <c r="F19" i="14"/>
  <c r="G47" i="14"/>
  <c r="F99" i="14"/>
  <c r="J47" i="14"/>
  <c r="E27" i="14"/>
  <c r="R97" i="14"/>
  <c r="O88" i="14"/>
  <c r="O97" i="14"/>
  <c r="R31" i="14"/>
  <c r="P99" i="14"/>
  <c r="R23" i="14"/>
  <c r="O78" i="14"/>
  <c r="N97" i="14"/>
  <c r="O102" i="14"/>
  <c r="J98" i="14"/>
  <c r="Q94" i="14"/>
  <c r="P90" i="14"/>
  <c r="N86" i="14"/>
  <c r="Q82" i="14"/>
  <c r="Q78" i="14"/>
  <c r="F74" i="14"/>
  <c r="Q70" i="14"/>
  <c r="F62" i="14"/>
  <c r="O58" i="14"/>
  <c r="S54" i="14"/>
  <c r="E50" i="14"/>
  <c r="J42" i="14"/>
  <c r="G38" i="14"/>
  <c r="O34" i="14"/>
  <c r="S30" i="14"/>
  <c r="P26" i="14"/>
  <c r="Q18" i="14"/>
  <c r="G14" i="14"/>
  <c r="J103" i="14"/>
  <c r="J24" i="14"/>
  <c r="F97" i="14"/>
  <c r="J31" i="14"/>
  <c r="J62" i="14"/>
  <c r="G27" i="14"/>
  <c r="F47" i="14"/>
  <c r="S103" i="14"/>
  <c r="R28" i="14"/>
  <c r="N85" i="14"/>
  <c r="R99" i="14"/>
  <c r="R101" i="14"/>
  <c r="P49" i="14"/>
  <c r="P33" i="14"/>
  <c r="P96" i="14"/>
  <c r="O48" i="14"/>
  <c r="S16" i="14"/>
  <c r="F44" i="14"/>
  <c r="E84" i="14"/>
  <c r="E60" i="14"/>
  <c r="G88" i="14"/>
  <c r="G93" i="14"/>
  <c r="G29" i="14"/>
  <c r="F65" i="14"/>
  <c r="J45" i="14"/>
  <c r="F37" i="14"/>
  <c r="J21" i="14"/>
  <c r="E37" i="14"/>
  <c r="E93" i="14"/>
  <c r="F35" i="14"/>
  <c r="G74" i="14"/>
  <c r="E98" i="14"/>
  <c r="F58" i="14"/>
  <c r="F26" i="14"/>
  <c r="J90" i="14"/>
  <c r="J63" i="14"/>
  <c r="E35" i="14"/>
  <c r="F30" i="14"/>
  <c r="G43" i="14"/>
  <c r="F86" i="14"/>
  <c r="P50" i="14"/>
  <c r="S18" i="14"/>
  <c r="Q83" i="14"/>
  <c r="N48" i="14"/>
  <c r="R45" i="14"/>
  <c r="R40" i="14"/>
  <c r="R76" i="14"/>
  <c r="N89" i="14"/>
  <c r="O45" i="14"/>
  <c r="S21" i="14"/>
  <c r="P21" i="14"/>
  <c r="S93" i="14"/>
  <c r="P83" i="14"/>
  <c r="O43" i="14"/>
  <c r="P37" i="14"/>
  <c r="O65" i="14"/>
  <c r="O50" i="14"/>
  <c r="S86" i="14"/>
  <c r="Q20" i="14"/>
  <c r="Q26" i="14"/>
  <c r="Q54" i="14"/>
  <c r="O26" i="14"/>
  <c r="S74" i="14"/>
  <c r="E92" i="14"/>
  <c r="R65" i="14"/>
  <c r="E62" i="14"/>
  <c r="E36" i="14"/>
  <c r="E28" i="14"/>
  <c r="R21" i="14"/>
  <c r="E18" i="14"/>
  <c r="R93" i="14"/>
  <c r="P51" i="14"/>
  <c r="R41" i="14"/>
  <c r="Q37" i="14"/>
  <c r="N55" i="14"/>
  <c r="O41" i="14"/>
  <c r="E72" i="14"/>
  <c r="F16" i="14"/>
  <c r="F76" i="14"/>
  <c r="E20" i="14"/>
  <c r="G65" i="14"/>
  <c r="G41" i="14"/>
  <c r="J93" i="14"/>
  <c r="J41" i="14"/>
  <c r="E45" i="14"/>
  <c r="E55" i="14"/>
  <c r="G70" i="14"/>
  <c r="J87" i="14"/>
  <c r="F59" i="14"/>
  <c r="G63" i="14"/>
  <c r="E58" i="14"/>
  <c r="E34" i="14"/>
  <c r="P94" i="14"/>
  <c r="P43" i="14"/>
  <c r="N65" i="14"/>
  <c r="O33" i="14"/>
  <c r="O24" i="14"/>
  <c r="O60" i="14"/>
  <c r="S100" i="14"/>
  <c r="N87" i="14"/>
  <c r="Q65" i="14"/>
  <c r="Q53" i="14"/>
  <c r="O93" i="14"/>
  <c r="P59" i="14"/>
  <c r="N59" i="14"/>
  <c r="S45" i="14"/>
  <c r="N63" i="14"/>
  <c r="P45" i="14"/>
  <c r="O37" i="14"/>
  <c r="N90" i="14"/>
  <c r="E30" i="14"/>
  <c r="J64" i="14"/>
  <c r="R36" i="14"/>
  <c r="G96" i="14"/>
  <c r="E56" i="14"/>
  <c r="J16" i="14"/>
  <c r="G24" i="14"/>
  <c r="J44" i="14"/>
  <c r="F64" i="14"/>
  <c r="J76" i="14"/>
  <c r="F100" i="14"/>
  <c r="G36" i="14"/>
  <c r="G84" i="14"/>
  <c r="J68" i="14"/>
  <c r="D104" i="14"/>
  <c r="J89" i="14"/>
  <c r="J57" i="14"/>
  <c r="E61" i="14"/>
  <c r="G95" i="14"/>
  <c r="E39" i="14"/>
  <c r="F20" i="14"/>
  <c r="G78" i="14"/>
  <c r="J80" i="14"/>
  <c r="J66" i="14"/>
  <c r="G39" i="14"/>
  <c r="E19" i="14"/>
  <c r="N102" i="14"/>
  <c r="S72" i="14"/>
  <c r="N16" i="14"/>
  <c r="S89" i="14"/>
  <c r="N24" i="14"/>
  <c r="Q36" i="14"/>
  <c r="O44" i="14"/>
  <c r="S52" i="14"/>
  <c r="R60" i="14"/>
  <c r="N72" i="14"/>
  <c r="R80" i="14"/>
  <c r="Q92" i="14"/>
  <c r="R61" i="14"/>
  <c r="N69" i="14"/>
  <c r="P39" i="14"/>
  <c r="Q89" i="14"/>
  <c r="S39" i="14"/>
  <c r="R95" i="14"/>
  <c r="O22" i="14"/>
  <c r="R89" i="14"/>
  <c r="N78" i="14"/>
  <c r="P24" i="14"/>
  <c r="Q103" i="14"/>
  <c r="N99" i="14"/>
  <c r="O91" i="14"/>
  <c r="F87" i="14"/>
  <c r="S83" i="14"/>
  <c r="P79" i="14"/>
  <c r="F75" i="14"/>
  <c r="Q71" i="14"/>
  <c r="Q67" i="14"/>
  <c r="R63" i="14"/>
  <c r="Q59" i="14"/>
  <c r="S55" i="14"/>
  <c r="R47" i="14"/>
  <c r="E43" i="14"/>
  <c r="Q35" i="14"/>
  <c r="P31" i="14"/>
  <c r="F27" i="14"/>
  <c r="G23" i="14"/>
  <c r="S19" i="14"/>
  <c r="O15" i="14"/>
  <c r="J100" i="14"/>
  <c r="F92" i="14"/>
  <c r="S32" i="14"/>
  <c r="F28" i="14"/>
  <c r="B104" i="14"/>
  <c r="J88" i="14"/>
  <c r="G16" i="14"/>
  <c r="J32" i="14"/>
  <c r="E52" i="14"/>
  <c r="G64" i="14"/>
  <c r="G76" i="14"/>
  <c r="G100" i="14"/>
  <c r="J28" i="14"/>
  <c r="F48" i="14"/>
  <c r="J60" i="14"/>
  <c r="E96" i="14"/>
  <c r="J40" i="14"/>
  <c r="F80" i="14"/>
  <c r="G61" i="14"/>
  <c r="G25" i="14"/>
  <c r="F89" i="14"/>
  <c r="F57" i="14"/>
  <c r="J25" i="14"/>
  <c r="E25" i="14"/>
  <c r="F46" i="14"/>
  <c r="J78" i="14"/>
  <c r="F95" i="14"/>
  <c r="G102" i="14"/>
  <c r="F102" i="14"/>
  <c r="J95" i="14"/>
  <c r="F22" i="14"/>
  <c r="F66" i="14"/>
  <c r="R52" i="14"/>
  <c r="O84" i="14"/>
  <c r="Q95" i="14"/>
  <c r="R57" i="14"/>
  <c r="O28" i="14"/>
  <c r="S36" i="14"/>
  <c r="N44" i="14"/>
  <c r="N56" i="14"/>
  <c r="S64" i="14"/>
  <c r="R72" i="14"/>
  <c r="Q84" i="14"/>
  <c r="O96" i="14"/>
  <c r="N19" i="14"/>
  <c r="S61" i="14"/>
  <c r="P69" i="14"/>
  <c r="P57" i="14"/>
  <c r="P89" i="14"/>
  <c r="S102" i="14"/>
  <c r="N46" i="14"/>
  <c r="N84" i="14"/>
  <c r="O64" i="14"/>
  <c r="S46" i="14"/>
  <c r="O32" i="14"/>
  <c r="Q64" i="14"/>
  <c r="N96" i="14"/>
  <c r="S26" i="14"/>
  <c r="E24" i="14"/>
  <c r="G32" i="14"/>
  <c r="F52" i="14"/>
  <c r="E76" i="14"/>
  <c r="E88" i="14"/>
  <c r="G20" i="14"/>
  <c r="J48" i="14"/>
  <c r="J72" i="14"/>
  <c r="J96" i="14"/>
  <c r="J56" i="14"/>
  <c r="G92" i="14"/>
  <c r="G89" i="14"/>
  <c r="G57" i="14"/>
  <c r="F85" i="14"/>
  <c r="J69" i="14"/>
  <c r="J61" i="14"/>
  <c r="F25" i="14"/>
  <c r="E69" i="14"/>
  <c r="E89" i="14"/>
  <c r="J19" i="14"/>
  <c r="J102" i="14"/>
  <c r="G66" i="14"/>
  <c r="S44" i="14"/>
  <c r="S56" i="14"/>
  <c r="S20" i="14"/>
  <c r="Q28" i="14"/>
  <c r="O40" i="14"/>
  <c r="S48" i="14"/>
  <c r="R56" i="14"/>
  <c r="P68" i="14"/>
  <c r="N76" i="14"/>
  <c r="R88" i="14"/>
  <c r="R96" i="14"/>
  <c r="S53" i="14"/>
  <c r="Q61" i="14"/>
  <c r="Q69" i="14"/>
  <c r="R85" i="14"/>
  <c r="P25" i="14"/>
  <c r="Q60" i="14"/>
  <c r="O36" i="14"/>
  <c r="Q100" i="14"/>
  <c r="R64" i="14"/>
  <c r="E44" i="14"/>
  <c r="N36" i="14"/>
  <c r="R9" i="7"/>
  <c r="S9" i="7"/>
  <c r="M9" i="7"/>
  <c r="Q9" i="7"/>
  <c r="N9" i="7"/>
  <c r="K9" i="7"/>
  <c r="P9" i="7"/>
  <c r="K5" i="7"/>
  <c r="Q5" i="7"/>
  <c r="O8" i="7"/>
  <c r="M8" i="7"/>
  <c r="U8" i="15"/>
  <c r="O8" i="15"/>
  <c r="K89" i="7"/>
  <c r="M88" i="7"/>
  <c r="M15" i="7"/>
  <c r="K15" i="7"/>
  <c r="M7" i="7"/>
  <c r="K7" i="7"/>
  <c r="K8" i="7"/>
  <c r="S8" i="15"/>
  <c r="G104" i="7"/>
  <c r="P4" i="7"/>
  <c r="N8" i="7"/>
  <c r="P7" i="7"/>
  <c r="W8" i="15"/>
  <c r="R8" i="15"/>
  <c r="M29" i="7"/>
  <c r="O5" i="7"/>
  <c r="E87" i="14"/>
  <c r="E75" i="14"/>
  <c r="S33" i="14"/>
  <c r="R33" i="14"/>
  <c r="Q33" i="14"/>
  <c r="J33" i="14"/>
  <c r="G33" i="14"/>
  <c r="E15" i="14"/>
  <c r="S11" i="14"/>
  <c r="Q102" i="14"/>
  <c r="P102" i="14"/>
  <c r="N98" i="14"/>
  <c r="R98" i="14"/>
  <c r="P98" i="14"/>
  <c r="Q98" i="14"/>
  <c r="F98" i="14"/>
  <c r="O94" i="14"/>
  <c r="F94" i="14"/>
  <c r="F90" i="14"/>
  <c r="R90" i="14"/>
  <c r="S90" i="14"/>
  <c r="Q90" i="14"/>
  <c r="J86" i="14"/>
  <c r="Q86" i="14"/>
  <c r="P86" i="14"/>
  <c r="R86" i="14"/>
  <c r="E86" i="14"/>
  <c r="G86" i="14"/>
  <c r="P82" i="14"/>
  <c r="R82" i="14"/>
  <c r="J82" i="14"/>
  <c r="P78" i="14"/>
  <c r="R78" i="14"/>
  <c r="S78" i="14"/>
  <c r="F78" i="14"/>
  <c r="P74" i="14"/>
  <c r="N74" i="14"/>
  <c r="R74" i="14"/>
  <c r="O74" i="14"/>
  <c r="Q74" i="14"/>
  <c r="S70" i="14"/>
  <c r="O70" i="14"/>
  <c r="N70" i="14"/>
  <c r="J70" i="14"/>
  <c r="F70" i="14"/>
  <c r="R66" i="14"/>
  <c r="O66" i="14"/>
  <c r="Q66" i="14"/>
  <c r="S66" i="14"/>
  <c r="E66" i="14"/>
  <c r="R62" i="14"/>
  <c r="P58" i="14"/>
  <c r="Q58" i="14"/>
  <c r="N58" i="14"/>
  <c r="S58" i="14"/>
  <c r="G58" i="14"/>
  <c r="N54" i="14"/>
  <c r="G54" i="14"/>
  <c r="P54" i="14"/>
  <c r="O54" i="14"/>
  <c r="Q50" i="14"/>
  <c r="J50" i="14"/>
  <c r="S50" i="14"/>
  <c r="R50" i="14"/>
  <c r="F50" i="14"/>
  <c r="O46" i="14"/>
  <c r="Q46" i="14"/>
  <c r="P46" i="14"/>
  <c r="G46" i="14"/>
  <c r="P42" i="14"/>
  <c r="Q42" i="14"/>
  <c r="G42" i="14"/>
  <c r="S38" i="14"/>
  <c r="O38" i="14"/>
  <c r="N38" i="14"/>
  <c r="Q38" i="14"/>
  <c r="P38" i="14"/>
  <c r="F38" i="14"/>
  <c r="J38" i="14"/>
  <c r="S34" i="14"/>
  <c r="P34" i="14"/>
  <c r="R34" i="14"/>
  <c r="Q34" i="14"/>
  <c r="J34" i="14"/>
  <c r="F34" i="14"/>
  <c r="Q30" i="14"/>
  <c r="J30" i="14"/>
  <c r="N30" i="14"/>
  <c r="O30" i="14"/>
  <c r="R30" i="14"/>
  <c r="Q22" i="14"/>
  <c r="S22" i="14"/>
  <c r="N22" i="14"/>
  <c r="P22" i="14"/>
  <c r="O18" i="14"/>
  <c r="P18" i="14"/>
  <c r="R18" i="14"/>
  <c r="J18" i="14"/>
  <c r="G18" i="14"/>
  <c r="F14" i="14"/>
  <c r="Q14" i="14"/>
  <c r="S14" i="14"/>
  <c r="R14" i="14"/>
  <c r="J14" i="14"/>
  <c r="E14" i="14"/>
  <c r="J10" i="14"/>
  <c r="N5" i="7"/>
  <c r="S8" i="7"/>
  <c r="O7" i="7"/>
  <c r="F4" i="14"/>
  <c r="F103" i="14"/>
  <c r="G80" i="14"/>
  <c r="G52" i="14"/>
  <c r="F24" i="14"/>
  <c r="F32" i="14"/>
  <c r="G44" i="14"/>
  <c r="F88" i="14"/>
  <c r="E40" i="14"/>
  <c r="F12" i="14"/>
  <c r="F36" i="14"/>
  <c r="E48" i="14"/>
  <c r="G48" i="14"/>
  <c r="G60" i="14"/>
  <c r="J84" i="14"/>
  <c r="G40" i="14"/>
  <c r="F68" i="14"/>
  <c r="J20" i="14"/>
  <c r="E9" i="14"/>
  <c r="J85" i="14"/>
  <c r="J53" i="14"/>
  <c r="G9" i="14"/>
  <c r="G91" i="14"/>
  <c r="G11" i="14"/>
  <c r="J46" i="14"/>
  <c r="J94" i="14"/>
  <c r="G59" i="14"/>
  <c r="G75" i="14"/>
  <c r="E99" i="14"/>
  <c r="E63" i="14"/>
  <c r="F54" i="14"/>
  <c r="E102" i="14"/>
  <c r="J79" i="14"/>
  <c r="J71" i="14"/>
  <c r="G22" i="14"/>
  <c r="F82" i="14"/>
  <c r="G98" i="14"/>
  <c r="E31" i="14"/>
  <c r="G71" i="14"/>
  <c r="G7" i="14"/>
  <c r="G31" i="14"/>
  <c r="J11" i="14"/>
  <c r="E91" i="14"/>
  <c r="J54" i="14"/>
  <c r="F42" i="14"/>
  <c r="E38" i="14"/>
  <c r="J22" i="14"/>
  <c r="G30" i="14"/>
  <c r="F10" i="14"/>
  <c r="R70" i="14"/>
  <c r="R46" i="14"/>
  <c r="R22" i="14"/>
  <c r="O86" i="14"/>
  <c r="O90" i="14"/>
  <c r="P36" i="14"/>
  <c r="R67" i="14"/>
  <c r="Q96" i="14"/>
  <c r="R32" i="14"/>
  <c r="O63" i="14"/>
  <c r="R19" i="14"/>
  <c r="Q41" i="14"/>
  <c r="R44" i="14"/>
  <c r="S68" i="14"/>
  <c r="S63" i="14"/>
  <c r="Q79" i="14"/>
  <c r="N11" i="14"/>
  <c r="E11" i="14"/>
  <c r="R79" i="14"/>
  <c r="O103" i="14"/>
  <c r="O62" i="14"/>
  <c r="P30" i="14"/>
  <c r="S94" i="14"/>
  <c r="N66" i="14"/>
  <c r="N34" i="14"/>
  <c r="O82" i="14"/>
  <c r="S42" i="14"/>
  <c r="S62" i="14"/>
  <c r="P70" i="14"/>
  <c r="G10" i="14"/>
  <c r="N93" i="14"/>
  <c r="P93" i="14"/>
  <c r="F93" i="14"/>
  <c r="E68" i="14"/>
  <c r="N57" i="14"/>
  <c r="Q57" i="14"/>
  <c r="S57" i="14"/>
  <c r="E57" i="14"/>
  <c r="E47" i="14"/>
  <c r="R38" i="14"/>
  <c r="E32" i="14"/>
  <c r="O29" i="14"/>
  <c r="Q29" i="14"/>
  <c r="N53" i="14"/>
  <c r="R53" i="14"/>
  <c r="O53" i="14"/>
  <c r="F53" i="14"/>
  <c r="P41" i="14"/>
  <c r="N41" i="14"/>
  <c r="F41" i="14"/>
  <c r="N13" i="14"/>
  <c r="P13" i="14"/>
  <c r="E13" i="14"/>
  <c r="J13" i="14"/>
  <c r="O100" i="14"/>
  <c r="P100" i="14"/>
  <c r="N100" i="14"/>
  <c r="S96" i="14"/>
  <c r="F96" i="14"/>
  <c r="P92" i="14"/>
  <c r="N92" i="14"/>
  <c r="R92" i="14"/>
  <c r="J92" i="14"/>
  <c r="N88" i="14"/>
  <c r="Q88" i="14"/>
  <c r="S88" i="14"/>
  <c r="P84" i="14"/>
  <c r="S84" i="14"/>
  <c r="F84" i="14"/>
  <c r="S80" i="14"/>
  <c r="Q80" i="14"/>
  <c r="O80" i="14"/>
  <c r="N80" i="14"/>
  <c r="E80" i="14"/>
  <c r="S76" i="14"/>
  <c r="P76" i="14"/>
  <c r="Q76" i="14"/>
  <c r="Q72" i="14"/>
  <c r="F72" i="14"/>
  <c r="Q68" i="14"/>
  <c r="N68" i="14"/>
  <c r="R68" i="14"/>
  <c r="P64" i="14"/>
  <c r="N64" i="14"/>
  <c r="S60" i="14"/>
  <c r="N60" i="14"/>
  <c r="F60" i="14"/>
  <c r="P56" i="14"/>
  <c r="O56" i="14"/>
  <c r="F56" i="14"/>
  <c r="N52" i="14"/>
  <c r="Q52" i="14"/>
  <c r="O52" i="14"/>
  <c r="R48" i="14"/>
  <c r="Q48" i="14"/>
  <c r="P48" i="14"/>
  <c r="Q44" i="14"/>
  <c r="S40" i="14"/>
  <c r="P40" i="14"/>
  <c r="Q40" i="14"/>
  <c r="F40" i="14"/>
  <c r="N32" i="14"/>
  <c r="Q32" i="14"/>
  <c r="P32" i="14"/>
  <c r="P28" i="14"/>
  <c r="S28" i="14"/>
  <c r="N28" i="14"/>
  <c r="Q24" i="14"/>
  <c r="S24" i="14"/>
  <c r="N20" i="14"/>
  <c r="O20" i="14"/>
  <c r="R20" i="14"/>
  <c r="R16" i="14"/>
  <c r="Q16" i="14"/>
  <c r="O16" i="14"/>
  <c r="P16" i="14"/>
  <c r="P12" i="14"/>
  <c r="N12" i="14"/>
  <c r="S85" i="14"/>
  <c r="Q85" i="14"/>
  <c r="O85" i="14"/>
  <c r="E85" i="14"/>
  <c r="R103" i="14"/>
  <c r="N103" i="14"/>
  <c r="O99" i="14"/>
  <c r="J99" i="14"/>
  <c r="O95" i="14"/>
  <c r="N95" i="14"/>
  <c r="P95" i="14"/>
  <c r="N91" i="14"/>
  <c r="S91" i="14"/>
  <c r="Q91" i="14"/>
  <c r="J91" i="14"/>
  <c r="O87" i="14"/>
  <c r="S87" i="14"/>
  <c r="G87" i="14"/>
  <c r="R83" i="14"/>
  <c r="F83" i="14"/>
  <c r="E83" i="14"/>
  <c r="S79" i="14"/>
  <c r="O79" i="14"/>
  <c r="G79" i="14"/>
  <c r="O75" i="14"/>
  <c r="Q75" i="14"/>
  <c r="R75" i="14"/>
  <c r="P75" i="14"/>
  <c r="J75" i="14"/>
  <c r="S71" i="14"/>
  <c r="N71" i="14"/>
  <c r="R71" i="14"/>
  <c r="P71" i="14"/>
  <c r="O67" i="14"/>
  <c r="S67" i="14"/>
  <c r="P67" i="14"/>
  <c r="G67" i="14"/>
  <c r="F67" i="14"/>
  <c r="S59" i="14"/>
  <c r="O59" i="14"/>
  <c r="J59" i="14"/>
  <c r="O55" i="14"/>
  <c r="R55" i="14"/>
  <c r="Q55" i="14"/>
  <c r="J55" i="14"/>
  <c r="R51" i="14"/>
  <c r="N51" i="14"/>
  <c r="S51" i="14"/>
  <c r="Q51" i="14"/>
  <c r="P47" i="14"/>
  <c r="O47" i="14"/>
  <c r="J43" i="14"/>
  <c r="S43" i="14"/>
  <c r="N43" i="14"/>
  <c r="Q43" i="14"/>
  <c r="F43" i="14"/>
  <c r="R39" i="14"/>
  <c r="Q39" i="14"/>
  <c r="F39" i="14"/>
  <c r="J39" i="14"/>
  <c r="O35" i="14"/>
  <c r="R35" i="14"/>
  <c r="J35" i="14"/>
  <c r="S31" i="14"/>
  <c r="O31" i="14"/>
  <c r="F31" i="14"/>
  <c r="Q27" i="14"/>
  <c r="O27" i="14"/>
  <c r="S27" i="14"/>
  <c r="P27" i="14"/>
  <c r="O23" i="14"/>
  <c r="Q23" i="14"/>
  <c r="J23" i="14"/>
  <c r="P19" i="14"/>
  <c r="O19" i="14"/>
  <c r="G19" i="14"/>
  <c r="J15" i="14"/>
  <c r="S15" i="14"/>
  <c r="R15" i="14"/>
  <c r="F15" i="14"/>
  <c r="G15" i="14"/>
  <c r="Q11" i="14"/>
  <c r="P11" i="14"/>
  <c r="P73" i="14"/>
  <c r="Q73" i="14"/>
  <c r="N73" i="14"/>
  <c r="O73" i="14"/>
  <c r="P61" i="14"/>
  <c r="N61" i="14"/>
  <c r="E94" i="14"/>
  <c r="S25" i="14"/>
  <c r="Q25" i="14"/>
  <c r="N30" i="16"/>
  <c r="R11" i="15"/>
  <c r="N101" i="15"/>
  <c r="N97" i="15"/>
  <c r="W93" i="15"/>
  <c r="I89" i="15"/>
  <c r="S86" i="15"/>
  <c r="T86" i="15"/>
  <c r="S82" i="15"/>
  <c r="T82" i="15"/>
  <c r="N78" i="15"/>
  <c r="R74" i="15"/>
  <c r="S71" i="15"/>
  <c r="R70" i="15"/>
  <c r="V70" i="15"/>
  <c r="J62" i="15"/>
  <c r="U62" i="15"/>
  <c r="R62" i="15"/>
  <c r="J26" i="15"/>
  <c r="U26" i="15"/>
  <c r="J22" i="15"/>
  <c r="W22" i="15"/>
  <c r="I99" i="15"/>
  <c r="I91" i="15"/>
  <c r="I87" i="15"/>
  <c r="U80" i="15"/>
  <c r="J80" i="15"/>
  <c r="J76" i="15"/>
  <c r="R76" i="15"/>
  <c r="I10" i="15"/>
  <c r="I34" i="15"/>
  <c r="I30" i="15"/>
  <c r="T90" i="15"/>
  <c r="U90" i="15"/>
  <c r="W87" i="15"/>
  <c r="K87" i="15"/>
  <c r="N87" i="15"/>
  <c r="I56" i="15"/>
  <c r="V56" i="15"/>
  <c r="S52" i="15"/>
  <c r="U52" i="15"/>
  <c r="I48" i="15"/>
  <c r="V48" i="15"/>
  <c r="R48" i="15"/>
  <c r="K40" i="15"/>
  <c r="S40" i="15"/>
  <c r="V40" i="15"/>
  <c r="I32" i="15"/>
  <c r="U32" i="15"/>
  <c r="T32" i="15"/>
  <c r="U24" i="15"/>
  <c r="T24" i="15"/>
  <c r="R13" i="15"/>
  <c r="K13" i="15"/>
  <c r="I21" i="15"/>
  <c r="Q79" i="15"/>
  <c r="Q86" i="15"/>
  <c r="Q50" i="15"/>
  <c r="O91" i="15"/>
  <c r="O50" i="15"/>
  <c r="Q91" i="15"/>
  <c r="O74" i="15"/>
  <c r="Q13" i="15"/>
  <c r="AQ24" i="15"/>
  <c r="DV24" i="15"/>
  <c r="DD80" i="15"/>
  <c r="CQ18" i="15"/>
  <c r="BG18" i="15"/>
  <c r="BH18" i="15"/>
  <c r="AU18" i="15"/>
  <c r="BT18" i="15"/>
  <c r="AX18" i="15"/>
  <c r="CR18" i="15"/>
  <c r="CS94" i="15"/>
  <c r="AX94" i="15"/>
  <c r="CX94" i="15"/>
  <c r="BO94" i="15"/>
  <c r="O65" i="15"/>
  <c r="DU24" i="15"/>
  <c r="O51" i="15"/>
  <c r="Q51" i="15"/>
  <c r="Q59" i="15"/>
  <c r="AD24" i="15"/>
  <c r="AL24" i="15"/>
  <c r="BH24" i="15"/>
  <c r="BX24" i="15"/>
  <c r="CN24" i="15"/>
  <c r="DD24" i="15"/>
  <c r="DT24" i="15"/>
  <c r="BO24" i="15"/>
  <c r="CK24" i="15"/>
  <c r="DF24" i="15"/>
  <c r="AX24" i="15"/>
  <c r="CA24" i="15"/>
  <c r="DC24" i="15"/>
  <c r="BI24" i="15"/>
  <c r="CT24" i="15"/>
  <c r="BK24" i="15"/>
  <c r="CX24" i="15"/>
  <c r="BW24" i="15"/>
  <c r="BY24" i="15"/>
  <c r="CY24" i="15"/>
  <c r="DS24" i="15"/>
  <c r="AN24" i="15"/>
  <c r="AC24" i="15"/>
  <c r="AS24" i="15"/>
  <c r="AM24" i="15"/>
  <c r="AT24" i="15"/>
  <c r="AV24" i="15"/>
  <c r="BL24" i="15"/>
  <c r="CB24" i="15"/>
  <c r="CR24" i="15"/>
  <c r="DH24" i="15"/>
  <c r="AY24" i="15"/>
  <c r="BU24" i="15"/>
  <c r="CP24" i="15"/>
  <c r="DK24" i="15"/>
  <c r="BF24" i="15"/>
  <c r="CH24" i="15"/>
  <c r="DJ24" i="15"/>
  <c r="BR24" i="15"/>
  <c r="DE24" i="15"/>
  <c r="BV24" i="15"/>
  <c r="DG24" i="15"/>
  <c r="CQ24" i="15"/>
  <c r="CS24" i="15"/>
  <c r="BQ24" i="15"/>
  <c r="AB24" i="15"/>
  <c r="AR24" i="15"/>
  <c r="AG24" i="15"/>
  <c r="CG24" i="15"/>
  <c r="Z24" i="15"/>
  <c r="AA24" i="15"/>
  <c r="BT24" i="15"/>
  <c r="CZ24" i="15"/>
  <c r="BJ24" i="15"/>
  <c r="DA24" i="15"/>
  <c r="BS24" i="15"/>
  <c r="BA24" i="15"/>
  <c r="BB24" i="15"/>
  <c r="BC24" i="15"/>
  <c r="BN24" i="15"/>
  <c r="AJ24" i="15"/>
  <c r="AO24" i="15"/>
  <c r="AP24" i="15"/>
  <c r="AZ24" i="15"/>
  <c r="CF24" i="15"/>
  <c r="DL24" i="15"/>
  <c r="BZ24" i="15"/>
  <c r="DQ24" i="15"/>
  <c r="CO24" i="15"/>
  <c r="CC24" i="15"/>
  <c r="CD24" i="15"/>
  <c r="DI24" i="15"/>
  <c r="DB24" i="15"/>
  <c r="AW24" i="15"/>
  <c r="CI24" i="15"/>
  <c r="AI24" i="15"/>
  <c r="BP24" i="15"/>
  <c r="BE24" i="15"/>
  <c r="BM24" i="15"/>
  <c r="DN24" i="15"/>
  <c r="DM24" i="15"/>
  <c r="AK24" i="15"/>
  <c r="CJ24" i="15"/>
  <c r="CE24" i="15"/>
  <c r="CW24" i="15"/>
  <c r="CM24" i="15"/>
  <c r="AU24" i="15"/>
  <c r="AE24" i="15"/>
  <c r="CV24" i="15"/>
  <c r="CU24" i="15"/>
  <c r="DR24" i="15"/>
  <c r="DO24" i="15"/>
  <c r="AF24" i="15"/>
  <c r="AH24" i="15"/>
  <c r="BC80" i="15"/>
  <c r="BS80" i="15"/>
  <c r="CI80" i="15"/>
  <c r="CY80" i="15"/>
  <c r="DO80" i="15"/>
  <c r="BD80" i="15"/>
  <c r="BT80" i="15"/>
  <c r="CJ80" i="15"/>
  <c r="CZ80" i="15"/>
  <c r="DP80" i="15"/>
  <c r="BM80" i="15"/>
  <c r="CS80" i="15"/>
  <c r="AB80" i="15"/>
  <c r="AR80" i="15"/>
  <c r="BV80" i="15"/>
  <c r="DB80" i="15"/>
  <c r="BR80" i="15"/>
  <c r="AD80" i="15"/>
  <c r="BY80" i="15"/>
  <c r="Z80" i="15"/>
  <c r="BJ80" i="15"/>
  <c r="DV80" i="15"/>
  <c r="AQ80" i="15"/>
  <c r="BA80" i="15"/>
  <c r="AU80" i="15"/>
  <c r="BO80" i="15"/>
  <c r="CM80" i="15"/>
  <c r="DG80" i="15"/>
  <c r="AZ80" i="15"/>
  <c r="BX80" i="15"/>
  <c r="CR80" i="15"/>
  <c r="DL80" i="15"/>
  <c r="BU80" i="15"/>
  <c r="DI80" i="15"/>
  <c r="AN80" i="15"/>
  <c r="CD80" i="15"/>
  <c r="DR80" i="15"/>
  <c r="DN80" i="15"/>
  <c r="CO80" i="15"/>
  <c r="AK80" i="15"/>
  <c r="DF80" i="15"/>
  <c r="AT80" i="15"/>
  <c r="BQ80" i="15"/>
  <c r="AY80" i="15"/>
  <c r="BW80" i="15"/>
  <c r="CQ80" i="15"/>
  <c r="DK80" i="15"/>
  <c r="BH80" i="15"/>
  <c r="CB80" i="15"/>
  <c r="CV80" i="15"/>
  <c r="DT80" i="15"/>
  <c r="CC80" i="15"/>
  <c r="DQ80" i="15"/>
  <c r="AX80" i="15"/>
  <c r="CL80" i="15"/>
  <c r="BB80" i="15"/>
  <c r="AI80" i="15"/>
  <c r="DE80" i="15"/>
  <c r="AP80" i="15"/>
  <c r="AA80" i="15"/>
  <c r="CG80" i="15"/>
  <c r="AM80" i="15"/>
  <c r="CA80" i="15"/>
  <c r="DS80" i="15"/>
  <c r="CF80" i="15"/>
  <c r="AW80" i="15"/>
  <c r="AF80" i="15"/>
  <c r="CT80" i="15"/>
  <c r="AO80" i="15"/>
  <c r="BZ80" i="15"/>
  <c r="AC80" i="15"/>
  <c r="CE80" i="15"/>
  <c r="AV80" i="15"/>
  <c r="CN80" i="15"/>
  <c r="BE80" i="15"/>
  <c r="AJ80" i="15"/>
  <c r="DJ80" i="15"/>
  <c r="BI80" i="15"/>
  <c r="CP80" i="15"/>
  <c r="DC80" i="15"/>
  <c r="DH80" i="15"/>
  <c r="BN80" i="15"/>
  <c r="AE80" i="15"/>
  <c r="AS80" i="15"/>
  <c r="BG80" i="15"/>
  <c r="BL80" i="15"/>
  <c r="CK80" i="15"/>
  <c r="CH80" i="15"/>
  <c r="AG80" i="15"/>
  <c r="DM80" i="15"/>
  <c r="AH80" i="15"/>
  <c r="CW80" i="15"/>
  <c r="BK80" i="15"/>
  <c r="BP80" i="15"/>
  <c r="DA80" i="15"/>
  <c r="CX80" i="15"/>
  <c r="AL80" i="15"/>
  <c r="O68" i="15"/>
  <c r="O57" i="15"/>
  <c r="BG24" i="15"/>
  <c r="BD24" i="15"/>
  <c r="DU80" i="15"/>
  <c r="AZ85" i="15"/>
  <c r="CT85" i="15"/>
  <c r="BY56" i="15"/>
  <c r="AL56" i="15"/>
  <c r="AY56" i="15"/>
  <c r="BO56" i="15"/>
  <c r="CE56" i="15"/>
  <c r="CU56" i="15"/>
  <c r="DK56" i="15"/>
  <c r="BA56" i="15"/>
  <c r="BV56" i="15"/>
  <c r="CR56" i="15"/>
  <c r="DM56" i="15"/>
  <c r="BH56" i="15"/>
  <c r="CC56" i="15"/>
  <c r="CX56" i="15"/>
  <c r="DT56" i="15"/>
  <c r="CD56" i="15"/>
  <c r="DU56" i="15"/>
  <c r="AN56" i="15"/>
  <c r="BU56" i="15"/>
  <c r="DL56" i="15"/>
  <c r="AK56" i="15"/>
  <c r="BZ56" i="15"/>
  <c r="AM56" i="15"/>
  <c r="Z56" i="15"/>
  <c r="BP56" i="15"/>
  <c r="AI56" i="15"/>
  <c r="DP56" i="15"/>
  <c r="BC56" i="15"/>
  <c r="BS56" i="15"/>
  <c r="CI56" i="15"/>
  <c r="CY56" i="15"/>
  <c r="DO56" i="15"/>
  <c r="BF56" i="15"/>
  <c r="CB56" i="15"/>
  <c r="CW56" i="15"/>
  <c r="DR56" i="15"/>
  <c r="BM56" i="15"/>
  <c r="CH56" i="15"/>
  <c r="DD56" i="15"/>
  <c r="AW56" i="15"/>
  <c r="CO56" i="15"/>
  <c r="AB56" i="15"/>
  <c r="AR56" i="15"/>
  <c r="CF56" i="15"/>
  <c r="DV56" i="15"/>
  <c r="AO56" i="15"/>
  <c r="CV56" i="15"/>
  <c r="BN56" i="15"/>
  <c r="AH56" i="15"/>
  <c r="CK56" i="15"/>
  <c r="AQ56" i="15"/>
  <c r="BG56" i="15"/>
  <c r="CM56" i="15"/>
  <c r="DS56" i="15"/>
  <c r="CG56" i="15"/>
  <c r="AV56" i="15"/>
  <c r="CN56" i="15"/>
  <c r="BI56" i="15"/>
  <c r="AF56" i="15"/>
  <c r="CP56" i="15"/>
  <c r="AS56" i="15"/>
  <c r="CJ56" i="15"/>
  <c r="DF56" i="15"/>
  <c r="BK56" i="15"/>
  <c r="CQ56" i="15"/>
  <c r="AX56" i="15"/>
  <c r="CL56" i="15"/>
  <c r="BB56" i="15"/>
  <c r="CS56" i="15"/>
  <c r="BT56" i="15"/>
  <c r="AJ56" i="15"/>
  <c r="DA56" i="15"/>
  <c r="BE56" i="15"/>
  <c r="DE56" i="15"/>
  <c r="AA56" i="15"/>
  <c r="CT56" i="15"/>
  <c r="BJ101" i="15"/>
  <c r="CX101" i="15"/>
  <c r="AV101" i="15"/>
  <c r="BL101" i="15"/>
  <c r="CB101" i="15"/>
  <c r="CR101" i="15"/>
  <c r="DH101" i="15"/>
  <c r="AB101" i="15"/>
  <c r="AR101" i="15"/>
  <c r="BI101" i="15"/>
  <c r="BY101" i="15"/>
  <c r="CO101" i="15"/>
  <c r="DE101" i="15"/>
  <c r="DU101" i="15"/>
  <c r="BS101" i="15"/>
  <c r="CY101" i="15"/>
  <c r="AE101" i="15"/>
  <c r="BF101" i="15"/>
  <c r="CL101" i="15"/>
  <c r="DR101" i="15"/>
  <c r="AQ101" i="15"/>
  <c r="BW101" i="15"/>
  <c r="DC101" i="15"/>
  <c r="AH101" i="15"/>
  <c r="BZ101" i="15"/>
  <c r="DN101" i="15"/>
  <c r="DV101" i="15"/>
  <c r="AZ101" i="15"/>
  <c r="BP101" i="15"/>
  <c r="CF101" i="15"/>
  <c r="CV101" i="15"/>
  <c r="DL101" i="15"/>
  <c r="AF101" i="15"/>
  <c r="AW101" i="15"/>
  <c r="BM101" i="15"/>
  <c r="CC101" i="15"/>
  <c r="CS101" i="15"/>
  <c r="DI101" i="15"/>
  <c r="AU101" i="15"/>
  <c r="CA101" i="15"/>
  <c r="DG101" i="15"/>
  <c r="AK101" i="15"/>
  <c r="BN101" i="15"/>
  <c r="CT101" i="15"/>
  <c r="AA101" i="15"/>
  <c r="AY101" i="15"/>
  <c r="CE101" i="15"/>
  <c r="DK101" i="15"/>
  <c r="AM101" i="15"/>
  <c r="AO101" i="15"/>
  <c r="AI101" i="15"/>
  <c r="CH101" i="15"/>
  <c r="BX101" i="15"/>
  <c r="DD101" i="15"/>
  <c r="AN101" i="15"/>
  <c r="BU101" i="15"/>
  <c r="DA101" i="15"/>
  <c r="BK101" i="15"/>
  <c r="Z101" i="15"/>
  <c r="CD101" i="15"/>
  <c r="AL101" i="15"/>
  <c r="CU101" i="15"/>
  <c r="BR101" i="15"/>
  <c r="AT101" i="15"/>
  <c r="CP101" i="15"/>
  <c r="BD101" i="15"/>
  <c r="CJ101" i="15"/>
  <c r="DP101" i="15"/>
  <c r="BA101" i="15"/>
  <c r="CG101" i="15"/>
  <c r="DM101" i="15"/>
  <c r="CI101" i="15"/>
  <c r="AP101" i="15"/>
  <c r="DB101" i="15"/>
  <c r="BG101" i="15"/>
  <c r="DS101" i="15"/>
  <c r="BB101" i="15"/>
  <c r="AC101" i="15"/>
  <c r="DJ101" i="15"/>
  <c r="CQ101" i="15"/>
  <c r="CK101" i="15"/>
  <c r="DT101" i="15"/>
  <c r="BH101" i="15"/>
  <c r="Q70" i="15"/>
  <c r="O16" i="15"/>
  <c r="O36" i="15"/>
  <c r="AE56" i="15"/>
  <c r="BJ56" i="15"/>
  <c r="DN56" i="15"/>
  <c r="DH56" i="15"/>
  <c r="DG56" i="15"/>
  <c r="AU56" i="15"/>
  <c r="DQ56" i="15"/>
  <c r="AZ56" i="15"/>
  <c r="DI56" i="15"/>
  <c r="DB56" i="15"/>
  <c r="DC56" i="15"/>
  <c r="CM101" i="15"/>
  <c r="BV101" i="15"/>
  <c r="BC101" i="15"/>
  <c r="BQ101" i="15"/>
  <c r="CZ101" i="15"/>
  <c r="AD101" i="15"/>
  <c r="O93" i="15"/>
  <c r="O77" i="15"/>
  <c r="Q89" i="15"/>
  <c r="O79" i="15"/>
  <c r="AV100" i="15"/>
  <c r="BL100" i="15"/>
  <c r="CB100" i="15"/>
  <c r="CR100" i="15"/>
  <c r="DH100" i="15"/>
  <c r="AY69" i="15"/>
  <c r="BO69" i="15"/>
  <c r="CE69" i="15"/>
  <c r="CU69" i="15"/>
  <c r="DK69" i="15"/>
  <c r="AZ69" i="15"/>
  <c r="BP69" i="15"/>
  <c r="CF69" i="15"/>
  <c r="CV69" i="15"/>
  <c r="DL69" i="15"/>
  <c r="BE69" i="15"/>
  <c r="CK69" i="15"/>
  <c r="DQ69" i="15"/>
  <c r="AN69" i="15"/>
  <c r="BN69" i="15"/>
  <c r="CT69" i="15"/>
  <c r="AC69" i="15"/>
  <c r="AS69" i="15"/>
  <c r="CX69" i="15"/>
  <c r="AQ69" i="15"/>
  <c r="DE69" i="15"/>
  <c r="BJ69" i="15"/>
  <c r="DV69" i="15"/>
  <c r="DM69" i="15"/>
  <c r="BQ69" i="15"/>
  <c r="AA16" i="15"/>
  <c r="AM16" i="15"/>
  <c r="AK16" i="15"/>
  <c r="AR16" i="15"/>
  <c r="AB16" i="15"/>
  <c r="DT16" i="15"/>
  <c r="CE16" i="15"/>
  <c r="BD16" i="15"/>
  <c r="BC16" i="15"/>
  <c r="CM16" i="15"/>
  <c r="BA16" i="15"/>
  <c r="CS16" i="15"/>
  <c r="BH16" i="15"/>
  <c r="DD16" i="15"/>
  <c r="CB16" i="15"/>
  <c r="AY16" i="15"/>
  <c r="DA16" i="15"/>
  <c r="CF16" i="15"/>
  <c r="BK16" i="15"/>
  <c r="DV16" i="15"/>
  <c r="DF16" i="15"/>
  <c r="CP16" i="15"/>
  <c r="BZ16" i="15"/>
  <c r="BB88" i="15"/>
  <c r="CP88" i="15"/>
  <c r="AU52" i="15"/>
  <c r="DP52" i="15"/>
  <c r="AJ52" i="15"/>
  <c r="BO52" i="15"/>
  <c r="CK52" i="15"/>
  <c r="DH52" i="15"/>
  <c r="CU52" i="15"/>
  <c r="Z52" i="15"/>
  <c r="CO52" i="15"/>
  <c r="DM52" i="15"/>
  <c r="CS52" i="15"/>
  <c r="AL52" i="15"/>
  <c r="BL92" i="15"/>
  <c r="BF92" i="15"/>
  <c r="BE92" i="15"/>
  <c r="AG92" i="15"/>
  <c r="BY92" i="15"/>
  <c r="AD92" i="15"/>
  <c r="DI37" i="15"/>
  <c r="DH37" i="15"/>
  <c r="CD37" i="15"/>
  <c r="AD37" i="15"/>
  <c r="BT37" i="15"/>
  <c r="DO37" i="15"/>
  <c r="CC37" i="15"/>
  <c r="BP37" i="15"/>
  <c r="CP37" i="15"/>
  <c r="AB37" i="15"/>
  <c r="BY37" i="15"/>
  <c r="BV37" i="15"/>
  <c r="AV37" i="15"/>
  <c r="CV37" i="15"/>
  <c r="AG37" i="15"/>
  <c r="CG34" i="15"/>
  <c r="DF34" i="15"/>
  <c r="BF34" i="15"/>
  <c r="CU34" i="15"/>
  <c r="DR34" i="15"/>
  <c r="DJ34" i="15"/>
  <c r="BA34" i="15"/>
  <c r="CB34" i="15"/>
  <c r="BL34" i="15"/>
  <c r="AP34" i="15"/>
  <c r="DU34" i="15"/>
  <c r="BX34" i="15"/>
  <c r="CD34" i="15"/>
  <c r="CF34" i="15"/>
  <c r="AJ34" i="15"/>
  <c r="O35" i="15"/>
  <c r="BQ43" i="15"/>
  <c r="CE43" i="15"/>
  <c r="CX43" i="15"/>
  <c r="DH43" i="15"/>
  <c r="AS43" i="15"/>
  <c r="DA43" i="15"/>
  <c r="CQ43" i="15"/>
  <c r="CM43" i="15"/>
  <c r="AI43" i="15"/>
  <c r="DU43" i="15"/>
  <c r="BB43" i="15"/>
  <c r="AB43" i="15"/>
  <c r="CU43" i="15"/>
  <c r="DG43" i="15"/>
  <c r="CN43" i="15"/>
  <c r="AU53" i="15"/>
  <c r="BK53" i="15"/>
  <c r="CA53" i="15"/>
  <c r="CQ53" i="15"/>
  <c r="DG53" i="15"/>
  <c r="AX53" i="15"/>
  <c r="BT53" i="15"/>
  <c r="CO53" i="15"/>
  <c r="DJ53" i="15"/>
  <c r="BE53" i="15"/>
  <c r="BZ53" i="15"/>
  <c r="CV53" i="15"/>
  <c r="DQ53" i="15"/>
  <c r="BQ53" i="15"/>
  <c r="DH53" i="15"/>
  <c r="BR53" i="15"/>
  <c r="DI53" i="15"/>
  <c r="DB53" i="15"/>
  <c r="AN53" i="15"/>
  <c r="DD53" i="15"/>
  <c r="AO53" i="15"/>
  <c r="CR53" i="15"/>
  <c r="AI53" i="15"/>
  <c r="AL53" i="15"/>
  <c r="AT53" i="15"/>
  <c r="AH53" i="15"/>
  <c r="AY53" i="15"/>
  <c r="BO53" i="15"/>
  <c r="CE53" i="15"/>
  <c r="CU53" i="15"/>
  <c r="DK53" i="15"/>
  <c r="BD53" i="15"/>
  <c r="BY53" i="15"/>
  <c r="CT53" i="15"/>
  <c r="DP53" i="15"/>
  <c r="BJ53" i="15"/>
  <c r="CF53" i="15"/>
  <c r="DA53" i="15"/>
  <c r="DV53" i="15"/>
  <c r="CB53" i="15"/>
  <c r="DR53" i="15"/>
  <c r="CC53" i="15"/>
  <c r="DT53" i="15"/>
  <c r="AB53" i="15"/>
  <c r="AR53" i="15"/>
  <c r="AC53" i="15"/>
  <c r="AS53" i="15"/>
  <c r="DM53" i="15"/>
  <c r="AQ53" i="15"/>
  <c r="BB53" i="15"/>
  <c r="BX53" i="15"/>
  <c r="BS53" i="15"/>
  <c r="CY53" i="15"/>
  <c r="BI53" i="15"/>
  <c r="CZ53" i="15"/>
  <c r="BP53" i="15"/>
  <c r="DF53" i="15"/>
  <c r="CL53" i="15"/>
  <c r="CN53" i="15"/>
  <c r="AF53" i="15"/>
  <c r="AG53" i="15"/>
  <c r="CS53" i="15"/>
  <c r="AE53" i="15"/>
  <c r="BW53" i="15"/>
  <c r="DC53" i="15"/>
  <c r="BN53" i="15"/>
  <c r="DE53" i="15"/>
  <c r="BU53" i="15"/>
  <c r="DL53" i="15"/>
  <c r="CW53" i="15"/>
  <c r="CX53" i="15"/>
  <c r="AJ53" i="15"/>
  <c r="AK53" i="15"/>
  <c r="AA53" i="15"/>
  <c r="AM53" i="15"/>
  <c r="CM53" i="15"/>
  <c r="CJ53" i="15"/>
  <c r="CP53" i="15"/>
  <c r="BH53" i="15"/>
  <c r="CH53" i="15"/>
  <c r="AD53" i="15"/>
  <c r="BC53" i="15"/>
  <c r="DO53" i="15"/>
  <c r="DU53" i="15"/>
  <c r="AV53" i="15"/>
  <c r="BL53" i="15"/>
  <c r="BA53" i="15"/>
  <c r="AP53" i="15"/>
  <c r="CD53" i="15"/>
  <c r="AW53" i="15"/>
  <c r="DN53" i="15"/>
  <c r="BG53" i="15"/>
  <c r="AZ53" i="15"/>
  <c r="CG53" i="15"/>
  <c r="Z53" i="15"/>
  <c r="DS53" i="15"/>
  <c r="BV53" i="15"/>
  <c r="BF53" i="15"/>
  <c r="CK53" i="15"/>
  <c r="DV43" i="15"/>
  <c r="AK32" i="15"/>
  <c r="BM53" i="15"/>
  <c r="O15" i="15"/>
  <c r="Q35" i="15"/>
  <c r="CW43" i="15"/>
  <c r="CI53" i="15"/>
  <c r="O20" i="15"/>
  <c r="Q20" i="15"/>
  <c r="Q31" i="15"/>
  <c r="AW32" i="15"/>
  <c r="BM32" i="15"/>
  <c r="CC32" i="15"/>
  <c r="CS32" i="15"/>
  <c r="DI32" i="15"/>
  <c r="AY32" i="15"/>
  <c r="BT32" i="15"/>
  <c r="CP32" i="15"/>
  <c r="DK32" i="15"/>
  <c r="BC32" i="15"/>
  <c r="CF32" i="15"/>
  <c r="DH32" i="15"/>
  <c r="BL32" i="15"/>
  <c r="CN32" i="15"/>
  <c r="DR32" i="15"/>
  <c r="CX32" i="15"/>
  <c r="BW32" i="15"/>
  <c r="AZ32" i="15"/>
  <c r="CD32" i="15"/>
  <c r="AF32" i="15"/>
  <c r="CR32" i="15"/>
  <c r="AO32" i="15"/>
  <c r="AE32" i="15"/>
  <c r="AH32" i="15"/>
  <c r="AI32" i="15"/>
  <c r="BA32" i="15"/>
  <c r="BQ32" i="15"/>
  <c r="CG32" i="15"/>
  <c r="CW32" i="15"/>
  <c r="DM32" i="15"/>
  <c r="BD32" i="15"/>
  <c r="BZ32" i="15"/>
  <c r="CU32" i="15"/>
  <c r="DP32" i="15"/>
  <c r="BK32" i="15"/>
  <c r="CM32" i="15"/>
  <c r="DO32" i="15"/>
  <c r="BS32" i="15"/>
  <c r="CV32" i="15"/>
  <c r="BG32" i="15"/>
  <c r="DL32" i="15"/>
  <c r="CL32" i="15"/>
  <c r="CB32" i="15"/>
  <c r="DG32" i="15"/>
  <c r="AJ32" i="15"/>
  <c r="AC32" i="15"/>
  <c r="AS32" i="15"/>
  <c r="AM32" i="15"/>
  <c r="AP32" i="15"/>
  <c r="AQ32" i="15"/>
  <c r="BU32" i="15"/>
  <c r="DA32" i="15"/>
  <c r="BJ32" i="15"/>
  <c r="CZ32" i="15"/>
  <c r="BR32" i="15"/>
  <c r="AX32" i="15"/>
  <c r="DC32" i="15"/>
  <c r="AU32" i="15"/>
  <c r="DD32" i="15"/>
  <c r="AN32" i="15"/>
  <c r="BN32" i="15"/>
  <c r="DT32" i="15"/>
  <c r="BY32" i="15"/>
  <c r="DE32" i="15"/>
  <c r="BO32" i="15"/>
  <c r="DF32" i="15"/>
  <c r="BX32" i="15"/>
  <c r="BF32" i="15"/>
  <c r="DJ32" i="15"/>
  <c r="BH32" i="15"/>
  <c r="BB32" i="15"/>
  <c r="AR32" i="15"/>
  <c r="DS32" i="15"/>
  <c r="AA32" i="15"/>
  <c r="AD32" i="15"/>
  <c r="CO32" i="15"/>
  <c r="CJ32" i="15"/>
  <c r="DB32" i="15"/>
  <c r="CI32" i="15"/>
  <c r="AB32" i="15"/>
  <c r="Z32" i="15"/>
  <c r="BE32" i="15"/>
  <c r="DQ32" i="15"/>
  <c r="DV32" i="15"/>
  <c r="CA32" i="15"/>
  <c r="CY32" i="15"/>
  <c r="AG32" i="15"/>
  <c r="BI32" i="15"/>
  <c r="AV32" i="15"/>
  <c r="DN32" i="15"/>
  <c r="CK32" i="15"/>
  <c r="CT32" i="15"/>
  <c r="CQ32" i="15"/>
  <c r="AL32" i="15"/>
  <c r="CE32" i="15"/>
  <c r="BP32" i="15"/>
  <c r="AT32" i="15"/>
  <c r="CH32" i="15"/>
  <c r="BV32" i="15"/>
  <c r="BD85" i="15"/>
  <c r="BT85" i="15"/>
  <c r="CJ85" i="15"/>
  <c r="CZ85" i="15"/>
  <c r="DP85" i="15"/>
  <c r="AJ85" i="15"/>
  <c r="BA85" i="15"/>
  <c r="BQ85" i="15"/>
  <c r="CG85" i="15"/>
  <c r="CW85" i="15"/>
  <c r="DM85" i="15"/>
  <c r="BC85" i="15"/>
  <c r="CI85" i="15"/>
  <c r="DO85" i="15"/>
  <c r="AP85" i="15"/>
  <c r="BV85" i="15"/>
  <c r="DB85" i="15"/>
  <c r="AG85" i="15"/>
  <c r="BG85" i="15"/>
  <c r="CM85" i="15"/>
  <c r="DS85" i="15"/>
  <c r="AS85" i="15"/>
  <c r="BR85" i="15"/>
  <c r="CP85" i="15"/>
  <c r="AT85" i="15"/>
  <c r="BH85" i="15"/>
  <c r="BX85" i="15"/>
  <c r="CN85" i="15"/>
  <c r="DD85" i="15"/>
  <c r="DT85" i="15"/>
  <c r="AN85" i="15"/>
  <c r="BE85" i="15"/>
  <c r="BU85" i="15"/>
  <c r="CK85" i="15"/>
  <c r="DA85" i="15"/>
  <c r="DQ85" i="15"/>
  <c r="BK85" i="15"/>
  <c r="CQ85" i="15"/>
  <c r="Z85" i="15"/>
  <c r="AX85" i="15"/>
  <c r="CD85" i="15"/>
  <c r="DJ85" i="15"/>
  <c r="AL85" i="15"/>
  <c r="BO85" i="15"/>
  <c r="CU85" i="15"/>
  <c r="AC85" i="15"/>
  <c r="BB85" i="15"/>
  <c r="AI85" i="15"/>
  <c r="DV85" i="15"/>
  <c r="BZ85" i="15"/>
  <c r="BL85" i="15"/>
  <c r="CR85" i="15"/>
  <c r="AB85" i="15"/>
  <c r="BI85" i="15"/>
  <c r="CO85" i="15"/>
  <c r="DU85" i="15"/>
  <c r="CY85" i="15"/>
  <c r="BF85" i="15"/>
  <c r="DR85" i="15"/>
  <c r="BW85" i="15"/>
  <c r="AH85" i="15"/>
  <c r="AO85" i="15"/>
  <c r="DF85" i="15"/>
  <c r="BP85" i="15"/>
  <c r="CV85" i="15"/>
  <c r="AF85" i="15"/>
  <c r="BM85" i="15"/>
  <c r="CS85" i="15"/>
  <c r="AU85" i="15"/>
  <c r="DG85" i="15"/>
  <c r="BN85" i="15"/>
  <c r="AA85" i="15"/>
  <c r="CE85" i="15"/>
  <c r="AM85" i="15"/>
  <c r="BJ85" i="15"/>
  <c r="CB85" i="15"/>
  <c r="AR85" i="15"/>
  <c r="DE85" i="15"/>
  <c r="AE85" i="15"/>
  <c r="AQ85" i="15"/>
  <c r="CH85" i="15"/>
  <c r="CF85" i="15"/>
  <c r="AW85" i="15"/>
  <c r="DI85" i="15"/>
  <c r="AK85" i="15"/>
  <c r="AY85" i="15"/>
  <c r="DN85" i="15"/>
  <c r="DH85" i="15"/>
  <c r="BS85" i="15"/>
  <c r="DC85" i="15"/>
  <c r="DL85" i="15"/>
  <c r="CA85" i="15"/>
  <c r="DK85" i="15"/>
  <c r="BY85" i="15"/>
  <c r="AD85" i="15"/>
  <c r="AV85" i="15"/>
  <c r="CC85" i="15"/>
  <c r="CX85" i="15"/>
  <c r="CL85" i="15"/>
  <c r="Q103" i="15"/>
  <c r="O103" i="15"/>
  <c r="CS34" i="15"/>
  <c r="BX43" i="15"/>
  <c r="BO76" i="15"/>
  <c r="CQ76" i="15"/>
  <c r="DS76" i="15"/>
  <c r="BX76" i="15"/>
  <c r="CV76" i="15"/>
  <c r="AW76" i="15"/>
  <c r="AU76" i="15"/>
  <c r="BW76" i="15"/>
  <c r="CU76" i="15"/>
  <c r="AZ76" i="15"/>
  <c r="CB76" i="15"/>
  <c r="DD76" i="15"/>
  <c r="BU76" i="15"/>
  <c r="CM76" i="15"/>
  <c r="BL76" i="15"/>
  <c r="DT76" i="15"/>
  <c r="DQ76" i="15"/>
  <c r="BF76" i="15"/>
  <c r="DR76" i="15"/>
  <c r="BR76" i="15"/>
  <c r="AT76" i="15"/>
  <c r="AP76" i="15"/>
  <c r="AI76" i="15"/>
  <c r="CG76" i="15"/>
  <c r="AY76" i="15"/>
  <c r="DG76" i="15"/>
  <c r="CF76" i="15"/>
  <c r="CC76" i="15"/>
  <c r="AF76" i="15"/>
  <c r="CD76" i="15"/>
  <c r="AC76" i="15"/>
  <c r="CH76" i="15"/>
  <c r="CO76" i="15"/>
  <c r="BZ76" i="15"/>
  <c r="AQ76" i="15"/>
  <c r="DK76" i="15"/>
  <c r="CK76" i="15"/>
  <c r="CL76" i="15"/>
  <c r="AE76" i="15"/>
  <c r="CP76" i="15"/>
  <c r="BH76" i="15"/>
  <c r="DI76" i="15"/>
  <c r="CT76" i="15"/>
  <c r="AM76" i="15"/>
  <c r="AA76" i="15"/>
  <c r="DL76" i="15"/>
  <c r="AS76" i="15"/>
  <c r="BG76" i="15"/>
  <c r="AN76" i="15"/>
  <c r="DE76" i="15"/>
  <c r="BJ18" i="15"/>
  <c r="CH18" i="15"/>
  <c r="DJ18" i="15"/>
  <c r="BP18" i="15"/>
  <c r="DA18" i="15"/>
  <c r="BI18" i="15"/>
  <c r="DO18" i="15"/>
  <c r="CU18" i="15"/>
  <c r="CN18" i="15"/>
  <c r="AW18" i="15"/>
  <c r="DI18" i="15"/>
  <c r="AF18" i="15"/>
  <c r="AK18" i="15"/>
  <c r="AP18" i="15"/>
  <c r="BN18" i="15"/>
  <c r="CP18" i="15"/>
  <c r="DV18" i="15"/>
  <c r="BU18" i="15"/>
  <c r="DG18" i="15"/>
  <c r="CE18" i="15"/>
  <c r="AY18" i="15"/>
  <c r="DD18" i="15"/>
  <c r="DE18" i="15"/>
  <c r="BO18" i="15"/>
  <c r="DK18" i="15"/>
  <c r="AR18" i="15"/>
  <c r="AO18" i="15"/>
  <c r="AA18" i="15"/>
  <c r="CD18" i="15"/>
  <c r="AZ18" i="15"/>
  <c r="BC18" i="15"/>
  <c r="CJ18" i="15"/>
  <c r="CG18" i="15"/>
  <c r="AB18" i="15"/>
  <c r="Z18" i="15"/>
  <c r="CX18" i="15"/>
  <c r="CF18" i="15"/>
  <c r="CM18" i="15"/>
  <c r="BL18" i="15"/>
  <c r="CI18" i="15"/>
  <c r="AT18" i="15"/>
  <c r="AQ18" i="15"/>
  <c r="AZ94" i="15"/>
  <c r="CB94" i="15"/>
  <c r="CZ94" i="15"/>
  <c r="AJ94" i="15"/>
  <c r="BI94" i="15"/>
  <c r="CK94" i="15"/>
  <c r="DQ94" i="15"/>
  <c r="CA94" i="15"/>
  <c r="AG94" i="15"/>
  <c r="CL94" i="15"/>
  <c r="AM94" i="15"/>
  <c r="CE94" i="15"/>
  <c r="AO94" i="15"/>
  <c r="BL94" i="15"/>
  <c r="CV94" i="15"/>
  <c r="AR94" i="15"/>
  <c r="BY94" i="15"/>
  <c r="DE94" i="15"/>
  <c r="CQ94" i="15"/>
  <c r="BF94" i="15"/>
  <c r="AC94" i="15"/>
  <c r="DC94" i="15"/>
  <c r="AP94" i="15"/>
  <c r="BT94" i="15"/>
  <c r="DL94" i="15"/>
  <c r="AT94" i="15"/>
  <c r="CC94" i="15"/>
  <c r="DU94" i="15"/>
  <c r="DG94" i="15"/>
  <c r="BN94" i="15"/>
  <c r="AS94" i="15"/>
  <c r="DK94" i="15"/>
  <c r="CH94" i="15"/>
  <c r="CF94" i="15"/>
  <c r="BE94" i="15"/>
  <c r="AU94" i="15"/>
  <c r="CT94" i="15"/>
  <c r="AD94" i="15"/>
  <c r="BB94" i="15"/>
  <c r="CR94" i="15"/>
  <c r="BM94" i="15"/>
  <c r="BS94" i="15"/>
  <c r="DJ94" i="15"/>
  <c r="AE55" i="15"/>
  <c r="DT55" i="15"/>
  <c r="AY55" i="15"/>
  <c r="BO55" i="15"/>
  <c r="CE55" i="15"/>
  <c r="CU55" i="15"/>
  <c r="DK55" i="15"/>
  <c r="BD55" i="15"/>
  <c r="BY55" i="15"/>
  <c r="CT55" i="15"/>
  <c r="DP55" i="15"/>
  <c r="BJ55" i="15"/>
  <c r="CF55" i="15"/>
  <c r="DA55" i="15"/>
  <c r="BQ55" i="15"/>
  <c r="DH55" i="15"/>
  <c r="BH55" i="15"/>
  <c r="CX55" i="15"/>
  <c r="BV55" i="15"/>
  <c r="AF55" i="15"/>
  <c r="BB55" i="15"/>
  <c r="AC55" i="15"/>
  <c r="AS55" i="15"/>
  <c r="AD55" i="15"/>
  <c r="BK55" i="15"/>
  <c r="CI55" i="15"/>
  <c r="DC55" i="15"/>
  <c r="AX55" i="15"/>
  <c r="CD55" i="15"/>
  <c r="DE55" i="15"/>
  <c r="BE55" i="15"/>
  <c r="CK55" i="15"/>
  <c r="AV55" i="15"/>
  <c r="CW55" i="15"/>
  <c r="BR55" i="15"/>
  <c r="DQ55" i="15"/>
  <c r="AB55" i="15"/>
  <c r="BX55" i="15"/>
  <c r="AK55" i="15"/>
  <c r="DB55" i="15"/>
  <c r="AE63" i="15"/>
  <c r="DV63" i="15"/>
  <c r="AY63" i="15"/>
  <c r="BO63" i="15"/>
  <c r="CE63" i="15"/>
  <c r="CU63" i="15"/>
  <c r="DK63" i="15"/>
  <c r="BA63" i="15"/>
  <c r="BV63" i="15"/>
  <c r="CR63" i="15"/>
  <c r="DM63" i="15"/>
  <c r="BH63" i="15"/>
  <c r="CC63" i="15"/>
  <c r="CX63" i="15"/>
  <c r="DT63" i="15"/>
  <c r="CJ63" i="15"/>
  <c r="AB63" i="15"/>
  <c r="AR63" i="15"/>
  <c r="CK63" i="15"/>
  <c r="AC63" i="15"/>
  <c r="AS63" i="15"/>
  <c r="CF63" i="15"/>
  <c r="AL63" i="15"/>
  <c r="CD63" i="15"/>
  <c r="BG63" i="15"/>
  <c r="CA63" i="15"/>
  <c r="CY63" i="15"/>
  <c r="DS63" i="15"/>
  <c r="BQ63" i="15"/>
  <c r="CW63" i="15"/>
  <c r="AW63" i="15"/>
  <c r="BX63" i="15"/>
  <c r="DD63" i="15"/>
  <c r="BN63" i="15"/>
  <c r="DP63" i="15"/>
  <c r="BE63" i="15"/>
  <c r="DF63" i="15"/>
  <c r="AO63" i="15"/>
  <c r="AZ63" i="15"/>
  <c r="AQ19" i="15"/>
  <c r="AQ55" i="15"/>
  <c r="AA63" i="15"/>
  <c r="AO19" i="15"/>
  <c r="DJ19" i="15"/>
  <c r="AF19" i="15"/>
  <c r="CG19" i="15"/>
  <c r="BR19" i="15"/>
  <c r="CA19" i="15"/>
  <c r="CM19" i="15"/>
  <c r="DN19" i="15"/>
  <c r="CL19" i="15"/>
  <c r="BG19" i="15"/>
  <c r="DE19" i="15"/>
  <c r="CC19" i="15"/>
  <c r="AV19" i="15"/>
  <c r="DF19" i="15"/>
  <c r="CK19" i="15"/>
  <c r="BO19" i="15"/>
  <c r="DP19" i="15"/>
  <c r="CZ19" i="15"/>
  <c r="CJ19" i="15"/>
  <c r="BT19" i="15"/>
  <c r="AZ19" i="15"/>
  <c r="BF19" i="15"/>
  <c r="AO55" i="15"/>
  <c r="AR55" i="15"/>
  <c r="CR55" i="15"/>
  <c r="CC55" i="15"/>
  <c r="CL55" i="15"/>
  <c r="CV55" i="15"/>
  <c r="BP55" i="15"/>
  <c r="CZ55" i="15"/>
  <c r="BN55" i="15"/>
  <c r="DG55" i="15"/>
  <c r="CA55" i="15"/>
  <c r="BC55" i="15"/>
  <c r="AK63" i="15"/>
  <c r="BZ63" i="15"/>
  <c r="AF63" i="15"/>
  <c r="BD63" i="15"/>
  <c r="CN63" i="15"/>
  <c r="BB63" i="15"/>
  <c r="CL63" i="15"/>
  <c r="BF63" i="15"/>
  <c r="DC63" i="15"/>
  <c r="BW63" i="15"/>
  <c r="AU63" i="15"/>
  <c r="AL55" i="15"/>
  <c r="AT19" i="15"/>
  <c r="BM55" i="15"/>
  <c r="DA63" i="15"/>
  <c r="AT63" i="15"/>
  <c r="BW18" i="15"/>
  <c r="CZ18" i="15"/>
  <c r="DF18" i="15"/>
  <c r="AA94" i="15"/>
  <c r="DP94" i="15"/>
  <c r="BI28" i="15"/>
  <c r="Z76" i="15"/>
  <c r="CA76" i="15"/>
  <c r="BP28" i="15"/>
  <c r="CN28" i="15"/>
  <c r="DT28" i="15"/>
  <c r="CE28" i="15"/>
  <c r="DQ28" i="15"/>
  <c r="CO28" i="15"/>
  <c r="BK28" i="15"/>
  <c r="AU28" i="15"/>
  <c r="DS28" i="15"/>
  <c r="CT28" i="15"/>
  <c r="CL28" i="15"/>
  <c r="AC28" i="15"/>
  <c r="AE28" i="15"/>
  <c r="AI28" i="15"/>
  <c r="BT28" i="15"/>
  <c r="CZ28" i="15"/>
  <c r="BE28" i="15"/>
  <c r="CK28" i="15"/>
  <c r="AX28" i="15"/>
  <c r="CW28" i="15"/>
  <c r="CD28" i="15"/>
  <c r="BW28" i="15"/>
  <c r="BG28" i="15"/>
  <c r="DN28" i="15"/>
  <c r="AF28" i="15"/>
  <c r="AK28" i="15"/>
  <c r="AM28" i="15"/>
  <c r="AZ28" i="15"/>
  <c r="DD28" i="15"/>
  <c r="DA28" i="15"/>
  <c r="DC28" i="15"/>
  <c r="CG28" i="15"/>
  <c r="DU28" i="15"/>
  <c r="AO28" i="15"/>
  <c r="BH28" i="15"/>
  <c r="DL28" i="15"/>
  <c r="DF28" i="15"/>
  <c r="BB28" i="15"/>
  <c r="CQ28" i="15"/>
  <c r="BA28" i="15"/>
  <c r="BR28" i="15"/>
  <c r="BJ28" i="15"/>
  <c r="CX28" i="15"/>
  <c r="AJ28" i="15"/>
  <c r="BZ28" i="15"/>
  <c r="DO28" i="15"/>
  <c r="AR28" i="15"/>
  <c r="Q67" i="15"/>
  <c r="BU63" i="15"/>
  <c r="AI63" i="15"/>
  <c r="AT55" i="15"/>
  <c r="AK19" i="15"/>
  <c r="AR19" i="15"/>
  <c r="AB19" i="15"/>
  <c r="CW19" i="15"/>
  <c r="DR19" i="15"/>
  <c r="BL19" i="15"/>
  <c r="BY19" i="15"/>
  <c r="DG19" i="15"/>
  <c r="CD19" i="15"/>
  <c r="AW19" i="15"/>
  <c r="CX19" i="15"/>
  <c r="BV19" i="15"/>
  <c r="DV19" i="15"/>
  <c r="DA19" i="15"/>
  <c r="CE19" i="15"/>
  <c r="BH19" i="15"/>
  <c r="DL19" i="15"/>
  <c r="CV19" i="15"/>
  <c r="CF19" i="15"/>
  <c r="BP19" i="15"/>
  <c r="AU19" i="15"/>
  <c r="BB19" i="15"/>
  <c r="AG55" i="15"/>
  <c r="AN55" i="15"/>
  <c r="BA55" i="15"/>
  <c r="AW55" i="15"/>
  <c r="CB55" i="15"/>
  <c r="CP55" i="15"/>
  <c r="AZ55" i="15"/>
  <c r="CO55" i="15"/>
  <c r="BI55" i="15"/>
  <c r="CY55" i="15"/>
  <c r="BW55" i="15"/>
  <c r="AU55" i="15"/>
  <c r="AG63" i="15"/>
  <c r="BP63" i="15"/>
  <c r="DE63" i="15"/>
  <c r="DN63" i="15"/>
  <c r="CH63" i="15"/>
  <c r="DR63" i="15"/>
  <c r="CG63" i="15"/>
  <c r="AV63" i="15"/>
  <c r="CQ63" i="15"/>
  <c r="BS63" i="15"/>
  <c r="AE19" i="15"/>
  <c r="AM63" i="15"/>
  <c r="AL28" i="15"/>
  <c r="AL76" i="15"/>
  <c r="AK94" i="15"/>
  <c r="AE18" i="15"/>
  <c r="BM18" i="15"/>
  <c r="AV18" i="15"/>
  <c r="BR18" i="15"/>
  <c r="BW94" i="15"/>
  <c r="DA94" i="15"/>
  <c r="BD94" i="15"/>
  <c r="CS28" i="15"/>
  <c r="CF28" i="15"/>
  <c r="AK76" i="15"/>
  <c r="DP64" i="15"/>
  <c r="AL64" i="15"/>
  <c r="AG30" i="14"/>
  <c r="BK12" i="14"/>
  <c r="BG30" i="14"/>
  <c r="AV30" i="14"/>
  <c r="CT12" i="14"/>
  <c r="AJ60" i="14"/>
  <c r="BU92" i="14"/>
  <c r="DG17" i="14"/>
  <c r="CW17" i="14"/>
  <c r="CL33" i="14"/>
  <c r="BH33" i="14"/>
  <c r="CK77" i="14"/>
  <c r="CP93" i="14"/>
  <c r="CE93" i="14"/>
  <c r="DC76" i="14"/>
  <c r="BV61" i="14"/>
  <c r="CX92" i="14"/>
  <c r="DQ85" i="14"/>
  <c r="CI44" i="14"/>
  <c r="CX30" i="14"/>
  <c r="CW12" i="14"/>
  <c r="CU60" i="14"/>
  <c r="BL92" i="14"/>
  <c r="W17" i="14"/>
  <c r="DI33" i="14"/>
  <c r="BY49" i="14"/>
  <c r="AR77" i="14"/>
  <c r="CO93" i="14"/>
  <c r="BP61" i="14"/>
  <c r="BJ30" i="14"/>
  <c r="CQ12" i="14"/>
  <c r="AM12" i="14"/>
  <c r="CE60" i="14"/>
  <c r="BR92" i="14"/>
  <c r="BE92" i="14"/>
  <c r="AR92" i="14"/>
  <c r="AI92" i="14"/>
  <c r="BB69" i="14"/>
  <c r="CE76" i="14"/>
  <c r="CU30" i="14"/>
  <c r="BF30" i="14"/>
  <c r="BY30" i="14"/>
  <c r="CJ30" i="14"/>
  <c r="CM12" i="14"/>
  <c r="DQ12" i="14"/>
  <c r="BL12" i="14"/>
  <c r="X60" i="14"/>
  <c r="DP60" i="14"/>
  <c r="AM60" i="14"/>
  <c r="BI60" i="14"/>
  <c r="CD92" i="14"/>
  <c r="DH92" i="14"/>
  <c r="CU92" i="14"/>
  <c r="DL17" i="14"/>
  <c r="BS17" i="14"/>
  <c r="BJ17" i="14"/>
  <c r="BE17" i="14"/>
  <c r="BO33" i="14"/>
  <c r="BR33" i="14"/>
  <c r="BM33" i="14"/>
  <c r="AR33" i="14"/>
  <c r="DN77" i="14"/>
  <c r="AG77" i="14"/>
  <c r="BS77" i="14"/>
  <c r="AT93" i="14"/>
  <c r="DD93" i="14"/>
  <c r="BK93" i="14"/>
  <c r="BD28" i="14"/>
  <c r="BZ76" i="14"/>
  <c r="CS53" i="14"/>
  <c r="AV61" i="14"/>
  <c r="W30" i="14"/>
  <c r="CC30" i="14"/>
  <c r="CR30" i="14"/>
  <c r="BS12" i="14"/>
  <c r="CZ12" i="14"/>
  <c r="DR60" i="14"/>
  <c r="DA60" i="14"/>
  <c r="BW30" i="14"/>
  <c r="DB30" i="14"/>
  <c r="V30" i="14"/>
  <c r="AK30" i="14"/>
  <c r="AZ30" i="14"/>
  <c r="BR12" i="14"/>
  <c r="CP12" i="14"/>
  <c r="CH60" i="14"/>
  <c r="CB60" i="14"/>
  <c r="AI60" i="14"/>
  <c r="DI92" i="14"/>
  <c r="DD92" i="14"/>
  <c r="AJ17" i="14"/>
  <c r="BK17" i="14"/>
  <c r="AT17" i="14"/>
  <c r="BW33" i="14"/>
  <c r="Z33" i="14"/>
  <c r="CR49" i="14"/>
  <c r="AX77" i="14"/>
  <c r="CZ77" i="14"/>
  <c r="DM93" i="14"/>
  <c r="CT44" i="15"/>
  <c r="BN44" i="15"/>
  <c r="AY44" i="15"/>
  <c r="AS68" i="15"/>
  <c r="BE68" i="15"/>
  <c r="CU68" i="15"/>
  <c r="AA84" i="15"/>
  <c r="BR84" i="15"/>
  <c r="DD84" i="15"/>
  <c r="AA26" i="15"/>
  <c r="AX26" i="15"/>
  <c r="CK26" i="15"/>
  <c r="AP74" i="15"/>
  <c r="BU74" i="15"/>
  <c r="AU74" i="15"/>
  <c r="AD52" i="15"/>
  <c r="BG52" i="15"/>
  <c r="BW52" i="15"/>
  <c r="CM52" i="15"/>
  <c r="DC52" i="15"/>
  <c r="DS52" i="15"/>
  <c r="BN52" i="15"/>
  <c r="CJ52" i="15"/>
  <c r="DE52" i="15"/>
  <c r="AZ52" i="15"/>
  <c r="BU52" i="15"/>
  <c r="CP52" i="15"/>
  <c r="DL52" i="15"/>
  <c r="BL52" i="15"/>
  <c r="DB52" i="15"/>
  <c r="BX52" i="15"/>
  <c r="DN52" i="15"/>
  <c r="DR52" i="15"/>
  <c r="AN52" i="15"/>
  <c r="CX52" i="15"/>
  <c r="AK52" i="15"/>
  <c r="BQ52" i="15"/>
  <c r="AE52" i="15"/>
  <c r="AH52" i="15"/>
  <c r="AI52" i="15"/>
  <c r="BK52" i="15"/>
  <c r="CE52" i="15"/>
  <c r="CY52" i="15"/>
  <c r="AX52" i="15"/>
  <c r="BY52" i="15"/>
  <c r="CZ52" i="15"/>
  <c r="BE52" i="15"/>
  <c r="CF52" i="15"/>
  <c r="DF52" i="15"/>
  <c r="BV52" i="15"/>
  <c r="BB52" i="15"/>
  <c r="DD52" i="15"/>
  <c r="AB52" i="15"/>
  <c r="BH52" i="15"/>
  <c r="AG52" i="15"/>
  <c r="CL52" i="15"/>
  <c r="DI52" i="15"/>
  <c r="AA52" i="15"/>
  <c r="BR52" i="15"/>
  <c r="AY52" i="15"/>
  <c r="CA52" i="15"/>
  <c r="DG52" i="15"/>
  <c r="BI52" i="15"/>
  <c r="CT52" i="15"/>
  <c r="BJ52" i="15"/>
  <c r="CV52" i="15"/>
  <c r="BA52" i="15"/>
  <c r="BM52" i="15"/>
  <c r="CB52" i="15"/>
  <c r="AR52" i="15"/>
  <c r="AO52" i="15"/>
  <c r="CN52" i="15"/>
  <c r="AW52" i="15"/>
  <c r="BC52" i="15"/>
  <c r="CI52" i="15"/>
  <c r="DK52" i="15"/>
  <c r="BT52" i="15"/>
  <c r="DJ52" i="15"/>
  <c r="BP52" i="15"/>
  <c r="DA52" i="15"/>
  <c r="CG52" i="15"/>
  <c r="CH52" i="15"/>
  <c r="CW52" i="15"/>
  <c r="CC52" i="15"/>
  <c r="AS52" i="15"/>
  <c r="AM52" i="15"/>
  <c r="AQ52" i="15"/>
  <c r="BS52" i="15"/>
  <c r="BD52" i="15"/>
  <c r="DU52" i="15"/>
  <c r="DV52" i="15"/>
  <c r="BF52" i="15"/>
  <c r="AC52" i="15"/>
  <c r="AP52" i="15"/>
  <c r="CQ52" i="15"/>
  <c r="CD52" i="15"/>
  <c r="BZ52" i="15"/>
  <c r="CR52" i="15"/>
  <c r="AF52" i="15"/>
  <c r="AV52" i="15"/>
  <c r="AT52" i="15"/>
  <c r="Q72" i="15"/>
  <c r="O72" i="15"/>
  <c r="CH92" i="15"/>
  <c r="AC92" i="15"/>
  <c r="CP92" i="15"/>
  <c r="BB92" i="15"/>
  <c r="AS92" i="15"/>
  <c r="BJ92" i="15"/>
  <c r="DN92" i="15"/>
  <c r="DV92" i="15"/>
  <c r="AZ92" i="15"/>
  <c r="BP92" i="15"/>
  <c r="CF92" i="15"/>
  <c r="CV92" i="15"/>
  <c r="DL92" i="15"/>
  <c r="AF92" i="15"/>
  <c r="AW92" i="15"/>
  <c r="BM92" i="15"/>
  <c r="CC92" i="15"/>
  <c r="CS92" i="15"/>
  <c r="DI92" i="15"/>
  <c r="AU92" i="15"/>
  <c r="CA92" i="15"/>
  <c r="DG92" i="15"/>
  <c r="AO92" i="15"/>
  <c r="BN92" i="15"/>
  <c r="CT92" i="15"/>
  <c r="Z92" i="15"/>
  <c r="AY92" i="15"/>
  <c r="CE92" i="15"/>
  <c r="DK92" i="15"/>
  <c r="AL92" i="15"/>
  <c r="DF92" i="15"/>
  <c r="BH92" i="15"/>
  <c r="CB92" i="15"/>
  <c r="CZ92" i="15"/>
  <c r="DT92" i="15"/>
  <c r="AR92" i="15"/>
  <c r="BQ92" i="15"/>
  <c r="CK92" i="15"/>
  <c r="DE92" i="15"/>
  <c r="BC92" i="15"/>
  <c r="CQ92" i="15"/>
  <c r="AI92" i="15"/>
  <c r="BV92" i="15"/>
  <c r="DJ92" i="15"/>
  <c r="AP92" i="15"/>
  <c r="CM92" i="15"/>
  <c r="AA92" i="15"/>
  <c r="AM92" i="15"/>
  <c r="AV92" i="15"/>
  <c r="BX92" i="15"/>
  <c r="DD92" i="15"/>
  <c r="AJ92" i="15"/>
  <c r="BI92" i="15"/>
  <c r="CO92" i="15"/>
  <c r="DQ92" i="15"/>
  <c r="CI92" i="15"/>
  <c r="AT92" i="15"/>
  <c r="CL92" i="15"/>
  <c r="AK92" i="15"/>
  <c r="CU92" i="15"/>
  <c r="AQ92" i="15"/>
  <c r="BD92" i="15"/>
  <c r="CJ92" i="15"/>
  <c r="DH92" i="15"/>
  <c r="AN92" i="15"/>
  <c r="BU92" i="15"/>
  <c r="CW92" i="15"/>
  <c r="DU92" i="15"/>
  <c r="CY92" i="15"/>
  <c r="AX92" i="15"/>
  <c r="DB92" i="15"/>
  <c r="BG92" i="15"/>
  <c r="DC92" i="15"/>
  <c r="BT92" i="15"/>
  <c r="AB92" i="15"/>
  <c r="CG92" i="15"/>
  <c r="BS92" i="15"/>
  <c r="CD92" i="15"/>
  <c r="BW92" i="15"/>
  <c r="CX92" i="15"/>
  <c r="CN92" i="15"/>
  <c r="BA92" i="15"/>
  <c r="DA92" i="15"/>
  <c r="DO92" i="15"/>
  <c r="DR92" i="15"/>
  <c r="DS92" i="15"/>
  <c r="BZ92" i="15"/>
  <c r="AH92" i="15"/>
  <c r="BR92" i="15"/>
  <c r="Z37" i="15"/>
  <c r="AP37" i="15"/>
  <c r="AH37" i="15"/>
  <c r="BE37" i="15"/>
  <c r="BU37" i="15"/>
  <c r="CK37" i="15"/>
  <c r="DA37" i="15"/>
  <c r="DQ37" i="15"/>
  <c r="BJ37" i="15"/>
  <c r="CE37" i="15"/>
  <c r="CZ37" i="15"/>
  <c r="DV37" i="15"/>
  <c r="BR37" i="15"/>
  <c r="CT37" i="15"/>
  <c r="AX37" i="15"/>
  <c r="CA37" i="15"/>
  <c r="DC37" i="15"/>
  <c r="BN37" i="15"/>
  <c r="DS37" i="15"/>
  <c r="CR37" i="15"/>
  <c r="CI37" i="15"/>
  <c r="AJ37" i="15"/>
  <c r="CL37" i="15"/>
  <c r="AK37" i="15"/>
  <c r="CX37" i="15"/>
  <c r="AQ37" i="15"/>
  <c r="AE37" i="15"/>
  <c r="BM37" i="15"/>
  <c r="CG37" i="15"/>
  <c r="DE37" i="15"/>
  <c r="AY37" i="15"/>
  <c r="BZ37" i="15"/>
  <c r="DF37" i="15"/>
  <c r="BC37" i="15"/>
  <c r="CM37" i="15"/>
  <c r="BF37" i="15"/>
  <c r="CN37" i="15"/>
  <c r="AZ37" i="15"/>
  <c r="BB37" i="15"/>
  <c r="DT37" i="15"/>
  <c r="AF37" i="15"/>
  <c r="DN37" i="15"/>
  <c r="AS37" i="15"/>
  <c r="AI37" i="15"/>
  <c r="AM37" i="15"/>
  <c r="AT37" i="15"/>
  <c r="BQ37" i="15"/>
  <c r="CS37" i="15"/>
  <c r="DU37" i="15"/>
  <c r="CJ37" i="15"/>
  <c r="DP37" i="15"/>
  <c r="CF37" i="15"/>
  <c r="BL37" i="15"/>
  <c r="DJ37" i="15"/>
  <c r="DD37" i="15"/>
  <c r="BG37" i="15"/>
  <c r="AR37" i="15"/>
  <c r="AO37" i="15"/>
  <c r="CY37" i="15"/>
  <c r="BA37" i="15"/>
  <c r="CO37" i="15"/>
  <c r="BD37" i="15"/>
  <c r="CU37" i="15"/>
  <c r="BX37" i="15"/>
  <c r="BS37" i="15"/>
  <c r="CB37" i="15"/>
  <c r="DG37" i="15"/>
  <c r="BH37" i="15"/>
  <c r="BW37" i="15"/>
  <c r="BI37" i="15"/>
  <c r="CW37" i="15"/>
  <c r="BO37" i="15"/>
  <c r="DK37" i="15"/>
  <c r="DB37" i="15"/>
  <c r="CH37" i="15"/>
  <c r="CQ37" i="15"/>
  <c r="DL37" i="15"/>
  <c r="AC37" i="15"/>
  <c r="AA37" i="15"/>
  <c r="AD34" i="15"/>
  <c r="AL34" i="15"/>
  <c r="BE34" i="15"/>
  <c r="BU34" i="15"/>
  <c r="CK34" i="15"/>
  <c r="DA34" i="15"/>
  <c r="DQ34" i="15"/>
  <c r="BJ34" i="15"/>
  <c r="CE34" i="15"/>
  <c r="CZ34" i="15"/>
  <c r="DV34" i="15"/>
  <c r="BV34" i="15"/>
  <c r="AU34" i="15"/>
  <c r="BW34" i="15"/>
  <c r="BR34" i="15"/>
  <c r="DG34" i="15"/>
  <c r="BS34" i="15"/>
  <c r="DH34" i="15"/>
  <c r="DC34" i="15"/>
  <c r="DD34" i="15"/>
  <c r="AB34" i="15"/>
  <c r="AR34" i="15"/>
  <c r="AC34" i="15"/>
  <c r="AS34" i="15"/>
  <c r="AE34" i="15"/>
  <c r="AH34" i="15"/>
  <c r="AQ34" i="15"/>
  <c r="AW34" i="15"/>
  <c r="BQ34" i="15"/>
  <c r="CO34" i="15"/>
  <c r="DI34" i="15"/>
  <c r="BD34" i="15"/>
  <c r="CJ34" i="15"/>
  <c r="DK34" i="15"/>
  <c r="BN34" i="15"/>
  <c r="BB34" i="15"/>
  <c r="CL34" i="15"/>
  <c r="CY34" i="15"/>
  <c r="CH34" i="15"/>
  <c r="BK34" i="15"/>
  <c r="CN34" i="15"/>
  <c r="AF34" i="15"/>
  <c r="AX34" i="15"/>
  <c r="AO34" i="15"/>
  <c r="AM34" i="15"/>
  <c r="AA34" i="15"/>
  <c r="BY34" i="15"/>
  <c r="CW34" i="15"/>
  <c r="AY34" i="15"/>
  <c r="CP34" i="15"/>
  <c r="AZ34" i="15"/>
  <c r="CQ34" i="15"/>
  <c r="BC34" i="15"/>
  <c r="DT34" i="15"/>
  <c r="DO34" i="15"/>
  <c r="DS34" i="15"/>
  <c r="AN34" i="15"/>
  <c r="AK34" i="15"/>
  <c r="DL34" i="15"/>
  <c r="BM34" i="15"/>
  <c r="DE34" i="15"/>
  <c r="BT34" i="15"/>
  <c r="DP34" i="15"/>
  <c r="BH34" i="15"/>
  <c r="CR34" i="15"/>
  <c r="DB34" i="15"/>
  <c r="AV34" i="15"/>
  <c r="CX34" i="15"/>
  <c r="CA34" i="15"/>
  <c r="CC34" i="15"/>
  <c r="DM34" i="15"/>
  <c r="BZ34" i="15"/>
  <c r="BG34" i="15"/>
  <c r="BP34" i="15"/>
  <c r="DN34" i="15"/>
  <c r="CM34" i="15"/>
  <c r="CV34" i="15"/>
  <c r="AG34" i="15"/>
  <c r="Z34" i="15"/>
  <c r="Q15" i="15"/>
  <c r="O31" i="15"/>
  <c r="CA43" i="15"/>
  <c r="AH43" i="15"/>
  <c r="AP43" i="15"/>
  <c r="AT43" i="15"/>
  <c r="Z43" i="15"/>
  <c r="AE43" i="15"/>
  <c r="DC43" i="15"/>
  <c r="AW43" i="15"/>
  <c r="BM43" i="15"/>
  <c r="CC43" i="15"/>
  <c r="CS43" i="15"/>
  <c r="DI43" i="15"/>
  <c r="AY43" i="15"/>
  <c r="BT43" i="15"/>
  <c r="CP43" i="15"/>
  <c r="DK43" i="15"/>
  <c r="BG43" i="15"/>
  <c r="CI43" i="15"/>
  <c r="DL43" i="15"/>
  <c r="BH43" i="15"/>
  <c r="CL43" i="15"/>
  <c r="DN43" i="15"/>
  <c r="CF43" i="15"/>
  <c r="BS43" i="15"/>
  <c r="BK43" i="15"/>
  <c r="AF43" i="15"/>
  <c r="BL43" i="15"/>
  <c r="AG43" i="15"/>
  <c r="AV43" i="15"/>
  <c r="AQ43" i="15"/>
  <c r="AX43" i="15"/>
  <c r="BA43" i="15"/>
  <c r="BU43" i="15"/>
  <c r="CO43" i="15"/>
  <c r="DM43" i="15"/>
  <c r="BJ43" i="15"/>
  <c r="CJ43" i="15"/>
  <c r="DP43" i="15"/>
  <c r="BV43" i="15"/>
  <c r="DD43" i="15"/>
  <c r="BP43" i="15"/>
  <c r="CY43" i="15"/>
  <c r="BR43" i="15"/>
  <c r="CH43" i="15"/>
  <c r="DO43" i="15"/>
  <c r="AR43" i="15"/>
  <c r="AK43" i="15"/>
  <c r="DB43" i="15"/>
  <c r="AL43" i="15"/>
  <c r="BE43" i="15"/>
  <c r="CG43" i="15"/>
  <c r="DE43" i="15"/>
  <c r="BO43" i="15"/>
  <c r="CZ43" i="15"/>
  <c r="BN43" i="15"/>
  <c r="DS43" i="15"/>
  <c r="CD43" i="15"/>
  <c r="BC43" i="15"/>
  <c r="CV43" i="15"/>
  <c r="AJ43" i="15"/>
  <c r="AC43" i="15"/>
  <c r="AD43" i="15"/>
  <c r="BI43" i="15"/>
  <c r="CK43" i="15"/>
  <c r="DQ43" i="15"/>
  <c r="BZ43" i="15"/>
  <c r="DF43" i="15"/>
  <c r="CB43" i="15"/>
  <c r="AU43" i="15"/>
  <c r="CR43" i="15"/>
  <c r="CT43" i="15"/>
  <c r="DJ43" i="15"/>
  <c r="AN43" i="15"/>
  <c r="AO43" i="15"/>
  <c r="O71" i="15"/>
  <c r="Q71" i="15"/>
  <c r="AB44" i="15"/>
  <c r="DC44" i="15"/>
  <c r="AT68" i="15"/>
  <c r="DJ68" i="15"/>
  <c r="DD68" i="15"/>
  <c r="AK84" i="15"/>
  <c r="CW84" i="15"/>
  <c r="BO92" i="15"/>
  <c r="BK92" i="15"/>
  <c r="DP92" i="15"/>
  <c r="AC26" i="15"/>
  <c r="CC26" i="15"/>
  <c r="DR74" i="15"/>
  <c r="BC44" i="15"/>
  <c r="AD44" i="15"/>
  <c r="BA44" i="15"/>
  <c r="BQ44" i="15"/>
  <c r="CG44" i="15"/>
  <c r="CW44" i="15"/>
  <c r="DM44" i="15"/>
  <c r="BD44" i="15"/>
  <c r="BZ44" i="15"/>
  <c r="CU44" i="15"/>
  <c r="DP44" i="15"/>
  <c r="BL44" i="15"/>
  <c r="CN44" i="15"/>
  <c r="DR44" i="15"/>
  <c r="BV44" i="15"/>
  <c r="CX44" i="15"/>
  <c r="AU44" i="15"/>
  <c r="CY44" i="15"/>
  <c r="BX44" i="15"/>
  <c r="BP44" i="15"/>
  <c r="AF44" i="15"/>
  <c r="BR44" i="15"/>
  <c r="AK44" i="15"/>
  <c r="CD44" i="15"/>
  <c r="AM44" i="15"/>
  <c r="AH44" i="15"/>
  <c r="AQ44" i="15"/>
  <c r="BE44" i="15"/>
  <c r="BY44" i="15"/>
  <c r="CS44" i="15"/>
  <c r="DQ44" i="15"/>
  <c r="BO44" i="15"/>
  <c r="CP44" i="15"/>
  <c r="DV44" i="15"/>
  <c r="CA44" i="15"/>
  <c r="DJ44" i="15"/>
  <c r="CB44" i="15"/>
  <c r="DL44" i="15"/>
  <c r="CL44" i="15"/>
  <c r="CM44" i="15"/>
  <c r="DT44" i="15"/>
  <c r="AR44" i="15"/>
  <c r="AO44" i="15"/>
  <c r="CF44" i="15"/>
  <c r="Z44" i="15"/>
  <c r="BI44" i="15"/>
  <c r="CK44" i="15"/>
  <c r="DI44" i="15"/>
  <c r="BT44" i="15"/>
  <c r="DF44" i="15"/>
  <c r="BS44" i="15"/>
  <c r="AZ44" i="15"/>
  <c r="CQ44" i="15"/>
  <c r="BW44" i="15"/>
  <c r="DB44" i="15"/>
  <c r="AJ44" i="15"/>
  <c r="AG44" i="15"/>
  <c r="AE44" i="15"/>
  <c r="AA44" i="15"/>
  <c r="AL44" i="15"/>
  <c r="BM44" i="15"/>
  <c r="CO44" i="15"/>
  <c r="DU44" i="15"/>
  <c r="CE44" i="15"/>
  <c r="DK44" i="15"/>
  <c r="CH44" i="15"/>
  <c r="BG44" i="15"/>
  <c r="DD44" i="15"/>
  <c r="DN44" i="15"/>
  <c r="DO44" i="15"/>
  <c r="AN44" i="15"/>
  <c r="AS44" i="15"/>
  <c r="AT44" i="15"/>
  <c r="CC44" i="15"/>
  <c r="BJ44" i="15"/>
  <c r="BF44" i="15"/>
  <c r="CI44" i="15"/>
  <c r="BK44" i="15"/>
  <c r="AC44" i="15"/>
  <c r="AP44" i="15"/>
  <c r="DA44" i="15"/>
  <c r="CJ44" i="15"/>
  <c r="CV44" i="15"/>
  <c r="DS44" i="15"/>
  <c r="CR44" i="15"/>
  <c r="BB44" i="15"/>
  <c r="AI44" i="15"/>
  <c r="BA68" i="15"/>
  <c r="CW68" i="15"/>
  <c r="AD68" i="15"/>
  <c r="DM68" i="15"/>
  <c r="AU68" i="15"/>
  <c r="BK68" i="15"/>
  <c r="CA68" i="15"/>
  <c r="CQ68" i="15"/>
  <c r="DG68" i="15"/>
  <c r="AV68" i="15"/>
  <c r="BL68" i="15"/>
  <c r="CB68" i="15"/>
  <c r="CR68" i="15"/>
  <c r="DH68" i="15"/>
  <c r="AW68" i="15"/>
  <c r="CC68" i="15"/>
  <c r="DI68" i="15"/>
  <c r="AJ68" i="15"/>
  <c r="BF68" i="15"/>
  <c r="CL68" i="15"/>
  <c r="DR68" i="15"/>
  <c r="AO68" i="15"/>
  <c r="CH68" i="15"/>
  <c r="AM68" i="15"/>
  <c r="DE68" i="15"/>
  <c r="AP68" i="15"/>
  <c r="DF68" i="15"/>
  <c r="AQ68" i="15"/>
  <c r="AY68" i="15"/>
  <c r="BS68" i="15"/>
  <c r="CM68" i="15"/>
  <c r="DK68" i="15"/>
  <c r="BD68" i="15"/>
  <c r="BX68" i="15"/>
  <c r="CV68" i="15"/>
  <c r="DP68" i="15"/>
  <c r="BU68" i="15"/>
  <c r="DQ68" i="15"/>
  <c r="AR68" i="15"/>
  <c r="CD68" i="15"/>
  <c r="AC68" i="15"/>
  <c r="BB68" i="15"/>
  <c r="AE68" i="15"/>
  <c r="DU68" i="15"/>
  <c r="BZ68" i="15"/>
  <c r="AI68" i="15"/>
  <c r="AL68" i="15"/>
  <c r="BC68" i="15"/>
  <c r="CE68" i="15"/>
  <c r="DC68" i="15"/>
  <c r="BH68" i="15"/>
  <c r="CJ68" i="15"/>
  <c r="DL68" i="15"/>
  <c r="CK68" i="15"/>
  <c r="AF68" i="15"/>
  <c r="BV68" i="15"/>
  <c r="AG68" i="15"/>
  <c r="CX68" i="15"/>
  <c r="CO68" i="15"/>
  <c r="CP68" i="15"/>
  <c r="BG68" i="15"/>
  <c r="CI68" i="15"/>
  <c r="DO68" i="15"/>
  <c r="BP68" i="15"/>
  <c r="CN68" i="15"/>
  <c r="DT68" i="15"/>
  <c r="CS68" i="15"/>
  <c r="AN68" i="15"/>
  <c r="CT68" i="15"/>
  <c r="AK68" i="15"/>
  <c r="DN68" i="15"/>
  <c r="Z68" i="15"/>
  <c r="DV68" i="15"/>
  <c r="CY68" i="15"/>
  <c r="CF68" i="15"/>
  <c r="BM68" i="15"/>
  <c r="BN68" i="15"/>
  <c r="BR68" i="15"/>
  <c r="BJ68" i="15"/>
  <c r="BQ68" i="15"/>
  <c r="BO68" i="15"/>
  <c r="DS68" i="15"/>
  <c r="CZ68" i="15"/>
  <c r="DA68" i="15"/>
  <c r="DB68" i="15"/>
  <c r="BI68" i="15"/>
  <c r="AA68" i="15"/>
  <c r="CG68" i="15"/>
  <c r="CH84" i="15"/>
  <c r="AH84" i="15"/>
  <c r="CP84" i="15"/>
  <c r="DN84" i="15"/>
  <c r="DV84" i="15"/>
  <c r="AM84" i="15"/>
  <c r="BA84" i="15"/>
  <c r="BC84" i="15"/>
  <c r="BS84" i="15"/>
  <c r="BH84" i="15"/>
  <c r="BE84" i="15"/>
  <c r="CB84" i="15"/>
  <c r="CR84" i="15"/>
  <c r="DH84" i="15"/>
  <c r="AB84" i="15"/>
  <c r="AR84" i="15"/>
  <c r="BU84" i="15"/>
  <c r="CK84" i="15"/>
  <c r="DA84" i="15"/>
  <c r="DQ84" i="15"/>
  <c r="CA84" i="15"/>
  <c r="DG84" i="15"/>
  <c r="AO84" i="15"/>
  <c r="CL84" i="15"/>
  <c r="DR84" i="15"/>
  <c r="AP84" i="15"/>
  <c r="CM84" i="15"/>
  <c r="DS84" i="15"/>
  <c r="AQ84" i="15"/>
  <c r="AC84" i="15"/>
  <c r="BZ84" i="15"/>
  <c r="AY84" i="15"/>
  <c r="AV84" i="15"/>
  <c r="BP84" i="15"/>
  <c r="BX84" i="15"/>
  <c r="CV84" i="15"/>
  <c r="DP84" i="15"/>
  <c r="AN84" i="15"/>
  <c r="BY84" i="15"/>
  <c r="CS84" i="15"/>
  <c r="DM84" i="15"/>
  <c r="CI84" i="15"/>
  <c r="AD84" i="15"/>
  <c r="CD84" i="15"/>
  <c r="Z84" i="15"/>
  <c r="BW84" i="15"/>
  <c r="DK84" i="15"/>
  <c r="AT84" i="15"/>
  <c r="BO84" i="15"/>
  <c r="AW84" i="15"/>
  <c r="CJ84" i="15"/>
  <c r="DL84" i="15"/>
  <c r="AX84" i="15"/>
  <c r="CG84" i="15"/>
  <c r="DI84" i="15"/>
  <c r="CQ84" i="15"/>
  <c r="BI84" i="15"/>
  <c r="DJ84" i="15"/>
  <c r="CE84" i="15"/>
  <c r="AG84" i="15"/>
  <c r="DF84" i="15"/>
  <c r="AU84" i="15"/>
  <c r="AZ84" i="15"/>
  <c r="BM84" i="15"/>
  <c r="CN84" i="15"/>
  <c r="DT84" i="15"/>
  <c r="BF84" i="15"/>
  <c r="CO84" i="15"/>
  <c r="DU84" i="15"/>
  <c r="CY84" i="15"/>
  <c r="BV84" i="15"/>
  <c r="AE84" i="15"/>
  <c r="CU84" i="15"/>
  <c r="AL84" i="15"/>
  <c r="BK84" i="15"/>
  <c r="CF84" i="15"/>
  <c r="AJ84" i="15"/>
  <c r="DE84" i="15"/>
  <c r="AI84" i="15"/>
  <c r="BJ84" i="15"/>
  <c r="CX84" i="15"/>
  <c r="BD84" i="15"/>
  <c r="CZ84" i="15"/>
  <c r="BN84" i="15"/>
  <c r="BB84" i="15"/>
  <c r="CT84" i="15"/>
  <c r="DC84" i="15"/>
  <c r="BQ84" i="15"/>
  <c r="AZ26" i="15"/>
  <c r="BP26" i="15"/>
  <c r="CF26" i="15"/>
  <c r="CV26" i="15"/>
  <c r="DL26" i="15"/>
  <c r="BE26" i="15"/>
  <c r="BZ26" i="15"/>
  <c r="CU26" i="15"/>
  <c r="DQ26" i="15"/>
  <c r="BI26" i="15"/>
  <c r="CL26" i="15"/>
  <c r="DN26" i="15"/>
  <c r="BS26" i="15"/>
  <c r="DE26" i="15"/>
  <c r="BV26" i="15"/>
  <c r="DI26" i="15"/>
  <c r="CH26" i="15"/>
  <c r="BR26" i="15"/>
  <c r="CQ26" i="15"/>
  <c r="AB26" i="15"/>
  <c r="AR26" i="15"/>
  <c r="AG26" i="15"/>
  <c r="BY26" i="15"/>
  <c r="AH26" i="15"/>
  <c r="AI26" i="15"/>
  <c r="BH26" i="15"/>
  <c r="CB26" i="15"/>
  <c r="CZ26" i="15"/>
  <c r="DT26" i="15"/>
  <c r="BU26" i="15"/>
  <c r="DA26" i="15"/>
  <c r="AU26" i="15"/>
  <c r="CD26" i="15"/>
  <c r="DU26" i="15"/>
  <c r="CM26" i="15"/>
  <c r="BM26" i="15"/>
  <c r="DR26" i="15"/>
  <c r="DS26" i="15"/>
  <c r="BF26" i="15"/>
  <c r="AF26" i="15"/>
  <c r="DM26" i="15"/>
  <c r="AS26" i="15"/>
  <c r="AP26" i="15"/>
  <c r="AD26" i="15"/>
  <c r="BL26" i="15"/>
  <c r="CJ26" i="15"/>
  <c r="DD26" i="15"/>
  <c r="AY26" i="15"/>
  <c r="CE26" i="15"/>
  <c r="DF26" i="15"/>
  <c r="BB26" i="15"/>
  <c r="CS26" i="15"/>
  <c r="BA26" i="15"/>
  <c r="CW26" i="15"/>
  <c r="CG26" i="15"/>
  <c r="AW26" i="15"/>
  <c r="AV26" i="15"/>
  <c r="CN26" i="15"/>
  <c r="BJ26" i="15"/>
  <c r="DK26" i="15"/>
  <c r="CY26" i="15"/>
  <c r="DO26" i="15"/>
  <c r="BN26" i="15"/>
  <c r="DC26" i="15"/>
  <c r="AJ26" i="15"/>
  <c r="AK26" i="15"/>
  <c r="Z26" i="15"/>
  <c r="AL26" i="15"/>
  <c r="BD26" i="15"/>
  <c r="CR26" i="15"/>
  <c r="BO26" i="15"/>
  <c r="DV26" i="15"/>
  <c r="DG26" i="15"/>
  <c r="BC26" i="15"/>
  <c r="DB26" i="15"/>
  <c r="BG26" i="15"/>
  <c r="AN26" i="15"/>
  <c r="AO26" i="15"/>
  <c r="CA26" i="15"/>
  <c r="DH26" i="15"/>
  <c r="BQ26" i="15"/>
  <c r="CO26" i="15"/>
  <c r="CT26" i="15"/>
  <c r="AE26" i="15"/>
  <c r="DP26" i="15"/>
  <c r="BW26" i="15"/>
  <c r="CX26" i="15"/>
  <c r="DJ26" i="15"/>
  <c r="AM26" i="15"/>
  <c r="BC74" i="15"/>
  <c r="BS74" i="15"/>
  <c r="CI74" i="15"/>
  <c r="CY74" i="15"/>
  <c r="DO74" i="15"/>
  <c r="BD74" i="15"/>
  <c r="BT74" i="15"/>
  <c r="CJ74" i="15"/>
  <c r="CZ74" i="15"/>
  <c r="DP74" i="15"/>
  <c r="BM74" i="15"/>
  <c r="CS74" i="15"/>
  <c r="AB74" i="15"/>
  <c r="AR74" i="15"/>
  <c r="BN74" i="15"/>
  <c r="CT74" i="15"/>
  <c r="AC74" i="15"/>
  <c r="AS74" i="15"/>
  <c r="CX74" i="15"/>
  <c r="BI74" i="15"/>
  <c r="DU74" i="15"/>
  <c r="BJ74" i="15"/>
  <c r="DV74" i="15"/>
  <c r="CW74" i="15"/>
  <c r="AD74" i="15"/>
  <c r="BG74" i="15"/>
  <c r="CA74" i="15"/>
  <c r="CU74" i="15"/>
  <c r="DS74" i="15"/>
  <c r="BL74" i="15"/>
  <c r="CF74" i="15"/>
  <c r="DD74" i="15"/>
  <c r="AW74" i="15"/>
  <c r="CK74" i="15"/>
  <c r="AF74" i="15"/>
  <c r="AX74" i="15"/>
  <c r="CL74" i="15"/>
  <c r="AG74" i="15"/>
  <c r="BR74" i="15"/>
  <c r="AM74" i="15"/>
  <c r="Z74" i="15"/>
  <c r="CP74" i="15"/>
  <c r="AQ74" i="15"/>
  <c r="CG74" i="15"/>
  <c r="BK74" i="15"/>
  <c r="CE74" i="15"/>
  <c r="DC74" i="15"/>
  <c r="AV74" i="15"/>
  <c r="BP74" i="15"/>
  <c r="CN74" i="15"/>
  <c r="DH74" i="15"/>
  <c r="BE74" i="15"/>
  <c r="DA74" i="15"/>
  <c r="AJ74" i="15"/>
  <c r="BF74" i="15"/>
  <c r="DB74" i="15"/>
  <c r="AK74" i="15"/>
  <c r="CH74" i="15"/>
  <c r="BY74" i="15"/>
  <c r="AH74" i="15"/>
  <c r="DF74" i="15"/>
  <c r="BQ74" i="15"/>
  <c r="AL74" i="15"/>
  <c r="BO74" i="15"/>
  <c r="DG74" i="15"/>
  <c r="BX74" i="15"/>
  <c r="DL74" i="15"/>
  <c r="DI74" i="15"/>
  <c r="BV74" i="15"/>
  <c r="AO74" i="15"/>
  <c r="CO74" i="15"/>
  <c r="AA74" i="15"/>
  <c r="BW74" i="15"/>
  <c r="DK74" i="15"/>
  <c r="CB74" i="15"/>
  <c r="DT74" i="15"/>
  <c r="DQ74" i="15"/>
  <c r="CD74" i="15"/>
  <c r="BB74" i="15"/>
  <c r="DE74" i="15"/>
  <c r="AI74" i="15"/>
  <c r="CM74" i="15"/>
  <c r="CR74" i="15"/>
  <c r="AN74" i="15"/>
  <c r="DN74" i="15"/>
  <c r="BA74" i="15"/>
  <c r="CQ74" i="15"/>
  <c r="CV74" i="15"/>
  <c r="AT74" i="15"/>
  <c r="AE74" i="15"/>
  <c r="DM74" i="15"/>
  <c r="Q55" i="15"/>
  <c r="O55" i="15"/>
  <c r="DR43" i="15"/>
  <c r="BF43" i="15"/>
  <c r="BW43" i="15"/>
  <c r="AZ43" i="15"/>
  <c r="BD43" i="15"/>
  <c r="BY43" i="15"/>
  <c r="Q74" i="15"/>
  <c r="AU37" i="15"/>
  <c r="AI34" i="15"/>
  <c r="AT34" i="15"/>
  <c r="CT34" i="15"/>
  <c r="CI34" i="15"/>
  <c r="BO34" i="15"/>
  <c r="BI34" i="15"/>
  <c r="AL37" i="15"/>
  <c r="AN37" i="15"/>
  <c r="DR37" i="15"/>
  <c r="BK37" i="15"/>
  <c r="DM37" i="15"/>
  <c r="AW37" i="15"/>
  <c r="DH44" i="15"/>
  <c r="AV44" i="15"/>
  <c r="AX44" i="15"/>
  <c r="BU44" i="15"/>
  <c r="DT52" i="15"/>
  <c r="DQ52" i="15"/>
  <c r="DO52" i="15"/>
  <c r="AH68" i="15"/>
  <c r="AX68" i="15"/>
  <c r="BT68" i="15"/>
  <c r="DB84" i="15"/>
  <c r="CC84" i="15"/>
  <c r="BL84" i="15"/>
  <c r="AE92" i="15"/>
  <c r="DM92" i="15"/>
  <c r="CR92" i="15"/>
  <c r="AT26" i="15"/>
  <c r="BK26" i="15"/>
  <c r="BT26" i="15"/>
  <c r="DJ74" i="15"/>
  <c r="AZ74" i="15"/>
  <c r="O67" i="15"/>
  <c r="AD28" i="15"/>
  <c r="AV28" i="15"/>
  <c r="BL28" i="15"/>
  <c r="CB28" i="15"/>
  <c r="CR28" i="15"/>
  <c r="DH28" i="15"/>
  <c r="AY28" i="15"/>
  <c r="BU28" i="15"/>
  <c r="CP28" i="15"/>
  <c r="DK28" i="15"/>
  <c r="BF28" i="15"/>
  <c r="CH28" i="15"/>
  <c r="DJ28" i="15"/>
  <c r="BV28" i="15"/>
  <c r="DG28" i="15"/>
  <c r="BN28" i="15"/>
  <c r="CY28" i="15"/>
  <c r="BY28" i="15"/>
  <c r="CC28" i="15"/>
  <c r="CI28" i="15"/>
  <c r="DB28" i="15"/>
  <c r="AN28" i="15"/>
  <c r="AG28" i="15"/>
  <c r="BQ28" i="15"/>
  <c r="AT28" i="15"/>
  <c r="AA28" i="15"/>
  <c r="CW76" i="15"/>
  <c r="DM76" i="15"/>
  <c r="AD76" i="15"/>
  <c r="BA76" i="15"/>
  <c r="BC76" i="15"/>
  <c r="BS76" i="15"/>
  <c r="CI76" i="15"/>
  <c r="CY76" i="15"/>
  <c r="DO76" i="15"/>
  <c r="BD76" i="15"/>
  <c r="BT76" i="15"/>
  <c r="CJ76" i="15"/>
  <c r="CZ76" i="15"/>
  <c r="DP76" i="15"/>
  <c r="BM76" i="15"/>
  <c r="CS76" i="15"/>
  <c r="AB76" i="15"/>
  <c r="AR76" i="15"/>
  <c r="BV76" i="15"/>
  <c r="DB76" i="15"/>
  <c r="AG76" i="15"/>
  <c r="BB76" i="15"/>
  <c r="DN76" i="15"/>
  <c r="BI76" i="15"/>
  <c r="DU76" i="15"/>
  <c r="BJ76" i="15"/>
  <c r="DV76" i="15"/>
  <c r="AD18" i="15"/>
  <c r="AL18" i="15"/>
  <c r="BF18" i="15"/>
  <c r="BV18" i="15"/>
  <c r="CL18" i="15"/>
  <c r="DB18" i="15"/>
  <c r="DR18" i="15"/>
  <c r="BE18" i="15"/>
  <c r="CA18" i="15"/>
  <c r="CV18" i="15"/>
  <c r="DQ18" i="15"/>
  <c r="BQ18" i="15"/>
  <c r="CS18" i="15"/>
  <c r="DU18" i="15"/>
  <c r="CB18" i="15"/>
  <c r="DM18" i="15"/>
  <c r="CC18" i="15"/>
  <c r="DP18" i="15"/>
  <c r="DS18" i="15"/>
  <c r="DC18" i="15"/>
  <c r="BY18" i="15"/>
  <c r="BD18" i="15"/>
  <c r="AN18" i="15"/>
  <c r="AC18" i="15"/>
  <c r="AS18" i="15"/>
  <c r="AH18" i="15"/>
  <c r="BZ94" i="15"/>
  <c r="BJ94" i="15"/>
  <c r="CP94" i="15"/>
  <c r="DV94" i="15"/>
  <c r="AE94" i="15"/>
  <c r="DN94" i="15"/>
  <c r="BH94" i="15"/>
  <c r="BX94" i="15"/>
  <c r="CN94" i="15"/>
  <c r="DD94" i="15"/>
  <c r="DT94" i="15"/>
  <c r="AN94" i="15"/>
  <c r="BA94" i="15"/>
  <c r="BQ94" i="15"/>
  <c r="CG94" i="15"/>
  <c r="CW94" i="15"/>
  <c r="DM94" i="15"/>
  <c r="BC94" i="15"/>
  <c r="CI94" i="15"/>
  <c r="DO94" i="15"/>
  <c r="AQ94" i="15"/>
  <c r="BV94" i="15"/>
  <c r="DB94" i="15"/>
  <c r="AH94" i="15"/>
  <c r="BG94" i="15"/>
  <c r="CM94" i="15"/>
  <c r="DS94" i="15"/>
  <c r="AD19" i="15"/>
  <c r="BC19" i="15"/>
  <c r="Z19" i="15"/>
  <c r="AH19" i="15"/>
  <c r="AP19" i="15"/>
  <c r="BQ76" i="15"/>
  <c r="BR94" i="15"/>
  <c r="Z94" i="15"/>
  <c r="AI18" i="15"/>
  <c r="AM18" i="15"/>
  <c r="AG18" i="15"/>
  <c r="AJ18" i="15"/>
  <c r="CO18" i="15"/>
  <c r="DT18" i="15"/>
  <c r="CY18" i="15"/>
  <c r="CW18" i="15"/>
  <c r="BA18" i="15"/>
  <c r="BS18" i="15"/>
  <c r="DH18" i="15"/>
  <c r="BX18" i="15"/>
  <c r="DL18" i="15"/>
  <c r="CK18" i="15"/>
  <c r="BK18" i="15"/>
  <c r="DN18" i="15"/>
  <c r="CT18" i="15"/>
  <c r="BZ18" i="15"/>
  <c r="BB18" i="15"/>
  <c r="AI94" i="15"/>
  <c r="CU94" i="15"/>
  <c r="AY94" i="15"/>
  <c r="DR94" i="15"/>
  <c r="CD94" i="15"/>
  <c r="AL94" i="15"/>
  <c r="CY94" i="15"/>
  <c r="BK94" i="15"/>
  <c r="DI94" i="15"/>
  <c r="CO94" i="15"/>
  <c r="BU94" i="15"/>
  <c r="AW94" i="15"/>
  <c r="AF94" i="15"/>
  <c r="DH94" i="15"/>
  <c r="CJ94" i="15"/>
  <c r="BP94" i="15"/>
  <c r="AV94" i="15"/>
  <c r="DF94" i="15"/>
  <c r="AQ28" i="15"/>
  <c r="Z28" i="15"/>
  <c r="AS28" i="15"/>
  <c r="DE28" i="15"/>
  <c r="AB28" i="15"/>
  <c r="AW28" i="15"/>
  <c r="DM28" i="15"/>
  <c r="DI28" i="15"/>
  <c r="BC28" i="15"/>
  <c r="CM28" i="15"/>
  <c r="DR28" i="15"/>
  <c r="CA28" i="15"/>
  <c r="DV28" i="15"/>
  <c r="CU28" i="15"/>
  <c r="BO28" i="15"/>
  <c r="DP28" i="15"/>
  <c r="CV28" i="15"/>
  <c r="BX28" i="15"/>
  <c r="BD28" i="15"/>
  <c r="DF76" i="15"/>
  <c r="AH76" i="15"/>
  <c r="BY76" i="15"/>
  <c r="CX76" i="15"/>
  <c r="AO76" i="15"/>
  <c r="DJ76" i="15"/>
  <c r="BN76" i="15"/>
  <c r="AJ76" i="15"/>
  <c r="DA76" i="15"/>
  <c r="BE76" i="15"/>
  <c r="DH76" i="15"/>
  <c r="CN76" i="15"/>
  <c r="BP76" i="15"/>
  <c r="AV76" i="15"/>
  <c r="DC76" i="15"/>
  <c r="CE76" i="15"/>
  <c r="BK76" i="15"/>
  <c r="DR55" i="15"/>
  <c r="CH55" i="15"/>
  <c r="AH55" i="15"/>
  <c r="Z55" i="15"/>
  <c r="AP55" i="15"/>
  <c r="BI63" i="15"/>
  <c r="DJ63" i="15"/>
  <c r="AH63" i="15"/>
  <c r="AX63" i="15"/>
  <c r="BT63" i="15"/>
  <c r="Z63" i="15"/>
  <c r="CO63" i="15"/>
  <c r="AP63" i="15"/>
  <c r="DP60" i="15"/>
  <c r="CT60" i="15"/>
  <c r="AD60" i="15"/>
  <c r="CP100" i="15"/>
  <c r="BB100" i="15"/>
  <c r="DN100" i="15"/>
  <c r="BJ100" i="15"/>
  <c r="AM100" i="15"/>
  <c r="CH100" i="15"/>
  <c r="DV100" i="15"/>
  <c r="AH100" i="15"/>
  <c r="AX8" i="15"/>
  <c r="ET8" i="15"/>
  <c r="AW42" i="15"/>
  <c r="BA42" i="15"/>
  <c r="BE42" i="15"/>
  <c r="BI42" i="15"/>
  <c r="BM42" i="15"/>
  <c r="BQ42" i="15"/>
  <c r="BU42" i="15"/>
  <c r="BY42" i="15"/>
  <c r="CC42" i="15"/>
  <c r="CG42" i="15"/>
  <c r="CK42" i="15"/>
  <c r="CO42" i="15"/>
  <c r="CS42" i="15"/>
  <c r="CW42" i="15"/>
  <c r="DA42" i="15"/>
  <c r="DE42" i="15"/>
  <c r="DI42" i="15"/>
  <c r="DM42" i="15"/>
  <c r="DQ42" i="15"/>
  <c r="DU42" i="15"/>
  <c r="AY42" i="15"/>
  <c r="BD42" i="15"/>
  <c r="BJ42" i="15"/>
  <c r="BO42" i="15"/>
  <c r="BT42" i="15"/>
  <c r="BZ42" i="15"/>
  <c r="CE42" i="15"/>
  <c r="CJ42" i="15"/>
  <c r="CP42" i="15"/>
  <c r="CU42" i="15"/>
  <c r="CZ42" i="15"/>
  <c r="DF42" i="15"/>
  <c r="DK42" i="15"/>
  <c r="DP42" i="15"/>
  <c r="DV42" i="15"/>
  <c r="AU42" i="15"/>
  <c r="BB42" i="15"/>
  <c r="BH42" i="15"/>
  <c r="BP42" i="15"/>
  <c r="BW42" i="15"/>
  <c r="CD42" i="15"/>
  <c r="CL42" i="15"/>
  <c r="CR42" i="15"/>
  <c r="CY42" i="15"/>
  <c r="DG42" i="15"/>
  <c r="DN42" i="15"/>
  <c r="DT42" i="15"/>
  <c r="AV42" i="15"/>
  <c r="BC42" i="15"/>
  <c r="BK42" i="15"/>
  <c r="BR42" i="15"/>
  <c r="BX42" i="15"/>
  <c r="CF42" i="15"/>
  <c r="CM42" i="15"/>
  <c r="CT42" i="15"/>
  <c r="DB42" i="15"/>
  <c r="DH42" i="15"/>
  <c r="DO42" i="15"/>
  <c r="AX42" i="15"/>
  <c r="BL42" i="15"/>
  <c r="CA42" i="15"/>
  <c r="CN42" i="15"/>
  <c r="DC42" i="15"/>
  <c r="DR42" i="15"/>
  <c r="AZ42" i="15"/>
  <c r="BN42" i="15"/>
  <c r="CB42" i="15"/>
  <c r="CQ42" i="15"/>
  <c r="DD42" i="15"/>
  <c r="DS42" i="15"/>
  <c r="BF42" i="15"/>
  <c r="CH42" i="15"/>
  <c r="DJ42" i="15"/>
  <c r="AB42" i="15"/>
  <c r="AF42" i="15"/>
  <c r="AJ42" i="15"/>
  <c r="AN42" i="15"/>
  <c r="AR42" i="15"/>
  <c r="AT42" i="15"/>
  <c r="BG42" i="15"/>
  <c r="CI42" i="15"/>
  <c r="DL42" i="15"/>
  <c r="AC42" i="15"/>
  <c r="AG42" i="15"/>
  <c r="AK42" i="15"/>
  <c r="AO42" i="15"/>
  <c r="AS42" i="15"/>
  <c r="BS42" i="15"/>
  <c r="CV42" i="15"/>
  <c r="AE42" i="15"/>
  <c r="AM42" i="15"/>
  <c r="Z42" i="15"/>
  <c r="AH42" i="15"/>
  <c r="AP42" i="15"/>
  <c r="BV42" i="15"/>
  <c r="AA42" i="15"/>
  <c r="AI42" i="15"/>
  <c r="AQ42" i="15"/>
  <c r="CX42" i="15"/>
  <c r="AD42" i="15"/>
  <c r="AL42" i="15"/>
  <c r="AV22" i="15"/>
  <c r="AZ22" i="15"/>
  <c r="BD22" i="15"/>
  <c r="BH22" i="15"/>
  <c r="BL22" i="15"/>
  <c r="BP22" i="15"/>
  <c r="BT22" i="15"/>
  <c r="BX22" i="15"/>
  <c r="CB22" i="15"/>
  <c r="CF22" i="15"/>
  <c r="CJ22" i="15"/>
  <c r="CN22" i="15"/>
  <c r="CR22" i="15"/>
  <c r="CV22" i="15"/>
  <c r="CZ22" i="15"/>
  <c r="DD22" i="15"/>
  <c r="DH22" i="15"/>
  <c r="DL22" i="15"/>
  <c r="DP22" i="15"/>
  <c r="DT22" i="15"/>
  <c r="AY22" i="15"/>
  <c r="BE22" i="15"/>
  <c r="BJ22" i="15"/>
  <c r="BO22" i="15"/>
  <c r="BU22" i="15"/>
  <c r="BZ22" i="15"/>
  <c r="CE22" i="15"/>
  <c r="CK22" i="15"/>
  <c r="CP22" i="15"/>
  <c r="CU22" i="15"/>
  <c r="DA22" i="15"/>
  <c r="DF22" i="15"/>
  <c r="DK22" i="15"/>
  <c r="DQ22" i="15"/>
  <c r="DV22" i="15"/>
  <c r="AU22" i="15"/>
  <c r="BB22" i="15"/>
  <c r="BI22" i="15"/>
  <c r="BQ22" i="15"/>
  <c r="BW22" i="15"/>
  <c r="CD22" i="15"/>
  <c r="CL22" i="15"/>
  <c r="CS22" i="15"/>
  <c r="CY22" i="15"/>
  <c r="DG22" i="15"/>
  <c r="DN22" i="15"/>
  <c r="DU22" i="15"/>
  <c r="AX22" i="15"/>
  <c r="BG22" i="15"/>
  <c r="BR22" i="15"/>
  <c r="CA22" i="15"/>
  <c r="CI22" i="15"/>
  <c r="CT22" i="15"/>
  <c r="DC22" i="15"/>
  <c r="DM22" i="15"/>
  <c r="BA22" i="15"/>
  <c r="BK22" i="15"/>
  <c r="BS22" i="15"/>
  <c r="CC22" i="15"/>
  <c r="CM22" i="15"/>
  <c r="CW22" i="15"/>
  <c r="DE22" i="15"/>
  <c r="DO22" i="15"/>
  <c r="BM22" i="15"/>
  <c r="CG22" i="15"/>
  <c r="CX22" i="15"/>
  <c r="DR22" i="15"/>
  <c r="AW22" i="15"/>
  <c r="BN22" i="15"/>
  <c r="CH22" i="15"/>
  <c r="DB22" i="15"/>
  <c r="DS22" i="15"/>
  <c r="BV22" i="15"/>
  <c r="DI22" i="15"/>
  <c r="BY22" i="15"/>
  <c r="DJ22" i="15"/>
  <c r="BC22" i="15"/>
  <c r="AB22" i="15"/>
  <c r="AF22" i="15"/>
  <c r="AJ22" i="15"/>
  <c r="AN22" i="15"/>
  <c r="AR22" i="15"/>
  <c r="AT22" i="15"/>
  <c r="BF22" i="15"/>
  <c r="AC22" i="15"/>
  <c r="AG22" i="15"/>
  <c r="AK22" i="15"/>
  <c r="AO22" i="15"/>
  <c r="AS22" i="15"/>
  <c r="CO22" i="15"/>
  <c r="AE22" i="15"/>
  <c r="AM22" i="15"/>
  <c r="Z22" i="15"/>
  <c r="AH22" i="15"/>
  <c r="AP22" i="15"/>
  <c r="CQ22" i="15"/>
  <c r="AA22" i="15"/>
  <c r="AI22" i="15"/>
  <c r="AQ22" i="15"/>
  <c r="AD22" i="15"/>
  <c r="AL22" i="15"/>
  <c r="AW50" i="15"/>
  <c r="BA50" i="15"/>
  <c r="BE50" i="15"/>
  <c r="BI50" i="15"/>
  <c r="BM50" i="15"/>
  <c r="BQ50" i="15"/>
  <c r="BU50" i="15"/>
  <c r="BY50" i="15"/>
  <c r="CC50" i="15"/>
  <c r="CG50" i="15"/>
  <c r="CK50" i="15"/>
  <c r="CO50" i="15"/>
  <c r="CS50" i="15"/>
  <c r="CW50" i="15"/>
  <c r="DA50" i="15"/>
  <c r="DE50" i="15"/>
  <c r="DI50" i="15"/>
  <c r="DM50" i="15"/>
  <c r="DQ50" i="15"/>
  <c r="DU50" i="15"/>
  <c r="AY50" i="15"/>
  <c r="BD50" i="15"/>
  <c r="BJ50" i="15"/>
  <c r="BO50" i="15"/>
  <c r="BT50" i="15"/>
  <c r="BZ50" i="15"/>
  <c r="CE50" i="15"/>
  <c r="CJ50" i="15"/>
  <c r="CP50" i="15"/>
  <c r="CU50" i="15"/>
  <c r="CZ50" i="15"/>
  <c r="DF50" i="15"/>
  <c r="DK50" i="15"/>
  <c r="DP50" i="15"/>
  <c r="DV50" i="15"/>
  <c r="AU50" i="15"/>
  <c r="BB50" i="15"/>
  <c r="BH50" i="15"/>
  <c r="BP50" i="15"/>
  <c r="BW50" i="15"/>
  <c r="CD50" i="15"/>
  <c r="CL50" i="15"/>
  <c r="CR50" i="15"/>
  <c r="CY50" i="15"/>
  <c r="DG50" i="15"/>
  <c r="DN50" i="15"/>
  <c r="DT50" i="15"/>
  <c r="AV50" i="15"/>
  <c r="BC50" i="15"/>
  <c r="BK50" i="15"/>
  <c r="BR50" i="15"/>
  <c r="BX50" i="15"/>
  <c r="CF50" i="15"/>
  <c r="CM50" i="15"/>
  <c r="CT50" i="15"/>
  <c r="DB50" i="15"/>
  <c r="DH50" i="15"/>
  <c r="DO50" i="15"/>
  <c r="AX50" i="15"/>
  <c r="BL50" i="15"/>
  <c r="CA50" i="15"/>
  <c r="CN50" i="15"/>
  <c r="DC50" i="15"/>
  <c r="DR50" i="15"/>
  <c r="AZ50" i="15"/>
  <c r="BN50" i="15"/>
  <c r="CB50" i="15"/>
  <c r="CQ50" i="15"/>
  <c r="DD50" i="15"/>
  <c r="DS50" i="15"/>
  <c r="BS50" i="15"/>
  <c r="CV50" i="15"/>
  <c r="AB50" i="15"/>
  <c r="AF50" i="15"/>
  <c r="AJ50" i="15"/>
  <c r="AN50" i="15"/>
  <c r="AR50" i="15"/>
  <c r="AT50" i="15"/>
  <c r="BV50" i="15"/>
  <c r="CX50" i="15"/>
  <c r="AC50" i="15"/>
  <c r="AG50" i="15"/>
  <c r="AK50" i="15"/>
  <c r="AO50" i="15"/>
  <c r="AS50" i="15"/>
  <c r="BF50" i="15"/>
  <c r="CH50" i="15"/>
  <c r="DJ50" i="15"/>
  <c r="BG50" i="15"/>
  <c r="AE50" i="15"/>
  <c r="AM50" i="15"/>
  <c r="CI50" i="15"/>
  <c r="Z50" i="15"/>
  <c r="AH50" i="15"/>
  <c r="AP50" i="15"/>
  <c r="DL50" i="15"/>
  <c r="AA50" i="15"/>
  <c r="AI50" i="15"/>
  <c r="AQ50" i="15"/>
  <c r="AD50" i="15"/>
  <c r="AL50" i="15"/>
  <c r="AU78" i="15"/>
  <c r="AY78" i="15"/>
  <c r="BC78" i="15"/>
  <c r="BG78" i="15"/>
  <c r="BK78" i="15"/>
  <c r="BO78" i="15"/>
  <c r="BS78" i="15"/>
  <c r="BW78" i="15"/>
  <c r="CA78" i="15"/>
  <c r="CE78" i="15"/>
  <c r="CI78" i="15"/>
  <c r="CM78" i="15"/>
  <c r="CQ78" i="15"/>
  <c r="CU78" i="15"/>
  <c r="CY78" i="15"/>
  <c r="DC78" i="15"/>
  <c r="DG78" i="15"/>
  <c r="DK78" i="15"/>
  <c r="DO78" i="15"/>
  <c r="DS78" i="15"/>
  <c r="AV78" i="15"/>
  <c r="AZ78" i="15"/>
  <c r="BD78" i="15"/>
  <c r="BH78" i="15"/>
  <c r="BL78" i="15"/>
  <c r="BP78" i="15"/>
  <c r="BT78" i="15"/>
  <c r="BX78" i="15"/>
  <c r="CB78" i="15"/>
  <c r="CF78" i="15"/>
  <c r="CJ78" i="15"/>
  <c r="CN78" i="15"/>
  <c r="CR78" i="15"/>
  <c r="CV78" i="15"/>
  <c r="CZ78" i="15"/>
  <c r="DD78" i="15"/>
  <c r="DH78" i="15"/>
  <c r="DL78" i="15"/>
  <c r="DP78" i="15"/>
  <c r="DT78" i="15"/>
  <c r="AW78" i="15"/>
  <c r="BE78" i="15"/>
  <c r="BM78" i="15"/>
  <c r="BU78" i="15"/>
  <c r="CC78" i="15"/>
  <c r="CK78" i="15"/>
  <c r="CS78" i="15"/>
  <c r="DA78" i="15"/>
  <c r="DI78" i="15"/>
  <c r="DQ78" i="15"/>
  <c r="AB78" i="15"/>
  <c r="AF78" i="15"/>
  <c r="AJ78" i="15"/>
  <c r="AN78" i="15"/>
  <c r="AR78" i="15"/>
  <c r="AT78" i="15"/>
  <c r="AX78" i="15"/>
  <c r="BF78" i="15"/>
  <c r="BN78" i="15"/>
  <c r="BV78" i="15"/>
  <c r="CD78" i="15"/>
  <c r="CL78" i="15"/>
  <c r="CT78" i="15"/>
  <c r="DB78" i="15"/>
  <c r="DJ78" i="15"/>
  <c r="DR78" i="15"/>
  <c r="AC78" i="15"/>
  <c r="AG78" i="15"/>
  <c r="AK78" i="15"/>
  <c r="AO78" i="15"/>
  <c r="AS78" i="15"/>
  <c r="BB78" i="15"/>
  <c r="BR78" i="15"/>
  <c r="CH78" i="15"/>
  <c r="CX78" i="15"/>
  <c r="DN78" i="15"/>
  <c r="AE78" i="15"/>
  <c r="AM78" i="15"/>
  <c r="BI78" i="15"/>
  <c r="BY78" i="15"/>
  <c r="CO78" i="15"/>
  <c r="DE78" i="15"/>
  <c r="DU78" i="15"/>
  <c r="Z78" i="15"/>
  <c r="AH78" i="15"/>
  <c r="AP78" i="15"/>
  <c r="BJ78" i="15"/>
  <c r="BZ78" i="15"/>
  <c r="CP78" i="15"/>
  <c r="DF78" i="15"/>
  <c r="DV78" i="15"/>
  <c r="AA78" i="15"/>
  <c r="AI78" i="15"/>
  <c r="AQ78" i="15"/>
  <c r="CW78" i="15"/>
  <c r="AD78" i="15"/>
  <c r="BA78" i="15"/>
  <c r="DM78" i="15"/>
  <c r="AL78" i="15"/>
  <c r="BQ78" i="15"/>
  <c r="CG78" i="15"/>
  <c r="AV25" i="15"/>
  <c r="AZ25" i="15"/>
  <c r="BD25" i="15"/>
  <c r="BH25" i="15"/>
  <c r="BL25" i="15"/>
  <c r="BP25" i="15"/>
  <c r="BT25" i="15"/>
  <c r="BX25" i="15"/>
  <c r="CB25" i="15"/>
  <c r="CF25" i="15"/>
  <c r="CJ25" i="15"/>
  <c r="CN25" i="15"/>
  <c r="CR25" i="15"/>
  <c r="CV25" i="15"/>
  <c r="CZ25" i="15"/>
  <c r="DD25" i="15"/>
  <c r="DH25" i="15"/>
  <c r="DL25" i="15"/>
  <c r="DP25" i="15"/>
  <c r="DT25" i="15"/>
  <c r="AY25" i="15"/>
  <c r="BE25" i="15"/>
  <c r="BJ25" i="15"/>
  <c r="BO25" i="15"/>
  <c r="BU25" i="15"/>
  <c r="BZ25" i="15"/>
  <c r="CE25" i="15"/>
  <c r="CK25" i="15"/>
  <c r="CP25" i="15"/>
  <c r="CU25" i="15"/>
  <c r="DA25" i="15"/>
  <c r="DF25" i="15"/>
  <c r="DK25" i="15"/>
  <c r="DQ25" i="15"/>
  <c r="DV25" i="15"/>
  <c r="AW25" i="15"/>
  <c r="BC25" i="15"/>
  <c r="BK25" i="15"/>
  <c r="BR25" i="15"/>
  <c r="BY25" i="15"/>
  <c r="CG25" i="15"/>
  <c r="CM25" i="15"/>
  <c r="CT25" i="15"/>
  <c r="DB25" i="15"/>
  <c r="DI25" i="15"/>
  <c r="DO25" i="15"/>
  <c r="AU25" i="15"/>
  <c r="BF25" i="15"/>
  <c r="BN25" i="15"/>
  <c r="BW25" i="15"/>
  <c r="CH25" i="15"/>
  <c r="CQ25" i="15"/>
  <c r="CY25" i="15"/>
  <c r="DJ25" i="15"/>
  <c r="DS25" i="15"/>
  <c r="AX25" i="15"/>
  <c r="BG25" i="15"/>
  <c r="BQ25" i="15"/>
  <c r="CA25" i="15"/>
  <c r="CI25" i="15"/>
  <c r="CS25" i="15"/>
  <c r="DC25" i="15"/>
  <c r="DM25" i="15"/>
  <c r="DU25" i="15"/>
  <c r="BA25" i="15"/>
  <c r="BS25" i="15"/>
  <c r="CL25" i="15"/>
  <c r="DE25" i="15"/>
  <c r="BB25" i="15"/>
  <c r="BV25" i="15"/>
  <c r="CO25" i="15"/>
  <c r="DG25" i="15"/>
  <c r="BI25" i="15"/>
  <c r="CW25" i="15"/>
  <c r="BM25" i="15"/>
  <c r="CX25" i="15"/>
  <c r="DN25" i="15"/>
  <c r="AB25" i="15"/>
  <c r="AF25" i="15"/>
  <c r="AJ25" i="15"/>
  <c r="AN25" i="15"/>
  <c r="AR25" i="15"/>
  <c r="DR25" i="15"/>
  <c r="AC25" i="15"/>
  <c r="AG25" i="15"/>
  <c r="AK25" i="15"/>
  <c r="AO25" i="15"/>
  <c r="AS25" i="15"/>
  <c r="CC25" i="15"/>
  <c r="AA25" i="15"/>
  <c r="AI25" i="15"/>
  <c r="AQ25" i="15"/>
  <c r="CD25" i="15"/>
  <c r="AD25" i="15"/>
  <c r="AL25" i="15"/>
  <c r="AE25" i="15"/>
  <c r="AM25" i="15"/>
  <c r="AT25" i="15"/>
  <c r="AH25" i="15"/>
  <c r="Z25" i="15"/>
  <c r="AP25" i="15"/>
  <c r="AW45" i="15"/>
  <c r="BA45" i="15"/>
  <c r="BE45" i="15"/>
  <c r="BI45" i="15"/>
  <c r="BM45" i="15"/>
  <c r="BQ45" i="15"/>
  <c r="BU45" i="15"/>
  <c r="BY45" i="15"/>
  <c r="CC45" i="15"/>
  <c r="CG45" i="15"/>
  <c r="CK45" i="15"/>
  <c r="CO45" i="15"/>
  <c r="CS45" i="15"/>
  <c r="CW45" i="15"/>
  <c r="DA45" i="15"/>
  <c r="DE45" i="15"/>
  <c r="DI45" i="15"/>
  <c r="DM45" i="15"/>
  <c r="DQ45" i="15"/>
  <c r="DU45" i="15"/>
  <c r="AY45" i="15"/>
  <c r="BD45" i="15"/>
  <c r="BJ45" i="15"/>
  <c r="BO45" i="15"/>
  <c r="BT45" i="15"/>
  <c r="BZ45" i="15"/>
  <c r="CE45" i="15"/>
  <c r="CJ45" i="15"/>
  <c r="CP45" i="15"/>
  <c r="CU45" i="15"/>
  <c r="CZ45" i="15"/>
  <c r="DF45" i="15"/>
  <c r="DK45" i="15"/>
  <c r="DP45" i="15"/>
  <c r="DV45" i="15"/>
  <c r="AV45" i="15"/>
  <c r="BC45" i="15"/>
  <c r="BK45" i="15"/>
  <c r="BR45" i="15"/>
  <c r="BX45" i="15"/>
  <c r="CF45" i="15"/>
  <c r="CM45" i="15"/>
  <c r="CT45" i="15"/>
  <c r="DB45" i="15"/>
  <c r="DH45" i="15"/>
  <c r="DO45" i="15"/>
  <c r="AX45" i="15"/>
  <c r="BF45" i="15"/>
  <c r="BL45" i="15"/>
  <c r="BS45" i="15"/>
  <c r="CA45" i="15"/>
  <c r="CH45" i="15"/>
  <c r="CN45" i="15"/>
  <c r="CV45" i="15"/>
  <c r="DC45" i="15"/>
  <c r="DJ45" i="15"/>
  <c r="DR45" i="15"/>
  <c r="AZ45" i="15"/>
  <c r="BN45" i="15"/>
  <c r="CB45" i="15"/>
  <c r="CQ45" i="15"/>
  <c r="DD45" i="15"/>
  <c r="DS45" i="15"/>
  <c r="BB45" i="15"/>
  <c r="BP45" i="15"/>
  <c r="CD45" i="15"/>
  <c r="CR45" i="15"/>
  <c r="DG45" i="15"/>
  <c r="DT45" i="15"/>
  <c r="BV45" i="15"/>
  <c r="CX45" i="15"/>
  <c r="AB45" i="15"/>
  <c r="AF45" i="15"/>
  <c r="AJ45" i="15"/>
  <c r="AN45" i="15"/>
  <c r="AR45" i="15"/>
  <c r="AU45" i="15"/>
  <c r="BW45" i="15"/>
  <c r="CY45" i="15"/>
  <c r="AC45" i="15"/>
  <c r="AG45" i="15"/>
  <c r="AK45" i="15"/>
  <c r="AO45" i="15"/>
  <c r="AS45" i="15"/>
  <c r="BG45" i="15"/>
  <c r="CI45" i="15"/>
  <c r="DL45" i="15"/>
  <c r="DN45" i="15"/>
  <c r="AA45" i="15"/>
  <c r="AI45" i="15"/>
  <c r="AQ45" i="15"/>
  <c r="AD45" i="15"/>
  <c r="AL45" i="15"/>
  <c r="AT45" i="15"/>
  <c r="BH45" i="15"/>
  <c r="AE45" i="15"/>
  <c r="AM45" i="15"/>
  <c r="CL45" i="15"/>
  <c r="AP45" i="15"/>
  <c r="Z45" i="15"/>
  <c r="AH45" i="15"/>
  <c r="AU65" i="15"/>
  <c r="AY65" i="15"/>
  <c r="BC65" i="15"/>
  <c r="BG65" i="15"/>
  <c r="BK65" i="15"/>
  <c r="BO65" i="15"/>
  <c r="BS65" i="15"/>
  <c r="BW65" i="15"/>
  <c r="CA65" i="15"/>
  <c r="CE65" i="15"/>
  <c r="CI65" i="15"/>
  <c r="CM65" i="15"/>
  <c r="CQ65" i="15"/>
  <c r="CU65" i="15"/>
  <c r="CY65" i="15"/>
  <c r="DC65" i="15"/>
  <c r="DG65" i="15"/>
  <c r="DK65" i="15"/>
  <c r="DO65" i="15"/>
  <c r="DS65" i="15"/>
  <c r="AV65" i="15"/>
  <c r="BA65" i="15"/>
  <c r="BF65" i="15"/>
  <c r="BL65" i="15"/>
  <c r="BQ65" i="15"/>
  <c r="BV65" i="15"/>
  <c r="CB65" i="15"/>
  <c r="CG65" i="15"/>
  <c r="CL65" i="15"/>
  <c r="CR65" i="15"/>
  <c r="CW65" i="15"/>
  <c r="DB65" i="15"/>
  <c r="DH65" i="15"/>
  <c r="DM65" i="15"/>
  <c r="DR65" i="15"/>
  <c r="AW65" i="15"/>
  <c r="BB65" i="15"/>
  <c r="BH65" i="15"/>
  <c r="BM65" i="15"/>
  <c r="BR65" i="15"/>
  <c r="BX65" i="15"/>
  <c r="CC65" i="15"/>
  <c r="CH65" i="15"/>
  <c r="CN65" i="15"/>
  <c r="CS65" i="15"/>
  <c r="CX65" i="15"/>
  <c r="DD65" i="15"/>
  <c r="DI65" i="15"/>
  <c r="DN65" i="15"/>
  <c r="DT65" i="15"/>
  <c r="BD65" i="15"/>
  <c r="BN65" i="15"/>
  <c r="BY65" i="15"/>
  <c r="CJ65" i="15"/>
  <c r="CT65" i="15"/>
  <c r="DE65" i="15"/>
  <c r="DP65" i="15"/>
  <c r="AB65" i="15"/>
  <c r="AF65" i="15"/>
  <c r="AJ65" i="15"/>
  <c r="AN65" i="15"/>
  <c r="AR65" i="15"/>
  <c r="BE65" i="15"/>
  <c r="BP65" i="15"/>
  <c r="BZ65" i="15"/>
  <c r="CK65" i="15"/>
  <c r="CV65" i="15"/>
  <c r="DF65" i="15"/>
  <c r="DQ65" i="15"/>
  <c r="AC65" i="15"/>
  <c r="AG65" i="15"/>
  <c r="AK65" i="15"/>
  <c r="AO65" i="15"/>
  <c r="AS65" i="15"/>
  <c r="BJ65" i="15"/>
  <c r="CF65" i="15"/>
  <c r="DA65" i="15"/>
  <c r="DV65" i="15"/>
  <c r="AA65" i="15"/>
  <c r="AI65" i="15"/>
  <c r="AQ65" i="15"/>
  <c r="AT65" i="15"/>
  <c r="AX65" i="15"/>
  <c r="BT65" i="15"/>
  <c r="CO65" i="15"/>
  <c r="DJ65" i="15"/>
  <c r="AD65" i="15"/>
  <c r="AL65" i="15"/>
  <c r="AZ65" i="15"/>
  <c r="BU65" i="15"/>
  <c r="CP65" i="15"/>
  <c r="DL65" i="15"/>
  <c r="AE65" i="15"/>
  <c r="AM65" i="15"/>
  <c r="CD65" i="15"/>
  <c r="AH65" i="15"/>
  <c r="DU65" i="15"/>
  <c r="BI65" i="15"/>
  <c r="Z65" i="15"/>
  <c r="CZ65" i="15"/>
  <c r="AP65" i="15"/>
  <c r="AV89" i="15"/>
  <c r="AZ89" i="15"/>
  <c r="BD89" i="15"/>
  <c r="BH89" i="15"/>
  <c r="BL89" i="15"/>
  <c r="BP89" i="15"/>
  <c r="BT89" i="15"/>
  <c r="BX89" i="15"/>
  <c r="CB89" i="15"/>
  <c r="CF89" i="15"/>
  <c r="CJ89" i="15"/>
  <c r="CN89" i="15"/>
  <c r="CR89" i="15"/>
  <c r="CV89" i="15"/>
  <c r="CZ89" i="15"/>
  <c r="DD89" i="15"/>
  <c r="DH89" i="15"/>
  <c r="DL89" i="15"/>
  <c r="DP89" i="15"/>
  <c r="DT89" i="15"/>
  <c r="AB89" i="15"/>
  <c r="AF89" i="15"/>
  <c r="AJ89" i="15"/>
  <c r="AN89" i="15"/>
  <c r="AR89" i="15"/>
  <c r="AW89" i="15"/>
  <c r="BA89" i="15"/>
  <c r="BE89" i="15"/>
  <c r="BI89" i="15"/>
  <c r="BM89" i="15"/>
  <c r="BQ89" i="15"/>
  <c r="BU89" i="15"/>
  <c r="BY89" i="15"/>
  <c r="CC89" i="15"/>
  <c r="CG89" i="15"/>
  <c r="CK89" i="15"/>
  <c r="CO89" i="15"/>
  <c r="CS89" i="15"/>
  <c r="CW89" i="15"/>
  <c r="DA89" i="15"/>
  <c r="DE89" i="15"/>
  <c r="DI89" i="15"/>
  <c r="DM89" i="15"/>
  <c r="DQ89" i="15"/>
  <c r="DU89" i="15"/>
  <c r="AU89" i="15"/>
  <c r="BC89" i="15"/>
  <c r="BK89" i="15"/>
  <c r="BS89" i="15"/>
  <c r="CA89" i="15"/>
  <c r="CI89" i="15"/>
  <c r="CQ89" i="15"/>
  <c r="CY89" i="15"/>
  <c r="DG89" i="15"/>
  <c r="DO89" i="15"/>
  <c r="Z89" i="15"/>
  <c r="AE89" i="15"/>
  <c r="AK89" i="15"/>
  <c r="AP89" i="15"/>
  <c r="AX89" i="15"/>
  <c r="BF89" i="15"/>
  <c r="BN89" i="15"/>
  <c r="BV89" i="15"/>
  <c r="CD89" i="15"/>
  <c r="CL89" i="15"/>
  <c r="CT89" i="15"/>
  <c r="DB89" i="15"/>
  <c r="DJ89" i="15"/>
  <c r="DR89" i="15"/>
  <c r="AA89" i="15"/>
  <c r="AG89" i="15"/>
  <c r="AL89" i="15"/>
  <c r="AQ89" i="15"/>
  <c r="AY89" i="15"/>
  <c r="BG89" i="15"/>
  <c r="BO89" i="15"/>
  <c r="BW89" i="15"/>
  <c r="CE89" i="15"/>
  <c r="CM89" i="15"/>
  <c r="CU89" i="15"/>
  <c r="DC89" i="15"/>
  <c r="DK89" i="15"/>
  <c r="DS89" i="15"/>
  <c r="AC89" i="15"/>
  <c r="AH89" i="15"/>
  <c r="AM89" i="15"/>
  <c r="AS89" i="15"/>
  <c r="AT89" i="15"/>
  <c r="BB89" i="15"/>
  <c r="CH89" i="15"/>
  <c r="DN89" i="15"/>
  <c r="AD89" i="15"/>
  <c r="BR89" i="15"/>
  <c r="CX89" i="15"/>
  <c r="BZ89" i="15"/>
  <c r="DF89" i="15"/>
  <c r="BJ89" i="15"/>
  <c r="CP89" i="15"/>
  <c r="DV89" i="15"/>
  <c r="AI89" i="15"/>
  <c r="AO89" i="15"/>
  <c r="O13" i="15"/>
  <c r="AV20" i="15"/>
  <c r="AZ20" i="15"/>
  <c r="BD20" i="15"/>
  <c r="BH20" i="15"/>
  <c r="BL20" i="15"/>
  <c r="BP20" i="15"/>
  <c r="BT20" i="15"/>
  <c r="BX20" i="15"/>
  <c r="CB20" i="15"/>
  <c r="CF20" i="15"/>
  <c r="CJ20" i="15"/>
  <c r="CN20" i="15"/>
  <c r="CR20" i="15"/>
  <c r="CV20" i="15"/>
  <c r="CZ20" i="15"/>
  <c r="DD20" i="15"/>
  <c r="DH20" i="15"/>
  <c r="DL20" i="15"/>
  <c r="DP20" i="15"/>
  <c r="DT20" i="15"/>
  <c r="AY20" i="15"/>
  <c r="BE20" i="15"/>
  <c r="BJ20" i="15"/>
  <c r="BO20" i="15"/>
  <c r="BU20" i="15"/>
  <c r="BZ20" i="15"/>
  <c r="CE20" i="15"/>
  <c r="CK20" i="15"/>
  <c r="CP20" i="15"/>
  <c r="CU20" i="15"/>
  <c r="DA20" i="15"/>
  <c r="DF20" i="15"/>
  <c r="DK20" i="15"/>
  <c r="DQ20" i="15"/>
  <c r="DV20" i="15"/>
  <c r="AX20" i="15"/>
  <c r="BF20" i="15"/>
  <c r="BM20" i="15"/>
  <c r="BS20" i="15"/>
  <c r="CA20" i="15"/>
  <c r="CH20" i="15"/>
  <c r="CO20" i="15"/>
  <c r="CW20" i="15"/>
  <c r="DC20" i="15"/>
  <c r="DJ20" i="15"/>
  <c r="DR20" i="15"/>
  <c r="BA20" i="15"/>
  <c r="BG20" i="15"/>
  <c r="BN20" i="15"/>
  <c r="BV20" i="15"/>
  <c r="CC20" i="15"/>
  <c r="CI20" i="15"/>
  <c r="CQ20" i="15"/>
  <c r="CX20" i="15"/>
  <c r="DE20" i="15"/>
  <c r="DM20" i="15"/>
  <c r="DS20" i="15"/>
  <c r="BB20" i="15"/>
  <c r="BQ20" i="15"/>
  <c r="CD20" i="15"/>
  <c r="CS20" i="15"/>
  <c r="DG20" i="15"/>
  <c r="DU20" i="15"/>
  <c r="BC20" i="15"/>
  <c r="BR20" i="15"/>
  <c r="CG20" i="15"/>
  <c r="CT20" i="15"/>
  <c r="DI20" i="15"/>
  <c r="AU20" i="15"/>
  <c r="BW20" i="15"/>
  <c r="CY20" i="15"/>
  <c r="AW20" i="15"/>
  <c r="BY20" i="15"/>
  <c r="DB20" i="15"/>
  <c r="BI20" i="15"/>
  <c r="DN20" i="15"/>
  <c r="BK20" i="15"/>
  <c r="DO20" i="15"/>
  <c r="AB20" i="15"/>
  <c r="AF20" i="15"/>
  <c r="AJ20" i="15"/>
  <c r="AN20" i="15"/>
  <c r="AR20" i="15"/>
  <c r="AC20" i="15"/>
  <c r="AG20" i="15"/>
  <c r="AK20" i="15"/>
  <c r="AO20" i="15"/>
  <c r="AS20" i="15"/>
  <c r="CL20" i="15"/>
  <c r="CM20" i="15"/>
  <c r="AE20" i="15"/>
  <c r="AM20" i="15"/>
  <c r="Z20" i="15"/>
  <c r="AH20" i="15"/>
  <c r="AP20" i="15"/>
  <c r="AA20" i="15"/>
  <c r="AI20" i="15"/>
  <c r="AQ20" i="15"/>
  <c r="AT20" i="15"/>
  <c r="AL20" i="15"/>
  <c r="AD20" i="15"/>
  <c r="Q63" i="15"/>
  <c r="AV29" i="15"/>
  <c r="AZ29" i="15"/>
  <c r="BD29" i="15"/>
  <c r="BH29" i="15"/>
  <c r="BL29" i="15"/>
  <c r="BP29" i="15"/>
  <c r="BT29" i="15"/>
  <c r="BX29" i="15"/>
  <c r="CB29" i="15"/>
  <c r="CF29" i="15"/>
  <c r="CJ29" i="15"/>
  <c r="CN29" i="15"/>
  <c r="CR29" i="15"/>
  <c r="CV29" i="15"/>
  <c r="CZ29" i="15"/>
  <c r="DD29" i="15"/>
  <c r="DH29" i="15"/>
  <c r="DL29" i="15"/>
  <c r="DP29" i="15"/>
  <c r="AY29" i="15"/>
  <c r="BE29" i="15"/>
  <c r="BJ29" i="15"/>
  <c r="BO29" i="15"/>
  <c r="BU29" i="15"/>
  <c r="BZ29" i="15"/>
  <c r="CE29" i="15"/>
  <c r="CK29" i="15"/>
  <c r="CP29" i="15"/>
  <c r="CU29" i="15"/>
  <c r="DA29" i="15"/>
  <c r="DF29" i="15"/>
  <c r="DK29" i="15"/>
  <c r="DQ29" i="15"/>
  <c r="DU29" i="15"/>
  <c r="AW29" i="15"/>
  <c r="BC29" i="15"/>
  <c r="BK29" i="15"/>
  <c r="BR29" i="15"/>
  <c r="BY29" i="15"/>
  <c r="CG29" i="15"/>
  <c r="CM29" i="15"/>
  <c r="CT29" i="15"/>
  <c r="DB29" i="15"/>
  <c r="DI29" i="15"/>
  <c r="DO29" i="15"/>
  <c r="DV29" i="15"/>
  <c r="AX29" i="15"/>
  <c r="BG29" i="15"/>
  <c r="BQ29" i="15"/>
  <c r="CA29" i="15"/>
  <c r="CI29" i="15"/>
  <c r="CS29" i="15"/>
  <c r="DC29" i="15"/>
  <c r="DM29" i="15"/>
  <c r="DT29" i="15"/>
  <c r="BA29" i="15"/>
  <c r="BI29" i="15"/>
  <c r="BS29" i="15"/>
  <c r="CC29" i="15"/>
  <c r="CL29" i="15"/>
  <c r="CW29" i="15"/>
  <c r="DE29" i="15"/>
  <c r="DN29" i="15"/>
  <c r="BB29" i="15"/>
  <c r="BV29" i="15"/>
  <c r="CO29" i="15"/>
  <c r="DG29" i="15"/>
  <c r="BF29" i="15"/>
  <c r="BW29" i="15"/>
  <c r="CQ29" i="15"/>
  <c r="DJ29" i="15"/>
  <c r="CD29" i="15"/>
  <c r="DR29" i="15"/>
  <c r="AU29" i="15"/>
  <c r="CH29" i="15"/>
  <c r="DS29" i="15"/>
  <c r="CX29" i="15"/>
  <c r="AB29" i="15"/>
  <c r="AF29" i="15"/>
  <c r="AJ29" i="15"/>
  <c r="AN29" i="15"/>
  <c r="AR29" i="15"/>
  <c r="CY29" i="15"/>
  <c r="AC29" i="15"/>
  <c r="AG29" i="15"/>
  <c r="AK29" i="15"/>
  <c r="AO29" i="15"/>
  <c r="AS29" i="15"/>
  <c r="BM29" i="15"/>
  <c r="AA29" i="15"/>
  <c r="AI29" i="15"/>
  <c r="AQ29" i="15"/>
  <c r="BN29" i="15"/>
  <c r="AD29" i="15"/>
  <c r="AL29" i="15"/>
  <c r="AT29" i="15"/>
  <c r="AE29" i="15"/>
  <c r="AM29" i="15"/>
  <c r="AH29" i="15"/>
  <c r="AP29" i="15"/>
  <c r="Z29" i="15"/>
  <c r="AW49" i="15"/>
  <c r="BA49" i="15"/>
  <c r="BE49" i="15"/>
  <c r="BI49" i="15"/>
  <c r="BM49" i="15"/>
  <c r="BQ49" i="15"/>
  <c r="BU49" i="15"/>
  <c r="BY49" i="15"/>
  <c r="CC49" i="15"/>
  <c r="CG49" i="15"/>
  <c r="CK49" i="15"/>
  <c r="CO49" i="15"/>
  <c r="CS49" i="15"/>
  <c r="CW49" i="15"/>
  <c r="DA49" i="15"/>
  <c r="DE49" i="15"/>
  <c r="DI49" i="15"/>
  <c r="DM49" i="15"/>
  <c r="DQ49" i="15"/>
  <c r="DU49" i="15"/>
  <c r="AY49" i="15"/>
  <c r="BD49" i="15"/>
  <c r="BJ49" i="15"/>
  <c r="BO49" i="15"/>
  <c r="BT49" i="15"/>
  <c r="BZ49" i="15"/>
  <c r="CE49" i="15"/>
  <c r="CJ49" i="15"/>
  <c r="CP49" i="15"/>
  <c r="CU49" i="15"/>
  <c r="CZ49" i="15"/>
  <c r="DF49" i="15"/>
  <c r="DK49" i="15"/>
  <c r="DP49" i="15"/>
  <c r="DV49" i="15"/>
  <c r="AV49" i="15"/>
  <c r="BC49" i="15"/>
  <c r="BK49" i="15"/>
  <c r="BR49" i="15"/>
  <c r="BX49" i="15"/>
  <c r="CF49" i="15"/>
  <c r="CM49" i="15"/>
  <c r="CT49" i="15"/>
  <c r="DB49" i="15"/>
  <c r="DH49" i="15"/>
  <c r="DO49" i="15"/>
  <c r="AX49" i="15"/>
  <c r="BF49" i="15"/>
  <c r="BL49" i="15"/>
  <c r="BS49" i="15"/>
  <c r="CA49" i="15"/>
  <c r="CH49" i="15"/>
  <c r="CN49" i="15"/>
  <c r="CV49" i="15"/>
  <c r="DC49" i="15"/>
  <c r="DJ49" i="15"/>
  <c r="DR49" i="15"/>
  <c r="BG49" i="15"/>
  <c r="BV49" i="15"/>
  <c r="CI49" i="15"/>
  <c r="CX49" i="15"/>
  <c r="DL49" i="15"/>
  <c r="AU49" i="15"/>
  <c r="BH49" i="15"/>
  <c r="BW49" i="15"/>
  <c r="CL49" i="15"/>
  <c r="CY49" i="15"/>
  <c r="DN49" i="15"/>
  <c r="BN49" i="15"/>
  <c r="CQ49" i="15"/>
  <c r="DS49" i="15"/>
  <c r="AB49" i="15"/>
  <c r="AF49" i="15"/>
  <c r="AJ49" i="15"/>
  <c r="AN49" i="15"/>
  <c r="AR49" i="15"/>
  <c r="BP49" i="15"/>
  <c r="CR49" i="15"/>
  <c r="DT49" i="15"/>
  <c r="AC49" i="15"/>
  <c r="AG49" i="15"/>
  <c r="AK49" i="15"/>
  <c r="AO49" i="15"/>
  <c r="AS49" i="15"/>
  <c r="AZ49" i="15"/>
  <c r="CB49" i="15"/>
  <c r="DD49" i="15"/>
  <c r="AA49" i="15"/>
  <c r="AI49" i="15"/>
  <c r="AQ49" i="15"/>
  <c r="AT49" i="15"/>
  <c r="BB49" i="15"/>
  <c r="AD49" i="15"/>
  <c r="AL49" i="15"/>
  <c r="CD49" i="15"/>
  <c r="AE49" i="15"/>
  <c r="AM49" i="15"/>
  <c r="AH49" i="15"/>
  <c r="AP49" i="15"/>
  <c r="DG49" i="15"/>
  <c r="Z49" i="15"/>
  <c r="AU73" i="15"/>
  <c r="AY73" i="15"/>
  <c r="BC73" i="15"/>
  <c r="BG73" i="15"/>
  <c r="BK73" i="15"/>
  <c r="BO73" i="15"/>
  <c r="BS73" i="15"/>
  <c r="BW73" i="15"/>
  <c r="CA73" i="15"/>
  <c r="CE73" i="15"/>
  <c r="CI73" i="15"/>
  <c r="CM73" i="15"/>
  <c r="CQ73" i="15"/>
  <c r="CU73" i="15"/>
  <c r="CY73" i="15"/>
  <c r="DC73" i="15"/>
  <c r="DG73" i="15"/>
  <c r="DK73" i="15"/>
  <c r="DO73" i="15"/>
  <c r="DS73" i="15"/>
  <c r="AV73" i="15"/>
  <c r="AZ73" i="15"/>
  <c r="BD73" i="15"/>
  <c r="BH73" i="15"/>
  <c r="BL73" i="15"/>
  <c r="BP73" i="15"/>
  <c r="BT73" i="15"/>
  <c r="BX73" i="15"/>
  <c r="CB73" i="15"/>
  <c r="CF73" i="15"/>
  <c r="CJ73" i="15"/>
  <c r="CN73" i="15"/>
  <c r="CR73" i="15"/>
  <c r="CV73" i="15"/>
  <c r="CZ73" i="15"/>
  <c r="DD73" i="15"/>
  <c r="DH73" i="15"/>
  <c r="DL73" i="15"/>
  <c r="DP73" i="15"/>
  <c r="DT73" i="15"/>
  <c r="AW73" i="15"/>
  <c r="BE73" i="15"/>
  <c r="BM73" i="15"/>
  <c r="BU73" i="15"/>
  <c r="CC73" i="15"/>
  <c r="CK73" i="15"/>
  <c r="CS73" i="15"/>
  <c r="DA73" i="15"/>
  <c r="DI73" i="15"/>
  <c r="DQ73" i="15"/>
  <c r="AB73" i="15"/>
  <c r="AF73" i="15"/>
  <c r="AJ73" i="15"/>
  <c r="AN73" i="15"/>
  <c r="AR73" i="15"/>
  <c r="AX73" i="15"/>
  <c r="BF73" i="15"/>
  <c r="BN73" i="15"/>
  <c r="BV73" i="15"/>
  <c r="CD73" i="15"/>
  <c r="CL73" i="15"/>
  <c r="CT73" i="15"/>
  <c r="DB73" i="15"/>
  <c r="DJ73" i="15"/>
  <c r="DR73" i="15"/>
  <c r="AC73" i="15"/>
  <c r="AG73" i="15"/>
  <c r="AK73" i="15"/>
  <c r="AO73" i="15"/>
  <c r="AS73" i="15"/>
  <c r="BB73" i="15"/>
  <c r="BR73" i="15"/>
  <c r="CH73" i="15"/>
  <c r="CX73" i="15"/>
  <c r="DN73" i="15"/>
  <c r="AA73" i="15"/>
  <c r="AI73" i="15"/>
  <c r="AQ73" i="15"/>
  <c r="BI73" i="15"/>
  <c r="BY73" i="15"/>
  <c r="CO73" i="15"/>
  <c r="DE73" i="15"/>
  <c r="DU73" i="15"/>
  <c r="AD73" i="15"/>
  <c r="AL73" i="15"/>
  <c r="BJ73" i="15"/>
  <c r="BZ73" i="15"/>
  <c r="CP73" i="15"/>
  <c r="DF73" i="15"/>
  <c r="DV73" i="15"/>
  <c r="AE73" i="15"/>
  <c r="AM73" i="15"/>
  <c r="AT73" i="15"/>
  <c r="BA73" i="15"/>
  <c r="DM73" i="15"/>
  <c r="AH73" i="15"/>
  <c r="CG73" i="15"/>
  <c r="BQ73" i="15"/>
  <c r="AP73" i="15"/>
  <c r="CW73" i="15"/>
  <c r="Z73" i="15"/>
  <c r="AV93" i="15"/>
  <c r="AZ93" i="15"/>
  <c r="BD93" i="15"/>
  <c r="BH93" i="15"/>
  <c r="BL93" i="15"/>
  <c r="BP93" i="15"/>
  <c r="BT93" i="15"/>
  <c r="BX93" i="15"/>
  <c r="CB93" i="15"/>
  <c r="CF93" i="15"/>
  <c r="CJ93" i="15"/>
  <c r="CN93" i="15"/>
  <c r="CR93" i="15"/>
  <c r="CV93" i="15"/>
  <c r="CZ93" i="15"/>
  <c r="DD93" i="15"/>
  <c r="DH93" i="15"/>
  <c r="DL93" i="15"/>
  <c r="DP93" i="15"/>
  <c r="DT93" i="15"/>
  <c r="AB93" i="15"/>
  <c r="AF93" i="15"/>
  <c r="AJ93" i="15"/>
  <c r="AN93" i="15"/>
  <c r="AR93" i="15"/>
  <c r="AW93" i="15"/>
  <c r="BA93" i="15"/>
  <c r="BE93" i="15"/>
  <c r="BI93" i="15"/>
  <c r="BM93" i="15"/>
  <c r="BQ93" i="15"/>
  <c r="BU93" i="15"/>
  <c r="BY93" i="15"/>
  <c r="CC93" i="15"/>
  <c r="CG93" i="15"/>
  <c r="CK93" i="15"/>
  <c r="CO93" i="15"/>
  <c r="CS93" i="15"/>
  <c r="CW93" i="15"/>
  <c r="DA93" i="15"/>
  <c r="DE93" i="15"/>
  <c r="DI93" i="15"/>
  <c r="DM93" i="15"/>
  <c r="DQ93" i="15"/>
  <c r="DU93" i="15"/>
  <c r="AU93" i="15"/>
  <c r="BC93" i="15"/>
  <c r="BK93" i="15"/>
  <c r="BS93" i="15"/>
  <c r="CA93" i="15"/>
  <c r="CI93" i="15"/>
  <c r="CQ93" i="15"/>
  <c r="CY93" i="15"/>
  <c r="DG93" i="15"/>
  <c r="DO93" i="15"/>
  <c r="Z93" i="15"/>
  <c r="AE93" i="15"/>
  <c r="AK93" i="15"/>
  <c r="AP93" i="15"/>
  <c r="AX93" i="15"/>
  <c r="BF93" i="15"/>
  <c r="BN93" i="15"/>
  <c r="BV93" i="15"/>
  <c r="CD93" i="15"/>
  <c r="CL93" i="15"/>
  <c r="CT93" i="15"/>
  <c r="DB93" i="15"/>
  <c r="DJ93" i="15"/>
  <c r="DR93" i="15"/>
  <c r="AA93" i="15"/>
  <c r="AG93" i="15"/>
  <c r="AL93" i="15"/>
  <c r="AQ93" i="15"/>
  <c r="AT93" i="15"/>
  <c r="AY93" i="15"/>
  <c r="BG93" i="15"/>
  <c r="BO93" i="15"/>
  <c r="BW93" i="15"/>
  <c r="CE93" i="15"/>
  <c r="CM93" i="15"/>
  <c r="CU93" i="15"/>
  <c r="DC93" i="15"/>
  <c r="DK93" i="15"/>
  <c r="DS93" i="15"/>
  <c r="AC93" i="15"/>
  <c r="AH93" i="15"/>
  <c r="AM93" i="15"/>
  <c r="AS93" i="15"/>
  <c r="BB93" i="15"/>
  <c r="CH93" i="15"/>
  <c r="DN93" i="15"/>
  <c r="AI93" i="15"/>
  <c r="BR93" i="15"/>
  <c r="CX93" i="15"/>
  <c r="AD93" i="15"/>
  <c r="BJ93" i="15"/>
  <c r="CP93" i="15"/>
  <c r="DV93" i="15"/>
  <c r="AO93" i="15"/>
  <c r="BZ93" i="15"/>
  <c r="DF93" i="15"/>
  <c r="AV86" i="15"/>
  <c r="AZ86" i="15"/>
  <c r="BD86" i="15"/>
  <c r="BH86" i="15"/>
  <c r="BL86" i="15"/>
  <c r="BP86" i="15"/>
  <c r="BT86" i="15"/>
  <c r="BX86" i="15"/>
  <c r="CB86" i="15"/>
  <c r="CF86" i="15"/>
  <c r="CJ86" i="15"/>
  <c r="CN86" i="15"/>
  <c r="CR86" i="15"/>
  <c r="CV86" i="15"/>
  <c r="CZ86" i="15"/>
  <c r="DD86" i="15"/>
  <c r="DH86" i="15"/>
  <c r="DL86" i="15"/>
  <c r="DP86" i="15"/>
  <c r="DT86" i="15"/>
  <c r="AB86" i="15"/>
  <c r="AF86" i="15"/>
  <c r="AJ86" i="15"/>
  <c r="AN86" i="15"/>
  <c r="AR86" i="15"/>
  <c r="AT86" i="15"/>
  <c r="AW86" i="15"/>
  <c r="BA86" i="15"/>
  <c r="BE86" i="15"/>
  <c r="BI86" i="15"/>
  <c r="BM86" i="15"/>
  <c r="BQ86" i="15"/>
  <c r="BU86" i="15"/>
  <c r="BY86" i="15"/>
  <c r="CC86" i="15"/>
  <c r="CG86" i="15"/>
  <c r="CK86" i="15"/>
  <c r="CO86" i="15"/>
  <c r="CS86" i="15"/>
  <c r="CW86" i="15"/>
  <c r="DA86" i="15"/>
  <c r="DE86" i="15"/>
  <c r="DI86" i="15"/>
  <c r="DM86" i="15"/>
  <c r="DQ86" i="15"/>
  <c r="DU86" i="15"/>
  <c r="AU86" i="15"/>
  <c r="BC86" i="15"/>
  <c r="BK86" i="15"/>
  <c r="BS86" i="15"/>
  <c r="CA86" i="15"/>
  <c r="CI86" i="15"/>
  <c r="CQ86" i="15"/>
  <c r="CY86" i="15"/>
  <c r="DG86" i="15"/>
  <c r="DO86" i="15"/>
  <c r="AA86" i="15"/>
  <c r="AG86" i="15"/>
  <c r="AL86" i="15"/>
  <c r="AQ86" i="15"/>
  <c r="AX86" i="15"/>
  <c r="BF86" i="15"/>
  <c r="BN86" i="15"/>
  <c r="BV86" i="15"/>
  <c r="CD86" i="15"/>
  <c r="CL86" i="15"/>
  <c r="CT86" i="15"/>
  <c r="DB86" i="15"/>
  <c r="DJ86" i="15"/>
  <c r="DR86" i="15"/>
  <c r="AC86" i="15"/>
  <c r="AH86" i="15"/>
  <c r="AM86" i="15"/>
  <c r="AS86" i="15"/>
  <c r="AY86" i="15"/>
  <c r="BG86" i="15"/>
  <c r="BO86" i="15"/>
  <c r="BW86" i="15"/>
  <c r="CE86" i="15"/>
  <c r="CM86" i="15"/>
  <c r="CU86" i="15"/>
  <c r="DC86" i="15"/>
  <c r="DK86" i="15"/>
  <c r="DS86" i="15"/>
  <c r="AD86" i="15"/>
  <c r="AI86" i="15"/>
  <c r="AO86" i="15"/>
  <c r="BR86" i="15"/>
  <c r="CX86" i="15"/>
  <c r="Z86" i="15"/>
  <c r="BB86" i="15"/>
  <c r="DN86" i="15"/>
  <c r="AK86" i="15"/>
  <c r="DV86" i="15"/>
  <c r="AP86" i="15"/>
  <c r="BZ86" i="15"/>
  <c r="DF86" i="15"/>
  <c r="AE86" i="15"/>
  <c r="CH86" i="15"/>
  <c r="BJ86" i="15"/>
  <c r="CP86" i="15"/>
  <c r="Q58" i="15"/>
  <c r="DY8" i="15"/>
  <c r="EJ8" i="15"/>
  <c r="EG8" i="15"/>
  <c r="EH8" i="15"/>
  <c r="EP8" i="15"/>
  <c r="EE8" i="15"/>
  <c r="AW30" i="15"/>
  <c r="BA30" i="15"/>
  <c r="BE30" i="15"/>
  <c r="BI30" i="15"/>
  <c r="BM30" i="15"/>
  <c r="BQ30" i="15"/>
  <c r="BU30" i="15"/>
  <c r="BY30" i="15"/>
  <c r="CC30" i="15"/>
  <c r="CG30" i="15"/>
  <c r="CK30" i="15"/>
  <c r="CO30" i="15"/>
  <c r="CS30" i="15"/>
  <c r="CW30" i="15"/>
  <c r="DA30" i="15"/>
  <c r="DE30" i="15"/>
  <c r="DI30" i="15"/>
  <c r="DM30" i="15"/>
  <c r="DQ30" i="15"/>
  <c r="DU30" i="15"/>
  <c r="AY30" i="15"/>
  <c r="BD30" i="15"/>
  <c r="BJ30" i="15"/>
  <c r="BO30" i="15"/>
  <c r="BT30" i="15"/>
  <c r="BZ30" i="15"/>
  <c r="CE30" i="15"/>
  <c r="CJ30" i="15"/>
  <c r="CP30" i="15"/>
  <c r="CU30" i="15"/>
  <c r="CZ30" i="15"/>
  <c r="DF30" i="15"/>
  <c r="DK30" i="15"/>
  <c r="DP30" i="15"/>
  <c r="DV30" i="15"/>
  <c r="AZ30" i="15"/>
  <c r="BG30" i="15"/>
  <c r="BN30" i="15"/>
  <c r="BV30" i="15"/>
  <c r="CB30" i="15"/>
  <c r="CI30" i="15"/>
  <c r="CQ30" i="15"/>
  <c r="CX30" i="15"/>
  <c r="DD30" i="15"/>
  <c r="DL30" i="15"/>
  <c r="DS30" i="15"/>
  <c r="AU30" i="15"/>
  <c r="BB30" i="15"/>
  <c r="BH30" i="15"/>
  <c r="BP30" i="15"/>
  <c r="BW30" i="15"/>
  <c r="CD30" i="15"/>
  <c r="CL30" i="15"/>
  <c r="CR30" i="15"/>
  <c r="CY30" i="15"/>
  <c r="DG30" i="15"/>
  <c r="DN30" i="15"/>
  <c r="DT30" i="15"/>
  <c r="AV30" i="15"/>
  <c r="BK30" i="15"/>
  <c r="BX30" i="15"/>
  <c r="CM30" i="15"/>
  <c r="DB30" i="15"/>
  <c r="DO30" i="15"/>
  <c r="AX30" i="15"/>
  <c r="BL30" i="15"/>
  <c r="CA30" i="15"/>
  <c r="CN30" i="15"/>
  <c r="DC30" i="15"/>
  <c r="DR30" i="15"/>
  <c r="BR30" i="15"/>
  <c r="CT30" i="15"/>
  <c r="BS30" i="15"/>
  <c r="CV30" i="15"/>
  <c r="CF30" i="15"/>
  <c r="AB30" i="15"/>
  <c r="AF30" i="15"/>
  <c r="AJ30" i="15"/>
  <c r="AN30" i="15"/>
  <c r="AR30" i="15"/>
  <c r="AT30" i="15"/>
  <c r="CH30" i="15"/>
  <c r="AC30" i="15"/>
  <c r="AG30" i="15"/>
  <c r="AK30" i="15"/>
  <c r="AO30" i="15"/>
  <c r="AS30" i="15"/>
  <c r="BC30" i="15"/>
  <c r="DH30" i="15"/>
  <c r="AE30" i="15"/>
  <c r="AM30" i="15"/>
  <c r="Z30" i="15"/>
  <c r="AH30" i="15"/>
  <c r="AP30" i="15"/>
  <c r="BF30" i="15"/>
  <c r="AA30" i="15"/>
  <c r="AI30" i="15"/>
  <c r="AQ30" i="15"/>
  <c r="AD30" i="15"/>
  <c r="DJ30" i="15"/>
  <c r="AL30" i="15"/>
  <c r="AW46" i="15"/>
  <c r="BA46" i="15"/>
  <c r="BE46" i="15"/>
  <c r="BI46" i="15"/>
  <c r="BM46" i="15"/>
  <c r="BQ46" i="15"/>
  <c r="BU46" i="15"/>
  <c r="BY46" i="15"/>
  <c r="CC46" i="15"/>
  <c r="CG46" i="15"/>
  <c r="CK46" i="15"/>
  <c r="CO46" i="15"/>
  <c r="CS46" i="15"/>
  <c r="CW46" i="15"/>
  <c r="DA46" i="15"/>
  <c r="DE46" i="15"/>
  <c r="DI46" i="15"/>
  <c r="DM46" i="15"/>
  <c r="DQ46" i="15"/>
  <c r="DU46" i="15"/>
  <c r="AY46" i="15"/>
  <c r="BD46" i="15"/>
  <c r="BJ46" i="15"/>
  <c r="BO46" i="15"/>
  <c r="BT46" i="15"/>
  <c r="BZ46" i="15"/>
  <c r="CE46" i="15"/>
  <c r="CJ46" i="15"/>
  <c r="CP46" i="15"/>
  <c r="CU46" i="15"/>
  <c r="CZ46" i="15"/>
  <c r="DF46" i="15"/>
  <c r="DK46" i="15"/>
  <c r="DP46" i="15"/>
  <c r="DV46" i="15"/>
  <c r="AU46" i="15"/>
  <c r="BB46" i="15"/>
  <c r="BH46" i="15"/>
  <c r="BP46" i="15"/>
  <c r="BW46" i="15"/>
  <c r="CD46" i="15"/>
  <c r="CL46" i="15"/>
  <c r="CR46" i="15"/>
  <c r="CY46" i="15"/>
  <c r="DG46" i="15"/>
  <c r="DN46" i="15"/>
  <c r="DT46" i="15"/>
  <c r="AV46" i="15"/>
  <c r="BC46" i="15"/>
  <c r="BK46" i="15"/>
  <c r="BR46" i="15"/>
  <c r="BX46" i="15"/>
  <c r="CF46" i="15"/>
  <c r="CM46" i="15"/>
  <c r="CT46" i="15"/>
  <c r="DB46" i="15"/>
  <c r="DH46" i="15"/>
  <c r="DO46" i="15"/>
  <c r="BF46" i="15"/>
  <c r="BS46" i="15"/>
  <c r="CH46" i="15"/>
  <c r="CV46" i="15"/>
  <c r="DJ46" i="15"/>
  <c r="BG46" i="15"/>
  <c r="BV46" i="15"/>
  <c r="CI46" i="15"/>
  <c r="CX46" i="15"/>
  <c r="DL46" i="15"/>
  <c r="AX46" i="15"/>
  <c r="CA46" i="15"/>
  <c r="DC46" i="15"/>
  <c r="AB46" i="15"/>
  <c r="AF46" i="15"/>
  <c r="AJ46" i="15"/>
  <c r="AN46" i="15"/>
  <c r="AR46" i="15"/>
  <c r="AT46" i="15"/>
  <c r="AZ46" i="15"/>
  <c r="CB46" i="15"/>
  <c r="DD46" i="15"/>
  <c r="AC46" i="15"/>
  <c r="AG46" i="15"/>
  <c r="AK46" i="15"/>
  <c r="AO46" i="15"/>
  <c r="AS46" i="15"/>
  <c r="BL46" i="15"/>
  <c r="CN46" i="15"/>
  <c r="DR46" i="15"/>
  <c r="AE46" i="15"/>
  <c r="AM46" i="15"/>
  <c r="BN46" i="15"/>
  <c r="Z46" i="15"/>
  <c r="AH46" i="15"/>
  <c r="AP46" i="15"/>
  <c r="CQ46" i="15"/>
  <c r="AA46" i="15"/>
  <c r="AI46" i="15"/>
  <c r="AQ46" i="15"/>
  <c r="AD46" i="15"/>
  <c r="DS46" i="15"/>
  <c r="AL46" i="15"/>
  <c r="AU54" i="15"/>
  <c r="AY54" i="15"/>
  <c r="BC54" i="15"/>
  <c r="BG54" i="15"/>
  <c r="BK54" i="15"/>
  <c r="BO54" i="15"/>
  <c r="BS54" i="15"/>
  <c r="BW54" i="15"/>
  <c r="CA54" i="15"/>
  <c r="CE54" i="15"/>
  <c r="CI54" i="15"/>
  <c r="CM54" i="15"/>
  <c r="CQ54" i="15"/>
  <c r="CU54" i="15"/>
  <c r="CY54" i="15"/>
  <c r="DC54" i="15"/>
  <c r="DG54" i="15"/>
  <c r="DK54" i="15"/>
  <c r="DO54" i="15"/>
  <c r="DS54" i="15"/>
  <c r="AX54" i="15"/>
  <c r="BD54" i="15"/>
  <c r="BI54" i="15"/>
  <c r="BN54" i="15"/>
  <c r="BT54" i="15"/>
  <c r="BY54" i="15"/>
  <c r="CD54" i="15"/>
  <c r="CJ54" i="15"/>
  <c r="CO54" i="15"/>
  <c r="CT54" i="15"/>
  <c r="CZ54" i="15"/>
  <c r="DE54" i="15"/>
  <c r="DJ54" i="15"/>
  <c r="DP54" i="15"/>
  <c r="DU54" i="15"/>
  <c r="AZ54" i="15"/>
  <c r="BE54" i="15"/>
  <c r="BJ54" i="15"/>
  <c r="BP54" i="15"/>
  <c r="BU54" i="15"/>
  <c r="BZ54" i="15"/>
  <c r="CF54" i="15"/>
  <c r="CK54" i="15"/>
  <c r="CP54" i="15"/>
  <c r="CV54" i="15"/>
  <c r="DA54" i="15"/>
  <c r="DF54" i="15"/>
  <c r="DL54" i="15"/>
  <c r="DQ54" i="15"/>
  <c r="DV54" i="15"/>
  <c r="BA54" i="15"/>
  <c r="BL54" i="15"/>
  <c r="BV54" i="15"/>
  <c r="CG54" i="15"/>
  <c r="CR54" i="15"/>
  <c r="DB54" i="15"/>
  <c r="DM54" i="15"/>
  <c r="BB54" i="15"/>
  <c r="BM54" i="15"/>
  <c r="BX54" i="15"/>
  <c r="CH54" i="15"/>
  <c r="CS54" i="15"/>
  <c r="DD54" i="15"/>
  <c r="DN54" i="15"/>
  <c r="AV54" i="15"/>
  <c r="BQ54" i="15"/>
  <c r="CL54" i="15"/>
  <c r="DH54" i="15"/>
  <c r="AB54" i="15"/>
  <c r="AF54" i="15"/>
  <c r="AJ54" i="15"/>
  <c r="AN54" i="15"/>
  <c r="AR54" i="15"/>
  <c r="AT54" i="15"/>
  <c r="AW54" i="15"/>
  <c r="BR54" i="15"/>
  <c r="CN54" i="15"/>
  <c r="DI54" i="15"/>
  <c r="AC54" i="15"/>
  <c r="AG54" i="15"/>
  <c r="AK54" i="15"/>
  <c r="AO54" i="15"/>
  <c r="AS54" i="15"/>
  <c r="BF54" i="15"/>
  <c r="CB54" i="15"/>
  <c r="CW54" i="15"/>
  <c r="DR54" i="15"/>
  <c r="CX54" i="15"/>
  <c r="AE54" i="15"/>
  <c r="AM54" i="15"/>
  <c r="DT54" i="15"/>
  <c r="Z54" i="15"/>
  <c r="AH54" i="15"/>
  <c r="AP54" i="15"/>
  <c r="BH54" i="15"/>
  <c r="AA54" i="15"/>
  <c r="AI54" i="15"/>
  <c r="AQ54" i="15"/>
  <c r="AD54" i="15"/>
  <c r="CC54" i="15"/>
  <c r="AL54" i="15"/>
  <c r="AU62" i="15"/>
  <c r="AY62" i="15"/>
  <c r="BC62" i="15"/>
  <c r="BG62" i="15"/>
  <c r="BK62" i="15"/>
  <c r="BO62" i="15"/>
  <c r="BS62" i="15"/>
  <c r="BW62" i="15"/>
  <c r="CA62" i="15"/>
  <c r="CE62" i="15"/>
  <c r="CI62" i="15"/>
  <c r="CM62" i="15"/>
  <c r="CQ62" i="15"/>
  <c r="CU62" i="15"/>
  <c r="CY62" i="15"/>
  <c r="DC62" i="15"/>
  <c r="DG62" i="15"/>
  <c r="DK62" i="15"/>
  <c r="DO62" i="15"/>
  <c r="DS62" i="15"/>
  <c r="AV62" i="15"/>
  <c r="BA62" i="15"/>
  <c r="BF62" i="15"/>
  <c r="BL62" i="15"/>
  <c r="BQ62" i="15"/>
  <c r="BV62" i="15"/>
  <c r="CB62" i="15"/>
  <c r="CG62" i="15"/>
  <c r="CL62" i="15"/>
  <c r="CR62" i="15"/>
  <c r="CW62" i="15"/>
  <c r="DB62" i="15"/>
  <c r="DH62" i="15"/>
  <c r="DM62" i="15"/>
  <c r="DR62" i="15"/>
  <c r="AW62" i="15"/>
  <c r="BB62" i="15"/>
  <c r="BH62" i="15"/>
  <c r="BM62" i="15"/>
  <c r="BR62" i="15"/>
  <c r="BX62" i="15"/>
  <c r="CC62" i="15"/>
  <c r="CH62" i="15"/>
  <c r="CN62" i="15"/>
  <c r="CS62" i="15"/>
  <c r="CX62" i="15"/>
  <c r="DD62" i="15"/>
  <c r="DI62" i="15"/>
  <c r="DN62" i="15"/>
  <c r="DT62" i="15"/>
  <c r="AX62" i="15"/>
  <c r="BI62" i="15"/>
  <c r="BT62" i="15"/>
  <c r="CD62" i="15"/>
  <c r="CO62" i="15"/>
  <c r="CZ62" i="15"/>
  <c r="DJ62" i="15"/>
  <c r="DU62" i="15"/>
  <c r="AB62" i="15"/>
  <c r="AF62" i="15"/>
  <c r="AJ62" i="15"/>
  <c r="AN62" i="15"/>
  <c r="AR62" i="15"/>
  <c r="AT62" i="15"/>
  <c r="AZ62" i="15"/>
  <c r="BJ62" i="15"/>
  <c r="BU62" i="15"/>
  <c r="CF62" i="15"/>
  <c r="CP62" i="15"/>
  <c r="DA62" i="15"/>
  <c r="DL62" i="15"/>
  <c r="DV62" i="15"/>
  <c r="AC62" i="15"/>
  <c r="AG62" i="15"/>
  <c r="AK62" i="15"/>
  <c r="AO62" i="15"/>
  <c r="AS62" i="15"/>
  <c r="BP62" i="15"/>
  <c r="CK62" i="15"/>
  <c r="DF62" i="15"/>
  <c r="AE62" i="15"/>
  <c r="AM62" i="15"/>
  <c r="BD62" i="15"/>
  <c r="BY62" i="15"/>
  <c r="CT62" i="15"/>
  <c r="DP62" i="15"/>
  <c r="Z62" i="15"/>
  <c r="AH62" i="15"/>
  <c r="AP62" i="15"/>
  <c r="BE62" i="15"/>
  <c r="BZ62" i="15"/>
  <c r="CV62" i="15"/>
  <c r="DQ62" i="15"/>
  <c r="AA62" i="15"/>
  <c r="AI62" i="15"/>
  <c r="AQ62" i="15"/>
  <c r="BN62" i="15"/>
  <c r="AD62" i="15"/>
  <c r="DE62" i="15"/>
  <c r="CJ62" i="15"/>
  <c r="AL62" i="15"/>
  <c r="AU66" i="15"/>
  <c r="AY66" i="15"/>
  <c r="BC66" i="15"/>
  <c r="BG66" i="15"/>
  <c r="BK66" i="15"/>
  <c r="BO66" i="15"/>
  <c r="BS66" i="15"/>
  <c r="BW66" i="15"/>
  <c r="CA66" i="15"/>
  <c r="CE66" i="15"/>
  <c r="CI66" i="15"/>
  <c r="CM66" i="15"/>
  <c r="CQ66" i="15"/>
  <c r="CU66" i="15"/>
  <c r="CY66" i="15"/>
  <c r="DC66" i="15"/>
  <c r="DG66" i="15"/>
  <c r="DK66" i="15"/>
  <c r="DO66" i="15"/>
  <c r="DS66" i="15"/>
  <c r="AV66" i="15"/>
  <c r="BA66" i="15"/>
  <c r="BF66" i="15"/>
  <c r="BL66" i="15"/>
  <c r="BQ66" i="15"/>
  <c r="BV66" i="15"/>
  <c r="CB66" i="15"/>
  <c r="CG66" i="15"/>
  <c r="CL66" i="15"/>
  <c r="CR66" i="15"/>
  <c r="CW66" i="15"/>
  <c r="DB66" i="15"/>
  <c r="DH66" i="15"/>
  <c r="DM66" i="15"/>
  <c r="DR66" i="15"/>
  <c r="AW66" i="15"/>
  <c r="BB66" i="15"/>
  <c r="BH66" i="15"/>
  <c r="BM66" i="15"/>
  <c r="BR66" i="15"/>
  <c r="BX66" i="15"/>
  <c r="CC66" i="15"/>
  <c r="CH66" i="15"/>
  <c r="CN66" i="15"/>
  <c r="CS66" i="15"/>
  <c r="CX66" i="15"/>
  <c r="DD66" i="15"/>
  <c r="DI66" i="15"/>
  <c r="DN66" i="15"/>
  <c r="DT66" i="15"/>
  <c r="AX66" i="15"/>
  <c r="BI66" i="15"/>
  <c r="BT66" i="15"/>
  <c r="CD66" i="15"/>
  <c r="CO66" i="15"/>
  <c r="CZ66" i="15"/>
  <c r="DJ66" i="15"/>
  <c r="DU66" i="15"/>
  <c r="AB66" i="15"/>
  <c r="AF66" i="15"/>
  <c r="AJ66" i="15"/>
  <c r="AN66" i="15"/>
  <c r="AR66" i="15"/>
  <c r="AT66" i="15"/>
  <c r="AZ66" i="15"/>
  <c r="BJ66" i="15"/>
  <c r="BU66" i="15"/>
  <c r="CF66" i="15"/>
  <c r="CP66" i="15"/>
  <c r="DA66" i="15"/>
  <c r="DL66" i="15"/>
  <c r="DV66" i="15"/>
  <c r="AC66" i="15"/>
  <c r="AG66" i="15"/>
  <c r="AK66" i="15"/>
  <c r="AO66" i="15"/>
  <c r="AS66" i="15"/>
  <c r="BP66" i="15"/>
  <c r="CK66" i="15"/>
  <c r="DF66" i="15"/>
  <c r="AE66" i="15"/>
  <c r="AM66" i="15"/>
  <c r="BD66" i="15"/>
  <c r="BY66" i="15"/>
  <c r="CT66" i="15"/>
  <c r="DP66" i="15"/>
  <c r="Z66" i="15"/>
  <c r="AH66" i="15"/>
  <c r="AP66" i="15"/>
  <c r="BE66" i="15"/>
  <c r="BZ66" i="15"/>
  <c r="CV66" i="15"/>
  <c r="DQ66" i="15"/>
  <c r="AA66" i="15"/>
  <c r="AI66" i="15"/>
  <c r="AQ66" i="15"/>
  <c r="CJ66" i="15"/>
  <c r="AD66" i="15"/>
  <c r="BN66" i="15"/>
  <c r="AL66" i="15"/>
  <c r="DE66" i="15"/>
  <c r="AV102" i="15"/>
  <c r="AZ102" i="15"/>
  <c r="BD102" i="15"/>
  <c r="BH102" i="15"/>
  <c r="BL102" i="15"/>
  <c r="BP102" i="15"/>
  <c r="BT102" i="15"/>
  <c r="BX102" i="15"/>
  <c r="CB102" i="15"/>
  <c r="CF102" i="15"/>
  <c r="CJ102" i="15"/>
  <c r="CN102" i="15"/>
  <c r="CR102" i="15"/>
  <c r="CV102" i="15"/>
  <c r="CZ102" i="15"/>
  <c r="DD102" i="15"/>
  <c r="DH102" i="15"/>
  <c r="DL102" i="15"/>
  <c r="DP102" i="15"/>
  <c r="DT102" i="15"/>
  <c r="AB102" i="15"/>
  <c r="AF102" i="15"/>
  <c r="AJ102" i="15"/>
  <c r="AN102" i="15"/>
  <c r="AR102" i="15"/>
  <c r="AT102" i="15"/>
  <c r="AW102" i="15"/>
  <c r="BA102" i="15"/>
  <c r="BE102" i="15"/>
  <c r="BI102" i="15"/>
  <c r="BM102" i="15"/>
  <c r="BQ102" i="15"/>
  <c r="BU102" i="15"/>
  <c r="BY102" i="15"/>
  <c r="CC102" i="15"/>
  <c r="CG102" i="15"/>
  <c r="CK102" i="15"/>
  <c r="CO102" i="15"/>
  <c r="CS102" i="15"/>
  <c r="CW102" i="15"/>
  <c r="DA102" i="15"/>
  <c r="DE102" i="15"/>
  <c r="DI102" i="15"/>
  <c r="DM102" i="15"/>
  <c r="DQ102" i="15"/>
  <c r="DU102" i="15"/>
  <c r="AU102" i="15"/>
  <c r="BC102" i="15"/>
  <c r="BK102" i="15"/>
  <c r="BS102" i="15"/>
  <c r="CA102" i="15"/>
  <c r="CI102" i="15"/>
  <c r="CQ102" i="15"/>
  <c r="CY102" i="15"/>
  <c r="DG102" i="15"/>
  <c r="DO102" i="15"/>
  <c r="AA102" i="15"/>
  <c r="AG102" i="15"/>
  <c r="AL102" i="15"/>
  <c r="AQ102" i="15"/>
  <c r="AX102" i="15"/>
  <c r="BF102" i="15"/>
  <c r="BN102" i="15"/>
  <c r="BV102" i="15"/>
  <c r="CD102" i="15"/>
  <c r="CL102" i="15"/>
  <c r="CT102" i="15"/>
  <c r="DB102" i="15"/>
  <c r="DJ102" i="15"/>
  <c r="DR102" i="15"/>
  <c r="AC102" i="15"/>
  <c r="AH102" i="15"/>
  <c r="AM102" i="15"/>
  <c r="AS102" i="15"/>
  <c r="AY102" i="15"/>
  <c r="BG102" i="15"/>
  <c r="BO102" i="15"/>
  <c r="BW102" i="15"/>
  <c r="CE102" i="15"/>
  <c r="CM102" i="15"/>
  <c r="CU102" i="15"/>
  <c r="DC102" i="15"/>
  <c r="DK102" i="15"/>
  <c r="DS102" i="15"/>
  <c r="AD102" i="15"/>
  <c r="AI102" i="15"/>
  <c r="AO102" i="15"/>
  <c r="BR102" i="15"/>
  <c r="CX102" i="15"/>
  <c r="Z102" i="15"/>
  <c r="AK102" i="15"/>
  <c r="BJ102" i="15"/>
  <c r="CP102" i="15"/>
  <c r="AP102" i="15"/>
  <c r="BZ102" i="15"/>
  <c r="DF102" i="15"/>
  <c r="AE102" i="15"/>
  <c r="BB102" i="15"/>
  <c r="CH102" i="15"/>
  <c r="DN102" i="15"/>
  <c r="DV102" i="15"/>
  <c r="AV87" i="15"/>
  <c r="AZ87" i="15"/>
  <c r="BD87" i="15"/>
  <c r="BH87" i="15"/>
  <c r="BL87" i="15"/>
  <c r="BP87" i="15"/>
  <c r="BT87" i="15"/>
  <c r="BX87" i="15"/>
  <c r="CB87" i="15"/>
  <c r="CF87" i="15"/>
  <c r="CJ87" i="15"/>
  <c r="CN87" i="15"/>
  <c r="CR87" i="15"/>
  <c r="CV87" i="15"/>
  <c r="CZ87" i="15"/>
  <c r="DD87" i="15"/>
  <c r="DH87" i="15"/>
  <c r="DL87" i="15"/>
  <c r="DP87" i="15"/>
  <c r="DT87" i="15"/>
  <c r="AB87" i="15"/>
  <c r="AF87" i="15"/>
  <c r="AJ87" i="15"/>
  <c r="AN87" i="15"/>
  <c r="AR87" i="15"/>
  <c r="AW87" i="15"/>
  <c r="BA87" i="15"/>
  <c r="BE87" i="15"/>
  <c r="BI87" i="15"/>
  <c r="BM87" i="15"/>
  <c r="BQ87" i="15"/>
  <c r="BU87" i="15"/>
  <c r="BY87" i="15"/>
  <c r="CC87" i="15"/>
  <c r="CG87" i="15"/>
  <c r="CK87" i="15"/>
  <c r="CO87" i="15"/>
  <c r="CS87" i="15"/>
  <c r="CW87" i="15"/>
  <c r="DA87" i="15"/>
  <c r="DE87" i="15"/>
  <c r="DI87" i="15"/>
  <c r="DM87" i="15"/>
  <c r="DQ87" i="15"/>
  <c r="DU87" i="15"/>
  <c r="AU87" i="15"/>
  <c r="BC87" i="15"/>
  <c r="BK87" i="15"/>
  <c r="BS87" i="15"/>
  <c r="CA87" i="15"/>
  <c r="CI87" i="15"/>
  <c r="CQ87" i="15"/>
  <c r="CY87" i="15"/>
  <c r="DG87" i="15"/>
  <c r="DO87" i="15"/>
  <c r="AC87" i="15"/>
  <c r="AH87" i="15"/>
  <c r="AM87" i="15"/>
  <c r="AS87" i="15"/>
  <c r="AT87" i="15"/>
  <c r="AX87" i="15"/>
  <c r="BF87" i="15"/>
  <c r="BN87" i="15"/>
  <c r="BV87" i="15"/>
  <c r="CD87" i="15"/>
  <c r="CL87" i="15"/>
  <c r="CT87" i="15"/>
  <c r="DB87" i="15"/>
  <c r="DJ87" i="15"/>
  <c r="DR87" i="15"/>
  <c r="AD87" i="15"/>
  <c r="AI87" i="15"/>
  <c r="AO87" i="15"/>
  <c r="AY87" i="15"/>
  <c r="BG87" i="15"/>
  <c r="BO87" i="15"/>
  <c r="BW87" i="15"/>
  <c r="CE87" i="15"/>
  <c r="CM87" i="15"/>
  <c r="CU87" i="15"/>
  <c r="DC87" i="15"/>
  <c r="DK87" i="15"/>
  <c r="DS87" i="15"/>
  <c r="Z87" i="15"/>
  <c r="AE87" i="15"/>
  <c r="AK87" i="15"/>
  <c r="AP87" i="15"/>
  <c r="BB87" i="15"/>
  <c r="CH87" i="15"/>
  <c r="DN87" i="15"/>
  <c r="AA87" i="15"/>
  <c r="CX87" i="15"/>
  <c r="AL87" i="15"/>
  <c r="DF87" i="15"/>
  <c r="AQ87" i="15"/>
  <c r="BJ87" i="15"/>
  <c r="CP87" i="15"/>
  <c r="DV87" i="15"/>
  <c r="AG87" i="15"/>
  <c r="BR87" i="15"/>
  <c r="BZ87" i="15"/>
  <c r="AV95" i="15"/>
  <c r="AZ95" i="15"/>
  <c r="BD95" i="15"/>
  <c r="BH95" i="15"/>
  <c r="BL95" i="15"/>
  <c r="BP95" i="15"/>
  <c r="BT95" i="15"/>
  <c r="BX95" i="15"/>
  <c r="CB95" i="15"/>
  <c r="CF95" i="15"/>
  <c r="CJ95" i="15"/>
  <c r="CN95" i="15"/>
  <c r="CR95" i="15"/>
  <c r="CV95" i="15"/>
  <c r="CZ95" i="15"/>
  <c r="DD95" i="15"/>
  <c r="DH95" i="15"/>
  <c r="DL95" i="15"/>
  <c r="DP95" i="15"/>
  <c r="DT95" i="15"/>
  <c r="AB95" i="15"/>
  <c r="AF95" i="15"/>
  <c r="AJ95" i="15"/>
  <c r="AN95" i="15"/>
  <c r="AR95" i="15"/>
  <c r="AW95" i="15"/>
  <c r="BA95" i="15"/>
  <c r="BE95" i="15"/>
  <c r="BI95" i="15"/>
  <c r="BM95" i="15"/>
  <c r="BQ95" i="15"/>
  <c r="BU95" i="15"/>
  <c r="BY95" i="15"/>
  <c r="CC95" i="15"/>
  <c r="CG95" i="15"/>
  <c r="CK95" i="15"/>
  <c r="CO95" i="15"/>
  <c r="CS95" i="15"/>
  <c r="CW95" i="15"/>
  <c r="DA95" i="15"/>
  <c r="DE95" i="15"/>
  <c r="DI95" i="15"/>
  <c r="DM95" i="15"/>
  <c r="DQ95" i="15"/>
  <c r="DU95" i="15"/>
  <c r="AU95" i="15"/>
  <c r="BC95" i="15"/>
  <c r="BK95" i="15"/>
  <c r="BS95" i="15"/>
  <c r="CA95" i="15"/>
  <c r="CI95" i="15"/>
  <c r="CQ95" i="15"/>
  <c r="CY95" i="15"/>
  <c r="DG95" i="15"/>
  <c r="DO95" i="15"/>
  <c r="AC95" i="15"/>
  <c r="AH95" i="15"/>
  <c r="AM95" i="15"/>
  <c r="AS95" i="15"/>
  <c r="AX95" i="15"/>
  <c r="BF95" i="15"/>
  <c r="BN95" i="15"/>
  <c r="BV95" i="15"/>
  <c r="CD95" i="15"/>
  <c r="CL95" i="15"/>
  <c r="CT95" i="15"/>
  <c r="DB95" i="15"/>
  <c r="DJ95" i="15"/>
  <c r="DR95" i="15"/>
  <c r="AD95" i="15"/>
  <c r="AI95" i="15"/>
  <c r="AO95" i="15"/>
  <c r="AY95" i="15"/>
  <c r="BG95" i="15"/>
  <c r="BO95" i="15"/>
  <c r="BW95" i="15"/>
  <c r="CE95" i="15"/>
  <c r="CM95" i="15"/>
  <c r="CU95" i="15"/>
  <c r="DC95" i="15"/>
  <c r="DK95" i="15"/>
  <c r="DS95" i="15"/>
  <c r="Z95" i="15"/>
  <c r="AE95" i="15"/>
  <c r="AK95" i="15"/>
  <c r="AP95" i="15"/>
  <c r="AT95" i="15"/>
  <c r="BB95" i="15"/>
  <c r="CH95" i="15"/>
  <c r="DN95" i="15"/>
  <c r="AL95" i="15"/>
  <c r="BR95" i="15"/>
  <c r="AA95" i="15"/>
  <c r="BZ95" i="15"/>
  <c r="DF95" i="15"/>
  <c r="BJ95" i="15"/>
  <c r="CP95" i="15"/>
  <c r="DV95" i="15"/>
  <c r="AQ95" i="15"/>
  <c r="CX95" i="15"/>
  <c r="AG95" i="15"/>
  <c r="AV90" i="15"/>
  <c r="AZ90" i="15"/>
  <c r="BD90" i="15"/>
  <c r="BH90" i="15"/>
  <c r="BL90" i="15"/>
  <c r="BP90" i="15"/>
  <c r="BT90" i="15"/>
  <c r="BX90" i="15"/>
  <c r="CB90" i="15"/>
  <c r="CF90" i="15"/>
  <c r="CJ90" i="15"/>
  <c r="CN90" i="15"/>
  <c r="CR90" i="15"/>
  <c r="CV90" i="15"/>
  <c r="CZ90" i="15"/>
  <c r="DD90" i="15"/>
  <c r="DH90" i="15"/>
  <c r="DL90" i="15"/>
  <c r="DP90" i="15"/>
  <c r="DT90" i="15"/>
  <c r="AB90" i="15"/>
  <c r="AF90" i="15"/>
  <c r="AJ90" i="15"/>
  <c r="AN90" i="15"/>
  <c r="AR90" i="15"/>
  <c r="AT90" i="15"/>
  <c r="AW90" i="15"/>
  <c r="BA90" i="15"/>
  <c r="BE90" i="15"/>
  <c r="BI90" i="15"/>
  <c r="BM90" i="15"/>
  <c r="BQ90" i="15"/>
  <c r="BU90" i="15"/>
  <c r="BY90" i="15"/>
  <c r="CC90" i="15"/>
  <c r="CG90" i="15"/>
  <c r="CK90" i="15"/>
  <c r="CO90" i="15"/>
  <c r="CS90" i="15"/>
  <c r="CW90" i="15"/>
  <c r="DA90" i="15"/>
  <c r="DE90" i="15"/>
  <c r="DI90" i="15"/>
  <c r="DM90" i="15"/>
  <c r="DQ90" i="15"/>
  <c r="DU90" i="15"/>
  <c r="AU90" i="15"/>
  <c r="BC90" i="15"/>
  <c r="BK90" i="15"/>
  <c r="BS90" i="15"/>
  <c r="CA90" i="15"/>
  <c r="CI90" i="15"/>
  <c r="CQ90" i="15"/>
  <c r="CY90" i="15"/>
  <c r="DG90" i="15"/>
  <c r="DO90" i="15"/>
  <c r="AA90" i="15"/>
  <c r="AG90" i="15"/>
  <c r="AL90" i="15"/>
  <c r="AQ90" i="15"/>
  <c r="AX90" i="15"/>
  <c r="BF90" i="15"/>
  <c r="BN90" i="15"/>
  <c r="BV90" i="15"/>
  <c r="CD90" i="15"/>
  <c r="CL90" i="15"/>
  <c r="CT90" i="15"/>
  <c r="DB90" i="15"/>
  <c r="DJ90" i="15"/>
  <c r="DR90" i="15"/>
  <c r="AC90" i="15"/>
  <c r="AH90" i="15"/>
  <c r="AM90" i="15"/>
  <c r="AS90" i="15"/>
  <c r="AY90" i="15"/>
  <c r="BG90" i="15"/>
  <c r="BO90" i="15"/>
  <c r="BW90" i="15"/>
  <c r="CE90" i="15"/>
  <c r="CM90" i="15"/>
  <c r="CU90" i="15"/>
  <c r="DC90" i="15"/>
  <c r="DK90" i="15"/>
  <c r="DS90" i="15"/>
  <c r="AD90" i="15"/>
  <c r="AI90" i="15"/>
  <c r="AO90" i="15"/>
  <c r="BR90" i="15"/>
  <c r="CX90" i="15"/>
  <c r="AE90" i="15"/>
  <c r="BB90" i="15"/>
  <c r="CH90" i="15"/>
  <c r="BJ90" i="15"/>
  <c r="CP90" i="15"/>
  <c r="DV90" i="15"/>
  <c r="BZ90" i="15"/>
  <c r="DF90" i="15"/>
  <c r="AK90" i="15"/>
  <c r="DN90" i="15"/>
  <c r="AP90" i="15"/>
  <c r="Z90" i="15"/>
  <c r="AX13" i="15"/>
  <c r="BB13" i="15"/>
  <c r="BF13" i="15"/>
  <c r="BJ13" i="15"/>
  <c r="BN13" i="15"/>
  <c r="BR13" i="15"/>
  <c r="BV13" i="15"/>
  <c r="BZ13" i="15"/>
  <c r="CD13" i="15"/>
  <c r="CH13" i="15"/>
  <c r="CL13" i="15"/>
  <c r="CP13" i="15"/>
  <c r="CT13" i="15"/>
  <c r="CX13" i="15"/>
  <c r="DB13" i="15"/>
  <c r="DF13" i="15"/>
  <c r="DJ13" i="15"/>
  <c r="DN13" i="15"/>
  <c r="DR13" i="15"/>
  <c r="DV13" i="15"/>
  <c r="AU13" i="15"/>
  <c r="AZ13" i="15"/>
  <c r="BE13" i="15"/>
  <c r="BK13" i="15"/>
  <c r="BP13" i="15"/>
  <c r="BU13" i="15"/>
  <c r="CA13" i="15"/>
  <c r="CF13" i="15"/>
  <c r="CK13" i="15"/>
  <c r="CQ13" i="15"/>
  <c r="CV13" i="15"/>
  <c r="DA13" i="15"/>
  <c r="DG13" i="15"/>
  <c r="DL13" i="15"/>
  <c r="DQ13" i="15"/>
  <c r="AW13" i="15"/>
  <c r="BD13" i="15"/>
  <c r="BL13" i="15"/>
  <c r="BS13" i="15"/>
  <c r="BY13" i="15"/>
  <c r="CG13" i="15"/>
  <c r="CN13" i="15"/>
  <c r="CU13" i="15"/>
  <c r="DC13" i="15"/>
  <c r="DI13" i="15"/>
  <c r="DP13" i="15"/>
  <c r="BA13" i="15"/>
  <c r="BI13" i="15"/>
  <c r="BT13" i="15"/>
  <c r="CC13" i="15"/>
  <c r="CM13" i="15"/>
  <c r="CW13" i="15"/>
  <c r="DE13" i="15"/>
  <c r="DO13" i="15"/>
  <c r="BC13" i="15"/>
  <c r="BM13" i="15"/>
  <c r="BW13" i="15"/>
  <c r="CE13" i="15"/>
  <c r="CO13" i="15"/>
  <c r="CY13" i="15"/>
  <c r="DH13" i="15"/>
  <c r="DS13" i="15"/>
  <c r="AV13" i="15"/>
  <c r="BO13" i="15"/>
  <c r="CI13" i="15"/>
  <c r="CZ13" i="15"/>
  <c r="DT13" i="15"/>
  <c r="AY13" i="15"/>
  <c r="BQ13" i="15"/>
  <c r="CJ13" i="15"/>
  <c r="DD13" i="15"/>
  <c r="DU13" i="15"/>
  <c r="BG13" i="15"/>
  <c r="CR13" i="15"/>
  <c r="BH13" i="15"/>
  <c r="CS13" i="15"/>
  <c r="DK13" i="15"/>
  <c r="DM13" i="15"/>
  <c r="AB13" i="15"/>
  <c r="AF13" i="15"/>
  <c r="AJ13" i="15"/>
  <c r="AN13" i="15"/>
  <c r="AR13" i="15"/>
  <c r="AC13" i="15"/>
  <c r="AG13" i="15"/>
  <c r="AK13" i="15"/>
  <c r="AO13" i="15"/>
  <c r="AS13" i="15"/>
  <c r="BX13" i="15"/>
  <c r="CB13" i="15"/>
  <c r="AA13" i="15"/>
  <c r="AI13" i="15"/>
  <c r="AQ13" i="15"/>
  <c r="AD13" i="15"/>
  <c r="AL13" i="15"/>
  <c r="AT13" i="15"/>
  <c r="AE13" i="15"/>
  <c r="AM13" i="15"/>
  <c r="AP13" i="15"/>
  <c r="Z13" i="15"/>
  <c r="AH13" i="15"/>
  <c r="AW33" i="15"/>
  <c r="BA33" i="15"/>
  <c r="BE33" i="15"/>
  <c r="BI33" i="15"/>
  <c r="BM33" i="15"/>
  <c r="BQ33" i="15"/>
  <c r="BU33" i="15"/>
  <c r="BY33" i="15"/>
  <c r="CC33" i="15"/>
  <c r="CG33" i="15"/>
  <c r="CK33" i="15"/>
  <c r="CO33" i="15"/>
  <c r="CS33" i="15"/>
  <c r="CW33" i="15"/>
  <c r="DA33" i="15"/>
  <c r="DE33" i="15"/>
  <c r="DI33" i="15"/>
  <c r="DM33" i="15"/>
  <c r="DQ33" i="15"/>
  <c r="DU33" i="15"/>
  <c r="AY33" i="15"/>
  <c r="BD33" i="15"/>
  <c r="BJ33" i="15"/>
  <c r="BO33" i="15"/>
  <c r="BT33" i="15"/>
  <c r="BZ33" i="15"/>
  <c r="CE33" i="15"/>
  <c r="CJ33" i="15"/>
  <c r="CP33" i="15"/>
  <c r="CU33" i="15"/>
  <c r="CZ33" i="15"/>
  <c r="DF33" i="15"/>
  <c r="DK33" i="15"/>
  <c r="DP33" i="15"/>
  <c r="DV33" i="15"/>
  <c r="AU33" i="15"/>
  <c r="BB33" i="15"/>
  <c r="BH33" i="15"/>
  <c r="BP33" i="15"/>
  <c r="BW33" i="15"/>
  <c r="CD33" i="15"/>
  <c r="CL33" i="15"/>
  <c r="CR33" i="15"/>
  <c r="CY33" i="15"/>
  <c r="DG33" i="15"/>
  <c r="DN33" i="15"/>
  <c r="DT33" i="15"/>
  <c r="AV33" i="15"/>
  <c r="BC33" i="15"/>
  <c r="BK33" i="15"/>
  <c r="BR33" i="15"/>
  <c r="BX33" i="15"/>
  <c r="CF33" i="15"/>
  <c r="CM33" i="15"/>
  <c r="CT33" i="15"/>
  <c r="DB33" i="15"/>
  <c r="DH33" i="15"/>
  <c r="DO33" i="15"/>
  <c r="AX33" i="15"/>
  <c r="BL33" i="15"/>
  <c r="CA33" i="15"/>
  <c r="CN33" i="15"/>
  <c r="DC33" i="15"/>
  <c r="DR33" i="15"/>
  <c r="AZ33" i="15"/>
  <c r="BN33" i="15"/>
  <c r="CB33" i="15"/>
  <c r="CQ33" i="15"/>
  <c r="DD33" i="15"/>
  <c r="DS33" i="15"/>
  <c r="BF33" i="15"/>
  <c r="CH33" i="15"/>
  <c r="DJ33" i="15"/>
  <c r="BG33" i="15"/>
  <c r="CI33" i="15"/>
  <c r="DL33" i="15"/>
  <c r="BS33" i="15"/>
  <c r="AB33" i="15"/>
  <c r="AF33" i="15"/>
  <c r="AJ33" i="15"/>
  <c r="AN33" i="15"/>
  <c r="AR33" i="15"/>
  <c r="BV33" i="15"/>
  <c r="AC33" i="15"/>
  <c r="AG33" i="15"/>
  <c r="AK33" i="15"/>
  <c r="AO33" i="15"/>
  <c r="AS33" i="15"/>
  <c r="CV33" i="15"/>
  <c r="AA33" i="15"/>
  <c r="AI33" i="15"/>
  <c r="AQ33" i="15"/>
  <c r="AT33" i="15"/>
  <c r="AD33" i="15"/>
  <c r="AL33" i="15"/>
  <c r="AE33" i="15"/>
  <c r="AM33" i="15"/>
  <c r="CX33" i="15"/>
  <c r="AH33" i="15"/>
  <c r="AP33" i="15"/>
  <c r="Z33" i="15"/>
  <c r="AU57" i="15"/>
  <c r="AY57" i="15"/>
  <c r="BC57" i="15"/>
  <c r="BG57" i="15"/>
  <c r="BK57" i="15"/>
  <c r="BO57" i="15"/>
  <c r="BS57" i="15"/>
  <c r="BW57" i="15"/>
  <c r="CA57" i="15"/>
  <c r="CE57" i="15"/>
  <c r="CI57" i="15"/>
  <c r="CM57" i="15"/>
  <c r="CQ57" i="15"/>
  <c r="CU57" i="15"/>
  <c r="CY57" i="15"/>
  <c r="DC57" i="15"/>
  <c r="DG57" i="15"/>
  <c r="DK57" i="15"/>
  <c r="DO57" i="15"/>
  <c r="DS57" i="15"/>
  <c r="AV57" i="15"/>
  <c r="BA57" i="15"/>
  <c r="BF57" i="15"/>
  <c r="BL57" i="15"/>
  <c r="BQ57" i="15"/>
  <c r="BV57" i="15"/>
  <c r="CB57" i="15"/>
  <c r="CG57" i="15"/>
  <c r="CL57" i="15"/>
  <c r="CR57" i="15"/>
  <c r="CW57" i="15"/>
  <c r="DB57" i="15"/>
  <c r="DH57" i="15"/>
  <c r="DM57" i="15"/>
  <c r="DR57" i="15"/>
  <c r="AW57" i="15"/>
  <c r="BB57" i="15"/>
  <c r="BH57" i="15"/>
  <c r="BM57" i="15"/>
  <c r="BR57" i="15"/>
  <c r="BX57" i="15"/>
  <c r="CC57" i="15"/>
  <c r="CH57" i="15"/>
  <c r="CN57" i="15"/>
  <c r="CS57" i="15"/>
  <c r="CX57" i="15"/>
  <c r="DD57" i="15"/>
  <c r="DI57" i="15"/>
  <c r="DN57" i="15"/>
  <c r="DT57" i="15"/>
  <c r="BD57" i="15"/>
  <c r="BN57" i="15"/>
  <c r="BY57" i="15"/>
  <c r="CJ57" i="15"/>
  <c r="CT57" i="15"/>
  <c r="DE57" i="15"/>
  <c r="DP57" i="15"/>
  <c r="AB57" i="15"/>
  <c r="AF57" i="15"/>
  <c r="AJ57" i="15"/>
  <c r="AN57" i="15"/>
  <c r="AR57" i="15"/>
  <c r="BE57" i="15"/>
  <c r="BP57" i="15"/>
  <c r="BZ57" i="15"/>
  <c r="CK57" i="15"/>
  <c r="CV57" i="15"/>
  <c r="DF57" i="15"/>
  <c r="DQ57" i="15"/>
  <c r="AC57" i="15"/>
  <c r="AG57" i="15"/>
  <c r="AK57" i="15"/>
  <c r="AO57" i="15"/>
  <c r="AS57" i="15"/>
  <c r="BJ57" i="15"/>
  <c r="CF57" i="15"/>
  <c r="DA57" i="15"/>
  <c r="DV57" i="15"/>
  <c r="AA57" i="15"/>
  <c r="AI57" i="15"/>
  <c r="AQ57" i="15"/>
  <c r="AX57" i="15"/>
  <c r="BT57" i="15"/>
  <c r="CO57" i="15"/>
  <c r="DJ57" i="15"/>
  <c r="AD57" i="15"/>
  <c r="AL57" i="15"/>
  <c r="AZ57" i="15"/>
  <c r="BU57" i="15"/>
  <c r="CP57" i="15"/>
  <c r="DL57" i="15"/>
  <c r="AE57" i="15"/>
  <c r="AM57" i="15"/>
  <c r="AT57" i="15"/>
  <c r="DU57" i="15"/>
  <c r="AH57" i="15"/>
  <c r="CD57" i="15"/>
  <c r="CZ57" i="15"/>
  <c r="BI57" i="15"/>
  <c r="AP57" i="15"/>
  <c r="Z57" i="15"/>
  <c r="AU77" i="15"/>
  <c r="AY77" i="15"/>
  <c r="BC77" i="15"/>
  <c r="BG77" i="15"/>
  <c r="BK77" i="15"/>
  <c r="BO77" i="15"/>
  <c r="BS77" i="15"/>
  <c r="BW77" i="15"/>
  <c r="CA77" i="15"/>
  <c r="CE77" i="15"/>
  <c r="CI77" i="15"/>
  <c r="CM77" i="15"/>
  <c r="CQ77" i="15"/>
  <c r="CU77" i="15"/>
  <c r="CY77" i="15"/>
  <c r="DC77" i="15"/>
  <c r="DG77" i="15"/>
  <c r="DK77" i="15"/>
  <c r="DO77" i="15"/>
  <c r="DS77" i="15"/>
  <c r="AV77" i="15"/>
  <c r="AZ77" i="15"/>
  <c r="BD77" i="15"/>
  <c r="BH77" i="15"/>
  <c r="BL77" i="15"/>
  <c r="BP77" i="15"/>
  <c r="BT77" i="15"/>
  <c r="BX77" i="15"/>
  <c r="CB77" i="15"/>
  <c r="CF77" i="15"/>
  <c r="CJ77" i="15"/>
  <c r="CN77" i="15"/>
  <c r="CR77" i="15"/>
  <c r="CV77" i="15"/>
  <c r="CZ77" i="15"/>
  <c r="DD77" i="15"/>
  <c r="DH77" i="15"/>
  <c r="DL77" i="15"/>
  <c r="DP77" i="15"/>
  <c r="DT77" i="15"/>
  <c r="AW77" i="15"/>
  <c r="BE77" i="15"/>
  <c r="BM77" i="15"/>
  <c r="BU77" i="15"/>
  <c r="CC77" i="15"/>
  <c r="CK77" i="15"/>
  <c r="CS77" i="15"/>
  <c r="DA77" i="15"/>
  <c r="DI77" i="15"/>
  <c r="DQ77" i="15"/>
  <c r="AB77" i="15"/>
  <c r="AF77" i="15"/>
  <c r="AJ77" i="15"/>
  <c r="AN77" i="15"/>
  <c r="AR77" i="15"/>
  <c r="AX77" i="15"/>
  <c r="BF77" i="15"/>
  <c r="BN77" i="15"/>
  <c r="BV77" i="15"/>
  <c r="CD77" i="15"/>
  <c r="CL77" i="15"/>
  <c r="CT77" i="15"/>
  <c r="DB77" i="15"/>
  <c r="DJ77" i="15"/>
  <c r="DR77" i="15"/>
  <c r="AC77" i="15"/>
  <c r="AG77" i="15"/>
  <c r="AK77" i="15"/>
  <c r="AO77" i="15"/>
  <c r="AS77" i="15"/>
  <c r="BB77" i="15"/>
  <c r="BR77" i="15"/>
  <c r="CH77" i="15"/>
  <c r="CX77" i="15"/>
  <c r="DN77" i="15"/>
  <c r="AA77" i="15"/>
  <c r="AI77" i="15"/>
  <c r="AQ77" i="15"/>
  <c r="BI77" i="15"/>
  <c r="BY77" i="15"/>
  <c r="CO77" i="15"/>
  <c r="DE77" i="15"/>
  <c r="DU77" i="15"/>
  <c r="AD77" i="15"/>
  <c r="AL77" i="15"/>
  <c r="AT77" i="15"/>
  <c r="BJ77" i="15"/>
  <c r="BZ77" i="15"/>
  <c r="CP77" i="15"/>
  <c r="DF77" i="15"/>
  <c r="DV77" i="15"/>
  <c r="AE77" i="15"/>
  <c r="AM77" i="15"/>
  <c r="BA77" i="15"/>
  <c r="DM77" i="15"/>
  <c r="AH77" i="15"/>
  <c r="CW77" i="15"/>
  <c r="BQ77" i="15"/>
  <c r="Z77" i="15"/>
  <c r="CG77" i="15"/>
  <c r="AP77" i="15"/>
  <c r="AV97" i="15"/>
  <c r="AZ97" i="15"/>
  <c r="BD97" i="15"/>
  <c r="BH97" i="15"/>
  <c r="BL97" i="15"/>
  <c r="BP97" i="15"/>
  <c r="BT97" i="15"/>
  <c r="BX97" i="15"/>
  <c r="CB97" i="15"/>
  <c r="CF97" i="15"/>
  <c r="CJ97" i="15"/>
  <c r="CN97" i="15"/>
  <c r="CR97" i="15"/>
  <c r="CV97" i="15"/>
  <c r="CZ97" i="15"/>
  <c r="DD97" i="15"/>
  <c r="DH97" i="15"/>
  <c r="DL97" i="15"/>
  <c r="DP97" i="15"/>
  <c r="DT97" i="15"/>
  <c r="AB97" i="15"/>
  <c r="AF97" i="15"/>
  <c r="AJ97" i="15"/>
  <c r="AN97" i="15"/>
  <c r="AR97" i="15"/>
  <c r="AW97" i="15"/>
  <c r="BA97" i="15"/>
  <c r="BE97" i="15"/>
  <c r="BI97" i="15"/>
  <c r="BM97" i="15"/>
  <c r="BQ97" i="15"/>
  <c r="BU97" i="15"/>
  <c r="BY97" i="15"/>
  <c r="CC97" i="15"/>
  <c r="CG97" i="15"/>
  <c r="CK97" i="15"/>
  <c r="CO97" i="15"/>
  <c r="CS97" i="15"/>
  <c r="CW97" i="15"/>
  <c r="DA97" i="15"/>
  <c r="DE97" i="15"/>
  <c r="DI97" i="15"/>
  <c r="DM97" i="15"/>
  <c r="DQ97" i="15"/>
  <c r="DU97" i="15"/>
  <c r="AU97" i="15"/>
  <c r="BC97" i="15"/>
  <c r="BK97" i="15"/>
  <c r="BS97" i="15"/>
  <c r="CA97" i="15"/>
  <c r="CI97" i="15"/>
  <c r="CQ97" i="15"/>
  <c r="CY97" i="15"/>
  <c r="DG97" i="15"/>
  <c r="DO97" i="15"/>
  <c r="Z97" i="15"/>
  <c r="AE97" i="15"/>
  <c r="AK97" i="15"/>
  <c r="AP97" i="15"/>
  <c r="AT97" i="15"/>
  <c r="AX97" i="15"/>
  <c r="BF97" i="15"/>
  <c r="BN97" i="15"/>
  <c r="BV97" i="15"/>
  <c r="CD97" i="15"/>
  <c r="CL97" i="15"/>
  <c r="CT97" i="15"/>
  <c r="DB97" i="15"/>
  <c r="DJ97" i="15"/>
  <c r="DR97" i="15"/>
  <c r="AA97" i="15"/>
  <c r="AG97" i="15"/>
  <c r="AL97" i="15"/>
  <c r="AQ97" i="15"/>
  <c r="AY97" i="15"/>
  <c r="BG97" i="15"/>
  <c r="BO97" i="15"/>
  <c r="BW97" i="15"/>
  <c r="CE97" i="15"/>
  <c r="CM97" i="15"/>
  <c r="CU97" i="15"/>
  <c r="DC97" i="15"/>
  <c r="DK97" i="15"/>
  <c r="DS97" i="15"/>
  <c r="AC97" i="15"/>
  <c r="AH97" i="15"/>
  <c r="AM97" i="15"/>
  <c r="AS97" i="15"/>
  <c r="BB97" i="15"/>
  <c r="CH97" i="15"/>
  <c r="DN97" i="15"/>
  <c r="AO97" i="15"/>
  <c r="CX97" i="15"/>
  <c r="AD97" i="15"/>
  <c r="AI97" i="15"/>
  <c r="BJ97" i="15"/>
  <c r="CP97" i="15"/>
  <c r="DV97" i="15"/>
  <c r="BR97" i="15"/>
  <c r="BZ97" i="15"/>
  <c r="DF97" i="15"/>
  <c r="AW38" i="15"/>
  <c r="BA38" i="15"/>
  <c r="BE38" i="15"/>
  <c r="BI38" i="15"/>
  <c r="BM38" i="15"/>
  <c r="BQ38" i="15"/>
  <c r="BU38" i="15"/>
  <c r="BY38" i="15"/>
  <c r="CC38" i="15"/>
  <c r="CG38" i="15"/>
  <c r="CK38" i="15"/>
  <c r="CO38" i="15"/>
  <c r="CS38" i="15"/>
  <c r="CW38" i="15"/>
  <c r="DA38" i="15"/>
  <c r="DE38" i="15"/>
  <c r="DI38" i="15"/>
  <c r="DM38" i="15"/>
  <c r="DQ38" i="15"/>
  <c r="DU38" i="15"/>
  <c r="AY38" i="15"/>
  <c r="BD38" i="15"/>
  <c r="BJ38" i="15"/>
  <c r="BO38" i="15"/>
  <c r="BT38" i="15"/>
  <c r="BZ38" i="15"/>
  <c r="CE38" i="15"/>
  <c r="CJ38" i="15"/>
  <c r="CP38" i="15"/>
  <c r="CU38" i="15"/>
  <c r="CZ38" i="15"/>
  <c r="DF38" i="15"/>
  <c r="DK38" i="15"/>
  <c r="DP38" i="15"/>
  <c r="DV38" i="15"/>
  <c r="AU38" i="15"/>
  <c r="BB38" i="15"/>
  <c r="BH38" i="15"/>
  <c r="BP38" i="15"/>
  <c r="BW38" i="15"/>
  <c r="CD38" i="15"/>
  <c r="CL38" i="15"/>
  <c r="CR38" i="15"/>
  <c r="CY38" i="15"/>
  <c r="DG38" i="15"/>
  <c r="DN38" i="15"/>
  <c r="DT38" i="15"/>
  <c r="AV38" i="15"/>
  <c r="BC38" i="15"/>
  <c r="BK38" i="15"/>
  <c r="BR38" i="15"/>
  <c r="BX38" i="15"/>
  <c r="CF38" i="15"/>
  <c r="CM38" i="15"/>
  <c r="CT38" i="15"/>
  <c r="DB38" i="15"/>
  <c r="DH38" i="15"/>
  <c r="DO38" i="15"/>
  <c r="BF38" i="15"/>
  <c r="BS38" i="15"/>
  <c r="CH38" i="15"/>
  <c r="CV38" i="15"/>
  <c r="DJ38" i="15"/>
  <c r="BG38" i="15"/>
  <c r="BV38" i="15"/>
  <c r="CI38" i="15"/>
  <c r="CX38" i="15"/>
  <c r="DL38" i="15"/>
  <c r="BL38" i="15"/>
  <c r="CN38" i="15"/>
  <c r="DR38" i="15"/>
  <c r="AB38" i="15"/>
  <c r="AF38" i="15"/>
  <c r="AJ38" i="15"/>
  <c r="AN38" i="15"/>
  <c r="AR38" i="15"/>
  <c r="AT38" i="15"/>
  <c r="BN38" i="15"/>
  <c r="CQ38" i="15"/>
  <c r="DS38" i="15"/>
  <c r="AC38" i="15"/>
  <c r="AG38" i="15"/>
  <c r="AK38" i="15"/>
  <c r="AO38" i="15"/>
  <c r="AS38" i="15"/>
  <c r="AX38" i="15"/>
  <c r="CA38" i="15"/>
  <c r="DC38" i="15"/>
  <c r="DD38" i="15"/>
  <c r="AE38" i="15"/>
  <c r="AM38" i="15"/>
  <c r="Z38" i="15"/>
  <c r="AH38" i="15"/>
  <c r="AP38" i="15"/>
  <c r="AZ38" i="15"/>
  <c r="AA38" i="15"/>
  <c r="AI38" i="15"/>
  <c r="AQ38" i="15"/>
  <c r="AD38" i="15"/>
  <c r="CB38" i="15"/>
  <c r="AL38" i="15"/>
  <c r="AU70" i="15"/>
  <c r="AY70" i="15"/>
  <c r="BC70" i="15"/>
  <c r="BG70" i="15"/>
  <c r="BK70" i="15"/>
  <c r="BO70" i="15"/>
  <c r="BS70" i="15"/>
  <c r="BW70" i="15"/>
  <c r="CA70" i="15"/>
  <c r="CE70" i="15"/>
  <c r="CI70" i="15"/>
  <c r="CM70" i="15"/>
  <c r="CQ70" i="15"/>
  <c r="CU70" i="15"/>
  <c r="CY70" i="15"/>
  <c r="DC70" i="15"/>
  <c r="DG70" i="15"/>
  <c r="DK70" i="15"/>
  <c r="DO70" i="15"/>
  <c r="DS70" i="15"/>
  <c r="AV70" i="15"/>
  <c r="AZ70" i="15"/>
  <c r="BD70" i="15"/>
  <c r="BH70" i="15"/>
  <c r="BL70" i="15"/>
  <c r="BP70" i="15"/>
  <c r="BT70" i="15"/>
  <c r="BX70" i="15"/>
  <c r="CB70" i="15"/>
  <c r="CF70" i="15"/>
  <c r="CJ70" i="15"/>
  <c r="CN70" i="15"/>
  <c r="CR70" i="15"/>
  <c r="CV70" i="15"/>
  <c r="CZ70" i="15"/>
  <c r="DD70" i="15"/>
  <c r="DH70" i="15"/>
  <c r="DL70" i="15"/>
  <c r="DP70" i="15"/>
  <c r="DT70" i="15"/>
  <c r="AW70" i="15"/>
  <c r="BE70" i="15"/>
  <c r="BM70" i="15"/>
  <c r="BU70" i="15"/>
  <c r="CC70" i="15"/>
  <c r="CK70" i="15"/>
  <c r="CS70" i="15"/>
  <c r="DA70" i="15"/>
  <c r="DI70" i="15"/>
  <c r="DQ70" i="15"/>
  <c r="AB70" i="15"/>
  <c r="AF70" i="15"/>
  <c r="AJ70" i="15"/>
  <c r="AN70" i="15"/>
  <c r="AR70" i="15"/>
  <c r="AT70" i="15"/>
  <c r="AX70" i="15"/>
  <c r="BF70" i="15"/>
  <c r="BN70" i="15"/>
  <c r="BV70" i="15"/>
  <c r="CD70" i="15"/>
  <c r="CL70" i="15"/>
  <c r="CT70" i="15"/>
  <c r="DB70" i="15"/>
  <c r="DJ70" i="15"/>
  <c r="DR70" i="15"/>
  <c r="AC70" i="15"/>
  <c r="AG70" i="15"/>
  <c r="AK70" i="15"/>
  <c r="AO70" i="15"/>
  <c r="AS70" i="15"/>
  <c r="BB70" i="15"/>
  <c r="BR70" i="15"/>
  <c r="CH70" i="15"/>
  <c r="CX70" i="15"/>
  <c r="DN70" i="15"/>
  <c r="AE70" i="15"/>
  <c r="AM70" i="15"/>
  <c r="BI70" i="15"/>
  <c r="BY70" i="15"/>
  <c r="CO70" i="15"/>
  <c r="DE70" i="15"/>
  <c r="DU70" i="15"/>
  <c r="Z70" i="15"/>
  <c r="AH70" i="15"/>
  <c r="AP70" i="15"/>
  <c r="BJ70" i="15"/>
  <c r="BZ70" i="15"/>
  <c r="CP70" i="15"/>
  <c r="DF70" i="15"/>
  <c r="DV70" i="15"/>
  <c r="AA70" i="15"/>
  <c r="AI70" i="15"/>
  <c r="AQ70" i="15"/>
  <c r="CW70" i="15"/>
  <c r="AD70" i="15"/>
  <c r="CG70" i="15"/>
  <c r="BA70" i="15"/>
  <c r="DM70" i="15"/>
  <c r="AL70" i="15"/>
  <c r="BQ70" i="15"/>
  <c r="AU82" i="15"/>
  <c r="AY82" i="15"/>
  <c r="BC82" i="15"/>
  <c r="BG82" i="15"/>
  <c r="BK82" i="15"/>
  <c r="BO82" i="15"/>
  <c r="BS82" i="15"/>
  <c r="BW82" i="15"/>
  <c r="CA82" i="15"/>
  <c r="CE82" i="15"/>
  <c r="CI82" i="15"/>
  <c r="CM82" i="15"/>
  <c r="CQ82" i="15"/>
  <c r="CU82" i="15"/>
  <c r="CY82" i="15"/>
  <c r="DC82" i="15"/>
  <c r="DG82" i="15"/>
  <c r="DK82" i="15"/>
  <c r="DO82" i="15"/>
  <c r="DS82" i="15"/>
  <c r="AV82" i="15"/>
  <c r="AZ82" i="15"/>
  <c r="BD82" i="15"/>
  <c r="BH82" i="15"/>
  <c r="BL82" i="15"/>
  <c r="BP82" i="15"/>
  <c r="BT82" i="15"/>
  <c r="BX82" i="15"/>
  <c r="CB82" i="15"/>
  <c r="CF82" i="15"/>
  <c r="CJ82" i="15"/>
  <c r="CN82" i="15"/>
  <c r="CR82" i="15"/>
  <c r="CV82" i="15"/>
  <c r="CZ82" i="15"/>
  <c r="DD82" i="15"/>
  <c r="DH82" i="15"/>
  <c r="DL82" i="15"/>
  <c r="DP82" i="15"/>
  <c r="DT82" i="15"/>
  <c r="AW82" i="15"/>
  <c r="BE82" i="15"/>
  <c r="BM82" i="15"/>
  <c r="BU82" i="15"/>
  <c r="CC82" i="15"/>
  <c r="CK82" i="15"/>
  <c r="CS82" i="15"/>
  <c r="DA82" i="15"/>
  <c r="DI82" i="15"/>
  <c r="DQ82" i="15"/>
  <c r="AB82" i="15"/>
  <c r="AF82" i="15"/>
  <c r="AJ82" i="15"/>
  <c r="AN82" i="15"/>
  <c r="AR82" i="15"/>
  <c r="AT82" i="15"/>
  <c r="AX82" i="15"/>
  <c r="BF82" i="15"/>
  <c r="BN82" i="15"/>
  <c r="BV82" i="15"/>
  <c r="CD82" i="15"/>
  <c r="CL82" i="15"/>
  <c r="CT82" i="15"/>
  <c r="DB82" i="15"/>
  <c r="DJ82" i="15"/>
  <c r="DR82" i="15"/>
  <c r="BB82" i="15"/>
  <c r="BR82" i="15"/>
  <c r="CH82" i="15"/>
  <c r="CX82" i="15"/>
  <c r="DN82" i="15"/>
  <c r="AA82" i="15"/>
  <c r="AG82" i="15"/>
  <c r="AL82" i="15"/>
  <c r="AQ82" i="15"/>
  <c r="BI82" i="15"/>
  <c r="BY82" i="15"/>
  <c r="CO82" i="15"/>
  <c r="DE82" i="15"/>
  <c r="DU82" i="15"/>
  <c r="AC82" i="15"/>
  <c r="AH82" i="15"/>
  <c r="AM82" i="15"/>
  <c r="AS82" i="15"/>
  <c r="BJ82" i="15"/>
  <c r="BZ82" i="15"/>
  <c r="CP82" i="15"/>
  <c r="DF82" i="15"/>
  <c r="DV82" i="15"/>
  <c r="AD82" i="15"/>
  <c r="AI82" i="15"/>
  <c r="AO82" i="15"/>
  <c r="CW82" i="15"/>
  <c r="AP82" i="15"/>
  <c r="BQ82" i="15"/>
  <c r="AE82" i="15"/>
  <c r="CG82" i="15"/>
  <c r="BA82" i="15"/>
  <c r="DM82" i="15"/>
  <c r="Z82" i="15"/>
  <c r="AK82" i="15"/>
  <c r="O92" i="15"/>
  <c r="Q18" i="15"/>
  <c r="O66" i="15"/>
  <c r="Q92" i="15"/>
  <c r="O58" i="15"/>
  <c r="O63" i="15"/>
  <c r="ED8" i="15"/>
  <c r="ES8" i="15"/>
  <c r="DX8" i="15"/>
  <c r="EB8" i="15"/>
  <c r="EK8" i="15"/>
  <c r="EA8" i="15"/>
  <c r="Q66" i="15"/>
  <c r="AX14" i="15"/>
  <c r="BB14" i="15"/>
  <c r="BF14" i="15"/>
  <c r="BJ14" i="15"/>
  <c r="BN14" i="15"/>
  <c r="BR14" i="15"/>
  <c r="BV14" i="15"/>
  <c r="BZ14" i="15"/>
  <c r="CD14" i="15"/>
  <c r="CH14" i="15"/>
  <c r="CL14" i="15"/>
  <c r="CP14" i="15"/>
  <c r="CT14" i="15"/>
  <c r="CX14" i="15"/>
  <c r="DB14" i="15"/>
  <c r="DF14" i="15"/>
  <c r="DJ14" i="15"/>
  <c r="DN14" i="15"/>
  <c r="DR14" i="15"/>
  <c r="DV14" i="15"/>
  <c r="AU14" i="15"/>
  <c r="AZ14" i="15"/>
  <c r="BE14" i="15"/>
  <c r="BK14" i="15"/>
  <c r="BP14" i="15"/>
  <c r="BU14" i="15"/>
  <c r="CA14" i="15"/>
  <c r="CF14" i="15"/>
  <c r="CK14" i="15"/>
  <c r="CQ14" i="15"/>
  <c r="CV14" i="15"/>
  <c r="DA14" i="15"/>
  <c r="DG14" i="15"/>
  <c r="DL14" i="15"/>
  <c r="DQ14" i="15"/>
  <c r="AV14" i="15"/>
  <c r="BC14" i="15"/>
  <c r="BI14" i="15"/>
  <c r="BQ14" i="15"/>
  <c r="BX14" i="15"/>
  <c r="CE14" i="15"/>
  <c r="CM14" i="15"/>
  <c r="CS14" i="15"/>
  <c r="CZ14" i="15"/>
  <c r="DH14" i="15"/>
  <c r="DO14" i="15"/>
  <c r="DU14" i="15"/>
  <c r="AW14" i="15"/>
  <c r="BG14" i="15"/>
  <c r="BO14" i="15"/>
  <c r="BY14" i="15"/>
  <c r="CI14" i="15"/>
  <c r="CR14" i="15"/>
  <c r="DC14" i="15"/>
  <c r="DK14" i="15"/>
  <c r="DT14" i="15"/>
  <c r="AY14" i="15"/>
  <c r="BH14" i="15"/>
  <c r="BS14" i="15"/>
  <c r="CB14" i="15"/>
  <c r="CJ14" i="15"/>
  <c r="CU14" i="15"/>
  <c r="DD14" i="15"/>
  <c r="DM14" i="15"/>
  <c r="BL14" i="15"/>
  <c r="CC14" i="15"/>
  <c r="CW14" i="15"/>
  <c r="DP14" i="15"/>
  <c r="BM14" i="15"/>
  <c r="CG14" i="15"/>
  <c r="CY14" i="15"/>
  <c r="DS14" i="15"/>
  <c r="BA14" i="15"/>
  <c r="CN14" i="15"/>
  <c r="BD14" i="15"/>
  <c r="CO14" i="15"/>
  <c r="DE14" i="15"/>
  <c r="DI14" i="15"/>
  <c r="BT14" i="15"/>
  <c r="AB14" i="15"/>
  <c r="AF14" i="15"/>
  <c r="AJ14" i="15"/>
  <c r="AN14" i="15"/>
  <c r="AR14" i="15"/>
  <c r="AT14" i="15"/>
  <c r="BW14" i="15"/>
  <c r="AC14" i="15"/>
  <c r="AG14" i="15"/>
  <c r="AK14" i="15"/>
  <c r="AO14" i="15"/>
  <c r="AS14" i="15"/>
  <c r="AE14" i="15"/>
  <c r="AM14" i="15"/>
  <c r="Z14" i="15"/>
  <c r="AH14" i="15"/>
  <c r="AP14" i="15"/>
  <c r="AA14" i="15"/>
  <c r="AI14" i="15"/>
  <c r="AQ14" i="15"/>
  <c r="AD14" i="15"/>
  <c r="AL14" i="15"/>
  <c r="AX17" i="15"/>
  <c r="BB17" i="15"/>
  <c r="BF17" i="15"/>
  <c r="BJ17" i="15"/>
  <c r="BN17" i="15"/>
  <c r="BR17" i="15"/>
  <c r="BV17" i="15"/>
  <c r="BZ17" i="15"/>
  <c r="CD17" i="15"/>
  <c r="CH17" i="15"/>
  <c r="CL17" i="15"/>
  <c r="CP17" i="15"/>
  <c r="CT17" i="15"/>
  <c r="CX17" i="15"/>
  <c r="DB17" i="15"/>
  <c r="DF17" i="15"/>
  <c r="DJ17" i="15"/>
  <c r="DN17" i="15"/>
  <c r="DR17" i="15"/>
  <c r="DV17" i="15"/>
  <c r="AU17" i="15"/>
  <c r="AZ17" i="15"/>
  <c r="BE17" i="15"/>
  <c r="BK17" i="15"/>
  <c r="BP17" i="15"/>
  <c r="BU17" i="15"/>
  <c r="CA17" i="15"/>
  <c r="CF17" i="15"/>
  <c r="CK17" i="15"/>
  <c r="CQ17" i="15"/>
  <c r="CV17" i="15"/>
  <c r="DA17" i="15"/>
  <c r="DG17" i="15"/>
  <c r="DL17" i="15"/>
  <c r="DQ17" i="15"/>
  <c r="AW17" i="15"/>
  <c r="BD17" i="15"/>
  <c r="BL17" i="15"/>
  <c r="BS17" i="15"/>
  <c r="BY17" i="15"/>
  <c r="CG17" i="15"/>
  <c r="CN17" i="15"/>
  <c r="CU17" i="15"/>
  <c r="DC17" i="15"/>
  <c r="DI17" i="15"/>
  <c r="DP17" i="15"/>
  <c r="BC17" i="15"/>
  <c r="BM17" i="15"/>
  <c r="BW17" i="15"/>
  <c r="CE17" i="15"/>
  <c r="CO17" i="15"/>
  <c r="CY17" i="15"/>
  <c r="DH17" i="15"/>
  <c r="DS17" i="15"/>
  <c r="AV17" i="15"/>
  <c r="BG17" i="15"/>
  <c r="BO17" i="15"/>
  <c r="BX17" i="15"/>
  <c r="CI17" i="15"/>
  <c r="CR17" i="15"/>
  <c r="CZ17" i="15"/>
  <c r="DK17" i="15"/>
  <c r="DT17" i="15"/>
  <c r="AY17" i="15"/>
  <c r="BQ17" i="15"/>
  <c r="CJ17" i="15"/>
  <c r="DD17" i="15"/>
  <c r="DU17" i="15"/>
  <c r="BA17" i="15"/>
  <c r="BT17" i="15"/>
  <c r="CM17" i="15"/>
  <c r="DE17" i="15"/>
  <c r="CB17" i="15"/>
  <c r="DM17" i="15"/>
  <c r="CC17" i="15"/>
  <c r="DO17" i="15"/>
  <c r="CS17" i="15"/>
  <c r="CW17" i="15"/>
  <c r="AB17" i="15"/>
  <c r="AF17" i="15"/>
  <c r="AJ17" i="15"/>
  <c r="AN17" i="15"/>
  <c r="AR17" i="15"/>
  <c r="AC17" i="15"/>
  <c r="AG17" i="15"/>
  <c r="AK17" i="15"/>
  <c r="AO17" i="15"/>
  <c r="AS17" i="15"/>
  <c r="BH17" i="15"/>
  <c r="AA17" i="15"/>
  <c r="AI17" i="15"/>
  <c r="AQ17" i="15"/>
  <c r="AT17" i="15"/>
  <c r="AD17" i="15"/>
  <c r="AL17" i="15"/>
  <c r="BI17" i="15"/>
  <c r="AE17" i="15"/>
  <c r="AM17" i="15"/>
  <c r="AH17" i="15"/>
  <c r="AP17" i="15"/>
  <c r="Z17" i="15"/>
  <c r="AW41" i="15"/>
  <c r="BA41" i="15"/>
  <c r="BE41" i="15"/>
  <c r="BI41" i="15"/>
  <c r="BM41" i="15"/>
  <c r="BQ41" i="15"/>
  <c r="BU41" i="15"/>
  <c r="BY41" i="15"/>
  <c r="CC41" i="15"/>
  <c r="CG41" i="15"/>
  <c r="CK41" i="15"/>
  <c r="CO41" i="15"/>
  <c r="CS41" i="15"/>
  <c r="CW41" i="15"/>
  <c r="DA41" i="15"/>
  <c r="DE41" i="15"/>
  <c r="DI41" i="15"/>
  <c r="DM41" i="15"/>
  <c r="DQ41" i="15"/>
  <c r="DU41" i="15"/>
  <c r="AY41" i="15"/>
  <c r="BD41" i="15"/>
  <c r="BJ41" i="15"/>
  <c r="BO41" i="15"/>
  <c r="BT41" i="15"/>
  <c r="BZ41" i="15"/>
  <c r="CE41" i="15"/>
  <c r="CJ41" i="15"/>
  <c r="CP41" i="15"/>
  <c r="CU41" i="15"/>
  <c r="CZ41" i="15"/>
  <c r="DF41" i="15"/>
  <c r="DK41" i="15"/>
  <c r="DP41" i="15"/>
  <c r="DV41" i="15"/>
  <c r="AV41" i="15"/>
  <c r="BC41" i="15"/>
  <c r="BK41" i="15"/>
  <c r="BR41" i="15"/>
  <c r="BX41" i="15"/>
  <c r="CF41" i="15"/>
  <c r="CM41" i="15"/>
  <c r="CT41" i="15"/>
  <c r="DB41" i="15"/>
  <c r="DH41" i="15"/>
  <c r="DO41" i="15"/>
  <c r="AX41" i="15"/>
  <c r="BF41" i="15"/>
  <c r="BL41" i="15"/>
  <c r="BS41" i="15"/>
  <c r="CA41" i="15"/>
  <c r="CH41" i="15"/>
  <c r="CN41" i="15"/>
  <c r="CV41" i="15"/>
  <c r="DC41" i="15"/>
  <c r="DJ41" i="15"/>
  <c r="DR41" i="15"/>
  <c r="BG41" i="15"/>
  <c r="BV41" i="15"/>
  <c r="CI41" i="15"/>
  <c r="CX41" i="15"/>
  <c r="DL41" i="15"/>
  <c r="AU41" i="15"/>
  <c r="BH41" i="15"/>
  <c r="BW41" i="15"/>
  <c r="CL41" i="15"/>
  <c r="CY41" i="15"/>
  <c r="DN41" i="15"/>
  <c r="AZ41" i="15"/>
  <c r="CB41" i="15"/>
  <c r="DD41" i="15"/>
  <c r="AB41" i="15"/>
  <c r="AF41" i="15"/>
  <c r="AJ41" i="15"/>
  <c r="AN41" i="15"/>
  <c r="AR41" i="15"/>
  <c r="BB41" i="15"/>
  <c r="CD41" i="15"/>
  <c r="DG41" i="15"/>
  <c r="AC41" i="15"/>
  <c r="AG41" i="15"/>
  <c r="AK41" i="15"/>
  <c r="AO41" i="15"/>
  <c r="AS41" i="15"/>
  <c r="BN41" i="15"/>
  <c r="CQ41" i="15"/>
  <c r="DS41" i="15"/>
  <c r="CR41" i="15"/>
  <c r="AA41" i="15"/>
  <c r="AI41" i="15"/>
  <c r="AQ41" i="15"/>
  <c r="DT41" i="15"/>
  <c r="AD41" i="15"/>
  <c r="AL41" i="15"/>
  <c r="AE41" i="15"/>
  <c r="AM41" i="15"/>
  <c r="AT41" i="15"/>
  <c r="AH41" i="15"/>
  <c r="BP41" i="15"/>
  <c r="AP41" i="15"/>
  <c r="Z41" i="15"/>
  <c r="AU61" i="15"/>
  <c r="AY61" i="15"/>
  <c r="BC61" i="15"/>
  <c r="BG61" i="15"/>
  <c r="BK61" i="15"/>
  <c r="BO61" i="15"/>
  <c r="BS61" i="15"/>
  <c r="BW61" i="15"/>
  <c r="CA61" i="15"/>
  <c r="CE61" i="15"/>
  <c r="CI61" i="15"/>
  <c r="CM61" i="15"/>
  <c r="CQ61" i="15"/>
  <c r="CU61" i="15"/>
  <c r="CY61" i="15"/>
  <c r="DC61" i="15"/>
  <c r="DG61" i="15"/>
  <c r="DK61" i="15"/>
  <c r="DO61" i="15"/>
  <c r="DS61" i="15"/>
  <c r="AV61" i="15"/>
  <c r="BA61" i="15"/>
  <c r="BF61" i="15"/>
  <c r="BL61" i="15"/>
  <c r="BQ61" i="15"/>
  <c r="BV61" i="15"/>
  <c r="CB61" i="15"/>
  <c r="CG61" i="15"/>
  <c r="CL61" i="15"/>
  <c r="CR61" i="15"/>
  <c r="CW61" i="15"/>
  <c r="DB61" i="15"/>
  <c r="DH61" i="15"/>
  <c r="DM61" i="15"/>
  <c r="DR61" i="15"/>
  <c r="AW61" i="15"/>
  <c r="BB61" i="15"/>
  <c r="BH61" i="15"/>
  <c r="BM61" i="15"/>
  <c r="BR61" i="15"/>
  <c r="BX61" i="15"/>
  <c r="CC61" i="15"/>
  <c r="CH61" i="15"/>
  <c r="CN61" i="15"/>
  <c r="CS61" i="15"/>
  <c r="CX61" i="15"/>
  <c r="DD61" i="15"/>
  <c r="DI61" i="15"/>
  <c r="DN61" i="15"/>
  <c r="DT61" i="15"/>
  <c r="BD61" i="15"/>
  <c r="BN61" i="15"/>
  <c r="BY61" i="15"/>
  <c r="CJ61" i="15"/>
  <c r="CT61" i="15"/>
  <c r="DE61" i="15"/>
  <c r="DP61" i="15"/>
  <c r="AB61" i="15"/>
  <c r="AF61" i="15"/>
  <c r="AJ61" i="15"/>
  <c r="AN61" i="15"/>
  <c r="AR61" i="15"/>
  <c r="BE61" i="15"/>
  <c r="BP61" i="15"/>
  <c r="BZ61" i="15"/>
  <c r="CK61" i="15"/>
  <c r="CV61" i="15"/>
  <c r="DF61" i="15"/>
  <c r="DQ61" i="15"/>
  <c r="AC61" i="15"/>
  <c r="AG61" i="15"/>
  <c r="AK61" i="15"/>
  <c r="AO61" i="15"/>
  <c r="AS61" i="15"/>
  <c r="BJ61" i="15"/>
  <c r="CF61" i="15"/>
  <c r="DA61" i="15"/>
  <c r="DV61" i="15"/>
  <c r="AA61" i="15"/>
  <c r="AI61" i="15"/>
  <c r="AQ61" i="15"/>
  <c r="AX61" i="15"/>
  <c r="BT61" i="15"/>
  <c r="CO61" i="15"/>
  <c r="DJ61" i="15"/>
  <c r="AD61" i="15"/>
  <c r="AL61" i="15"/>
  <c r="AT61" i="15"/>
  <c r="AZ61" i="15"/>
  <c r="BU61" i="15"/>
  <c r="CP61" i="15"/>
  <c r="DL61" i="15"/>
  <c r="AE61" i="15"/>
  <c r="AM61" i="15"/>
  <c r="BI61" i="15"/>
  <c r="CZ61" i="15"/>
  <c r="AH61" i="15"/>
  <c r="DU61" i="15"/>
  <c r="CD61" i="15"/>
  <c r="Z61" i="15"/>
  <c r="AP61" i="15"/>
  <c r="AU81" i="15"/>
  <c r="AY81" i="15"/>
  <c r="BC81" i="15"/>
  <c r="BG81" i="15"/>
  <c r="BK81" i="15"/>
  <c r="BO81" i="15"/>
  <c r="BS81" i="15"/>
  <c r="BW81" i="15"/>
  <c r="CA81" i="15"/>
  <c r="CE81" i="15"/>
  <c r="CI81" i="15"/>
  <c r="CM81" i="15"/>
  <c r="CQ81" i="15"/>
  <c r="CU81" i="15"/>
  <c r="CY81" i="15"/>
  <c r="DC81" i="15"/>
  <c r="DG81" i="15"/>
  <c r="DK81" i="15"/>
  <c r="DO81" i="15"/>
  <c r="DS81" i="15"/>
  <c r="AV81" i="15"/>
  <c r="AZ81" i="15"/>
  <c r="BD81" i="15"/>
  <c r="BH81" i="15"/>
  <c r="BL81" i="15"/>
  <c r="BP81" i="15"/>
  <c r="BT81" i="15"/>
  <c r="BX81" i="15"/>
  <c r="CB81" i="15"/>
  <c r="CF81" i="15"/>
  <c r="CJ81" i="15"/>
  <c r="CN81" i="15"/>
  <c r="CR81" i="15"/>
  <c r="CV81" i="15"/>
  <c r="CZ81" i="15"/>
  <c r="DD81" i="15"/>
  <c r="DH81" i="15"/>
  <c r="DL81" i="15"/>
  <c r="DP81" i="15"/>
  <c r="DT81" i="15"/>
  <c r="AW81" i="15"/>
  <c r="BE81" i="15"/>
  <c r="BM81" i="15"/>
  <c r="BU81" i="15"/>
  <c r="CC81" i="15"/>
  <c r="CK81" i="15"/>
  <c r="CS81" i="15"/>
  <c r="DA81" i="15"/>
  <c r="DI81" i="15"/>
  <c r="DQ81" i="15"/>
  <c r="AB81" i="15"/>
  <c r="AF81" i="15"/>
  <c r="AJ81" i="15"/>
  <c r="AN81" i="15"/>
  <c r="AR81" i="15"/>
  <c r="AX81" i="15"/>
  <c r="BF81" i="15"/>
  <c r="BN81" i="15"/>
  <c r="BV81" i="15"/>
  <c r="CD81" i="15"/>
  <c r="CL81" i="15"/>
  <c r="CT81" i="15"/>
  <c r="DB81" i="15"/>
  <c r="DJ81" i="15"/>
  <c r="DR81" i="15"/>
  <c r="BB81" i="15"/>
  <c r="BR81" i="15"/>
  <c r="CH81" i="15"/>
  <c r="CX81" i="15"/>
  <c r="DN81" i="15"/>
  <c r="Z81" i="15"/>
  <c r="AE81" i="15"/>
  <c r="AK81" i="15"/>
  <c r="AP81" i="15"/>
  <c r="AT81" i="15"/>
  <c r="BI81" i="15"/>
  <c r="BY81" i="15"/>
  <c r="CO81" i="15"/>
  <c r="DE81" i="15"/>
  <c r="DU81" i="15"/>
  <c r="AA81" i="15"/>
  <c r="AG81" i="15"/>
  <c r="AL81" i="15"/>
  <c r="AQ81" i="15"/>
  <c r="BJ81" i="15"/>
  <c r="BZ81" i="15"/>
  <c r="CP81" i="15"/>
  <c r="DF81" i="15"/>
  <c r="DV81" i="15"/>
  <c r="AC81" i="15"/>
  <c r="AH81" i="15"/>
  <c r="AM81" i="15"/>
  <c r="AS81" i="15"/>
  <c r="BA81" i="15"/>
  <c r="DM81" i="15"/>
  <c r="AO81" i="15"/>
  <c r="CG81" i="15"/>
  <c r="AD81" i="15"/>
  <c r="AI81" i="15"/>
  <c r="BQ81" i="15"/>
  <c r="CW81" i="15"/>
  <c r="EM5" i="7"/>
  <c r="AQ5" i="7"/>
  <c r="EN5" i="7" s="1"/>
  <c r="AO5" i="7"/>
  <c r="EL5" i="7" s="1"/>
  <c r="CM49" i="14"/>
  <c r="AJ69" i="14"/>
  <c r="AU12" i="14"/>
  <c r="AN12" i="14"/>
  <c r="CF12" i="14"/>
  <c r="AH12" i="14"/>
  <c r="CU12" i="14"/>
  <c r="BV12" i="14"/>
  <c r="AD12" i="14"/>
  <c r="CS12" i="14"/>
  <c r="CO12" i="14"/>
  <c r="AA28" i="14"/>
  <c r="DH28" i="14"/>
  <c r="CP28" i="14"/>
  <c r="AU28" i="14"/>
  <c r="AO28" i="14"/>
  <c r="BN28" i="14"/>
  <c r="BM44" i="14"/>
  <c r="DF44" i="14"/>
  <c r="DO44" i="14"/>
  <c r="CK44" i="14"/>
  <c r="AI44" i="14"/>
  <c r="CJ44" i="14"/>
  <c r="Y60" i="14"/>
  <c r="BQ60" i="14"/>
  <c r="DE60" i="14"/>
  <c r="AX60" i="14"/>
  <c r="BK60" i="14"/>
  <c r="CY60" i="14"/>
  <c r="CJ60" i="14"/>
  <c r="CL60" i="14"/>
  <c r="CF60" i="14"/>
  <c r="BR60" i="14"/>
  <c r="BL76" i="14"/>
  <c r="DI76" i="14"/>
  <c r="AM76" i="14"/>
  <c r="CJ76" i="14"/>
  <c r="CT76" i="14"/>
  <c r="BJ92" i="14"/>
  <c r="BK92" i="14"/>
  <c r="CY92" i="14"/>
  <c r="AV92" i="14"/>
  <c r="CN92" i="14"/>
  <c r="AG92" i="14"/>
  <c r="BY92" i="14"/>
  <c r="DQ92" i="14"/>
  <c r="DR92" i="14"/>
  <c r="AO17" i="14"/>
  <c r="CG17" i="14"/>
  <c r="V17" i="14"/>
  <c r="BN17" i="14"/>
  <c r="DF17" i="14"/>
  <c r="AU17" i="14"/>
  <c r="CM17" i="14"/>
  <c r="BX17" i="14"/>
  <c r="AZ17" i="14"/>
  <c r="BT17" i="14"/>
  <c r="BL33" i="14"/>
  <c r="DD33" i="14"/>
  <c r="AW33" i="14"/>
  <c r="CO33" i="14"/>
  <c r="AH33" i="14"/>
  <c r="BV33" i="14"/>
  <c r="DN33" i="14"/>
  <c r="CA33" i="14"/>
  <c r="W33" i="14"/>
  <c r="AS53" i="14"/>
  <c r="BB53" i="14"/>
  <c r="BK53" i="14"/>
  <c r="AR53" i="14"/>
  <c r="BM53" i="14"/>
  <c r="BV53" i="14"/>
  <c r="CE53" i="14"/>
  <c r="DH53" i="14"/>
  <c r="AM77" i="14"/>
  <c r="CQ77" i="14"/>
  <c r="BD77" i="14"/>
  <c r="DD77" i="14"/>
  <c r="BQ77" i="14"/>
  <c r="AP77" i="14"/>
  <c r="AD77" i="14"/>
  <c r="DD61" i="14"/>
  <c r="DQ61" i="14"/>
  <c r="AQ61" i="14"/>
  <c r="AC61" i="14"/>
  <c r="AL61" i="14"/>
  <c r="AE61" i="14"/>
  <c r="BB93" i="14"/>
  <c r="BG93" i="14"/>
  <c r="DG93" i="14"/>
  <c r="BT93" i="14"/>
  <c r="AC93" i="14"/>
  <c r="CG93" i="14"/>
  <c r="CL93" i="14"/>
  <c r="DG30" i="14"/>
  <c r="CY30" i="14"/>
  <c r="AI30" i="14"/>
  <c r="CH30" i="14"/>
  <c r="AP30" i="14"/>
  <c r="CW30" i="14"/>
  <c r="BI30" i="14"/>
  <c r="DL30" i="14"/>
  <c r="BT30" i="14"/>
  <c r="X30" i="14"/>
  <c r="Y12" i="14"/>
  <c r="BM12" i="14"/>
  <c r="BJ12" i="14"/>
  <c r="BQ12" i="14"/>
  <c r="BU12" i="14"/>
  <c r="CV12" i="14"/>
  <c r="AJ12" i="14"/>
  <c r="W12" i="14"/>
  <c r="DL60" i="14"/>
  <c r="BV60" i="14"/>
  <c r="AR60" i="14"/>
  <c r="CA60" i="14"/>
  <c r="AT60" i="14"/>
  <c r="CK60" i="14"/>
  <c r="AO60" i="14"/>
  <c r="CL92" i="14"/>
  <c r="CS92" i="14"/>
  <c r="AW92" i="14"/>
  <c r="CF92" i="14"/>
  <c r="AB92" i="14"/>
  <c r="CA92" i="14"/>
  <c r="DP17" i="14"/>
  <c r="BL17" i="14"/>
  <c r="DC17" i="14"/>
  <c r="AQ17" i="14"/>
  <c r="CH17" i="14"/>
  <c r="AL17" i="14"/>
  <c r="BY17" i="14"/>
  <c r="AY33" i="14"/>
  <c r="DJ33" i="14"/>
  <c r="BB33" i="14"/>
  <c r="DE33" i="14"/>
  <c r="AS33" i="14"/>
  <c r="CF33" i="14"/>
  <c r="AJ33" i="14"/>
  <c r="CT77" i="14"/>
  <c r="DR77" i="14"/>
  <c r="BM77" i="14"/>
  <c r="CF77" i="14"/>
  <c r="DO77" i="14"/>
  <c r="AE77" i="14"/>
  <c r="DR93" i="14"/>
  <c r="BI93" i="14"/>
  <c r="CR93" i="14"/>
  <c r="X93" i="14"/>
  <c r="AI93" i="14"/>
  <c r="DA28" i="14"/>
  <c r="BL44" i="14"/>
  <c r="BJ44" i="14"/>
  <c r="BQ76" i="14"/>
  <c r="AE53" i="14"/>
  <c r="W61" i="14"/>
  <c r="CC61" i="14"/>
  <c r="AV13" i="14"/>
  <c r="BU13" i="14"/>
  <c r="X69" i="14"/>
  <c r="AS69" i="14"/>
  <c r="BU49" i="14"/>
  <c r="Y49" i="14"/>
  <c r="AQ49" i="14"/>
  <c r="DD49" i="14"/>
  <c r="AA85" i="14"/>
  <c r="AE85" i="14"/>
  <c r="BE85" i="14"/>
  <c r="DD85" i="14"/>
  <c r="CQ30" i="14"/>
  <c r="CI30" i="14"/>
  <c r="DR30" i="14"/>
  <c r="BZ30" i="14"/>
  <c r="AL30" i="14"/>
  <c r="CS30" i="14"/>
  <c r="BA30" i="14"/>
  <c r="DH30" i="14"/>
  <c r="BP30" i="14"/>
  <c r="DO12" i="14"/>
  <c r="DN12" i="14"/>
  <c r="DR12" i="14"/>
  <c r="AK12" i="14"/>
  <c r="BN12" i="14"/>
  <c r="CB12" i="14"/>
  <c r="BO12" i="14"/>
  <c r="AN60" i="14"/>
  <c r="BX60" i="14"/>
  <c r="AF60" i="14"/>
  <c r="DO60" i="14"/>
  <c r="BC60" i="14"/>
  <c r="AD60" i="14"/>
  <c r="CG60" i="14"/>
  <c r="DB92" i="14"/>
  <c r="CT92" i="14"/>
  <c r="CO92" i="14"/>
  <c r="AC92" i="14"/>
  <c r="BP92" i="14"/>
  <c r="DO92" i="14"/>
  <c r="BC92" i="14"/>
  <c r="CJ17" i="14"/>
  <c r="AV17" i="14"/>
  <c r="CI17" i="14"/>
  <c r="AA17" i="14"/>
  <c r="CD17" i="14"/>
  <c r="DQ17" i="14"/>
  <c r="BI17" i="14"/>
  <c r="BC33" i="14"/>
  <c r="AU33" i="14"/>
  <c r="CT33" i="14"/>
  <c r="AX33" i="14"/>
  <c r="CK33" i="14"/>
  <c r="AC33" i="14"/>
  <c r="CB33" i="14"/>
  <c r="AN49" i="14"/>
  <c r="AH49" i="14"/>
  <c r="DF77" i="14"/>
  <c r="DM77" i="14"/>
  <c r="AO77" i="14"/>
  <c r="BX77" i="14"/>
  <c r="CM77" i="14"/>
  <c r="CP85" i="14"/>
  <c r="CM85" i="14"/>
  <c r="DQ93" i="14"/>
  <c r="BE93" i="14"/>
  <c r="BX93" i="14"/>
  <c r="CM93" i="14"/>
  <c r="AA93" i="14"/>
  <c r="DJ69" i="14"/>
  <c r="CK28" i="14"/>
  <c r="AV44" i="14"/>
  <c r="AD44" i="14"/>
  <c r="AK76" i="14"/>
  <c r="CF45" i="14"/>
  <c r="DJ53" i="14"/>
  <c r="CE61" i="14"/>
  <c r="BI61" i="14"/>
  <c r="AB49" i="14"/>
  <c r="X49" i="14"/>
  <c r="AF49" i="14"/>
  <c r="CA49" i="14"/>
  <c r="AE49" i="14"/>
  <c r="BR49" i="14"/>
  <c r="DQ49" i="14"/>
  <c r="AT85" i="14"/>
  <c r="DA85" i="14"/>
  <c r="BA85" i="14"/>
  <c r="CN85" i="14"/>
  <c r="AB85" i="14"/>
  <c r="CA85" i="14"/>
  <c r="W69" i="14"/>
  <c r="CA69" i="14"/>
  <c r="CX69" i="14"/>
  <c r="DE69" i="14"/>
  <c r="DH69" i="14"/>
  <c r="AA12" i="14"/>
  <c r="AQ12" i="14"/>
  <c r="BG12" i="14"/>
  <c r="AB12" i="14"/>
  <c r="AR12" i="14"/>
  <c r="BH12" i="14"/>
  <c r="BX12" i="14"/>
  <c r="CN12" i="14"/>
  <c r="DD12" i="14"/>
  <c r="Z12" i="14"/>
  <c r="BF12" i="14"/>
  <c r="CE12" i="14"/>
  <c r="DA12" i="14"/>
  <c r="AC12" i="14"/>
  <c r="BI12" i="14"/>
  <c r="CG12" i="14"/>
  <c r="DB12" i="14"/>
  <c r="V12" i="14"/>
  <c r="BB12" i="14"/>
  <c r="CC12" i="14"/>
  <c r="CX12" i="14"/>
  <c r="AG12" i="14"/>
  <c r="AO12" i="14"/>
  <c r="AW12" i="14"/>
  <c r="BE12" i="14"/>
  <c r="AE28" i="14"/>
  <c r="BO28" i="14"/>
  <c r="AF28" i="14"/>
  <c r="CB28" i="14"/>
  <c r="Y28" i="14"/>
  <c r="BU28" i="14"/>
  <c r="DE28" i="14"/>
  <c r="AD28" i="14"/>
  <c r="BR28" i="14"/>
  <c r="AY28" i="14"/>
  <c r="AN28" i="14"/>
  <c r="DD28" i="14"/>
  <c r="BE28" i="14"/>
  <c r="DQ28" i="14"/>
  <c r="DF28" i="14"/>
  <c r="AG44" i="14"/>
  <c r="Y44" i="14"/>
  <c r="BE44" i="14"/>
  <c r="CG44" i="14"/>
  <c r="DI44" i="14"/>
  <c r="AP44" i="14"/>
  <c r="BN44" i="14"/>
  <c r="CP44" i="14"/>
  <c r="W44" i="14"/>
  <c r="AY44" i="14"/>
  <c r="BW44" i="14"/>
  <c r="DC44" i="14"/>
  <c r="BT44" i="14"/>
  <c r="BX44" i="14"/>
  <c r="DH44" i="14"/>
  <c r="CF44" i="14"/>
  <c r="AK44" i="14"/>
  <c r="BQ44" i="14"/>
  <c r="DA44" i="14"/>
  <c r="AT44" i="14"/>
  <c r="CD44" i="14"/>
  <c r="DJ44" i="14"/>
  <c r="BC44" i="14"/>
  <c r="CM44" i="14"/>
  <c r="BD44" i="14"/>
  <c r="DD44" i="14"/>
  <c r="CV44" i="14"/>
  <c r="AO44" i="14"/>
  <c r="CC44" i="14"/>
  <c r="DQ44" i="14"/>
  <c r="AX44" i="14"/>
  <c r="CL44" i="14"/>
  <c r="AA44" i="14"/>
  <c r="AG60" i="14"/>
  <c r="AW60" i="14"/>
  <c r="BM60" i="14"/>
  <c r="CC60" i="14"/>
  <c r="CS60" i="14"/>
  <c r="DI60" i="14"/>
  <c r="Z60" i="14"/>
  <c r="AP60" i="14"/>
  <c r="AA60" i="14"/>
  <c r="AQ60" i="14"/>
  <c r="BG60" i="14"/>
  <c r="BW60" i="14"/>
  <c r="CM60" i="14"/>
  <c r="DC60" i="14"/>
  <c r="AB60" i="14"/>
  <c r="BT60" i="14"/>
  <c r="CZ60" i="14"/>
  <c r="AV60" i="14"/>
  <c r="CD60" i="14"/>
  <c r="DJ60" i="14"/>
  <c r="BH60" i="14"/>
  <c r="CN60" i="14"/>
  <c r="BB60" i="14"/>
  <c r="CP60" i="14"/>
  <c r="BZ60" i="14"/>
  <c r="W76" i="14"/>
  <c r="AI76" i="14"/>
  <c r="BG76" i="14"/>
  <c r="CI76" i="14"/>
  <c r="DO76" i="14"/>
  <c r="AV76" i="14"/>
  <c r="BT76" i="14"/>
  <c r="CZ76" i="14"/>
  <c r="AG76" i="14"/>
  <c r="BI76" i="14"/>
  <c r="CO76" i="14"/>
  <c r="DM76" i="14"/>
  <c r="DJ76" i="14"/>
  <c r="V76" i="14"/>
  <c r="AP76" i="14"/>
  <c r="BC76" i="14"/>
  <c r="CU76" i="14"/>
  <c r="AF76" i="14"/>
  <c r="BP76" i="14"/>
  <c r="DH76" i="14"/>
  <c r="AW76" i="14"/>
  <c r="CC76" i="14"/>
  <c r="AH76" i="14"/>
  <c r="DR76" i="14"/>
  <c r="CX76" i="14"/>
  <c r="BO76" i="14"/>
  <c r="CY76" i="14"/>
  <c r="AN76" i="14"/>
  <c r="CF76" i="14"/>
  <c r="DL76" i="14"/>
  <c r="BA76" i="14"/>
  <c r="CS76" i="14"/>
  <c r="BN76" i="14"/>
  <c r="AD76" i="14"/>
  <c r="BV76" i="14"/>
  <c r="AT92" i="14"/>
  <c r="BZ92" i="14"/>
  <c r="AA92" i="14"/>
  <c r="AQ92" i="14"/>
  <c r="BG92" i="14"/>
  <c r="BW92" i="14"/>
  <c r="CM92" i="14"/>
  <c r="DC92" i="14"/>
  <c r="X92" i="14"/>
  <c r="AN92" i="14"/>
  <c r="BD92" i="14"/>
  <c r="BT92" i="14"/>
  <c r="CJ92" i="14"/>
  <c r="CZ92" i="14"/>
  <c r="DP92" i="14"/>
  <c r="AK92" i="14"/>
  <c r="BA92" i="14"/>
  <c r="BQ92" i="14"/>
  <c r="CG92" i="14"/>
  <c r="CW92" i="14"/>
  <c r="DM92" i="14"/>
  <c r="BN92" i="14"/>
  <c r="Z92" i="14"/>
  <c r="V92" i="14"/>
  <c r="CH92" i="14"/>
  <c r="BV92" i="14"/>
  <c r="AD92" i="14"/>
  <c r="AB30" i="14"/>
  <c r="AR30" i="14"/>
  <c r="BH30" i="14"/>
  <c r="BX30" i="14"/>
  <c r="CN30" i="14"/>
  <c r="DD30" i="14"/>
  <c r="Y30" i="14"/>
  <c r="AO30" i="14"/>
  <c r="BE30" i="14"/>
  <c r="BU30" i="14"/>
  <c r="CK30" i="14"/>
  <c r="DA30" i="14"/>
  <c r="DQ30" i="14"/>
  <c r="AH30" i="14"/>
  <c r="AX30" i="14"/>
  <c r="BN30" i="14"/>
  <c r="CD30" i="14"/>
  <c r="CT30" i="14"/>
  <c r="DJ30" i="14"/>
  <c r="AY30" i="14"/>
  <c r="DK30" i="14"/>
  <c r="BS30" i="14"/>
  <c r="AA30" i="14"/>
  <c r="CM30" i="14"/>
  <c r="AU30" i="14"/>
  <c r="K17" i="14"/>
  <c r="AG17" i="14"/>
  <c r="AW17" i="14"/>
  <c r="BM17" i="14"/>
  <c r="CC17" i="14"/>
  <c r="CS17" i="14"/>
  <c r="DI17" i="14"/>
  <c r="Z17" i="14"/>
  <c r="AP17" i="14"/>
  <c r="BF17" i="14"/>
  <c r="BV17" i="14"/>
  <c r="CL17" i="14"/>
  <c r="DB17" i="14"/>
  <c r="DR17" i="14"/>
  <c r="AI17" i="14"/>
  <c r="AY17" i="14"/>
  <c r="BO17" i="14"/>
  <c r="CE17" i="14"/>
  <c r="CU17" i="14"/>
  <c r="DK17" i="14"/>
  <c r="BH17" i="14"/>
  <c r="AF17" i="14"/>
  <c r="CR17" i="14"/>
  <c r="BP17" i="14"/>
  <c r="X17" i="14"/>
  <c r="BD17" i="14"/>
  <c r="X33" i="14"/>
  <c r="AN33" i="14"/>
  <c r="BD33" i="14"/>
  <c r="BT33" i="14"/>
  <c r="CJ33" i="14"/>
  <c r="CZ33" i="14"/>
  <c r="DP33" i="14"/>
  <c r="AK33" i="14"/>
  <c r="BA33" i="14"/>
  <c r="BQ33" i="14"/>
  <c r="CG33" i="14"/>
  <c r="CW33" i="14"/>
  <c r="DM33" i="14"/>
  <c r="AD33" i="14"/>
  <c r="AT33" i="14"/>
  <c r="BJ33" i="14"/>
  <c r="BZ33" i="14"/>
  <c r="CP33" i="14"/>
  <c r="DF33" i="14"/>
  <c r="AA33" i="14"/>
  <c r="CM33" i="14"/>
  <c r="BK33" i="14"/>
  <c r="AI33" i="14"/>
  <c r="CU33" i="14"/>
  <c r="CI33" i="14"/>
  <c r="DO33" i="14"/>
  <c r="AO53" i="14"/>
  <c r="BI53" i="14"/>
  <c r="CC53" i="14"/>
  <c r="DA53" i="14"/>
  <c r="V53" i="14"/>
  <c r="AP53" i="14"/>
  <c r="BN53" i="14"/>
  <c r="CH53" i="14"/>
  <c r="DB53" i="14"/>
  <c r="AA53" i="14"/>
  <c r="AU53" i="14"/>
  <c r="BO53" i="14"/>
  <c r="CM53" i="14"/>
  <c r="DG53" i="14"/>
  <c r="BP53" i="14"/>
  <c r="BD53" i="14"/>
  <c r="AB53" i="14"/>
  <c r="DD53" i="14"/>
  <c r="AF53" i="14"/>
  <c r="Y53" i="14"/>
  <c r="AW53" i="14"/>
  <c r="BY53" i="14"/>
  <c r="DE53" i="14"/>
  <c r="AH53" i="14"/>
  <c r="BF53" i="14"/>
  <c r="CL53" i="14"/>
  <c r="DN53" i="14"/>
  <c r="AQ53" i="14"/>
  <c r="BW53" i="14"/>
  <c r="CU53" i="14"/>
  <c r="AZ53" i="14"/>
  <c r="BT53" i="14"/>
  <c r="BX53" i="14"/>
  <c r="CB53" i="14"/>
  <c r="AC53" i="14"/>
  <c r="BE53" i="14"/>
  <c r="CK53" i="14"/>
  <c r="DI53" i="14"/>
  <c r="AL53" i="14"/>
  <c r="BR53" i="14"/>
  <c r="CT53" i="14"/>
  <c r="DR53" i="14"/>
  <c r="AY53" i="14"/>
  <c r="CA53" i="14"/>
  <c r="DC53" i="14"/>
  <c r="CV53" i="14"/>
  <c r="CJ53" i="14"/>
  <c r="CN53" i="14"/>
  <c r="AI77" i="14"/>
  <c r="AY77" i="14"/>
  <c r="BO77" i="14"/>
  <c r="CE77" i="14"/>
  <c r="CU77" i="14"/>
  <c r="DK77" i="14"/>
  <c r="AF77" i="14"/>
  <c r="AV77" i="14"/>
  <c r="BL77" i="14"/>
  <c r="CB77" i="14"/>
  <c r="CR77" i="14"/>
  <c r="DH77" i="14"/>
  <c r="AC77" i="14"/>
  <c r="AS77" i="14"/>
  <c r="BI77" i="14"/>
  <c r="BY77" i="14"/>
  <c r="CO77" i="14"/>
  <c r="DE77" i="14"/>
  <c r="Z77" i="14"/>
  <c r="CL77" i="14"/>
  <c r="CD77" i="14"/>
  <c r="CH77" i="14"/>
  <c r="BJ77" i="14"/>
  <c r="AH77" i="14"/>
  <c r="BR77" i="14"/>
  <c r="W77" i="14"/>
  <c r="AQ77" i="14"/>
  <c r="BK77" i="14"/>
  <c r="CI77" i="14"/>
  <c r="DC77" i="14"/>
  <c r="AB77" i="14"/>
  <c r="AZ77" i="14"/>
  <c r="BT77" i="14"/>
  <c r="CN77" i="14"/>
  <c r="DL77" i="14"/>
  <c r="AK77" i="14"/>
  <c r="BE77" i="14"/>
  <c r="CC77" i="14"/>
  <c r="CW77" i="14"/>
  <c r="DQ77" i="14"/>
  <c r="DB77" i="14"/>
  <c r="V77" i="14"/>
  <c r="AT77" i="14"/>
  <c r="BN77" i="14"/>
  <c r="AJ61" i="14"/>
  <c r="BH61" i="14"/>
  <c r="CB61" i="14"/>
  <c r="CV61" i="14"/>
  <c r="Y61" i="14"/>
  <c r="AS61" i="14"/>
  <c r="BM61" i="14"/>
  <c r="CK61" i="14"/>
  <c r="DE61" i="14"/>
  <c r="Z61" i="14"/>
  <c r="AX61" i="14"/>
  <c r="BR61" i="14"/>
  <c r="CL61" i="14"/>
  <c r="DJ61" i="14"/>
  <c r="BG61" i="14"/>
  <c r="AU61" i="14"/>
  <c r="AY61" i="14"/>
  <c r="BS61" i="14"/>
  <c r="AM61" i="14"/>
  <c r="AB61" i="14"/>
  <c r="AZ61" i="14"/>
  <c r="CF61" i="14"/>
  <c r="DH61" i="14"/>
  <c r="AO61" i="14"/>
  <c r="BU61" i="14"/>
  <c r="CS61" i="14"/>
  <c r="V61" i="14"/>
  <c r="BB61" i="14"/>
  <c r="CD61" i="14"/>
  <c r="DB61" i="14"/>
  <c r="BW61" i="14"/>
  <c r="CQ61" i="14"/>
  <c r="DK61" i="14"/>
  <c r="AF61" i="14"/>
  <c r="BL61" i="14"/>
  <c r="CN61" i="14"/>
  <c r="DL61" i="14"/>
  <c r="AW61" i="14"/>
  <c r="BY61" i="14"/>
  <c r="DA61" i="14"/>
  <c r="AH61" i="14"/>
  <c r="BF61" i="14"/>
  <c r="CH61" i="14"/>
  <c r="DN61" i="14"/>
  <c r="DC61" i="14"/>
  <c r="DG61" i="14"/>
  <c r="CY61" i="14"/>
  <c r="AL93" i="14"/>
  <c r="DN93" i="14"/>
  <c r="W93" i="14"/>
  <c r="AM93" i="14"/>
  <c r="BC93" i="14"/>
  <c r="BS93" i="14"/>
  <c r="CI93" i="14"/>
  <c r="CY93" i="14"/>
  <c r="DO93" i="14"/>
  <c r="AJ93" i="14"/>
  <c r="AZ93" i="14"/>
  <c r="BP93" i="14"/>
  <c r="CF93" i="14"/>
  <c r="CV93" i="14"/>
  <c r="DL93" i="14"/>
  <c r="AG93" i="14"/>
  <c r="AW93" i="14"/>
  <c r="BM93" i="14"/>
  <c r="CC93" i="14"/>
  <c r="CS93" i="14"/>
  <c r="DI93" i="14"/>
  <c r="AP93" i="14"/>
  <c r="DB93" i="14"/>
  <c r="DJ93" i="14"/>
  <c r="BZ93" i="14"/>
  <c r="BN93" i="14"/>
  <c r="AE93" i="14"/>
  <c r="AY93" i="14"/>
  <c r="BW93" i="14"/>
  <c r="CQ93" i="14"/>
  <c r="DK93" i="14"/>
  <c r="AN93" i="14"/>
  <c r="BH93" i="14"/>
  <c r="CB93" i="14"/>
  <c r="CZ93" i="14"/>
  <c r="Y93" i="14"/>
  <c r="AS93" i="14"/>
  <c r="BQ93" i="14"/>
  <c r="CK93" i="14"/>
  <c r="DE93" i="14"/>
  <c r="BF93" i="14"/>
  <c r="AX93" i="14"/>
  <c r="BJ93" i="14"/>
  <c r="CT93" i="14"/>
  <c r="AO13" i="14"/>
  <c r="BJ13" i="14"/>
  <c r="AB13" i="14"/>
  <c r="BN13" i="14"/>
  <c r="DP13" i="14"/>
  <c r="AA13" i="14"/>
  <c r="BD13" i="14"/>
  <c r="BQ29" i="14"/>
  <c r="BO29" i="14"/>
  <c r="AN29" i="14"/>
  <c r="CP29" i="14"/>
  <c r="CF29" i="14"/>
  <c r="CI29" i="14"/>
  <c r="CH45" i="14"/>
  <c r="DP45" i="14"/>
  <c r="BO45" i="14"/>
  <c r="Y45" i="14"/>
  <c r="BW45" i="14"/>
  <c r="AN69" i="14"/>
  <c r="BL69" i="14"/>
  <c r="DP69" i="14"/>
  <c r="BY69" i="14"/>
  <c r="AD69" i="14"/>
  <c r="BZ69" i="14"/>
  <c r="DN69" i="14"/>
  <c r="AE69" i="14"/>
  <c r="BO69" i="14"/>
  <c r="CI69" i="14"/>
  <c r="CF69" i="14"/>
  <c r="AW69" i="14"/>
  <c r="Z69" i="14"/>
  <c r="CP69" i="14"/>
  <c r="BG69" i="14"/>
  <c r="AY69" i="14"/>
  <c r="AG49" i="14"/>
  <c r="AC49" i="14"/>
  <c r="BI49" i="14"/>
  <c r="CO49" i="14"/>
  <c r="V49" i="14"/>
  <c r="BB49" i="14"/>
  <c r="CH49" i="14"/>
  <c r="DN49" i="14"/>
  <c r="AU49" i="14"/>
  <c r="BE49" i="14"/>
  <c r="DA49" i="14"/>
  <c r="AL49" i="14"/>
  <c r="CD49" i="14"/>
  <c r="AA49" i="14"/>
  <c r="BK49" i="14"/>
  <c r="CQ49" i="14"/>
  <c r="AV49" i="14"/>
  <c r="CF49" i="14"/>
  <c r="CZ49" i="14"/>
  <c r="DN85" i="14"/>
  <c r="AQ85" i="14"/>
  <c r="BW85" i="14"/>
  <c r="DC85" i="14"/>
  <c r="AN85" i="14"/>
  <c r="BT85" i="14"/>
  <c r="CZ85" i="14"/>
  <c r="AK85" i="14"/>
  <c r="BQ85" i="14"/>
  <c r="CW85" i="14"/>
  <c r="BF85" i="14"/>
  <c r="AD85" i="14"/>
  <c r="DJ85" i="14"/>
  <c r="BG85" i="14"/>
  <c r="CQ85" i="14"/>
  <c r="AR85" i="14"/>
  <c r="CJ85" i="14"/>
  <c r="Y85" i="14"/>
  <c r="BU85" i="14"/>
  <c r="DM85" i="14"/>
  <c r="AH85" i="14"/>
  <c r="V85" i="14"/>
  <c r="M81" i="14"/>
  <c r="CP92" i="14"/>
  <c r="CA30" i="14"/>
  <c r="AE30" i="14"/>
  <c r="AQ30" i="14"/>
  <c r="BC30" i="14"/>
  <c r="CE30" i="14"/>
  <c r="DN30" i="14"/>
  <c r="CP30" i="14"/>
  <c r="BV30" i="14"/>
  <c r="BB30" i="14"/>
  <c r="AD30" i="14"/>
  <c r="DI30" i="14"/>
  <c r="CO30" i="14"/>
  <c r="BQ30" i="14"/>
  <c r="AW30" i="14"/>
  <c r="AC30" i="14"/>
  <c r="CZ30" i="14"/>
  <c r="CF30" i="14"/>
  <c r="BL30" i="14"/>
  <c r="AN30" i="14"/>
  <c r="CY12" i="14"/>
  <c r="BY12" i="14"/>
  <c r="DE12" i="14"/>
  <c r="DI12" i="14"/>
  <c r="CH12" i="14"/>
  <c r="AT12" i="14"/>
  <c r="DM12" i="14"/>
  <c r="CL12" i="14"/>
  <c r="BA12" i="14"/>
  <c r="DK12" i="14"/>
  <c r="CK12" i="14"/>
  <c r="AX12" i="14"/>
  <c r="DL12" i="14"/>
  <c r="CR12" i="14"/>
  <c r="BT12" i="14"/>
  <c r="AZ12" i="14"/>
  <c r="AF12" i="14"/>
  <c r="BC12" i="14"/>
  <c r="AI12" i="14"/>
  <c r="DF60" i="14"/>
  <c r="BJ60" i="14"/>
  <c r="DD60" i="14"/>
  <c r="BP60" i="14"/>
  <c r="DB60" i="14"/>
  <c r="BN60" i="14"/>
  <c r="DH60" i="14"/>
  <c r="BL60" i="14"/>
  <c r="DK60" i="14"/>
  <c r="CQ60" i="14"/>
  <c r="BS60" i="14"/>
  <c r="AY60" i="14"/>
  <c r="AE60" i="14"/>
  <c r="AL60" i="14"/>
  <c r="DQ60" i="14"/>
  <c r="CW60" i="14"/>
  <c r="BY60" i="14"/>
  <c r="BE60" i="14"/>
  <c r="AK60" i="14"/>
  <c r="AP92" i="14"/>
  <c r="BB92" i="14"/>
  <c r="BF92" i="14"/>
  <c r="AX92" i="14"/>
  <c r="DE92" i="14"/>
  <c r="CK92" i="14"/>
  <c r="BM92" i="14"/>
  <c r="AS92" i="14"/>
  <c r="Y92" i="14"/>
  <c r="CV92" i="14"/>
  <c r="CB92" i="14"/>
  <c r="BH92" i="14"/>
  <c r="AJ92" i="14"/>
  <c r="DK92" i="14"/>
  <c r="CQ92" i="14"/>
  <c r="BS92" i="14"/>
  <c r="AY92" i="14"/>
  <c r="AE92" i="14"/>
  <c r="CZ17" i="14"/>
  <c r="CV17" i="14"/>
  <c r="DH17" i="14"/>
  <c r="DD17" i="14"/>
  <c r="AB17" i="14"/>
  <c r="CY17" i="14"/>
  <c r="CA17" i="14"/>
  <c r="BG17" i="14"/>
  <c r="AM17" i="14"/>
  <c r="DN17" i="14"/>
  <c r="CT17" i="14"/>
  <c r="BZ17" i="14"/>
  <c r="BB17" i="14"/>
  <c r="AH17" i="14"/>
  <c r="DM17" i="14"/>
  <c r="CO17" i="14"/>
  <c r="BU17" i="14"/>
  <c r="BA17" i="14"/>
  <c r="AC17" i="14"/>
  <c r="CY33" i="14"/>
  <c r="DK33" i="14"/>
  <c r="DG33" i="14"/>
  <c r="AE33" i="14"/>
  <c r="AQ33" i="14"/>
  <c r="DB33" i="14"/>
  <c r="CH33" i="14"/>
  <c r="BN33" i="14"/>
  <c r="AP33" i="14"/>
  <c r="V33" i="14"/>
  <c r="DA33" i="14"/>
  <c r="CC33" i="14"/>
  <c r="BI33" i="14"/>
  <c r="AO33" i="14"/>
  <c r="DL33" i="14"/>
  <c r="CR33" i="14"/>
  <c r="BX33" i="14"/>
  <c r="AZ33" i="14"/>
  <c r="AF33" i="14"/>
  <c r="BX49" i="14"/>
  <c r="BP49" i="14"/>
  <c r="DG49" i="14"/>
  <c r="BW49" i="14"/>
  <c r="DJ49" i="14"/>
  <c r="BN49" i="14"/>
  <c r="DE49" i="14"/>
  <c r="AS49" i="14"/>
  <c r="CX77" i="14"/>
  <c r="CP77" i="14"/>
  <c r="BB77" i="14"/>
  <c r="BV77" i="14"/>
  <c r="DI77" i="14"/>
  <c r="CG77" i="14"/>
  <c r="BA77" i="14"/>
  <c r="Y77" i="14"/>
  <c r="CV77" i="14"/>
  <c r="BP77" i="14"/>
  <c r="AN77" i="14"/>
  <c r="DG77" i="14"/>
  <c r="CA77" i="14"/>
  <c r="BC77" i="14"/>
  <c r="AA77" i="14"/>
  <c r="DR85" i="14"/>
  <c r="CK85" i="14"/>
  <c r="AO85" i="14"/>
  <c r="BX85" i="14"/>
  <c r="X85" i="14"/>
  <c r="BK85" i="14"/>
  <c r="AH93" i="14"/>
  <c r="AD93" i="14"/>
  <c r="BV93" i="14"/>
  <c r="DA93" i="14"/>
  <c r="BY93" i="14"/>
  <c r="BA93" i="14"/>
  <c r="DP93" i="14"/>
  <c r="CN93" i="14"/>
  <c r="BL93" i="14"/>
  <c r="AF93" i="14"/>
  <c r="DC93" i="14"/>
  <c r="CA93" i="14"/>
  <c r="AU93" i="14"/>
  <c r="BS69" i="14"/>
  <c r="DC69" i="14"/>
  <c r="BV69" i="14"/>
  <c r="CS69" i="14"/>
  <c r="CJ69" i="14"/>
  <c r="BR93" i="14"/>
  <c r="CX28" i="14"/>
  <c r="CL28" i="14"/>
  <c r="BY28" i="14"/>
  <c r="CN28" i="14"/>
  <c r="CQ28" i="14"/>
  <c r="BP44" i="14"/>
  <c r="AR44" i="14"/>
  <c r="DK44" i="14"/>
  <c r="BO44" i="14"/>
  <c r="DB44" i="14"/>
  <c r="Z44" i="14"/>
  <c r="AW44" i="14"/>
  <c r="AL76" i="14"/>
  <c r="CW76" i="14"/>
  <c r="AC76" i="14"/>
  <c r="AZ76" i="14"/>
  <c r="BW76" i="14"/>
  <c r="BG13" i="14"/>
  <c r="DE29" i="14"/>
  <c r="BI45" i="14"/>
  <c r="DP53" i="14"/>
  <c r="DK53" i="14"/>
  <c r="BG53" i="14"/>
  <c r="CX53" i="14"/>
  <c r="AX53" i="14"/>
  <c r="CO53" i="14"/>
  <c r="AG53" i="14"/>
  <c r="BO61" i="14"/>
  <c r="DR61" i="14"/>
  <c r="BN61" i="14"/>
  <c r="DI61" i="14"/>
  <c r="BE61" i="14"/>
  <c r="CR61" i="14"/>
  <c r="AR61" i="14"/>
  <c r="CH85" i="14"/>
  <c r="V93" i="14"/>
  <c r="BK30" i="14"/>
  <c r="DC30" i="14"/>
  <c r="DO30" i="14"/>
  <c r="AM30" i="14"/>
  <c r="BO30" i="14"/>
  <c r="DF30" i="14"/>
  <c r="CL30" i="14"/>
  <c r="BR30" i="14"/>
  <c r="AT30" i="14"/>
  <c r="Z30" i="14"/>
  <c r="DE30" i="14"/>
  <c r="CG30" i="14"/>
  <c r="BM30" i="14"/>
  <c r="AS30" i="14"/>
  <c r="DP30" i="14"/>
  <c r="CV30" i="14"/>
  <c r="CB30" i="14"/>
  <c r="BD30" i="14"/>
  <c r="AJ30" i="14"/>
  <c r="CD12" i="14"/>
  <c r="DJ12" i="14"/>
  <c r="CI12" i="14"/>
  <c r="DC12" i="14"/>
  <c r="BW12" i="14"/>
  <c r="AL12" i="14"/>
  <c r="DG12" i="14"/>
  <c r="CA12" i="14"/>
  <c r="AS12" i="14"/>
  <c r="DF12" i="14"/>
  <c r="BZ12" i="14"/>
  <c r="AP12" i="14"/>
  <c r="DH12" i="14"/>
  <c r="CJ12" i="14"/>
  <c r="BP12" i="14"/>
  <c r="AV12" i="14"/>
  <c r="X12" i="14"/>
  <c r="AY12" i="14"/>
  <c r="AE12" i="14"/>
  <c r="CX60" i="14"/>
  <c r="DN60" i="14"/>
  <c r="CV60" i="14"/>
  <c r="AZ60" i="14"/>
  <c r="CT60" i="14"/>
  <c r="BF60" i="14"/>
  <c r="CR60" i="14"/>
  <c r="BD60" i="14"/>
  <c r="DG60" i="14"/>
  <c r="CI60" i="14"/>
  <c r="BO60" i="14"/>
  <c r="AU60" i="14"/>
  <c r="W60" i="14"/>
  <c r="AH60" i="14"/>
  <c r="DM60" i="14"/>
  <c r="CO60" i="14"/>
  <c r="BU60" i="14"/>
  <c r="BA60" i="14"/>
  <c r="AC60" i="14"/>
  <c r="DN92" i="14"/>
  <c r="AL92" i="14"/>
  <c r="DJ92" i="14"/>
  <c r="AH92" i="14"/>
  <c r="DA92" i="14"/>
  <c r="CC92" i="14"/>
  <c r="BI92" i="14"/>
  <c r="AO92" i="14"/>
  <c r="DL92" i="14"/>
  <c r="CR92" i="14"/>
  <c r="BX92" i="14"/>
  <c r="AZ92" i="14"/>
  <c r="AF92" i="14"/>
  <c r="DG92" i="14"/>
  <c r="CI92" i="14"/>
  <c r="BO92" i="14"/>
  <c r="AU92" i="14"/>
  <c r="W92" i="14"/>
  <c r="AN17" i="14"/>
  <c r="CF17" i="14"/>
  <c r="CB17" i="14"/>
  <c r="CN17" i="14"/>
  <c r="DO17" i="14"/>
  <c r="CQ17" i="14"/>
  <c r="BW17" i="14"/>
  <c r="BC17" i="14"/>
  <c r="AE17" i="14"/>
  <c r="DJ17" i="14"/>
  <c r="CP17" i="14"/>
  <c r="BR17" i="14"/>
  <c r="AX17" i="14"/>
  <c r="AD17" i="14"/>
  <c r="DE17" i="14"/>
  <c r="CK17" i="14"/>
  <c r="BQ17" i="14"/>
  <c r="AS17" i="14"/>
  <c r="Y17" i="14"/>
  <c r="AM33" i="14"/>
  <c r="CE33" i="14"/>
  <c r="CQ33" i="14"/>
  <c r="DC33" i="14"/>
  <c r="DR33" i="14"/>
  <c r="CX33" i="14"/>
  <c r="CD33" i="14"/>
  <c r="BF33" i="14"/>
  <c r="AL33" i="14"/>
  <c r="DQ33" i="14"/>
  <c r="CS33" i="14"/>
  <c r="BY33" i="14"/>
  <c r="BE33" i="14"/>
  <c r="AG33" i="14"/>
  <c r="DH33" i="14"/>
  <c r="CN33" i="14"/>
  <c r="BP33" i="14"/>
  <c r="AV33" i="14"/>
  <c r="AB33" i="14"/>
  <c r="CJ49" i="14"/>
  <c r="DH49" i="14"/>
  <c r="DC49" i="14"/>
  <c r="BG49" i="14"/>
  <c r="CX49" i="14"/>
  <c r="AX49" i="14"/>
  <c r="CK49" i="14"/>
  <c r="AO49" i="14"/>
  <c r="AL77" i="14"/>
  <c r="BZ77" i="14"/>
  <c r="DJ77" i="14"/>
  <c r="BF77" i="14"/>
  <c r="DA77" i="14"/>
  <c r="BU77" i="14"/>
  <c r="AW77" i="14"/>
  <c r="DP77" i="14"/>
  <c r="CJ77" i="14"/>
  <c r="BH77" i="14"/>
  <c r="AJ77" i="14"/>
  <c r="CY77" i="14"/>
  <c r="BW77" i="14"/>
  <c r="AU77" i="14"/>
  <c r="DF85" i="14"/>
  <c r="BV85" i="14"/>
  <c r="CG85" i="14"/>
  <c r="DP85" i="14"/>
  <c r="BH85" i="14"/>
  <c r="DG85" i="14"/>
  <c r="AU85" i="14"/>
  <c r="DF93" i="14"/>
  <c r="CD93" i="14"/>
  <c r="Z93" i="14"/>
  <c r="CW93" i="14"/>
  <c r="BU93" i="14"/>
  <c r="AO93" i="14"/>
  <c r="DH93" i="14"/>
  <c r="CJ93" i="14"/>
  <c r="BD93" i="14"/>
  <c r="AB93" i="14"/>
  <c r="CU93" i="14"/>
  <c r="BO93" i="14"/>
  <c r="AQ93" i="14"/>
  <c r="CX93" i="14"/>
  <c r="DK69" i="14"/>
  <c r="AQ69" i="14"/>
  <c r="BF69" i="14"/>
  <c r="BQ69" i="14"/>
  <c r="BD69" i="14"/>
  <c r="M17" i="14"/>
  <c r="V28" i="14"/>
  <c r="BV28" i="14"/>
  <c r="AS28" i="14"/>
  <c r="BX28" i="14"/>
  <c r="CM28" i="14"/>
  <c r="AJ44" i="14"/>
  <c r="AB44" i="14"/>
  <c r="CU44" i="14"/>
  <c r="AQ44" i="14"/>
  <c r="BV44" i="14"/>
  <c r="CW44" i="14"/>
  <c r="DF76" i="14"/>
  <c r="CL76" i="14"/>
  <c r="BY76" i="14"/>
  <c r="CR76" i="14"/>
  <c r="X76" i="14"/>
  <c r="AQ76" i="14"/>
  <c r="CW13" i="14"/>
  <c r="BL53" i="14"/>
  <c r="X53" i="14"/>
  <c r="CQ53" i="14"/>
  <c r="AI53" i="14"/>
  <c r="CD53" i="14"/>
  <c r="Z53" i="14"/>
  <c r="BU53" i="14"/>
  <c r="CI61" i="14"/>
  <c r="CA61" i="14"/>
  <c r="CX61" i="14"/>
  <c r="AP61" i="14"/>
  <c r="CO61" i="14"/>
  <c r="AG61" i="14"/>
  <c r="BX61" i="14"/>
  <c r="AU103" i="15"/>
  <c r="AY103" i="15"/>
  <c r="BC103" i="15"/>
  <c r="BG103" i="15"/>
  <c r="BK103" i="15"/>
  <c r="BO103" i="15"/>
  <c r="BS103" i="15"/>
  <c r="BW103" i="15"/>
  <c r="CA103" i="15"/>
  <c r="CE103" i="15"/>
  <c r="CI103" i="15"/>
  <c r="CM103" i="15"/>
  <c r="CQ103" i="15"/>
  <c r="CU103" i="15"/>
  <c r="CY103" i="15"/>
  <c r="DC103" i="15"/>
  <c r="DG103" i="15"/>
  <c r="DK103" i="15"/>
  <c r="DO103" i="15"/>
  <c r="DS103" i="15"/>
  <c r="AA103" i="15"/>
  <c r="AE103" i="15"/>
  <c r="AI103" i="15"/>
  <c r="AM103" i="15"/>
  <c r="AQ103" i="15"/>
  <c r="AV103" i="15"/>
  <c r="AZ103" i="15"/>
  <c r="BD103" i="15"/>
  <c r="BH103" i="15"/>
  <c r="BL103" i="15"/>
  <c r="BP103" i="15"/>
  <c r="BT103" i="15"/>
  <c r="BX103" i="15"/>
  <c r="CB103" i="15"/>
  <c r="CF103" i="15"/>
  <c r="CJ103" i="15"/>
  <c r="CN103" i="15"/>
  <c r="CR103" i="15"/>
  <c r="CV103" i="15"/>
  <c r="CZ103" i="15"/>
  <c r="DD103" i="15"/>
  <c r="DH103" i="15"/>
  <c r="DL103" i="15"/>
  <c r="DP103" i="15"/>
  <c r="DT103" i="15"/>
  <c r="AB103" i="15"/>
  <c r="AF103" i="15"/>
  <c r="AJ103" i="15"/>
  <c r="AN103" i="15"/>
  <c r="AR103" i="15"/>
  <c r="AW103" i="15"/>
  <c r="BA103" i="15"/>
  <c r="BE103" i="15"/>
  <c r="BI103" i="15"/>
  <c r="BM103" i="15"/>
  <c r="BQ103" i="15"/>
  <c r="BU103" i="15"/>
  <c r="BY103" i="15"/>
  <c r="CC103" i="15"/>
  <c r="CG103" i="15"/>
  <c r="CK103" i="15"/>
  <c r="CO103" i="15"/>
  <c r="CS103" i="15"/>
  <c r="CW103" i="15"/>
  <c r="DA103" i="15"/>
  <c r="DE103" i="15"/>
  <c r="DI103" i="15"/>
  <c r="DM103" i="15"/>
  <c r="DQ103" i="15"/>
  <c r="DU103" i="15"/>
  <c r="AC103" i="15"/>
  <c r="AG103" i="15"/>
  <c r="AK103" i="15"/>
  <c r="AO103" i="15"/>
  <c r="AS103" i="15"/>
  <c r="AT103" i="15"/>
  <c r="BB103" i="15"/>
  <c r="BR103" i="15"/>
  <c r="CH103" i="15"/>
  <c r="CX103" i="15"/>
  <c r="DN103" i="15"/>
  <c r="AH103" i="15"/>
  <c r="BF103" i="15"/>
  <c r="BV103" i="15"/>
  <c r="CL103" i="15"/>
  <c r="DB103" i="15"/>
  <c r="DR103" i="15"/>
  <c r="AL103" i="15"/>
  <c r="BJ103" i="15"/>
  <c r="BZ103" i="15"/>
  <c r="CP103" i="15"/>
  <c r="DF103" i="15"/>
  <c r="DV103" i="15"/>
  <c r="Z103" i="15"/>
  <c r="AP103" i="15"/>
  <c r="AX103" i="15"/>
  <c r="BN103" i="15"/>
  <c r="CD103" i="15"/>
  <c r="CT103" i="15"/>
  <c r="DJ103" i="15"/>
  <c r="AD103" i="15"/>
  <c r="Y41" i="14"/>
  <c r="CB41" i="14"/>
  <c r="X65" i="14"/>
  <c r="DN65" i="14"/>
  <c r="CG41" i="14"/>
  <c r="CX85" i="14"/>
  <c r="CB29" i="14"/>
  <c r="BM29" i="14"/>
  <c r="AT29" i="14"/>
  <c r="BG29" i="14"/>
  <c r="W29" i="14"/>
  <c r="BM45" i="14"/>
  <c r="AX45" i="14"/>
  <c r="AE45" i="14"/>
  <c r="DK45" i="14"/>
  <c r="CN45" i="14"/>
  <c r="AQ15" i="14"/>
  <c r="AR49" i="14"/>
  <c r="BH49" i="14"/>
  <c r="BT49" i="14"/>
  <c r="DL49" i="14"/>
  <c r="AZ49" i="14"/>
  <c r="CB49" i="14"/>
  <c r="DO49" i="14"/>
  <c r="CY49" i="14"/>
  <c r="CI49" i="14"/>
  <c r="BS49" i="14"/>
  <c r="BC49" i="14"/>
  <c r="AM49" i="14"/>
  <c r="W49" i="14"/>
  <c r="DF49" i="14"/>
  <c r="CP49" i="14"/>
  <c r="BZ49" i="14"/>
  <c r="BJ49" i="14"/>
  <c r="AT49" i="14"/>
  <c r="AD49" i="14"/>
  <c r="DM49" i="14"/>
  <c r="CW49" i="14"/>
  <c r="CG49" i="14"/>
  <c r="BQ49" i="14"/>
  <c r="BA49" i="14"/>
  <c r="AK49" i="14"/>
  <c r="CD85" i="14"/>
  <c r="BZ85" i="14"/>
  <c r="CT85" i="14"/>
  <c r="DB85" i="14"/>
  <c r="AP85" i="14"/>
  <c r="DI85" i="14"/>
  <c r="CS85" i="14"/>
  <c r="CC85" i="14"/>
  <c r="BM85" i="14"/>
  <c r="AW85" i="14"/>
  <c r="AG85" i="14"/>
  <c r="DL85" i="14"/>
  <c r="CV85" i="14"/>
  <c r="CF85" i="14"/>
  <c r="BP85" i="14"/>
  <c r="AZ85" i="14"/>
  <c r="AJ85" i="14"/>
  <c r="DO85" i="14"/>
  <c r="CY85" i="14"/>
  <c r="CI85" i="14"/>
  <c r="BS85" i="14"/>
  <c r="BC85" i="14"/>
  <c r="AM85" i="14"/>
  <c r="W85" i="14"/>
  <c r="BC69" i="14"/>
  <c r="DO69" i="14"/>
  <c r="CU69" i="14"/>
  <c r="AI69" i="14"/>
  <c r="BK69" i="14"/>
  <c r="CM69" i="14"/>
  <c r="AA69" i="14"/>
  <c r="DF69" i="14"/>
  <c r="CL69" i="14"/>
  <c r="BR69" i="14"/>
  <c r="AT69" i="14"/>
  <c r="DM69" i="14"/>
  <c r="CO69" i="14"/>
  <c r="BM69" i="14"/>
  <c r="AG69" i="14"/>
  <c r="CZ69" i="14"/>
  <c r="CB69" i="14"/>
  <c r="AV69" i="14"/>
  <c r="BB85" i="14"/>
  <c r="CV13" i="14"/>
  <c r="CM13" i="14"/>
  <c r="W13" i="14"/>
  <c r="AH13" i="14"/>
  <c r="AI29" i="14"/>
  <c r="BB29" i="14"/>
  <c r="AC29" i="14"/>
  <c r="AJ29" i="14"/>
  <c r="BP45" i="14"/>
  <c r="AA45" i="14"/>
  <c r="DE45" i="14"/>
  <c r="AK53" i="14"/>
  <c r="BA53" i="14"/>
  <c r="BQ53" i="14"/>
  <c r="CG53" i="14"/>
  <c r="CW53" i="14"/>
  <c r="DM53" i="14"/>
  <c r="AD53" i="14"/>
  <c r="AT53" i="14"/>
  <c r="BJ53" i="14"/>
  <c r="BZ53" i="14"/>
  <c r="CP53" i="14"/>
  <c r="DF53" i="14"/>
  <c r="W53" i="14"/>
  <c r="AM53" i="14"/>
  <c r="BC53" i="14"/>
  <c r="BS53" i="14"/>
  <c r="CI53" i="14"/>
  <c r="CY53" i="14"/>
  <c r="DO53" i="14"/>
  <c r="CF53" i="14"/>
  <c r="AN53" i="14"/>
  <c r="CZ53" i="14"/>
  <c r="BH53" i="14"/>
  <c r="AV53" i="14"/>
  <c r="CR53" i="14"/>
  <c r="X61" i="14"/>
  <c r="AN61" i="14"/>
  <c r="BD61" i="14"/>
  <c r="BT61" i="14"/>
  <c r="CJ61" i="14"/>
  <c r="CZ61" i="14"/>
  <c r="DP61" i="14"/>
  <c r="AK61" i="14"/>
  <c r="BA61" i="14"/>
  <c r="BQ61" i="14"/>
  <c r="CG61" i="14"/>
  <c r="CW61" i="14"/>
  <c r="DM61" i="14"/>
  <c r="AD61" i="14"/>
  <c r="AT61" i="14"/>
  <c r="BJ61" i="14"/>
  <c r="BZ61" i="14"/>
  <c r="CP61" i="14"/>
  <c r="DF61" i="14"/>
  <c r="AA61" i="14"/>
  <c r="CM61" i="14"/>
  <c r="BK61" i="14"/>
  <c r="AI61" i="14"/>
  <c r="CU61" i="14"/>
  <c r="DO61" i="14"/>
  <c r="BC61" i="14"/>
  <c r="BQ13" i="14"/>
  <c r="AD13" i="14"/>
  <c r="CP13" i="14"/>
  <c r="BC13" i="14"/>
  <c r="DO13" i="14"/>
  <c r="CF13" i="14"/>
  <c r="AA15" i="14"/>
  <c r="CN49" i="14"/>
  <c r="DP49" i="14"/>
  <c r="BD49" i="14"/>
  <c r="CV49" i="14"/>
  <c r="AJ49" i="14"/>
  <c r="BL49" i="14"/>
  <c r="DK49" i="14"/>
  <c r="CU49" i="14"/>
  <c r="CE49" i="14"/>
  <c r="BO49" i="14"/>
  <c r="AY49" i="14"/>
  <c r="AI49" i="14"/>
  <c r="DR49" i="14"/>
  <c r="DB49" i="14"/>
  <c r="CL49" i="14"/>
  <c r="BV49" i="14"/>
  <c r="BF49" i="14"/>
  <c r="AP49" i="14"/>
  <c r="Z49" i="14"/>
  <c r="DI49" i="14"/>
  <c r="CS49" i="14"/>
  <c r="CC49" i="14"/>
  <c r="BM49" i="14"/>
  <c r="AW49" i="14"/>
  <c r="AX85" i="14"/>
  <c r="BJ85" i="14"/>
  <c r="BN85" i="14"/>
  <c r="CL85" i="14"/>
  <c r="Z85" i="14"/>
  <c r="DE85" i="14"/>
  <c r="CO85" i="14"/>
  <c r="BY85" i="14"/>
  <c r="BI85" i="14"/>
  <c r="AS85" i="14"/>
  <c r="AC85" i="14"/>
  <c r="DH85" i="14"/>
  <c r="CR85" i="14"/>
  <c r="CB85" i="14"/>
  <c r="BL85" i="14"/>
  <c r="AV85" i="14"/>
  <c r="AF85" i="14"/>
  <c r="DK85" i="14"/>
  <c r="CU85" i="14"/>
  <c r="CE85" i="14"/>
  <c r="BO85" i="14"/>
  <c r="AY85" i="14"/>
  <c r="AI85" i="14"/>
  <c r="DF92" i="14"/>
  <c r="CY69" i="14"/>
  <c r="AM69" i="14"/>
  <c r="CE69" i="14"/>
  <c r="DG69" i="14"/>
  <c r="AU69" i="14"/>
  <c r="BW69" i="14"/>
  <c r="DR69" i="14"/>
  <c r="DB69" i="14"/>
  <c r="CH69" i="14"/>
  <c r="BJ69" i="14"/>
  <c r="AL69" i="14"/>
  <c r="DI69" i="14"/>
  <c r="CG69" i="14"/>
  <c r="BA69" i="14"/>
  <c r="AC69" i="14"/>
  <c r="CV69" i="14"/>
  <c r="BP69" i="14"/>
  <c r="K81" i="14"/>
  <c r="BB28" i="14"/>
  <c r="CD28" i="14"/>
  <c r="AT28" i="14"/>
  <c r="Z28" i="14"/>
  <c r="CO28" i="14"/>
  <c r="BI28" i="14"/>
  <c r="AC28" i="14"/>
  <c r="CR28" i="14"/>
  <c r="BH28" i="14"/>
  <c r="DK28" i="14"/>
  <c r="BW28" i="14"/>
  <c r="DL44" i="14"/>
  <c r="CB44" i="14"/>
  <c r="CN44" i="14"/>
  <c r="DP44" i="14"/>
  <c r="X44" i="14"/>
  <c r="CY44" i="14"/>
  <c r="CE44" i="14"/>
  <c r="BG44" i="14"/>
  <c r="AM44" i="14"/>
  <c r="DR44" i="14"/>
  <c r="CT44" i="14"/>
  <c r="BZ44" i="14"/>
  <c r="BF44" i="14"/>
  <c r="AH44" i="14"/>
  <c r="DM44" i="14"/>
  <c r="CS44" i="14"/>
  <c r="BU44" i="14"/>
  <c r="BA44" i="14"/>
  <c r="DB76" i="14"/>
  <c r="CH76" i="14"/>
  <c r="CP76" i="14"/>
  <c r="Z76" i="14"/>
  <c r="AX76" i="14"/>
  <c r="DE76" i="14"/>
  <c r="CG76" i="14"/>
  <c r="BM76" i="14"/>
  <c r="AS76" i="14"/>
  <c r="DP76" i="14"/>
  <c r="CV76" i="14"/>
  <c r="CB76" i="14"/>
  <c r="BD76" i="14"/>
  <c r="AJ76" i="14"/>
  <c r="DK76" i="14"/>
  <c r="CM76" i="14"/>
  <c r="BS76" i="14"/>
  <c r="AY76" i="14"/>
  <c r="AA76" i="14"/>
  <c r="BL13" i="14"/>
  <c r="CI13" i="14"/>
  <c r="CT13" i="14"/>
  <c r="DA13" i="14"/>
  <c r="AK13" i="14"/>
  <c r="BW29" i="14"/>
  <c r="DI29" i="14"/>
  <c r="DP29" i="14"/>
  <c r="DG45" i="14"/>
  <c r="CL45" i="14"/>
  <c r="DA45" i="14"/>
  <c r="CZ81" i="14"/>
  <c r="AK81" i="14"/>
  <c r="AZ25" i="14"/>
  <c r="BI25" i="14"/>
  <c r="DR81" i="14"/>
  <c r="DI24" i="14"/>
  <c r="AN24" i="14"/>
  <c r="BM72" i="14"/>
  <c r="DI72" i="14"/>
  <c r="AC13" i="14"/>
  <c r="AS13" i="14"/>
  <c r="BI13" i="14"/>
  <c r="BY13" i="14"/>
  <c r="CO13" i="14"/>
  <c r="DE13" i="14"/>
  <c r="V13" i="14"/>
  <c r="AL13" i="14"/>
  <c r="BB13" i="14"/>
  <c r="BR13" i="14"/>
  <c r="CH13" i="14"/>
  <c r="CX13" i="14"/>
  <c r="DN13" i="14"/>
  <c r="AE13" i="14"/>
  <c r="AU13" i="14"/>
  <c r="BK13" i="14"/>
  <c r="CA13" i="14"/>
  <c r="CQ13" i="14"/>
  <c r="DG13" i="14"/>
  <c r="AR13" i="14"/>
  <c r="DD13" i="14"/>
  <c r="CB13" i="14"/>
  <c r="AZ13" i="14"/>
  <c r="DL13" i="14"/>
  <c r="AN13" i="14"/>
  <c r="AG13" i="14"/>
  <c r="AW13" i="14"/>
  <c r="BM13" i="14"/>
  <c r="CC13" i="14"/>
  <c r="CS13" i="14"/>
  <c r="DI13" i="14"/>
  <c r="Z13" i="14"/>
  <c r="AP13" i="14"/>
  <c r="BF13" i="14"/>
  <c r="BV13" i="14"/>
  <c r="CL13" i="14"/>
  <c r="DB13" i="14"/>
  <c r="DR13" i="14"/>
  <c r="AI13" i="14"/>
  <c r="AY13" i="14"/>
  <c r="BO13" i="14"/>
  <c r="CE13" i="14"/>
  <c r="CU13" i="14"/>
  <c r="DK13" i="14"/>
  <c r="BH13" i="14"/>
  <c r="AF13" i="14"/>
  <c r="CR13" i="14"/>
  <c r="BP13" i="14"/>
  <c r="BT13" i="14"/>
  <c r="CZ13" i="14"/>
  <c r="X29" i="14"/>
  <c r="AV29" i="14"/>
  <c r="BP29" i="14"/>
  <c r="CJ29" i="14"/>
  <c r="DH29" i="14"/>
  <c r="AG29" i="14"/>
  <c r="BA29" i="14"/>
  <c r="BY29" i="14"/>
  <c r="CS29" i="14"/>
  <c r="DM29" i="14"/>
  <c r="AL29" i="14"/>
  <c r="BF29" i="14"/>
  <c r="BZ29" i="14"/>
  <c r="CX29" i="14"/>
  <c r="DR29" i="14"/>
  <c r="CM29" i="14"/>
  <c r="CQ29" i="14"/>
  <c r="CE29" i="14"/>
  <c r="BC29" i="14"/>
  <c r="AF29" i="14"/>
  <c r="AZ29" i="14"/>
  <c r="BT29" i="14"/>
  <c r="CR29" i="14"/>
  <c r="DL29" i="14"/>
  <c r="AK29" i="14"/>
  <c r="BI29" i="14"/>
  <c r="CC29" i="14"/>
  <c r="CW29" i="14"/>
  <c r="V29" i="14"/>
  <c r="AP29" i="14"/>
  <c r="BJ29" i="14"/>
  <c r="CH29" i="14"/>
  <c r="DB29" i="14"/>
  <c r="AA29" i="14"/>
  <c r="AE29" i="14"/>
  <c r="DG29" i="14"/>
  <c r="CU29" i="14"/>
  <c r="BS29" i="14"/>
  <c r="AC45" i="14"/>
  <c r="AW45" i="14"/>
  <c r="BU45" i="14"/>
  <c r="CO45" i="14"/>
  <c r="DI45" i="14"/>
  <c r="AH45" i="14"/>
  <c r="BB45" i="14"/>
  <c r="BV45" i="14"/>
  <c r="CT45" i="14"/>
  <c r="DN45" i="14"/>
  <c r="AI45" i="14"/>
  <c r="BG45" i="14"/>
  <c r="CA45" i="14"/>
  <c r="CU45" i="14"/>
  <c r="AF45" i="14"/>
  <c r="DH45" i="14"/>
  <c r="CV45" i="14"/>
  <c r="CJ45" i="14"/>
  <c r="AR45" i="14"/>
  <c r="AG45" i="14"/>
  <c r="BE45" i="14"/>
  <c r="BY45" i="14"/>
  <c r="CS45" i="14"/>
  <c r="DQ45" i="14"/>
  <c r="AL45" i="14"/>
  <c r="BF45" i="14"/>
  <c r="CD45" i="14"/>
  <c r="CX45" i="14"/>
  <c r="DR45" i="14"/>
  <c r="AQ45" i="14"/>
  <c r="BK45" i="14"/>
  <c r="CE45" i="14"/>
  <c r="DC45" i="14"/>
  <c r="AV45" i="14"/>
  <c r="AJ45" i="14"/>
  <c r="X45" i="14"/>
  <c r="CZ45" i="14"/>
  <c r="DD45" i="14"/>
  <c r="AB69" i="14"/>
  <c r="AR69" i="14"/>
  <c r="BH69" i="14"/>
  <c r="BX69" i="14"/>
  <c r="CN69" i="14"/>
  <c r="DD69" i="14"/>
  <c r="Y69" i="14"/>
  <c r="AO69" i="14"/>
  <c r="BE69" i="14"/>
  <c r="BU69" i="14"/>
  <c r="CK69" i="14"/>
  <c r="DA69" i="14"/>
  <c r="DQ69" i="14"/>
  <c r="AH69" i="14"/>
  <c r="AX69" i="14"/>
  <c r="BN69" i="14"/>
  <c r="CD69" i="14"/>
  <c r="CT69" i="14"/>
  <c r="AL85" i="14"/>
  <c r="BR85" i="14"/>
  <c r="BS41" i="14"/>
  <c r="AT65" i="14"/>
  <c r="AJ15" i="14"/>
  <c r="DQ15" i="14"/>
  <c r="DF41" i="14"/>
  <c r="BI65" i="14"/>
  <c r="CJ13" i="14"/>
  <c r="AJ13" i="14"/>
  <c r="CN13" i="14"/>
  <c r="DC13" i="14"/>
  <c r="BW13" i="14"/>
  <c r="AQ13" i="14"/>
  <c r="DJ13" i="14"/>
  <c r="CD13" i="14"/>
  <c r="AX13" i="14"/>
  <c r="DQ13" i="14"/>
  <c r="CK13" i="14"/>
  <c r="BE13" i="14"/>
  <c r="Y13" i="14"/>
  <c r="CY29" i="14"/>
  <c r="BK29" i="14"/>
  <c r="DN29" i="14"/>
  <c r="BV29" i="14"/>
  <c r="AD29" i="14"/>
  <c r="CO29" i="14"/>
  <c r="AW29" i="14"/>
  <c r="CZ29" i="14"/>
  <c r="BL29" i="14"/>
  <c r="BD45" i="14"/>
  <c r="CR45" i="14"/>
  <c r="CQ45" i="14"/>
  <c r="AY45" i="14"/>
  <c r="DJ45" i="14"/>
  <c r="BR45" i="14"/>
  <c r="Z45" i="14"/>
  <c r="CK45" i="14"/>
  <c r="AS45" i="14"/>
  <c r="CM81" i="14"/>
  <c r="CN40" i="14"/>
  <c r="BL15" i="14"/>
  <c r="DA15" i="14"/>
  <c r="BH41" i="14"/>
  <c r="AT41" i="14"/>
  <c r="BO65" i="14"/>
  <c r="BX65" i="14"/>
  <c r="AP69" i="14"/>
  <c r="V69" i="14"/>
  <c r="CW69" i="14"/>
  <c r="CC69" i="14"/>
  <c r="BI69" i="14"/>
  <c r="AK69" i="14"/>
  <c r="DL69" i="14"/>
  <c r="CR69" i="14"/>
  <c r="BT69" i="14"/>
  <c r="AZ69" i="14"/>
  <c r="AF69" i="14"/>
  <c r="X13" i="14"/>
  <c r="DH13" i="14"/>
  <c r="BX13" i="14"/>
  <c r="CY13" i="14"/>
  <c r="BS13" i="14"/>
  <c r="AM13" i="14"/>
  <c r="DF13" i="14"/>
  <c r="BZ13" i="14"/>
  <c r="AT13" i="14"/>
  <c r="DM13" i="14"/>
  <c r="CG13" i="14"/>
  <c r="BA13" i="14"/>
  <c r="CH25" i="14"/>
  <c r="AM29" i="14"/>
  <c r="AU29" i="14"/>
  <c r="DF29" i="14"/>
  <c r="BR29" i="14"/>
  <c r="Z29" i="14"/>
  <c r="CG29" i="14"/>
  <c r="AS29" i="14"/>
  <c r="CV29" i="14"/>
  <c r="BD29" i="14"/>
  <c r="BX45" i="14"/>
  <c r="AN45" i="14"/>
  <c r="BL45" i="14"/>
  <c r="CM45" i="14"/>
  <c r="AU45" i="14"/>
  <c r="DB45" i="14"/>
  <c r="BN45" i="14"/>
  <c r="V45" i="14"/>
  <c r="CC45" i="14"/>
  <c r="AO45" i="14"/>
  <c r="BK81" i="14"/>
  <c r="AE81" i="14"/>
  <c r="AZ81" i="14"/>
  <c r="BM81" i="14"/>
  <c r="DN81" i="14"/>
  <c r="AB29" i="14"/>
  <c r="AR29" i="14"/>
  <c r="BH29" i="14"/>
  <c r="BX29" i="14"/>
  <c r="CN29" i="14"/>
  <c r="DD29" i="14"/>
  <c r="Y29" i="14"/>
  <c r="AO29" i="14"/>
  <c r="BE29" i="14"/>
  <c r="BU29" i="14"/>
  <c r="CK29" i="14"/>
  <c r="DA29" i="14"/>
  <c r="DQ29" i="14"/>
  <c r="AH29" i="14"/>
  <c r="AX29" i="14"/>
  <c r="BN29" i="14"/>
  <c r="CD29" i="14"/>
  <c r="CT29" i="14"/>
  <c r="DJ29" i="14"/>
  <c r="AQ29" i="14"/>
  <c r="DC29" i="14"/>
  <c r="CA29" i="14"/>
  <c r="AY29" i="14"/>
  <c r="DK29" i="14"/>
  <c r="DO29" i="14"/>
  <c r="AK45" i="14"/>
  <c r="BA45" i="14"/>
  <c r="BQ45" i="14"/>
  <c r="CG45" i="14"/>
  <c r="CW45" i="14"/>
  <c r="DM45" i="14"/>
  <c r="AD45" i="14"/>
  <c r="AT45" i="14"/>
  <c r="BJ45" i="14"/>
  <c r="BZ45" i="14"/>
  <c r="CP45" i="14"/>
  <c r="DF45" i="14"/>
  <c r="W45" i="14"/>
  <c r="AM45" i="14"/>
  <c r="BC45" i="14"/>
  <c r="BS45" i="14"/>
  <c r="CI45" i="14"/>
  <c r="CY45" i="14"/>
  <c r="DO45" i="14"/>
  <c r="CB45" i="14"/>
  <c r="AZ45" i="14"/>
  <c r="DL45" i="14"/>
  <c r="BT45" i="14"/>
  <c r="AB45" i="14"/>
  <c r="BH45" i="14"/>
  <c r="AQ25" i="14"/>
  <c r="AF25" i="14"/>
  <c r="DL25" i="14"/>
  <c r="CW25" i="14"/>
  <c r="BV25" i="14"/>
  <c r="CP41" i="14"/>
  <c r="CQ65" i="14"/>
  <c r="AM40" i="14"/>
  <c r="BK40" i="14"/>
  <c r="DM88" i="14"/>
  <c r="V88" i="14"/>
  <c r="AE97" i="14"/>
  <c r="BS86" i="14"/>
  <c r="DC15" i="14"/>
  <c r="CD15" i="14"/>
  <c r="BE15" i="14"/>
  <c r="DL41" i="14"/>
  <c r="CY41" i="14"/>
  <c r="AM41" i="14"/>
  <c r="BZ41" i="14"/>
  <c r="DM41" i="14"/>
  <c r="BA41" i="14"/>
  <c r="BC65" i="14"/>
  <c r="AE65" i="14"/>
  <c r="CH65" i="14"/>
  <c r="DA65" i="14"/>
  <c r="DP65" i="14"/>
  <c r="AF65" i="14"/>
  <c r="AH25" i="14"/>
  <c r="CR25" i="14"/>
  <c r="CI25" i="14"/>
  <c r="DQ81" i="14"/>
  <c r="BX81" i="14"/>
  <c r="AD72" i="14"/>
  <c r="BT41" i="14"/>
  <c r="DO41" i="14"/>
  <c r="BC41" i="14"/>
  <c r="AD41" i="14"/>
  <c r="BQ41" i="14"/>
  <c r="CX65" i="14"/>
  <c r="V65" i="14"/>
  <c r="AO65" i="14"/>
  <c r="BD65" i="14"/>
  <c r="DJ25" i="14"/>
  <c r="AK25" i="14"/>
  <c r="DC25" i="14"/>
  <c r="AR56" i="14"/>
  <c r="CW56" i="14"/>
  <c r="CJ15" i="14"/>
  <c r="CM15" i="14"/>
  <c r="BN15" i="14"/>
  <c r="AO15" i="14"/>
  <c r="DD41" i="14"/>
  <c r="AZ41" i="14"/>
  <c r="CI41" i="14"/>
  <c r="W41" i="14"/>
  <c r="BJ41" i="14"/>
  <c r="CW41" i="14"/>
  <c r="AK41" i="14"/>
  <c r="AM65" i="14"/>
  <c r="BG65" i="14"/>
  <c r="BN65" i="14"/>
  <c r="CG65" i="14"/>
  <c r="CR65" i="14"/>
  <c r="CP25" i="14"/>
  <c r="CC25" i="14"/>
  <c r="BT25" i="14"/>
  <c r="BO25" i="14"/>
  <c r="CK81" i="14"/>
  <c r="DO81" i="14"/>
  <c r="AL56" i="14"/>
  <c r="BG88" i="14"/>
  <c r="AB97" i="14"/>
  <c r="AR97" i="14"/>
  <c r="BH97" i="14"/>
  <c r="BX97" i="14"/>
  <c r="CN97" i="14"/>
  <c r="DD97" i="14"/>
  <c r="V97" i="14"/>
  <c r="BB97" i="14"/>
  <c r="CH97" i="14"/>
  <c r="DN97" i="14"/>
  <c r="AK97" i="14"/>
  <c r="BA97" i="14"/>
  <c r="BQ97" i="14"/>
  <c r="CG97" i="14"/>
  <c r="CW97" i="14"/>
  <c r="DM97" i="14"/>
  <c r="AP97" i="14"/>
  <c r="BV97" i="14"/>
  <c r="DB97" i="14"/>
  <c r="AJ97" i="14"/>
  <c r="BD97" i="14"/>
  <c r="CB97" i="14"/>
  <c r="CV97" i="14"/>
  <c r="DP97" i="14"/>
  <c r="BJ97" i="14"/>
  <c r="CX97" i="14"/>
  <c r="AG97" i="14"/>
  <c r="BE97" i="14"/>
  <c r="BY97" i="14"/>
  <c r="CS97" i="14"/>
  <c r="DQ97" i="14"/>
  <c r="BF97" i="14"/>
  <c r="CT97" i="14"/>
  <c r="AQ97" i="14"/>
  <c r="CI97" i="14"/>
  <c r="W97" i="14"/>
  <c r="CE97" i="14"/>
  <c r="AI81" i="14"/>
  <c r="AY81" i="14"/>
  <c r="BO81" i="14"/>
  <c r="CE81" i="14"/>
  <c r="CU81" i="14"/>
  <c r="DK81" i="14"/>
  <c r="AF81" i="14"/>
  <c r="AV81" i="14"/>
  <c r="BL81" i="14"/>
  <c r="CB81" i="14"/>
  <c r="CR81" i="14"/>
  <c r="DH81" i="14"/>
  <c r="AC81" i="14"/>
  <c r="AS81" i="14"/>
  <c r="BI81" i="14"/>
  <c r="BY81" i="14"/>
  <c r="CO81" i="14"/>
  <c r="DE81" i="14"/>
  <c r="Z81" i="14"/>
  <c r="CL81" i="14"/>
  <c r="BN81" i="14"/>
  <c r="CH81" i="14"/>
  <c r="BJ81" i="14"/>
  <c r="AX81" i="14"/>
  <c r="BR81" i="14"/>
  <c r="AM81" i="14"/>
  <c r="BG81" i="14"/>
  <c r="CA81" i="14"/>
  <c r="CY81" i="14"/>
  <c r="X81" i="14"/>
  <c r="AR81" i="14"/>
  <c r="BP81" i="14"/>
  <c r="CJ81" i="14"/>
  <c r="DD81" i="14"/>
  <c r="AG81" i="14"/>
  <c r="BA81" i="14"/>
  <c r="BU81" i="14"/>
  <c r="CS81" i="14"/>
  <c r="DM81" i="14"/>
  <c r="BV81" i="14"/>
  <c r="CT81" i="14"/>
  <c r="AD81" i="14"/>
  <c r="DF81" i="14"/>
  <c r="CX81" i="14"/>
  <c r="DK97" i="14"/>
  <c r="Z97" i="14"/>
  <c r="BM97" i="14"/>
  <c r="CP97" i="14"/>
  <c r="CZ97" i="14"/>
  <c r="BT97" i="14"/>
  <c r="W25" i="14"/>
  <c r="AE25" i="14"/>
  <c r="AU25" i="14"/>
  <c r="BK25" i="14"/>
  <c r="CA25" i="14"/>
  <c r="CQ25" i="14"/>
  <c r="DG25" i="14"/>
  <c r="AB25" i="14"/>
  <c r="AR25" i="14"/>
  <c r="BH25" i="14"/>
  <c r="BX25" i="14"/>
  <c r="CN25" i="14"/>
  <c r="DD25" i="14"/>
  <c r="Y25" i="14"/>
  <c r="AO25" i="14"/>
  <c r="BE25" i="14"/>
  <c r="BU25" i="14"/>
  <c r="CK25" i="14"/>
  <c r="DA25" i="14"/>
  <c r="DQ25" i="14"/>
  <c r="CD25" i="14"/>
  <c r="AL25" i="14"/>
  <c r="CX25" i="14"/>
  <c r="BF25" i="14"/>
  <c r="DR25" i="14"/>
  <c r="DF25" i="14"/>
  <c r="AU97" i="14"/>
  <c r="DG97" i="14"/>
  <c r="CN41" i="14"/>
  <c r="BD41" i="14"/>
  <c r="AJ41" i="14"/>
  <c r="DK41" i="14"/>
  <c r="CE41" i="14"/>
  <c r="AY41" i="14"/>
  <c r="DR41" i="14"/>
  <c r="CL41" i="14"/>
  <c r="BF41" i="14"/>
  <c r="Z41" i="14"/>
  <c r="CS41" i="14"/>
  <c r="AW41" i="14"/>
  <c r="CI65" i="14"/>
  <c r="AY65" i="14"/>
  <c r="DC65" i="14"/>
  <c r="DJ65" i="14"/>
  <c r="CD65" i="14"/>
  <c r="AL65" i="14"/>
  <c r="CW65" i="14"/>
  <c r="BE65" i="14"/>
  <c r="AK65" i="14"/>
  <c r="CN65" i="14"/>
  <c r="AV65" i="14"/>
  <c r="AB65" i="14"/>
  <c r="AY97" i="14"/>
  <c r="BZ25" i="14"/>
  <c r="AP25" i="14"/>
  <c r="CT25" i="14"/>
  <c r="CS25" i="14"/>
  <c r="BA25" i="14"/>
  <c r="DH25" i="14"/>
  <c r="BP25" i="14"/>
  <c r="X25" i="14"/>
  <c r="CE25" i="14"/>
  <c r="AM25" i="14"/>
  <c r="BB81" i="14"/>
  <c r="DI81" i="14"/>
  <c r="BE81" i="14"/>
  <c r="CV81" i="14"/>
  <c r="AN81" i="14"/>
  <c r="CI81" i="14"/>
  <c r="AA81" i="14"/>
  <c r="BN97" i="14"/>
  <c r="DI97" i="14"/>
  <c r="AC97" i="14"/>
  <c r="AD97" i="14"/>
  <c r="BP97" i="14"/>
  <c r="BK97" i="14"/>
  <c r="BD15" i="14"/>
  <c r="CN15" i="14"/>
  <c r="BW15" i="14"/>
  <c r="DJ15" i="14"/>
  <c r="AX15" i="14"/>
  <c r="CK15" i="14"/>
  <c r="Y15" i="14"/>
  <c r="AB41" i="14"/>
  <c r="CZ41" i="14"/>
  <c r="AN41" i="14"/>
  <c r="CF41" i="14"/>
  <c r="DH41" i="14"/>
  <c r="AV41" i="14"/>
  <c r="DG41" i="14"/>
  <c r="CQ41" i="14"/>
  <c r="CA41" i="14"/>
  <c r="BK41" i="14"/>
  <c r="AU41" i="14"/>
  <c r="AE41" i="14"/>
  <c r="DN41" i="14"/>
  <c r="CX41" i="14"/>
  <c r="CH41" i="14"/>
  <c r="BR41" i="14"/>
  <c r="BB41" i="14"/>
  <c r="AL41" i="14"/>
  <c r="V41" i="14"/>
  <c r="DE41" i="14"/>
  <c r="CO41" i="14"/>
  <c r="BY41" i="14"/>
  <c r="BI41" i="14"/>
  <c r="AS41" i="14"/>
  <c r="AC41" i="14"/>
  <c r="W65" i="14"/>
  <c r="BS65" i="14"/>
  <c r="CU65" i="14"/>
  <c r="AI65" i="14"/>
  <c r="BK65" i="14"/>
  <c r="CM65" i="14"/>
  <c r="AA65" i="14"/>
  <c r="DF65" i="14"/>
  <c r="CP65" i="14"/>
  <c r="BZ65" i="14"/>
  <c r="BB65" i="14"/>
  <c r="AH65" i="14"/>
  <c r="DM65" i="14"/>
  <c r="CO65" i="14"/>
  <c r="BU65" i="14"/>
  <c r="BA65" i="14"/>
  <c r="AC65" i="14"/>
  <c r="DD65" i="14"/>
  <c r="CJ65" i="14"/>
  <c r="BL65" i="14"/>
  <c r="AR65" i="14"/>
  <c r="BO97" i="14"/>
  <c r="AM97" i="14"/>
  <c r="DO97" i="14"/>
  <c r="DC97" i="14"/>
  <c r="BJ25" i="14"/>
  <c r="DB25" i="14"/>
  <c r="Z25" i="14"/>
  <c r="BB25" i="14"/>
  <c r="BN25" i="14"/>
  <c r="DI25" i="14"/>
  <c r="CO25" i="14"/>
  <c r="BQ25" i="14"/>
  <c r="AW25" i="14"/>
  <c r="AC25" i="14"/>
  <c r="CZ25" i="14"/>
  <c r="CF25" i="14"/>
  <c r="BL25" i="14"/>
  <c r="AN25" i="14"/>
  <c r="DO25" i="14"/>
  <c r="CU25" i="14"/>
  <c r="BW25" i="14"/>
  <c r="BC25" i="14"/>
  <c r="AI25" i="14"/>
  <c r="AL81" i="14"/>
  <c r="BZ81" i="14"/>
  <c r="V81" i="14"/>
  <c r="BF81" i="14"/>
  <c r="DA81" i="14"/>
  <c r="CC81" i="14"/>
  <c r="AW81" i="14"/>
  <c r="DP81" i="14"/>
  <c r="CN81" i="14"/>
  <c r="BH81" i="14"/>
  <c r="AJ81" i="14"/>
  <c r="DC81" i="14"/>
  <c r="BW81" i="14"/>
  <c r="AU81" i="14"/>
  <c r="W81" i="14"/>
  <c r="DJ97" i="14"/>
  <c r="AX97" i="14"/>
  <c r="DE97" i="14"/>
  <c r="CC97" i="14"/>
  <c r="AW97" i="14"/>
  <c r="Y97" i="14"/>
  <c r="BR97" i="14"/>
  <c r="DL97" i="14"/>
  <c r="CJ97" i="14"/>
  <c r="BL97" i="14"/>
  <c r="AF97" i="14"/>
  <c r="AI97" i="14"/>
  <c r="BS97" i="14"/>
  <c r="BG97" i="14"/>
  <c r="CD97" i="14"/>
  <c r="CO97" i="14"/>
  <c r="AO97" i="14"/>
  <c r="AL97" i="14"/>
  <c r="AV97" i="14"/>
  <c r="AJ65" i="14"/>
  <c r="AZ65" i="14"/>
  <c r="BP65" i="14"/>
  <c r="CF65" i="14"/>
  <c r="CV65" i="14"/>
  <c r="DL65" i="14"/>
  <c r="AG65" i="14"/>
  <c r="AW65" i="14"/>
  <c r="BM65" i="14"/>
  <c r="CC65" i="14"/>
  <c r="CS65" i="14"/>
  <c r="DI65" i="14"/>
  <c r="Z65" i="14"/>
  <c r="AP65" i="14"/>
  <c r="BF65" i="14"/>
  <c r="BV65" i="14"/>
  <c r="DP41" i="14"/>
  <c r="CV41" i="14"/>
  <c r="BL41" i="14"/>
  <c r="CU41" i="14"/>
  <c r="BO41" i="14"/>
  <c r="AI41" i="14"/>
  <c r="DB41" i="14"/>
  <c r="BV41" i="14"/>
  <c r="AP41" i="14"/>
  <c r="DI41" i="14"/>
  <c r="CC41" i="14"/>
  <c r="BM41" i="14"/>
  <c r="AG41" i="14"/>
  <c r="DK65" i="14"/>
  <c r="CA65" i="14"/>
  <c r="AQ65" i="14"/>
  <c r="CT65" i="14"/>
  <c r="BJ65" i="14"/>
  <c r="DQ65" i="14"/>
  <c r="BY65" i="14"/>
  <c r="DH65" i="14"/>
  <c r="BT65" i="14"/>
  <c r="CY97" i="14"/>
  <c r="CM97" i="14"/>
  <c r="AD25" i="14"/>
  <c r="BR25" i="14"/>
  <c r="DM25" i="14"/>
  <c r="BY25" i="14"/>
  <c r="AG25" i="14"/>
  <c r="CJ25" i="14"/>
  <c r="AV25" i="14"/>
  <c r="CY25" i="14"/>
  <c r="BG25" i="14"/>
  <c r="CP81" i="14"/>
  <c r="DB81" i="14"/>
  <c r="CG81" i="14"/>
  <c r="Y81" i="14"/>
  <c r="BT81" i="14"/>
  <c r="DG81" i="14"/>
  <c r="BC81" i="14"/>
  <c r="DR97" i="14"/>
  <c r="CK97" i="14"/>
  <c r="BI97" i="14"/>
  <c r="BZ97" i="14"/>
  <c r="CR97" i="14"/>
  <c r="AN97" i="14"/>
  <c r="AE24" i="14"/>
  <c r="CQ24" i="14"/>
  <c r="AD24" i="14"/>
  <c r="AK40" i="14"/>
  <c r="BF40" i="14"/>
  <c r="AN40" i="14"/>
  <c r="DM40" i="14"/>
  <c r="DP40" i="14"/>
  <c r="AK56" i="14"/>
  <c r="CX56" i="14"/>
  <c r="CB56" i="14"/>
  <c r="BE56" i="14"/>
  <c r="BK56" i="14"/>
  <c r="AN72" i="14"/>
  <c r="CZ72" i="14"/>
  <c r="AC72" i="14"/>
  <c r="DF72" i="14"/>
  <c r="AM88" i="14"/>
  <c r="CJ88" i="14"/>
  <c r="BJ88" i="14"/>
  <c r="AG88" i="14"/>
  <c r="CA97" i="14"/>
  <c r="CV15" i="14"/>
  <c r="AB15" i="14"/>
  <c r="BG15" i="14"/>
  <c r="CT15" i="14"/>
  <c r="AH15" i="14"/>
  <c r="BU15" i="14"/>
  <c r="BW97" i="14"/>
  <c r="AR41" i="14"/>
  <c r="BX41" i="14"/>
  <c r="CJ41" i="14"/>
  <c r="X41" i="14"/>
  <c r="BP41" i="14"/>
  <c r="CR41" i="14"/>
  <c r="AF41" i="14"/>
  <c r="DC41" i="14"/>
  <c r="CM41" i="14"/>
  <c r="BW41" i="14"/>
  <c r="BG41" i="14"/>
  <c r="AQ41" i="14"/>
  <c r="AA41" i="14"/>
  <c r="DJ41" i="14"/>
  <c r="CT41" i="14"/>
  <c r="CD41" i="14"/>
  <c r="BN41" i="14"/>
  <c r="AX41" i="14"/>
  <c r="AH41" i="14"/>
  <c r="DQ41" i="14"/>
  <c r="DA41" i="14"/>
  <c r="CK41" i="14"/>
  <c r="BU41" i="14"/>
  <c r="BE41" i="14"/>
  <c r="AO41" i="14"/>
  <c r="DO65" i="14"/>
  <c r="CY65" i="14"/>
  <c r="CE65" i="14"/>
  <c r="DG65" i="14"/>
  <c r="AU65" i="14"/>
  <c r="BW65" i="14"/>
  <c r="DR65" i="14"/>
  <c r="DB65" i="14"/>
  <c r="CL65" i="14"/>
  <c r="BR65" i="14"/>
  <c r="AX65" i="14"/>
  <c r="AD65" i="14"/>
  <c r="DE65" i="14"/>
  <c r="CK65" i="14"/>
  <c r="BQ65" i="14"/>
  <c r="AS65" i="14"/>
  <c r="Y65" i="14"/>
  <c r="CZ65" i="14"/>
  <c r="CB65" i="14"/>
  <c r="BH65" i="14"/>
  <c r="AN65" i="14"/>
  <c r="CU97" i="14"/>
  <c r="BC97" i="14"/>
  <c r="AA97" i="14"/>
  <c r="AT25" i="14"/>
  <c r="CL25" i="14"/>
  <c r="DN25" i="14"/>
  <c r="V25" i="14"/>
  <c r="AX25" i="14"/>
  <c r="DE25" i="14"/>
  <c r="CG25" i="14"/>
  <c r="BM25" i="14"/>
  <c r="AS25" i="14"/>
  <c r="DP25" i="14"/>
  <c r="CV25" i="14"/>
  <c r="CB25" i="14"/>
  <c r="BD25" i="14"/>
  <c r="AJ25" i="14"/>
  <c r="DK25" i="14"/>
  <c r="CM25" i="14"/>
  <c r="BS25" i="14"/>
  <c r="AY25" i="14"/>
  <c r="AA25" i="14"/>
  <c r="DJ81" i="14"/>
  <c r="AT81" i="14"/>
  <c r="AH81" i="14"/>
  <c r="AP81" i="14"/>
  <c r="CW81" i="14"/>
  <c r="BQ81" i="14"/>
  <c r="AO81" i="14"/>
  <c r="DL81" i="14"/>
  <c r="CF81" i="14"/>
  <c r="BD81" i="14"/>
  <c r="AB81" i="14"/>
  <c r="CQ81" i="14"/>
  <c r="BS81" i="14"/>
  <c r="AQ81" i="14"/>
  <c r="CL97" i="14"/>
  <c r="AH97" i="14"/>
  <c r="DA97" i="14"/>
  <c r="BU97" i="14"/>
  <c r="AS97" i="14"/>
  <c r="DF97" i="14"/>
  <c r="AT97" i="14"/>
  <c r="DH97" i="14"/>
  <c r="CF97" i="14"/>
  <c r="AZ97" i="14"/>
  <c r="X97" i="14"/>
  <c r="CX40" i="14"/>
  <c r="AE56" i="14"/>
  <c r="CF24" i="14"/>
  <c r="CM72" i="14"/>
  <c r="AV88" i="14"/>
  <c r="Q93" i="15"/>
  <c r="Q54" i="15"/>
  <c r="Q24" i="15"/>
  <c r="Q34" i="15"/>
  <c r="O46" i="15"/>
  <c r="Q16" i="15"/>
  <c r="Q36" i="15"/>
  <c r="O76" i="15"/>
  <c r="Q46" i="15"/>
  <c r="Q61" i="15"/>
  <c r="Q77" i="15"/>
  <c r="O89" i="15"/>
  <c r="Q22" i="15"/>
  <c r="Q73" i="15"/>
  <c r="Q14" i="15"/>
  <c r="O70" i="15"/>
  <c r="Q102" i="15"/>
  <c r="O102" i="15"/>
  <c r="Q25" i="15"/>
  <c r="Q57" i="15"/>
  <c r="Q68" i="15"/>
  <c r="Q65" i="15"/>
  <c r="AG38" i="14"/>
  <c r="AN86" i="14"/>
  <c r="DC20" i="14"/>
  <c r="CV40" i="14"/>
  <c r="CE40" i="14"/>
  <c r="BZ40" i="14"/>
  <c r="BY40" i="14"/>
  <c r="BQ24" i="14"/>
  <c r="CC52" i="14"/>
  <c r="BN38" i="14"/>
  <c r="DI86" i="14"/>
  <c r="BM52" i="14"/>
  <c r="DP38" i="14"/>
  <c r="AS86" i="14"/>
  <c r="CR40" i="14"/>
  <c r="CY40" i="14"/>
  <c r="DR40" i="14"/>
  <c r="AL40" i="14"/>
  <c r="BA40" i="14"/>
  <c r="CQ56" i="14"/>
  <c r="BR56" i="14"/>
  <c r="DJ24" i="14"/>
  <c r="Y24" i="14"/>
  <c r="BC24" i="14"/>
  <c r="AY72" i="14"/>
  <c r="AU72" i="14"/>
  <c r="BY88" i="14"/>
  <c r="CY88" i="14"/>
  <c r="BP38" i="14"/>
  <c r="BV86" i="14"/>
  <c r="AC86" i="14"/>
  <c r="BC86" i="14"/>
  <c r="CX38" i="14"/>
  <c r="AX86" i="14"/>
  <c r="BD86" i="14"/>
  <c r="CE38" i="14"/>
  <c r="DQ38" i="14"/>
  <c r="BB86" i="14"/>
  <c r="CG86" i="14"/>
  <c r="CV86" i="14"/>
  <c r="DK86" i="14"/>
  <c r="AA86" i="14"/>
  <c r="BL38" i="14"/>
  <c r="AU38" i="14"/>
  <c r="CC38" i="14"/>
  <c r="CL86" i="14"/>
  <c r="BQ86" i="14"/>
  <c r="CF86" i="14"/>
  <c r="CU86" i="14"/>
  <c r="AV38" i="14"/>
  <c r="AZ38" i="14"/>
  <c r="AQ38" i="14"/>
  <c r="BF38" i="14"/>
  <c r="BY38" i="14"/>
  <c r="AP86" i="14"/>
  <c r="Z86" i="14"/>
  <c r="DE86" i="14"/>
  <c r="BM86" i="14"/>
  <c r="DP86" i="14"/>
  <c r="CB86" i="14"/>
  <c r="AJ86" i="14"/>
  <c r="CM86" i="14"/>
  <c r="AY86" i="14"/>
  <c r="CF68" i="14"/>
  <c r="AB38" i="14"/>
  <c r="CM38" i="14"/>
  <c r="DB38" i="14"/>
  <c r="V38" i="14"/>
  <c r="AO38" i="14"/>
  <c r="BR86" i="14"/>
  <c r="BN86" i="14"/>
  <c r="CO86" i="14"/>
  <c r="AW86" i="14"/>
  <c r="CZ86" i="14"/>
  <c r="BL86" i="14"/>
  <c r="DO86" i="14"/>
  <c r="BW86" i="14"/>
  <c r="AI86" i="14"/>
  <c r="BG95" i="14"/>
  <c r="DD38" i="14"/>
  <c r="BD38" i="14"/>
  <c r="DG38" i="14"/>
  <c r="BO38" i="14"/>
  <c r="AA38" i="14"/>
  <c r="CH38" i="14"/>
  <c r="AP38" i="14"/>
  <c r="DA38" i="14"/>
  <c r="BI38" i="14"/>
  <c r="CF36" i="14"/>
  <c r="CR84" i="14"/>
  <c r="CN38" i="14"/>
  <c r="X38" i="14"/>
  <c r="DC38" i="14"/>
  <c r="BK38" i="14"/>
  <c r="DR38" i="14"/>
  <c r="CD38" i="14"/>
  <c r="AL38" i="14"/>
  <c r="CS38" i="14"/>
  <c r="BE38" i="14"/>
  <c r="BC36" i="14"/>
  <c r="CJ20" i="14"/>
  <c r="CZ100" i="14"/>
  <c r="AY20" i="14"/>
  <c r="BR68" i="14"/>
  <c r="CA80" i="14"/>
  <c r="CT96" i="14"/>
  <c r="BP95" i="14"/>
  <c r="BR20" i="14"/>
  <c r="W20" i="14"/>
  <c r="BN36" i="14"/>
  <c r="BB68" i="14"/>
  <c r="BJ84" i="14"/>
  <c r="DG100" i="14"/>
  <c r="AJ52" i="14"/>
  <c r="BT87" i="14"/>
  <c r="CS95" i="14"/>
  <c r="CO20" i="14"/>
  <c r="CK32" i="14"/>
  <c r="CK36" i="14"/>
  <c r="CV68" i="14"/>
  <c r="AG84" i="14"/>
  <c r="CC100" i="14"/>
  <c r="CR52" i="14"/>
  <c r="DC87" i="14"/>
  <c r="AW95" i="14"/>
  <c r="CU48" i="14"/>
  <c r="CR38" i="14"/>
  <c r="BX38" i="14"/>
  <c r="CJ38" i="14"/>
  <c r="DL38" i="14"/>
  <c r="AJ38" i="14"/>
  <c r="CU38" i="14"/>
  <c r="CA38" i="14"/>
  <c r="BG38" i="14"/>
  <c r="AI38" i="14"/>
  <c r="DN38" i="14"/>
  <c r="CT38" i="14"/>
  <c r="BV38" i="14"/>
  <c r="BB38" i="14"/>
  <c r="AH38" i="14"/>
  <c r="DI38" i="14"/>
  <c r="CO38" i="14"/>
  <c r="BU38" i="14"/>
  <c r="AW38" i="14"/>
  <c r="AC38" i="14"/>
  <c r="DN86" i="14"/>
  <c r="V86" i="14"/>
  <c r="DJ86" i="14"/>
  <c r="AH86" i="14"/>
  <c r="CW86" i="14"/>
  <c r="CC86" i="14"/>
  <c r="BI86" i="14"/>
  <c r="AK86" i="14"/>
  <c r="DL86" i="14"/>
  <c r="CR86" i="14"/>
  <c r="BT86" i="14"/>
  <c r="AZ86" i="14"/>
  <c r="AF86" i="14"/>
  <c r="DC86" i="14"/>
  <c r="CI86" i="14"/>
  <c r="BO86" i="14"/>
  <c r="AQ86" i="14"/>
  <c r="W86" i="14"/>
  <c r="CW87" i="14"/>
  <c r="AQ87" i="14"/>
  <c r="CT95" i="14"/>
  <c r="AG95" i="14"/>
  <c r="CI20" i="14"/>
  <c r="CX20" i="14"/>
  <c r="AZ20" i="14"/>
  <c r="AH20" i="14"/>
  <c r="CB36" i="14"/>
  <c r="AY36" i="14"/>
  <c r="CG36" i="14"/>
  <c r="AD48" i="14"/>
  <c r="AM68" i="14"/>
  <c r="CK68" i="14"/>
  <c r="BJ80" i="14"/>
  <c r="DJ84" i="14"/>
  <c r="CY84" i="14"/>
  <c r="BW100" i="14"/>
  <c r="BX100" i="14"/>
  <c r="W52" i="14"/>
  <c r="AD87" i="14"/>
  <c r="AD95" i="14"/>
  <c r="AB32" i="14"/>
  <c r="CZ95" i="14"/>
  <c r="AF38" i="14"/>
  <c r="AR38" i="14"/>
  <c r="BT38" i="14"/>
  <c r="CV38" i="14"/>
  <c r="DK38" i="14"/>
  <c r="CQ38" i="14"/>
  <c r="BW38" i="14"/>
  <c r="AY38" i="14"/>
  <c r="AE38" i="14"/>
  <c r="DJ38" i="14"/>
  <c r="CL38" i="14"/>
  <c r="BR38" i="14"/>
  <c r="AX38" i="14"/>
  <c r="Z38" i="14"/>
  <c r="DE38" i="14"/>
  <c r="CK38" i="14"/>
  <c r="BM38" i="14"/>
  <c r="AS38" i="14"/>
  <c r="Y38" i="14"/>
  <c r="CH86" i="14"/>
  <c r="DR86" i="14"/>
  <c r="CT86" i="14"/>
  <c r="DM86" i="14"/>
  <c r="CS86" i="14"/>
  <c r="BY86" i="14"/>
  <c r="BA86" i="14"/>
  <c r="AG86" i="14"/>
  <c r="DH86" i="14"/>
  <c r="CJ86" i="14"/>
  <c r="BP86" i="14"/>
  <c r="AV86" i="14"/>
  <c r="X86" i="14"/>
  <c r="CY86" i="14"/>
  <c r="CE86" i="14"/>
  <c r="BG86" i="14"/>
  <c r="AM86" i="14"/>
  <c r="AK87" i="14"/>
  <c r="CV95" i="14"/>
  <c r="DI95" i="14"/>
  <c r="BW95" i="14"/>
  <c r="DH20" i="14"/>
  <c r="BA20" i="14"/>
  <c r="X20" i="14"/>
  <c r="DJ32" i="14"/>
  <c r="CV36" i="14"/>
  <c r="BV36" i="14"/>
  <c r="CE68" i="14"/>
  <c r="BU68" i="14"/>
  <c r="AW80" i="14"/>
  <c r="DI84" i="14"/>
  <c r="BC84" i="14"/>
  <c r="DI100" i="14"/>
  <c r="DJ52" i="14"/>
  <c r="CG87" i="14"/>
  <c r="BD87" i="14"/>
  <c r="AA87" i="14"/>
  <c r="AL87" i="14"/>
  <c r="CQ32" i="14"/>
  <c r="CD32" i="14"/>
  <c r="BE32" i="14"/>
  <c r="BC48" i="14"/>
  <c r="CO48" i="14"/>
  <c r="AL80" i="14"/>
  <c r="DD80" i="14"/>
  <c r="CC96" i="14"/>
  <c r="CT87" i="14"/>
  <c r="BF87" i="14"/>
  <c r="BQ87" i="14"/>
  <c r="CZ87" i="14"/>
  <c r="AN87" i="14"/>
  <c r="BW87" i="14"/>
  <c r="CH95" i="14"/>
  <c r="AJ95" i="14"/>
  <c r="BN95" i="14"/>
  <c r="CC95" i="14"/>
  <c r="DC95" i="14"/>
  <c r="AQ95" i="14"/>
  <c r="DH95" i="14"/>
  <c r="CR20" i="14"/>
  <c r="BE20" i="14"/>
  <c r="AK20" i="14"/>
  <c r="CF20" i="14"/>
  <c r="CE20" i="14"/>
  <c r="BN20" i="14"/>
  <c r="AA32" i="14"/>
  <c r="AX32" i="14"/>
  <c r="DH32" i="14"/>
  <c r="BH36" i="14"/>
  <c r="CU36" i="14"/>
  <c r="DJ36" i="14"/>
  <c r="AD36" i="14"/>
  <c r="AW36" i="14"/>
  <c r="BL48" i="14"/>
  <c r="DN48" i="14"/>
  <c r="AW48" i="14"/>
  <c r="DC68" i="14"/>
  <c r="DJ68" i="14"/>
  <c r="Z68" i="14"/>
  <c r="AS68" i="14"/>
  <c r="BH68" i="14"/>
  <c r="CD80" i="14"/>
  <c r="BL80" i="14"/>
  <c r="DR84" i="14"/>
  <c r="CO84" i="14"/>
  <c r="BX84" i="14"/>
  <c r="AE84" i="14"/>
  <c r="CH96" i="14"/>
  <c r="AM100" i="14"/>
  <c r="AG100" i="14"/>
  <c r="AF100" i="14"/>
  <c r="CU52" i="14"/>
  <c r="AT52" i="14"/>
  <c r="DR87" i="14"/>
  <c r="DP87" i="14"/>
  <c r="CM87" i="14"/>
  <c r="CP87" i="14"/>
  <c r="DM87" i="14"/>
  <c r="BA87" i="14"/>
  <c r="CJ87" i="14"/>
  <c r="X87" i="14"/>
  <c r="V95" i="14"/>
  <c r="CP95" i="14"/>
  <c r="AH95" i="14"/>
  <c r="BM95" i="14"/>
  <c r="CM95" i="14"/>
  <c r="CZ20" i="14"/>
  <c r="DG20" i="14"/>
  <c r="DB20" i="14"/>
  <c r="CS20" i="14"/>
  <c r="BD20" i="14"/>
  <c r="BC20" i="14"/>
  <c r="DK32" i="14"/>
  <c r="DQ32" i="14"/>
  <c r="AR36" i="14"/>
  <c r="CM36" i="14"/>
  <c r="DF36" i="14"/>
  <c r="Z36" i="14"/>
  <c r="CZ48" i="14"/>
  <c r="AQ68" i="14"/>
  <c r="CT68" i="14"/>
  <c r="DI68" i="14"/>
  <c r="AC68" i="14"/>
  <c r="CO80" i="14"/>
  <c r="AL84" i="14"/>
  <c r="BE84" i="14"/>
  <c r="AE96" i="14"/>
  <c r="CD100" i="14"/>
  <c r="CI52" i="14"/>
  <c r="AV95" i="14"/>
  <c r="AF95" i="14"/>
  <c r="DN95" i="14"/>
  <c r="CB95" i="14"/>
  <c r="CR95" i="14"/>
  <c r="BL95" i="14"/>
  <c r="CJ95" i="14"/>
  <c r="Z20" i="14"/>
  <c r="AP20" i="14"/>
  <c r="BF20" i="14"/>
  <c r="AA20" i="14"/>
  <c r="AQ20" i="14"/>
  <c r="BG20" i="14"/>
  <c r="BW20" i="14"/>
  <c r="AB20" i="14"/>
  <c r="AR20" i="14"/>
  <c r="BH20" i="14"/>
  <c r="BX20" i="14"/>
  <c r="AG20" i="14"/>
  <c r="CD20" i="14"/>
  <c r="CW20" i="14"/>
  <c r="DM20" i="14"/>
  <c r="BQ20" i="14"/>
  <c r="CP20" i="14"/>
  <c r="DF20" i="14"/>
  <c r="Y20" i="14"/>
  <c r="BZ20" i="14"/>
  <c r="CU20" i="14"/>
  <c r="DK20" i="14"/>
  <c r="DD20" i="14"/>
  <c r="AC20" i="14"/>
  <c r="DP20" i="14"/>
  <c r="AD20" i="14"/>
  <c r="AT20" i="14"/>
  <c r="BJ20" i="14"/>
  <c r="AE20" i="14"/>
  <c r="AU20" i="14"/>
  <c r="BK20" i="14"/>
  <c r="CA20" i="14"/>
  <c r="AF20" i="14"/>
  <c r="AV20" i="14"/>
  <c r="BL20" i="14"/>
  <c r="CB20" i="14"/>
  <c r="AW20" i="14"/>
  <c r="CK20" i="14"/>
  <c r="DA20" i="14"/>
  <c r="DQ20" i="14"/>
  <c r="BY20" i="14"/>
  <c r="CT20" i="14"/>
  <c r="DJ20" i="14"/>
  <c r="AO20" i="14"/>
  <c r="CH20" i="14"/>
  <c r="CY20" i="14"/>
  <c r="DO20" i="14"/>
  <c r="BU20" i="14"/>
  <c r="CC20" i="14"/>
  <c r="AS20" i="14"/>
  <c r="AC36" i="14"/>
  <c r="AS36" i="14"/>
  <c r="BI36" i="14"/>
  <c r="BY36" i="14"/>
  <c r="CO36" i="14"/>
  <c r="DE36" i="14"/>
  <c r="V36" i="14"/>
  <c r="AL36" i="14"/>
  <c r="BB36" i="14"/>
  <c r="BR36" i="14"/>
  <c r="CH36" i="14"/>
  <c r="CX36" i="14"/>
  <c r="DN36" i="14"/>
  <c r="AE36" i="14"/>
  <c r="AU36" i="14"/>
  <c r="BK36" i="14"/>
  <c r="CA36" i="14"/>
  <c r="CQ36" i="14"/>
  <c r="DG36" i="14"/>
  <c r="AZ36" i="14"/>
  <c r="DL36" i="14"/>
  <c r="BT36" i="14"/>
  <c r="AB36" i="14"/>
  <c r="CN36" i="14"/>
  <c r="AV36" i="14"/>
  <c r="AG36" i="14"/>
  <c r="BA36" i="14"/>
  <c r="BU36" i="14"/>
  <c r="CS36" i="14"/>
  <c r="DM36" i="14"/>
  <c r="AH36" i="14"/>
  <c r="BF36" i="14"/>
  <c r="BZ36" i="14"/>
  <c r="CT36" i="14"/>
  <c r="DR36" i="14"/>
  <c r="AM36" i="14"/>
  <c r="BG36" i="14"/>
  <c r="CE36" i="14"/>
  <c r="CY36" i="14"/>
  <c r="AJ36" i="14"/>
  <c r="X36" i="14"/>
  <c r="CZ36" i="14"/>
  <c r="BX36" i="14"/>
  <c r="DH36" i="14"/>
  <c r="AK36" i="14"/>
  <c r="BE36" i="14"/>
  <c r="CC36" i="14"/>
  <c r="CW36" i="14"/>
  <c r="DQ36" i="14"/>
  <c r="AP36" i="14"/>
  <c r="BJ36" i="14"/>
  <c r="CD36" i="14"/>
  <c r="DB36" i="14"/>
  <c r="W36" i="14"/>
  <c r="AQ36" i="14"/>
  <c r="BO36" i="14"/>
  <c r="CI36" i="14"/>
  <c r="DC36" i="14"/>
  <c r="BP36" i="14"/>
  <c r="AN36" i="14"/>
  <c r="DP36" i="14"/>
  <c r="DD36" i="14"/>
  <c r="BL36" i="14"/>
  <c r="AC52" i="14"/>
  <c r="AS52" i="14"/>
  <c r="BI52" i="14"/>
  <c r="BY52" i="14"/>
  <c r="CO52" i="14"/>
  <c r="DE52" i="14"/>
  <c r="V52" i="14"/>
  <c r="AL52" i="14"/>
  <c r="BB52" i="14"/>
  <c r="BR52" i="14"/>
  <c r="CH52" i="14"/>
  <c r="CX52" i="14"/>
  <c r="DN52" i="14"/>
  <c r="AE52" i="14"/>
  <c r="AU52" i="14"/>
  <c r="BK52" i="14"/>
  <c r="CA52" i="14"/>
  <c r="CQ52" i="14"/>
  <c r="DG52" i="14"/>
  <c r="AR52" i="14"/>
  <c r="DD52" i="14"/>
  <c r="CB52" i="14"/>
  <c r="AZ52" i="14"/>
  <c r="DL52" i="14"/>
  <c r="X52" i="14"/>
  <c r="AG52" i="14"/>
  <c r="BA52" i="14"/>
  <c r="BU52" i="14"/>
  <c r="CS52" i="14"/>
  <c r="DM52" i="14"/>
  <c r="AH52" i="14"/>
  <c r="BF52" i="14"/>
  <c r="BZ52" i="14"/>
  <c r="CT52" i="14"/>
  <c r="DR52" i="14"/>
  <c r="AM52" i="14"/>
  <c r="BG52" i="14"/>
  <c r="CE52" i="14"/>
  <c r="CY52" i="14"/>
  <c r="AB52" i="14"/>
  <c r="AF52" i="14"/>
  <c r="DH52" i="14"/>
  <c r="CV52" i="14"/>
  <c r="CJ52" i="14"/>
  <c r="AO52" i="14"/>
  <c r="BQ52" i="14"/>
  <c r="CW52" i="14"/>
  <c r="Z52" i="14"/>
  <c r="AX52" i="14"/>
  <c r="CD52" i="14"/>
  <c r="DF52" i="14"/>
  <c r="AI52" i="14"/>
  <c r="BO52" i="14"/>
  <c r="CM52" i="14"/>
  <c r="DO52" i="14"/>
  <c r="AV52" i="14"/>
  <c r="BP52" i="14"/>
  <c r="BT52" i="14"/>
  <c r="AW52" i="14"/>
  <c r="CG52" i="14"/>
  <c r="DQ52" i="14"/>
  <c r="BJ52" i="14"/>
  <c r="CP52" i="14"/>
  <c r="AA52" i="14"/>
  <c r="BS52" i="14"/>
  <c r="DC52" i="14"/>
  <c r="CN52" i="14"/>
  <c r="CF52" i="14"/>
  <c r="CZ52" i="14"/>
  <c r="BE52" i="14"/>
  <c r="CK52" i="14"/>
  <c r="AD52" i="14"/>
  <c r="BN52" i="14"/>
  <c r="DB52" i="14"/>
  <c r="AQ52" i="14"/>
  <c r="BW52" i="14"/>
  <c r="DK52" i="14"/>
  <c r="BL52" i="14"/>
  <c r="BD52" i="14"/>
  <c r="X68" i="14"/>
  <c r="AN68" i="14"/>
  <c r="BD68" i="14"/>
  <c r="BT68" i="14"/>
  <c r="CJ68" i="14"/>
  <c r="CZ68" i="14"/>
  <c r="DP68" i="14"/>
  <c r="AK68" i="14"/>
  <c r="BA68" i="14"/>
  <c r="BQ68" i="14"/>
  <c r="CG68" i="14"/>
  <c r="CW68" i="14"/>
  <c r="DM68" i="14"/>
  <c r="AD68" i="14"/>
  <c r="AT68" i="14"/>
  <c r="BJ68" i="14"/>
  <c r="BZ68" i="14"/>
  <c r="CP68" i="14"/>
  <c r="DF68" i="14"/>
  <c r="AI68" i="14"/>
  <c r="CU68" i="14"/>
  <c r="BC68" i="14"/>
  <c r="DO68" i="14"/>
  <c r="BW68" i="14"/>
  <c r="DG68" i="14"/>
  <c r="AU68" i="14"/>
  <c r="AB68" i="14"/>
  <c r="AV68" i="14"/>
  <c r="BP68" i="14"/>
  <c r="CN68" i="14"/>
  <c r="DH68" i="14"/>
  <c r="AG68" i="14"/>
  <c r="BE68" i="14"/>
  <c r="BY68" i="14"/>
  <c r="CS68" i="14"/>
  <c r="DQ68" i="14"/>
  <c r="AL68" i="14"/>
  <c r="BF68" i="14"/>
  <c r="CD68" i="14"/>
  <c r="CX68" i="14"/>
  <c r="DR68" i="14"/>
  <c r="DK68" i="14"/>
  <c r="CI68" i="14"/>
  <c r="BG68" i="14"/>
  <c r="BK68" i="14"/>
  <c r="AF68" i="14"/>
  <c r="AZ68" i="14"/>
  <c r="BX68" i="14"/>
  <c r="CR68" i="14"/>
  <c r="DL68" i="14"/>
  <c r="AO68" i="14"/>
  <c r="BI68" i="14"/>
  <c r="CC68" i="14"/>
  <c r="DA68" i="14"/>
  <c r="V68" i="14"/>
  <c r="AP68" i="14"/>
  <c r="BN68" i="14"/>
  <c r="CH68" i="14"/>
  <c r="DB68" i="14"/>
  <c r="AY68" i="14"/>
  <c r="W68" i="14"/>
  <c r="CY68" i="14"/>
  <c r="CM68" i="14"/>
  <c r="AE68" i="14"/>
  <c r="AA84" i="14"/>
  <c r="AQ84" i="14"/>
  <c r="BG84" i="14"/>
  <c r="BW84" i="14"/>
  <c r="CM84" i="14"/>
  <c r="DC84" i="14"/>
  <c r="X84" i="14"/>
  <c r="AN84" i="14"/>
  <c r="BD84" i="14"/>
  <c r="W84" i="14"/>
  <c r="AU84" i="14"/>
  <c r="BO84" i="14"/>
  <c r="CI84" i="14"/>
  <c r="DG84" i="14"/>
  <c r="AF84" i="14"/>
  <c r="AZ84" i="14"/>
  <c r="BT84" i="14"/>
  <c r="CJ84" i="14"/>
  <c r="CZ84" i="14"/>
  <c r="DP84" i="14"/>
  <c r="AK84" i="14"/>
  <c r="BA84" i="14"/>
  <c r="BQ84" i="14"/>
  <c r="CG84" i="14"/>
  <c r="CW84" i="14"/>
  <c r="DM84" i="14"/>
  <c r="BN84" i="14"/>
  <c r="AP84" i="14"/>
  <c r="V84" i="14"/>
  <c r="CH84" i="14"/>
  <c r="BF84" i="14"/>
  <c r="AT84" i="14"/>
  <c r="AM84" i="14"/>
  <c r="BS84" i="14"/>
  <c r="CU84" i="14"/>
  <c r="AB84" i="14"/>
  <c r="BH84" i="14"/>
  <c r="CB84" i="14"/>
  <c r="CV84" i="14"/>
  <c r="Y84" i="14"/>
  <c r="AS84" i="14"/>
  <c r="BM84" i="14"/>
  <c r="CK84" i="14"/>
  <c r="DE84" i="14"/>
  <c r="AX84" i="14"/>
  <c r="BV84" i="14"/>
  <c r="BB84" i="14"/>
  <c r="Z84" i="14"/>
  <c r="DF84" i="14"/>
  <c r="AI84" i="14"/>
  <c r="CA84" i="14"/>
  <c r="DK84" i="14"/>
  <c r="AV84" i="14"/>
  <c r="CF84" i="14"/>
  <c r="DH84" i="14"/>
  <c r="AO84" i="14"/>
  <c r="BU84" i="14"/>
  <c r="CS84" i="14"/>
  <c r="AH84" i="14"/>
  <c r="DB84" i="14"/>
  <c r="CX84" i="14"/>
  <c r="CP84" i="14"/>
  <c r="AY84" i="14"/>
  <c r="CE84" i="14"/>
  <c r="DO84" i="14"/>
  <c r="BL84" i="14"/>
  <c r="CN84" i="14"/>
  <c r="DL84" i="14"/>
  <c r="AW84" i="14"/>
  <c r="BY84" i="14"/>
  <c r="DA84" i="14"/>
  <c r="CD84" i="14"/>
  <c r="AD84" i="14"/>
  <c r="DN84" i="14"/>
  <c r="BZ84" i="14"/>
  <c r="AJ100" i="14"/>
  <c r="AZ100" i="14"/>
  <c r="BP100" i="14"/>
  <c r="CF100" i="14"/>
  <c r="CV100" i="14"/>
  <c r="DL100" i="14"/>
  <c r="AL100" i="14"/>
  <c r="BR100" i="14"/>
  <c r="CX100" i="14"/>
  <c r="AC100" i="14"/>
  <c r="AS100" i="14"/>
  <c r="BI100" i="14"/>
  <c r="BY100" i="14"/>
  <c r="CO100" i="14"/>
  <c r="DE100" i="14"/>
  <c r="Z100" i="14"/>
  <c r="BF100" i="14"/>
  <c r="CL100" i="14"/>
  <c r="DR100" i="14"/>
  <c r="BS100" i="14"/>
  <c r="AI100" i="14"/>
  <c r="AQ100" i="14"/>
  <c r="DC100" i="14"/>
  <c r="CA100" i="14"/>
  <c r="CE100" i="14"/>
  <c r="X100" i="14"/>
  <c r="AR100" i="14"/>
  <c r="BL100" i="14"/>
  <c r="CJ100" i="14"/>
  <c r="DD100" i="14"/>
  <c r="AD100" i="14"/>
  <c r="BZ100" i="14"/>
  <c r="DN100" i="14"/>
  <c r="AO100" i="14"/>
  <c r="BM100" i="14"/>
  <c r="CG100" i="14"/>
  <c r="DA100" i="14"/>
  <c r="AH100" i="14"/>
  <c r="BV100" i="14"/>
  <c r="DJ100" i="14"/>
  <c r="CI100" i="14"/>
  <c r="CU100" i="14"/>
  <c r="CM100" i="14"/>
  <c r="CQ100" i="14"/>
  <c r="AB100" i="14"/>
  <c r="BD100" i="14"/>
  <c r="CB100" i="14"/>
  <c r="DH100" i="14"/>
  <c r="BB100" i="14"/>
  <c r="DF100" i="14"/>
  <c r="AW100" i="14"/>
  <c r="BU100" i="14"/>
  <c r="CW100" i="14"/>
  <c r="AP100" i="14"/>
  <c r="CT100" i="14"/>
  <c r="BC100" i="14"/>
  <c r="AA100" i="14"/>
  <c r="AU100" i="14"/>
  <c r="DK100" i="14"/>
  <c r="AV100" i="14"/>
  <c r="CN100" i="14"/>
  <c r="V100" i="14"/>
  <c r="CP100" i="14"/>
  <c r="BA100" i="14"/>
  <c r="CK100" i="14"/>
  <c r="DQ100" i="14"/>
  <c r="DB100" i="14"/>
  <c r="DO100" i="14"/>
  <c r="AE100" i="14"/>
  <c r="BH100" i="14"/>
  <c r="CR100" i="14"/>
  <c r="AT100" i="14"/>
  <c r="Y100" i="14"/>
  <c r="BE100" i="14"/>
  <c r="CS100" i="14"/>
  <c r="AX100" i="14"/>
  <c r="W100" i="14"/>
  <c r="BO100" i="14"/>
  <c r="BK100" i="14"/>
  <c r="AD86" i="14"/>
  <c r="AT86" i="14"/>
  <c r="X32" i="14"/>
  <c r="AN32" i="14"/>
  <c r="BD32" i="14"/>
  <c r="BT32" i="14"/>
  <c r="CJ32" i="14"/>
  <c r="CZ32" i="14"/>
  <c r="DP32" i="14"/>
  <c r="AK32" i="14"/>
  <c r="BA32" i="14"/>
  <c r="AF32" i="14"/>
  <c r="AZ32" i="14"/>
  <c r="BX32" i="14"/>
  <c r="CR32" i="14"/>
  <c r="DL32" i="14"/>
  <c r="AO32" i="14"/>
  <c r="BI32" i="14"/>
  <c r="BY32" i="14"/>
  <c r="CO32" i="14"/>
  <c r="DE32" i="14"/>
  <c r="V32" i="14"/>
  <c r="AL32" i="14"/>
  <c r="BB32" i="14"/>
  <c r="BR32" i="14"/>
  <c r="CH32" i="14"/>
  <c r="CX32" i="14"/>
  <c r="DN32" i="14"/>
  <c r="BO32" i="14"/>
  <c r="W32" i="14"/>
  <c r="CI32" i="14"/>
  <c r="AQ32" i="14"/>
  <c r="DC32" i="14"/>
  <c r="AU32" i="14"/>
  <c r="AJ32" i="14"/>
  <c r="BH32" i="14"/>
  <c r="CB32" i="14"/>
  <c r="CV32" i="14"/>
  <c r="Y32" i="14"/>
  <c r="AS32" i="14"/>
  <c r="BM32" i="14"/>
  <c r="CC32" i="14"/>
  <c r="CS32" i="14"/>
  <c r="DI32" i="14"/>
  <c r="Z32" i="14"/>
  <c r="AP32" i="14"/>
  <c r="BF32" i="14"/>
  <c r="BV32" i="14"/>
  <c r="CL32" i="14"/>
  <c r="DB32" i="14"/>
  <c r="DR32" i="14"/>
  <c r="CE32" i="14"/>
  <c r="AM32" i="14"/>
  <c r="CY32" i="14"/>
  <c r="BG32" i="14"/>
  <c r="CA32" i="14"/>
  <c r="DG32" i="14"/>
  <c r="Y48" i="14"/>
  <c r="AO48" i="14"/>
  <c r="BE48" i="14"/>
  <c r="BU48" i="14"/>
  <c r="CK48" i="14"/>
  <c r="DA48" i="14"/>
  <c r="DQ48" i="14"/>
  <c r="AH48" i="14"/>
  <c r="AX48" i="14"/>
  <c r="BN48" i="14"/>
  <c r="CD48" i="14"/>
  <c r="CT48" i="14"/>
  <c r="DJ48" i="14"/>
  <c r="AA48" i="14"/>
  <c r="AQ48" i="14"/>
  <c r="BG48" i="14"/>
  <c r="BW48" i="14"/>
  <c r="CM48" i="14"/>
  <c r="DC48" i="14"/>
  <c r="X48" i="14"/>
  <c r="CJ48" i="14"/>
  <c r="AR48" i="14"/>
  <c r="DD48" i="14"/>
  <c r="CB48" i="14"/>
  <c r="CF48" i="14"/>
  <c r="DL48" i="14"/>
  <c r="AK48" i="14"/>
  <c r="BI48" i="14"/>
  <c r="CC48" i="14"/>
  <c r="CW48" i="14"/>
  <c r="V48" i="14"/>
  <c r="AP48" i="14"/>
  <c r="BJ48" i="14"/>
  <c r="CH48" i="14"/>
  <c r="DB48" i="14"/>
  <c r="W48" i="14"/>
  <c r="AU48" i="14"/>
  <c r="BO48" i="14"/>
  <c r="CI48" i="14"/>
  <c r="DG48" i="14"/>
  <c r="BD48" i="14"/>
  <c r="AB48" i="14"/>
  <c r="AF48" i="14"/>
  <c r="DH48" i="14"/>
  <c r="AZ48" i="14"/>
  <c r="AS48" i="14"/>
  <c r="BM48" i="14"/>
  <c r="CG48" i="14"/>
  <c r="DE48" i="14"/>
  <c r="Z48" i="14"/>
  <c r="AT48" i="14"/>
  <c r="BR48" i="14"/>
  <c r="CL48" i="14"/>
  <c r="DF48" i="14"/>
  <c r="AE48" i="14"/>
  <c r="AY48" i="14"/>
  <c r="BS48" i="14"/>
  <c r="CQ48" i="14"/>
  <c r="DK48" i="14"/>
  <c r="BT48" i="14"/>
  <c r="BH48" i="14"/>
  <c r="AV48" i="14"/>
  <c r="BP48" i="14"/>
  <c r="W80" i="14"/>
  <c r="AM80" i="14"/>
  <c r="BC80" i="14"/>
  <c r="BS80" i="14"/>
  <c r="AE80" i="14"/>
  <c r="AY80" i="14"/>
  <c r="BW80" i="14"/>
  <c r="CM80" i="14"/>
  <c r="DC80" i="14"/>
  <c r="X80" i="14"/>
  <c r="AN80" i="14"/>
  <c r="BD80" i="14"/>
  <c r="BT80" i="14"/>
  <c r="CJ80" i="14"/>
  <c r="CZ80" i="14"/>
  <c r="DP80" i="14"/>
  <c r="AK80" i="14"/>
  <c r="BA80" i="14"/>
  <c r="BQ80" i="14"/>
  <c r="CG80" i="14"/>
  <c r="CW80" i="14"/>
  <c r="DM80" i="14"/>
  <c r="BN80" i="14"/>
  <c r="AP80" i="14"/>
  <c r="BZ80" i="14"/>
  <c r="BB80" i="14"/>
  <c r="DN80" i="14"/>
  <c r="DR80" i="14"/>
  <c r="AI80" i="14"/>
  <c r="BK80" i="14"/>
  <c r="CI80" i="14"/>
  <c r="DG80" i="14"/>
  <c r="AF80" i="14"/>
  <c r="AZ80" i="14"/>
  <c r="BX80" i="14"/>
  <c r="CR80" i="14"/>
  <c r="DL80" i="14"/>
  <c r="AO80" i="14"/>
  <c r="BI80" i="14"/>
  <c r="CC80" i="14"/>
  <c r="DA80" i="14"/>
  <c r="AH80" i="14"/>
  <c r="DJ80" i="14"/>
  <c r="DF80" i="14"/>
  <c r="CH80" i="14"/>
  <c r="CL80" i="14"/>
  <c r="AQ80" i="14"/>
  <c r="BO80" i="14"/>
  <c r="CQ80" i="14"/>
  <c r="DK80" i="14"/>
  <c r="AJ80" i="14"/>
  <c r="BH80" i="14"/>
  <c r="CB80" i="14"/>
  <c r="CV80" i="14"/>
  <c r="Y80" i="14"/>
  <c r="AS80" i="14"/>
  <c r="BM80" i="14"/>
  <c r="CK80" i="14"/>
  <c r="DE80" i="14"/>
  <c r="AX80" i="14"/>
  <c r="BV80" i="14"/>
  <c r="V80" i="14"/>
  <c r="CX80" i="14"/>
  <c r="AD80" i="14"/>
  <c r="AF96" i="14"/>
  <c r="AV96" i="14"/>
  <c r="BL96" i="14"/>
  <c r="CB96" i="14"/>
  <c r="CR96" i="14"/>
  <c r="DH96" i="14"/>
  <c r="AD96" i="14"/>
  <c r="BJ96" i="14"/>
  <c r="CP96" i="14"/>
  <c r="Y96" i="14"/>
  <c r="AO96" i="14"/>
  <c r="BE96" i="14"/>
  <c r="BU96" i="14"/>
  <c r="CK96" i="14"/>
  <c r="DA96" i="14"/>
  <c r="DQ96" i="14"/>
  <c r="AX96" i="14"/>
  <c r="CD96" i="14"/>
  <c r="DJ96" i="14"/>
  <c r="BC96" i="14"/>
  <c r="DO96" i="14"/>
  <c r="BW96" i="14"/>
  <c r="AU96" i="14"/>
  <c r="DG96" i="14"/>
  <c r="CE96" i="14"/>
  <c r="X96" i="14"/>
  <c r="AR96" i="14"/>
  <c r="BP96" i="14"/>
  <c r="CJ96" i="14"/>
  <c r="DD96" i="14"/>
  <c r="AL96" i="14"/>
  <c r="BZ96" i="14"/>
  <c r="DN96" i="14"/>
  <c r="AS96" i="14"/>
  <c r="BM96" i="14"/>
  <c r="CG96" i="14"/>
  <c r="DE96" i="14"/>
  <c r="AH96" i="14"/>
  <c r="BV96" i="14"/>
  <c r="DR96" i="14"/>
  <c r="CI96" i="14"/>
  <c r="BG96" i="14"/>
  <c r="BK96" i="14"/>
  <c r="AY96" i="14"/>
  <c r="AZ96" i="14"/>
  <c r="BX96" i="14"/>
  <c r="CZ96" i="14"/>
  <c r="AT96" i="14"/>
  <c r="CX96" i="14"/>
  <c r="AK96" i="14"/>
  <c r="BQ96" i="14"/>
  <c r="CS96" i="14"/>
  <c r="Z96" i="14"/>
  <c r="CL96" i="14"/>
  <c r="AM96" i="14"/>
  <c r="AQ96" i="14"/>
  <c r="CA96" i="14"/>
  <c r="CU96" i="14"/>
  <c r="AB96" i="14"/>
  <c r="BH96" i="14"/>
  <c r="CV96" i="14"/>
  <c r="BB96" i="14"/>
  <c r="AC96" i="14"/>
  <c r="BI96" i="14"/>
  <c r="CW96" i="14"/>
  <c r="BF96" i="14"/>
  <c r="W96" i="14"/>
  <c r="CM96" i="14"/>
  <c r="AI96" i="14"/>
  <c r="AJ96" i="14"/>
  <c r="BT96" i="14"/>
  <c r="DL96" i="14"/>
  <c r="BR96" i="14"/>
  <c r="AG96" i="14"/>
  <c r="BY96" i="14"/>
  <c r="DI96" i="14"/>
  <c r="BN96" i="14"/>
  <c r="BS96" i="14"/>
  <c r="DC96" i="14"/>
  <c r="BO96" i="14"/>
  <c r="V87" i="14"/>
  <c r="DN87" i="14"/>
  <c r="CH87" i="14"/>
  <c r="CX87" i="14"/>
  <c r="BN87" i="14"/>
  <c r="BZ87" i="14"/>
  <c r="DJ87" i="14"/>
  <c r="DB87" i="14"/>
  <c r="AP87" i="14"/>
  <c r="DI87" i="14"/>
  <c r="CS87" i="14"/>
  <c r="CC87" i="14"/>
  <c r="BM87" i="14"/>
  <c r="AW87" i="14"/>
  <c r="AG87" i="14"/>
  <c r="DL87" i="14"/>
  <c r="CV87" i="14"/>
  <c r="CF87" i="14"/>
  <c r="BP87" i="14"/>
  <c r="AZ87" i="14"/>
  <c r="AJ87" i="14"/>
  <c r="DO87" i="14"/>
  <c r="CY87" i="14"/>
  <c r="CI87" i="14"/>
  <c r="BS87" i="14"/>
  <c r="BC87" i="14"/>
  <c r="AM87" i="14"/>
  <c r="W87" i="14"/>
  <c r="BR95" i="14"/>
  <c r="DP95" i="14"/>
  <c r="CN95" i="14"/>
  <c r="BH95" i="14"/>
  <c r="AB95" i="14"/>
  <c r="BZ95" i="14"/>
  <c r="DO95" i="14"/>
  <c r="CL95" i="14"/>
  <c r="BF95" i="14"/>
  <c r="Z95" i="14"/>
  <c r="DE95" i="14"/>
  <c r="CO95" i="14"/>
  <c r="BY95" i="14"/>
  <c r="BI95" i="14"/>
  <c r="AS95" i="14"/>
  <c r="AC95" i="14"/>
  <c r="CY95" i="14"/>
  <c r="CI95" i="14"/>
  <c r="BS95" i="14"/>
  <c r="BC95" i="14"/>
  <c r="AM95" i="14"/>
  <c r="W95" i="14"/>
  <c r="AE32" i="14"/>
  <c r="DO32" i="14"/>
  <c r="CU32" i="14"/>
  <c r="DF32" i="14"/>
  <c r="BZ32" i="14"/>
  <c r="AT32" i="14"/>
  <c r="DM32" i="14"/>
  <c r="CG32" i="14"/>
  <c r="AW32" i="14"/>
  <c r="DD32" i="14"/>
  <c r="BL32" i="14"/>
  <c r="CV48" i="14"/>
  <c r="CN48" i="14"/>
  <c r="AN48" i="14"/>
  <c r="CE48" i="14"/>
  <c r="AM48" i="14"/>
  <c r="CX48" i="14"/>
  <c r="BF48" i="14"/>
  <c r="DM48" i="14"/>
  <c r="BY48" i="14"/>
  <c r="AG48" i="14"/>
  <c r="BF80" i="14"/>
  <c r="AT80" i="14"/>
  <c r="DQ80" i="14"/>
  <c r="BY80" i="14"/>
  <c r="AG80" i="14"/>
  <c r="CN80" i="14"/>
  <c r="AV80" i="14"/>
  <c r="CY80" i="14"/>
  <c r="BG80" i="14"/>
  <c r="AA96" i="14"/>
  <c r="AP96" i="14"/>
  <c r="BA96" i="14"/>
  <c r="V96" i="14"/>
  <c r="BD96" i="14"/>
  <c r="BZ86" i="14"/>
  <c r="AN95" i="14"/>
  <c r="DH38" i="14"/>
  <c r="CB38" i="14"/>
  <c r="BH38" i="14"/>
  <c r="CZ38" i="14"/>
  <c r="AN38" i="14"/>
  <c r="CF38" i="14"/>
  <c r="DO38" i="14"/>
  <c r="CY38" i="14"/>
  <c r="CI38" i="14"/>
  <c r="BS38" i="14"/>
  <c r="BC38" i="14"/>
  <c r="AM38" i="14"/>
  <c r="W38" i="14"/>
  <c r="DF38" i="14"/>
  <c r="CP38" i="14"/>
  <c r="BZ38" i="14"/>
  <c r="BJ38" i="14"/>
  <c r="AT38" i="14"/>
  <c r="AD38" i="14"/>
  <c r="DM38" i="14"/>
  <c r="CW38" i="14"/>
  <c r="CG38" i="14"/>
  <c r="BQ38" i="14"/>
  <c r="BA38" i="14"/>
  <c r="DB86" i="14"/>
  <c r="CX86" i="14"/>
  <c r="AL86" i="14"/>
  <c r="BF86" i="14"/>
  <c r="CD86" i="14"/>
  <c r="DQ86" i="14"/>
  <c r="DA86" i="14"/>
  <c r="CK86" i="14"/>
  <c r="BU86" i="14"/>
  <c r="BE86" i="14"/>
  <c r="AO86" i="14"/>
  <c r="Y86" i="14"/>
  <c r="DD86" i="14"/>
  <c r="CN86" i="14"/>
  <c r="BX86" i="14"/>
  <c r="BH86" i="14"/>
  <c r="AR86" i="14"/>
  <c r="AB86" i="14"/>
  <c r="DG86" i="14"/>
  <c r="CQ86" i="14"/>
  <c r="CA86" i="14"/>
  <c r="BK86" i="14"/>
  <c r="AU86" i="14"/>
  <c r="AE86" i="14"/>
  <c r="AH87" i="14"/>
  <c r="BJ87" i="14"/>
  <c r="CD87" i="14"/>
  <c r="CL87" i="14"/>
  <c r="Z87" i="14"/>
  <c r="DE87" i="14"/>
  <c r="CO87" i="14"/>
  <c r="BY87" i="14"/>
  <c r="BI87" i="14"/>
  <c r="AS87" i="14"/>
  <c r="AC87" i="14"/>
  <c r="DH87" i="14"/>
  <c r="CR87" i="14"/>
  <c r="CB87" i="14"/>
  <c r="BL87" i="14"/>
  <c r="AV87" i="14"/>
  <c r="AF87" i="14"/>
  <c r="DK87" i="14"/>
  <c r="CU87" i="14"/>
  <c r="CE87" i="14"/>
  <c r="BO87" i="14"/>
  <c r="AY87" i="14"/>
  <c r="AI87" i="14"/>
  <c r="DL95" i="14"/>
  <c r="BB95" i="14"/>
  <c r="DK95" i="14"/>
  <c r="CF95" i="14"/>
  <c r="AZ95" i="14"/>
  <c r="DR95" i="14"/>
  <c r="BJ95" i="14"/>
  <c r="DJ95" i="14"/>
  <c r="CD95" i="14"/>
  <c r="AX95" i="14"/>
  <c r="DQ95" i="14"/>
  <c r="DA95" i="14"/>
  <c r="CK95" i="14"/>
  <c r="BU95" i="14"/>
  <c r="BE95" i="14"/>
  <c r="AO95" i="14"/>
  <c r="Y95" i="14"/>
  <c r="CU95" i="14"/>
  <c r="CE95" i="14"/>
  <c r="BO95" i="14"/>
  <c r="AY95" i="14"/>
  <c r="AI95" i="14"/>
  <c r="X95" i="14"/>
  <c r="DL20" i="14"/>
  <c r="CN20" i="14"/>
  <c r="CQ20" i="14"/>
  <c r="DR20" i="14"/>
  <c r="CL20" i="14"/>
  <c r="DI20" i="14"/>
  <c r="BV20" i="14"/>
  <c r="BT20" i="14"/>
  <c r="AN20" i="14"/>
  <c r="BS20" i="14"/>
  <c r="AM20" i="14"/>
  <c r="BB20" i="14"/>
  <c r="V20" i="14"/>
  <c r="CM32" i="14"/>
  <c r="BS32" i="14"/>
  <c r="AY32" i="14"/>
  <c r="CT32" i="14"/>
  <c r="BN32" i="14"/>
  <c r="AH32" i="14"/>
  <c r="DA32" i="14"/>
  <c r="BU32" i="14"/>
  <c r="AG32" i="14"/>
  <c r="CN32" i="14"/>
  <c r="AV32" i="14"/>
  <c r="CR36" i="14"/>
  <c r="CJ36" i="14"/>
  <c r="DO36" i="14"/>
  <c r="BW36" i="14"/>
  <c r="AI36" i="14"/>
  <c r="CP36" i="14"/>
  <c r="AX36" i="14"/>
  <c r="DI36" i="14"/>
  <c r="BQ36" i="14"/>
  <c r="Y36" i="14"/>
  <c r="AJ48" i="14"/>
  <c r="BX48" i="14"/>
  <c r="DO48" i="14"/>
  <c r="CA48" i="14"/>
  <c r="AI48" i="14"/>
  <c r="CP48" i="14"/>
  <c r="BB48" i="14"/>
  <c r="DI48" i="14"/>
  <c r="BQ48" i="14"/>
  <c r="AC48" i="14"/>
  <c r="CQ68" i="14"/>
  <c r="AA68" i="14"/>
  <c r="BO68" i="14"/>
  <c r="CL68" i="14"/>
  <c r="AX68" i="14"/>
  <c r="DE68" i="14"/>
  <c r="BM68" i="14"/>
  <c r="Y68" i="14"/>
  <c r="CB68" i="14"/>
  <c r="AJ68" i="14"/>
  <c r="Z80" i="14"/>
  <c r="DB80" i="14"/>
  <c r="DI80" i="14"/>
  <c r="BU80" i="14"/>
  <c r="AC80" i="14"/>
  <c r="CF80" i="14"/>
  <c r="AR80" i="14"/>
  <c r="CU80" i="14"/>
  <c r="AU80" i="14"/>
  <c r="CL84" i="14"/>
  <c r="CT84" i="14"/>
  <c r="CC84" i="14"/>
  <c r="AC84" i="14"/>
  <c r="BP84" i="14"/>
  <c r="CQ84" i="14"/>
  <c r="DK96" i="14"/>
  <c r="CY96" i="14"/>
  <c r="DM96" i="14"/>
  <c r="AW96" i="14"/>
  <c r="DP96" i="14"/>
  <c r="AN96" i="14"/>
  <c r="BG100" i="14"/>
  <c r="BN100" i="14"/>
  <c r="BQ100" i="14"/>
  <c r="BJ100" i="14"/>
  <c r="BT100" i="14"/>
  <c r="AN52" i="14"/>
  <c r="BX52" i="14"/>
  <c r="BC52" i="14"/>
  <c r="CL52" i="14"/>
  <c r="DI52" i="14"/>
  <c r="AK52" i="14"/>
  <c r="BB87" i="14"/>
  <c r="BR87" i="14"/>
  <c r="BT95" i="14"/>
  <c r="DF87" i="14"/>
  <c r="AT87" i="14"/>
  <c r="AX87" i="14"/>
  <c r="BV87" i="14"/>
  <c r="DQ87" i="14"/>
  <c r="DA87" i="14"/>
  <c r="CK87" i="14"/>
  <c r="BU87" i="14"/>
  <c r="BE87" i="14"/>
  <c r="AO87" i="14"/>
  <c r="Y87" i="14"/>
  <c r="DD87" i="14"/>
  <c r="CN87" i="14"/>
  <c r="BX87" i="14"/>
  <c r="BH87" i="14"/>
  <c r="AR87" i="14"/>
  <c r="AB87" i="14"/>
  <c r="DG87" i="14"/>
  <c r="CQ87" i="14"/>
  <c r="CA87" i="14"/>
  <c r="BK87" i="14"/>
  <c r="AU87" i="14"/>
  <c r="AE87" i="14"/>
  <c r="CX95" i="14"/>
  <c r="AL95" i="14"/>
  <c r="DD95" i="14"/>
  <c r="BX95" i="14"/>
  <c r="AR95" i="14"/>
  <c r="DF95" i="14"/>
  <c r="AT95" i="14"/>
  <c r="DB95" i="14"/>
  <c r="BV95" i="14"/>
  <c r="AP95" i="14"/>
  <c r="DM95" i="14"/>
  <c r="CW95" i="14"/>
  <c r="CG95" i="14"/>
  <c r="BQ95" i="14"/>
  <c r="BA95" i="14"/>
  <c r="AK95" i="14"/>
  <c r="DG95" i="14"/>
  <c r="CQ95" i="14"/>
  <c r="CA95" i="14"/>
  <c r="BK95" i="14"/>
  <c r="AU95" i="14"/>
  <c r="AE95" i="14"/>
  <c r="DF86" i="14"/>
  <c r="BD95" i="14"/>
  <c r="CV20" i="14"/>
  <c r="BI20" i="14"/>
  <c r="CM20" i="14"/>
  <c r="DN20" i="14"/>
  <c r="CG20" i="14"/>
  <c r="DE20" i="14"/>
  <c r="BM20" i="14"/>
  <c r="BP20" i="14"/>
  <c r="AJ20" i="14"/>
  <c r="BO20" i="14"/>
  <c r="AI20" i="14"/>
  <c r="AX20" i="14"/>
  <c r="BK32" i="14"/>
  <c r="BW32" i="14"/>
  <c r="BC32" i="14"/>
  <c r="AI32" i="14"/>
  <c r="CP32" i="14"/>
  <c r="BJ32" i="14"/>
  <c r="AD32" i="14"/>
  <c r="CW32" i="14"/>
  <c r="BQ32" i="14"/>
  <c r="AC32" i="14"/>
  <c r="CF32" i="14"/>
  <c r="AR32" i="14"/>
  <c r="AF36" i="14"/>
  <c r="BD36" i="14"/>
  <c r="DK36" i="14"/>
  <c r="BS36" i="14"/>
  <c r="AA36" i="14"/>
  <c r="CL36" i="14"/>
  <c r="AT36" i="14"/>
  <c r="DA36" i="14"/>
  <c r="BM36" i="14"/>
  <c r="CR48" i="14"/>
  <c r="DP48" i="14"/>
  <c r="CY48" i="14"/>
  <c r="BK48" i="14"/>
  <c r="DR48" i="14"/>
  <c r="BZ48" i="14"/>
  <c r="AL48" i="14"/>
  <c r="CS48" i="14"/>
  <c r="BA48" i="14"/>
  <c r="CA68" i="14"/>
  <c r="BS68" i="14"/>
  <c r="DN68" i="14"/>
  <c r="BV68" i="14"/>
  <c r="AH68" i="14"/>
  <c r="CO68" i="14"/>
  <c r="AW68" i="14"/>
  <c r="DD68" i="14"/>
  <c r="BL68" i="14"/>
  <c r="CP80" i="14"/>
  <c r="BR80" i="14"/>
  <c r="CT80" i="14"/>
  <c r="CS80" i="14"/>
  <c r="BE80" i="14"/>
  <c r="DH80" i="14"/>
  <c r="BP80" i="14"/>
  <c r="AB80" i="14"/>
  <c r="CE80" i="14"/>
  <c r="AA80" i="14"/>
  <c r="BR84" i="14"/>
  <c r="DQ84" i="14"/>
  <c r="BI84" i="14"/>
  <c r="DD84" i="14"/>
  <c r="AR84" i="14"/>
  <c r="BK84" i="14"/>
  <c r="CQ96" i="14"/>
  <c r="DB96" i="14"/>
  <c r="CO96" i="14"/>
  <c r="DF96" i="14"/>
  <c r="CN96" i="14"/>
  <c r="AY100" i="14"/>
  <c r="CY100" i="14"/>
  <c r="DM100" i="14"/>
  <c r="AK100" i="14"/>
  <c r="DP100" i="14"/>
  <c r="AN100" i="14"/>
  <c r="DP52" i="14"/>
  <c r="BH52" i="14"/>
  <c r="AY52" i="14"/>
  <c r="BV52" i="14"/>
  <c r="DA52" i="14"/>
  <c r="Y52" i="14"/>
  <c r="BJ86" i="14"/>
  <c r="W28" i="14"/>
  <c r="AM28" i="14"/>
  <c r="BC28" i="14"/>
  <c r="BS28" i="14"/>
  <c r="CI28" i="14"/>
  <c r="CY28" i="14"/>
  <c r="DO28" i="14"/>
  <c r="AJ28" i="14"/>
  <c r="AZ28" i="14"/>
  <c r="BP28" i="14"/>
  <c r="AC44" i="14"/>
  <c r="AS44" i="14"/>
  <c r="BI44" i="14"/>
  <c r="BY44" i="14"/>
  <c r="CO44" i="14"/>
  <c r="DE44" i="14"/>
  <c r="V44" i="14"/>
  <c r="AL44" i="14"/>
  <c r="BB44" i="14"/>
  <c r="BR44" i="14"/>
  <c r="CH44" i="14"/>
  <c r="CX44" i="14"/>
  <c r="DN44" i="14"/>
  <c r="AE44" i="14"/>
  <c r="AU44" i="14"/>
  <c r="BK44" i="14"/>
  <c r="CA44" i="14"/>
  <c r="CQ44" i="14"/>
  <c r="DG44" i="14"/>
  <c r="AN44" i="14"/>
  <c r="CZ44" i="14"/>
  <c r="BH44" i="14"/>
  <c r="AF44" i="14"/>
  <c r="CR44" i="14"/>
  <c r="AZ44" i="14"/>
  <c r="AE76" i="14"/>
  <c r="AU76" i="14"/>
  <c r="BK76" i="14"/>
  <c r="CA76" i="14"/>
  <c r="CQ76" i="14"/>
  <c r="DG76" i="14"/>
  <c r="AB76" i="14"/>
  <c r="AR76" i="14"/>
  <c r="BH76" i="14"/>
  <c r="BX76" i="14"/>
  <c r="CN76" i="14"/>
  <c r="DD76" i="14"/>
  <c r="Y76" i="14"/>
  <c r="AO76" i="14"/>
  <c r="BE76" i="14"/>
  <c r="BU76" i="14"/>
  <c r="CK76" i="14"/>
  <c r="DA76" i="14"/>
  <c r="DQ76" i="14"/>
  <c r="CD76" i="14"/>
  <c r="BF76" i="14"/>
  <c r="BJ76" i="14"/>
  <c r="BB76" i="14"/>
  <c r="DN76" i="14"/>
  <c r="AT76" i="14"/>
  <c r="AL28" i="14"/>
  <c r="DJ28" i="14"/>
  <c r="AX28" i="14"/>
  <c r="BZ28" i="14"/>
  <c r="DR28" i="14"/>
  <c r="BF28" i="14"/>
  <c r="DM28" i="14"/>
  <c r="CW28" i="14"/>
  <c r="CG28" i="14"/>
  <c r="BQ28" i="14"/>
  <c r="BA28" i="14"/>
  <c r="AK28" i="14"/>
  <c r="DP28" i="14"/>
  <c r="CZ28" i="14"/>
  <c r="CJ28" i="14"/>
  <c r="BT28" i="14"/>
  <c r="AV28" i="14"/>
  <c r="AB28" i="14"/>
  <c r="DC28" i="14"/>
  <c r="CE28" i="14"/>
  <c r="BK28" i="14"/>
  <c r="AQ28" i="14"/>
  <c r="DN28" i="14"/>
  <c r="CH28" i="14"/>
  <c r="CT28" i="14"/>
  <c r="AH28" i="14"/>
  <c r="BJ28" i="14"/>
  <c r="DB28" i="14"/>
  <c r="AP28" i="14"/>
  <c r="DI28" i="14"/>
  <c r="CS28" i="14"/>
  <c r="CC28" i="14"/>
  <c r="BM28" i="14"/>
  <c r="AW28" i="14"/>
  <c r="AG28" i="14"/>
  <c r="DL28" i="14"/>
  <c r="CV28" i="14"/>
  <c r="CF28" i="14"/>
  <c r="BL28" i="14"/>
  <c r="AR28" i="14"/>
  <c r="X28" i="14"/>
  <c r="CU28" i="14"/>
  <c r="CA28" i="14"/>
  <c r="BG28" i="14"/>
  <c r="AI28" i="14"/>
  <c r="AB72" i="14"/>
  <c r="AR72" i="14"/>
  <c r="BH72" i="14"/>
  <c r="V72" i="14"/>
  <c r="AL72" i="14"/>
  <c r="BB72" i="14"/>
  <c r="BR72" i="14"/>
  <c r="BA72" i="14"/>
  <c r="CA72" i="14"/>
  <c r="CQ72" i="14"/>
  <c r="DG72" i="14"/>
  <c r="AE72" i="14"/>
  <c r="BK72" i="14"/>
  <c r="CF72" i="14"/>
  <c r="CV72" i="14"/>
  <c r="DL72" i="14"/>
  <c r="AO72" i="14"/>
  <c r="BU72" i="14"/>
  <c r="CK72" i="14"/>
  <c r="DA72" i="14"/>
  <c r="DQ72" i="14"/>
  <c r="CT72" i="14"/>
  <c r="DR72" i="14"/>
  <c r="BO72" i="14"/>
  <c r="AQ72" i="14"/>
  <c r="AF72" i="14"/>
  <c r="AZ72" i="14"/>
  <c r="BT72" i="14"/>
  <c r="AP72" i="14"/>
  <c r="BJ72" i="14"/>
  <c r="AS72" i="14"/>
  <c r="CE72" i="14"/>
  <c r="CY72" i="14"/>
  <c r="W72" i="14"/>
  <c r="BS72" i="14"/>
  <c r="CN72" i="14"/>
  <c r="DH72" i="14"/>
  <c r="AW72" i="14"/>
  <c r="CC72" i="14"/>
  <c r="CW72" i="14"/>
  <c r="AA72" i="14"/>
  <c r="BV72" i="14"/>
  <c r="AI72" i="14"/>
  <c r="DB72" i="14"/>
  <c r="AJ72" i="14"/>
  <c r="BD72" i="14"/>
  <c r="Z72" i="14"/>
  <c r="AT72" i="14"/>
  <c r="BN72" i="14"/>
  <c r="BI72" i="14"/>
  <c r="CI72" i="14"/>
  <c r="DC72" i="14"/>
  <c r="AM72" i="14"/>
  <c r="BX72" i="14"/>
  <c r="CR72" i="14"/>
  <c r="DP72" i="14"/>
  <c r="BE72" i="14"/>
  <c r="CG72" i="14"/>
  <c r="DE72" i="14"/>
  <c r="BG72" i="14"/>
  <c r="CL72" i="14"/>
  <c r="CH72" i="14"/>
  <c r="BZ72" i="14"/>
  <c r="X15" i="14"/>
  <c r="DH15" i="14"/>
  <c r="BX15" i="14"/>
  <c r="CY15" i="14"/>
  <c r="AM15" i="14"/>
  <c r="DF15" i="14"/>
  <c r="AT15" i="14"/>
  <c r="CW15" i="14"/>
  <c r="BA15" i="14"/>
  <c r="AJ40" i="14"/>
  <c r="BL40" i="14"/>
  <c r="BX40" i="14"/>
  <c r="CZ40" i="14"/>
  <c r="DO40" i="14"/>
  <c r="CU40" i="14"/>
  <c r="CA40" i="14"/>
  <c r="BC40" i="14"/>
  <c r="AI40" i="14"/>
  <c r="DN40" i="14"/>
  <c r="CP40" i="14"/>
  <c r="BV40" i="14"/>
  <c r="BB40" i="14"/>
  <c r="AD40" i="14"/>
  <c r="DI40" i="14"/>
  <c r="CO40" i="14"/>
  <c r="BQ40" i="14"/>
  <c r="AW40" i="14"/>
  <c r="BT56" i="14"/>
  <c r="CV56" i="14"/>
  <c r="BL56" i="14"/>
  <c r="AB56" i="14"/>
  <c r="CM56" i="14"/>
  <c r="BG56" i="14"/>
  <c r="AA56" i="14"/>
  <c r="CT56" i="14"/>
  <c r="BN56" i="14"/>
  <c r="AH56" i="14"/>
  <c r="CS56" i="14"/>
  <c r="BA56" i="14"/>
  <c r="CH24" i="14"/>
  <c r="AX24" i="14"/>
  <c r="BV24" i="14"/>
  <c r="CS24" i="14"/>
  <c r="BA24" i="14"/>
  <c r="DD24" i="14"/>
  <c r="BP24" i="14"/>
  <c r="X24" i="14"/>
  <c r="CA24" i="14"/>
  <c r="AM24" i="14"/>
  <c r="DN72" i="14"/>
  <c r="DJ72" i="14"/>
  <c r="CS72" i="14"/>
  <c r="AG72" i="14"/>
  <c r="CJ72" i="14"/>
  <c r="DO72" i="14"/>
  <c r="BW72" i="14"/>
  <c r="BF72" i="14"/>
  <c r="BP72" i="14"/>
  <c r="X72" i="14"/>
  <c r="Z88" i="14"/>
  <c r="DJ88" i="14"/>
  <c r="CW88" i="14"/>
  <c r="BI88" i="14"/>
  <c r="DL88" i="14"/>
  <c r="BT88" i="14"/>
  <c r="AF88" i="14"/>
  <c r="CI88" i="14"/>
  <c r="AQ88" i="14"/>
  <c r="CF15" i="14"/>
  <c r="BS15" i="14"/>
  <c r="BZ15" i="14"/>
  <c r="DM15" i="14"/>
  <c r="AK15" i="14"/>
  <c r="BT15" i="14"/>
  <c r="BP15" i="14"/>
  <c r="AF15" i="14"/>
  <c r="CU15" i="14"/>
  <c r="BO15" i="14"/>
  <c r="AI15" i="14"/>
  <c r="CL15" i="14"/>
  <c r="AP15" i="14"/>
  <c r="AW15" i="14"/>
  <c r="BP40" i="14"/>
  <c r="AV40" i="14"/>
  <c r="BH40" i="14"/>
  <c r="BT40" i="14"/>
  <c r="DK40" i="14"/>
  <c r="CQ40" i="14"/>
  <c r="BS40" i="14"/>
  <c r="AY40" i="14"/>
  <c r="AE40" i="14"/>
  <c r="DF40" i="14"/>
  <c r="CL40" i="14"/>
  <c r="BR40" i="14"/>
  <c r="AT40" i="14"/>
  <c r="Z40" i="14"/>
  <c r="DE40" i="14"/>
  <c r="CG40" i="14"/>
  <c r="BM40" i="14"/>
  <c r="CZ56" i="14"/>
  <c r="AZ56" i="14"/>
  <c r="DD56" i="14"/>
  <c r="DG56" i="14"/>
  <c r="CA56" i="14"/>
  <c r="AU56" i="14"/>
  <c r="DN56" i="14"/>
  <c r="CH56" i="14"/>
  <c r="BB56" i="14"/>
  <c r="DQ56" i="14"/>
  <c r="CC56" i="14"/>
  <c r="BR24" i="14"/>
  <c r="AH24" i="14"/>
  <c r="BF24" i="14"/>
  <c r="CK24" i="14"/>
  <c r="AW24" i="14"/>
  <c r="CZ24" i="14"/>
  <c r="BH24" i="14"/>
  <c r="DO24" i="14"/>
  <c r="BW24" i="14"/>
  <c r="CX72" i="14"/>
  <c r="CD72" i="14"/>
  <c r="CO72" i="14"/>
  <c r="Y72" i="14"/>
  <c r="CB72" i="14"/>
  <c r="DK72" i="14"/>
  <c r="BQ72" i="14"/>
  <c r="AX72" i="14"/>
  <c r="BL72" i="14"/>
  <c r="DF88" i="14"/>
  <c r="CX88" i="14"/>
  <c r="CT88" i="14"/>
  <c r="CS88" i="14"/>
  <c r="BA88" i="14"/>
  <c r="DH88" i="14"/>
  <c r="BP88" i="14"/>
  <c r="X88" i="14"/>
  <c r="CE88" i="14"/>
  <c r="AI24" i="14"/>
  <c r="AY24" i="14"/>
  <c r="BO24" i="14"/>
  <c r="CE24" i="14"/>
  <c r="CU24" i="14"/>
  <c r="DK24" i="14"/>
  <c r="AF24" i="14"/>
  <c r="AV24" i="14"/>
  <c r="BL24" i="14"/>
  <c r="CB24" i="14"/>
  <c r="CR24" i="14"/>
  <c r="DH24" i="14"/>
  <c r="AC24" i="14"/>
  <c r="AS24" i="14"/>
  <c r="BI24" i="14"/>
  <c r="BY24" i="14"/>
  <c r="CO24" i="14"/>
  <c r="DE24" i="14"/>
  <c r="Z24" i="14"/>
  <c r="CL24" i="14"/>
  <c r="AT24" i="14"/>
  <c r="DF24" i="14"/>
  <c r="CD24" i="14"/>
  <c r="CX24" i="14"/>
  <c r="V24" i="14"/>
  <c r="W24" i="14"/>
  <c r="AQ24" i="14"/>
  <c r="BK24" i="14"/>
  <c r="CI24" i="14"/>
  <c r="DC24" i="14"/>
  <c r="AB24" i="14"/>
  <c r="AZ24" i="14"/>
  <c r="BT24" i="14"/>
  <c r="CN24" i="14"/>
  <c r="DL24" i="14"/>
  <c r="AK24" i="14"/>
  <c r="BE24" i="14"/>
  <c r="CC24" i="14"/>
  <c r="CW24" i="14"/>
  <c r="DQ24" i="14"/>
  <c r="DB24" i="14"/>
  <c r="BZ24" i="14"/>
  <c r="BN24" i="14"/>
  <c r="BB24" i="14"/>
  <c r="AA24" i="14"/>
  <c r="AU24" i="14"/>
  <c r="BS24" i="14"/>
  <c r="CM24" i="14"/>
  <c r="DG24" i="14"/>
  <c r="AJ24" i="14"/>
  <c r="BD24" i="14"/>
  <c r="BX24" i="14"/>
  <c r="CV24" i="14"/>
  <c r="DP24" i="14"/>
  <c r="AO24" i="14"/>
  <c r="BM24" i="14"/>
  <c r="CG24" i="14"/>
  <c r="DA24" i="14"/>
  <c r="AP24" i="14"/>
  <c r="DR24" i="14"/>
  <c r="CP24" i="14"/>
  <c r="CT24" i="14"/>
  <c r="DN24" i="14"/>
  <c r="Y40" i="14"/>
  <c r="AO40" i="14"/>
  <c r="BE40" i="14"/>
  <c r="BU40" i="14"/>
  <c r="CK40" i="14"/>
  <c r="DA40" i="14"/>
  <c r="DQ40" i="14"/>
  <c r="AH40" i="14"/>
  <c r="AX40" i="14"/>
  <c r="BN40" i="14"/>
  <c r="CD40" i="14"/>
  <c r="CT40" i="14"/>
  <c r="DJ40" i="14"/>
  <c r="AA40" i="14"/>
  <c r="AQ40" i="14"/>
  <c r="BG40" i="14"/>
  <c r="BW40" i="14"/>
  <c r="CM40" i="14"/>
  <c r="DC40" i="14"/>
  <c r="X40" i="14"/>
  <c r="CJ40" i="14"/>
  <c r="AR40" i="14"/>
  <c r="DD40" i="14"/>
  <c r="CB40" i="14"/>
  <c r="CF40" i="14"/>
  <c r="DL40" i="14"/>
  <c r="AC40" i="14"/>
  <c r="AS40" i="14"/>
  <c r="AC56" i="14"/>
  <c r="AS56" i="14"/>
  <c r="BI56" i="14"/>
  <c r="BY56" i="14"/>
  <c r="CO56" i="14"/>
  <c r="DE56" i="14"/>
  <c r="V56" i="14"/>
  <c r="AO56" i="14"/>
  <c r="BM56" i="14"/>
  <c r="CG56" i="14"/>
  <c r="DA56" i="14"/>
  <c r="Z56" i="14"/>
  <c r="AP56" i="14"/>
  <c r="BF56" i="14"/>
  <c r="BV56" i="14"/>
  <c r="CL56" i="14"/>
  <c r="DB56" i="14"/>
  <c r="DR56" i="14"/>
  <c r="AI56" i="14"/>
  <c r="AY56" i="14"/>
  <c r="BO56" i="14"/>
  <c r="CE56" i="14"/>
  <c r="CU56" i="14"/>
  <c r="DK56" i="14"/>
  <c r="BH56" i="14"/>
  <c r="AF56" i="14"/>
  <c r="CR56" i="14"/>
  <c r="BP56" i="14"/>
  <c r="X56" i="14"/>
  <c r="BD56" i="14"/>
  <c r="Y56" i="14"/>
  <c r="AW56" i="14"/>
  <c r="BQ56" i="14"/>
  <c r="CK56" i="14"/>
  <c r="DI56" i="14"/>
  <c r="AD56" i="14"/>
  <c r="AT56" i="14"/>
  <c r="BJ56" i="14"/>
  <c r="BZ56" i="14"/>
  <c r="CP56" i="14"/>
  <c r="DF56" i="14"/>
  <c r="W56" i="14"/>
  <c r="AM56" i="14"/>
  <c r="BC56" i="14"/>
  <c r="BS56" i="14"/>
  <c r="CI56" i="14"/>
  <c r="CY56" i="14"/>
  <c r="DO56" i="14"/>
  <c r="BX56" i="14"/>
  <c r="AV56" i="14"/>
  <c r="DH56" i="14"/>
  <c r="CF56" i="14"/>
  <c r="CJ56" i="14"/>
  <c r="DP56" i="14"/>
  <c r="AE88" i="14"/>
  <c r="AU88" i="14"/>
  <c r="BK88" i="14"/>
  <c r="CA88" i="14"/>
  <c r="CQ88" i="14"/>
  <c r="DG88" i="14"/>
  <c r="AB88" i="14"/>
  <c r="AR88" i="14"/>
  <c r="BH88" i="14"/>
  <c r="BX88" i="14"/>
  <c r="CN88" i="14"/>
  <c r="DD88" i="14"/>
  <c r="Y88" i="14"/>
  <c r="AO88" i="14"/>
  <c r="BE88" i="14"/>
  <c r="BU88" i="14"/>
  <c r="CK88" i="14"/>
  <c r="DA88" i="14"/>
  <c r="DQ88" i="14"/>
  <c r="CD88" i="14"/>
  <c r="BV88" i="14"/>
  <c r="BB88" i="14"/>
  <c r="DN88" i="14"/>
  <c r="DR88" i="14"/>
  <c r="CP88" i="14"/>
  <c r="AA88" i="14"/>
  <c r="AY88" i="14"/>
  <c r="BS88" i="14"/>
  <c r="CM88" i="14"/>
  <c r="DK88" i="14"/>
  <c r="AJ88" i="14"/>
  <c r="BD88" i="14"/>
  <c r="CB88" i="14"/>
  <c r="CV88" i="14"/>
  <c r="DP88" i="14"/>
  <c r="AS88" i="14"/>
  <c r="BM88" i="14"/>
  <c r="CG88" i="14"/>
  <c r="DE88" i="14"/>
  <c r="AX88" i="14"/>
  <c r="AP88" i="14"/>
  <c r="BR88" i="14"/>
  <c r="BF88" i="14"/>
  <c r="AD88" i="14"/>
  <c r="AI88" i="14"/>
  <c r="BC88" i="14"/>
  <c r="BW88" i="14"/>
  <c r="CU88" i="14"/>
  <c r="DO88" i="14"/>
  <c r="AN88" i="14"/>
  <c r="BL88" i="14"/>
  <c r="CF88" i="14"/>
  <c r="CZ88" i="14"/>
  <c r="AC88" i="14"/>
  <c r="AW88" i="14"/>
  <c r="BQ88" i="14"/>
  <c r="CO88" i="14"/>
  <c r="DI88" i="14"/>
  <c r="BN88" i="14"/>
  <c r="DB88" i="14"/>
  <c r="CH88" i="14"/>
  <c r="CL88" i="14"/>
  <c r="AT88" i="14"/>
  <c r="CZ15" i="14"/>
  <c r="AV15" i="14"/>
  <c r="DO15" i="14"/>
  <c r="CI15" i="14"/>
  <c r="BC15" i="14"/>
  <c r="W15" i="14"/>
  <c r="CP15" i="14"/>
  <c r="BJ15" i="14"/>
  <c r="AD15" i="14"/>
  <c r="CG15" i="14"/>
  <c r="BQ15" i="14"/>
  <c r="AN15" i="14"/>
  <c r="CR15" i="14"/>
  <c r="BH15" i="14"/>
  <c r="DK15" i="14"/>
  <c r="CE15" i="14"/>
  <c r="AY15" i="14"/>
  <c r="DR15" i="14"/>
  <c r="DB15" i="14"/>
  <c r="BV15" i="14"/>
  <c r="BF15" i="14"/>
  <c r="Z15" i="14"/>
  <c r="DI15" i="14"/>
  <c r="CS15" i="14"/>
  <c r="CC15" i="14"/>
  <c r="BM15" i="14"/>
  <c r="AG15" i="14"/>
  <c r="DP15" i="14"/>
  <c r="DL15" i="14"/>
  <c r="AZ15" i="14"/>
  <c r="CB15" i="14"/>
  <c r="DD15" i="14"/>
  <c r="AR15" i="14"/>
  <c r="DG15" i="14"/>
  <c r="CQ15" i="14"/>
  <c r="CA15" i="14"/>
  <c r="BK15" i="14"/>
  <c r="AU15" i="14"/>
  <c r="AE15" i="14"/>
  <c r="DN15" i="14"/>
  <c r="CX15" i="14"/>
  <c r="CH15" i="14"/>
  <c r="BR15" i="14"/>
  <c r="BB15" i="14"/>
  <c r="AL15" i="14"/>
  <c r="V15" i="14"/>
  <c r="DE15" i="14"/>
  <c r="CO15" i="14"/>
  <c r="BY15" i="14"/>
  <c r="BI15" i="14"/>
  <c r="AS15" i="14"/>
  <c r="AZ40" i="14"/>
  <c r="DH40" i="14"/>
  <c r="AF40" i="14"/>
  <c r="AB40" i="14"/>
  <c r="BD40" i="14"/>
  <c r="DG40" i="14"/>
  <c r="CI40" i="14"/>
  <c r="BO40" i="14"/>
  <c r="AU40" i="14"/>
  <c r="W40" i="14"/>
  <c r="DB40" i="14"/>
  <c r="CH40" i="14"/>
  <c r="BJ40" i="14"/>
  <c r="AP40" i="14"/>
  <c r="V40" i="14"/>
  <c r="CW40" i="14"/>
  <c r="CC40" i="14"/>
  <c r="BI40" i="14"/>
  <c r="AG40" i="14"/>
  <c r="AN56" i="14"/>
  <c r="AJ56" i="14"/>
  <c r="CN56" i="14"/>
  <c r="DC56" i="14"/>
  <c r="BW56" i="14"/>
  <c r="AQ56" i="14"/>
  <c r="DJ56" i="14"/>
  <c r="CD56" i="14"/>
  <c r="AX56" i="14"/>
  <c r="DM56" i="14"/>
  <c r="BU56" i="14"/>
  <c r="AG56" i="14"/>
  <c r="AL24" i="14"/>
  <c r="BJ24" i="14"/>
  <c r="DM24" i="14"/>
  <c r="BU24" i="14"/>
  <c r="AG24" i="14"/>
  <c r="CJ24" i="14"/>
  <c r="AR24" i="14"/>
  <c r="CY24" i="14"/>
  <c r="BG24" i="14"/>
  <c r="CP72" i="14"/>
  <c r="DM72" i="14"/>
  <c r="BY72" i="14"/>
  <c r="DD72" i="14"/>
  <c r="BC72" i="14"/>
  <c r="CU72" i="14"/>
  <c r="AK72" i="14"/>
  <c r="AH72" i="14"/>
  <c r="AV72" i="14"/>
  <c r="BZ88" i="14"/>
  <c r="AL88" i="14"/>
  <c r="AH88" i="14"/>
  <c r="CC88" i="14"/>
  <c r="AK88" i="14"/>
  <c r="CR88" i="14"/>
  <c r="AZ88" i="14"/>
  <c r="DC88" i="14"/>
  <c r="BO88" i="14"/>
  <c r="W88" i="14"/>
  <c r="M37" i="14"/>
  <c r="M73" i="14"/>
  <c r="K73" i="14"/>
  <c r="K37" i="14"/>
  <c r="P7" i="14"/>
  <c r="K77" i="14"/>
  <c r="K32" i="14"/>
  <c r="P5" i="14"/>
  <c r="EM5" i="14"/>
  <c r="M65" i="14"/>
  <c r="M67" i="14"/>
  <c r="K83" i="14"/>
  <c r="K12" i="14"/>
  <c r="M88" i="14"/>
  <c r="K62" i="14"/>
  <c r="K51" i="14"/>
  <c r="K67" i="14"/>
  <c r="K8" i="14"/>
  <c r="EM9" i="14"/>
  <c r="K7" i="14"/>
  <c r="EM7" i="14"/>
  <c r="AO11" i="14"/>
  <c r="AN11" i="14"/>
  <c r="AM11" i="14"/>
  <c r="AL11" i="14"/>
  <c r="AK11" i="14"/>
  <c r="AJ11" i="14"/>
  <c r="AI11" i="14"/>
  <c r="AH11" i="14"/>
  <c r="AG11" i="14"/>
  <c r="AF11" i="14"/>
  <c r="AE11" i="14"/>
  <c r="AD11" i="14"/>
  <c r="AC11" i="14"/>
  <c r="AB11" i="14"/>
  <c r="AA11" i="14"/>
  <c r="Z11" i="14"/>
  <c r="Y11" i="14"/>
  <c r="X11" i="14"/>
  <c r="W11" i="14"/>
  <c r="V11" i="14"/>
  <c r="O24" i="15"/>
  <c r="O25" i="15"/>
  <c r="O54" i="15"/>
  <c r="O14" i="15"/>
  <c r="Q76" i="15"/>
  <c r="Q26" i="15"/>
  <c r="O26" i="15"/>
  <c r="Q42" i="15"/>
  <c r="O42" i="15"/>
  <c r="Q90" i="15"/>
  <c r="O90" i="15"/>
  <c r="O94" i="15"/>
  <c r="Q94" i="15"/>
  <c r="Q52" i="15"/>
  <c r="O52" i="15"/>
  <c r="Q60" i="15"/>
  <c r="O60" i="15"/>
  <c r="O40" i="15"/>
  <c r="Q40" i="15"/>
  <c r="Q84" i="15"/>
  <c r="O84" i="15"/>
  <c r="Q88" i="15"/>
  <c r="O88" i="15"/>
  <c r="O38" i="15"/>
  <c r="Q38" i="15"/>
  <c r="O82" i="15"/>
  <c r="Q82" i="15"/>
  <c r="Q28" i="15"/>
  <c r="O28" i="15"/>
  <c r="Q32" i="15"/>
  <c r="O32" i="15"/>
  <c r="O48" i="15"/>
  <c r="Q48" i="15"/>
  <c r="Q56" i="15"/>
  <c r="O56" i="15"/>
  <c r="Q96" i="15"/>
  <c r="O96" i="15"/>
  <c r="O34" i="15"/>
  <c r="O22" i="15"/>
  <c r="O62" i="15"/>
  <c r="Q62" i="15"/>
  <c r="Q44" i="15"/>
  <c r="O44" i="15"/>
  <c r="O64" i="15"/>
  <c r="Q64" i="15"/>
  <c r="O21" i="15"/>
  <c r="Q21" i="15"/>
  <c r="O29" i="15"/>
  <c r="Q29" i="15"/>
  <c r="Q41" i="15"/>
  <c r="O41" i="15"/>
  <c r="O81" i="15"/>
  <c r="Q81" i="15"/>
  <c r="O45" i="15"/>
  <c r="Q45" i="15"/>
  <c r="Q69" i="15"/>
  <c r="O69" i="15"/>
  <c r="Q17" i="15"/>
  <c r="O17" i="15"/>
  <c r="Q37" i="15"/>
  <c r="O37" i="15"/>
  <c r="O33" i="15"/>
  <c r="Q33" i="15"/>
  <c r="O73" i="15"/>
  <c r="O61" i="15"/>
  <c r="O53" i="15"/>
  <c r="Q53" i="15"/>
  <c r="Q85" i="15"/>
  <c r="O85" i="15"/>
  <c r="Q49" i="15"/>
  <c r="O49" i="15"/>
  <c r="AO8" i="7"/>
  <c r="EL8" i="7"/>
  <c r="AQ8" i="7"/>
  <c r="EN8" i="7"/>
  <c r="AR7" i="7"/>
  <c r="EO7" i="7"/>
  <c r="AO4" i="7"/>
  <c r="EL4" i="7"/>
  <c r="AN5" i="7"/>
  <c r="EK5" i="7"/>
  <c r="AN10" i="7"/>
  <c r="EK10" i="7"/>
  <c r="AN7" i="7"/>
  <c r="EK7" i="7"/>
  <c r="AN6" i="7"/>
  <c r="AQ4" i="7"/>
  <c r="EN4" i="7" s="1"/>
  <c r="AR5" i="7"/>
  <c r="EO5" i="7" s="1"/>
  <c r="M5" i="14"/>
  <c r="M26" i="14"/>
  <c r="R8" i="14"/>
  <c r="S8" i="14"/>
  <c r="Q8" i="14"/>
  <c r="K26" i="14"/>
  <c r="AP8" i="14"/>
  <c r="AO8" i="14" s="1"/>
  <c r="O8" i="14"/>
  <c r="AQ5" i="14"/>
  <c r="AR5" i="14"/>
  <c r="AS5" i="14" s="1"/>
  <c r="EP5" i="14" s="1"/>
  <c r="M64" i="14"/>
  <c r="K41" i="14"/>
  <c r="M52" i="14"/>
  <c r="X67" i="14"/>
  <c r="AB67" i="14"/>
  <c r="AF67" i="14"/>
  <c r="AJ67" i="14"/>
  <c r="AN67" i="14"/>
  <c r="AR67" i="14"/>
  <c r="AV67" i="14"/>
  <c r="AZ67" i="14"/>
  <c r="BD67" i="14"/>
  <c r="BH67" i="14"/>
  <c r="BL67" i="14"/>
  <c r="BP67" i="14"/>
  <c r="BT67" i="14"/>
  <c r="BX67" i="14"/>
  <c r="CB67" i="14"/>
  <c r="CF67" i="14"/>
  <c r="CJ67" i="14"/>
  <c r="CN67" i="14"/>
  <c r="CR67" i="14"/>
  <c r="CV67" i="14"/>
  <c r="CZ67" i="14"/>
  <c r="DD67" i="14"/>
  <c r="DH67" i="14"/>
  <c r="DL67" i="14"/>
  <c r="DP67" i="14"/>
  <c r="Y67" i="14"/>
  <c r="AC67" i="14"/>
  <c r="AG67" i="14"/>
  <c r="AK67" i="14"/>
  <c r="AO67" i="14"/>
  <c r="AS67" i="14"/>
  <c r="AW67" i="14"/>
  <c r="BA67" i="14"/>
  <c r="BE67" i="14"/>
  <c r="BI67" i="14"/>
  <c r="BM67" i="14"/>
  <c r="BQ67" i="14"/>
  <c r="BU67" i="14"/>
  <c r="BY67" i="14"/>
  <c r="CC67" i="14"/>
  <c r="CG67" i="14"/>
  <c r="CK67" i="14"/>
  <c r="CO67" i="14"/>
  <c r="CS67" i="14"/>
  <c r="CW67" i="14"/>
  <c r="DA67" i="14"/>
  <c r="DE67" i="14"/>
  <c r="DI67" i="14"/>
  <c r="DM67" i="14"/>
  <c r="DQ67" i="14"/>
  <c r="V67" i="14"/>
  <c r="Z67" i="14"/>
  <c r="AD67" i="14"/>
  <c r="AH67" i="14"/>
  <c r="AL67" i="14"/>
  <c r="AP67" i="14"/>
  <c r="AT67" i="14"/>
  <c r="AX67" i="14"/>
  <c r="BB67" i="14"/>
  <c r="BF67" i="14"/>
  <c r="BJ67" i="14"/>
  <c r="BN67" i="14"/>
  <c r="BR67" i="14"/>
  <c r="BV67" i="14"/>
  <c r="BZ67" i="14"/>
  <c r="CD67" i="14"/>
  <c r="CH67" i="14"/>
  <c r="CL67" i="14"/>
  <c r="CP67" i="14"/>
  <c r="CT67" i="14"/>
  <c r="CX67" i="14"/>
  <c r="DB67" i="14"/>
  <c r="DF67" i="14"/>
  <c r="DJ67" i="14"/>
  <c r="DN67" i="14"/>
  <c r="DR67" i="14"/>
  <c r="AA67" i="14"/>
  <c r="AQ67" i="14"/>
  <c r="BG67" i="14"/>
  <c r="BW67" i="14"/>
  <c r="CM67" i="14"/>
  <c r="DC67" i="14"/>
  <c r="AE67" i="14"/>
  <c r="AU67" i="14"/>
  <c r="BK67" i="14"/>
  <c r="CA67" i="14"/>
  <c r="CQ67" i="14"/>
  <c r="DG67" i="14"/>
  <c r="AI67" i="14"/>
  <c r="AY67" i="14"/>
  <c r="BO67" i="14"/>
  <c r="CE67" i="14"/>
  <c r="CU67" i="14"/>
  <c r="DK67" i="14"/>
  <c r="W67" i="14"/>
  <c r="CI67" i="14"/>
  <c r="BC67" i="14"/>
  <c r="BS67" i="14"/>
  <c r="AM67" i="14"/>
  <c r="CY67" i="14"/>
  <c r="DO67" i="14"/>
  <c r="W82" i="14"/>
  <c r="AA82" i="14"/>
  <c r="AE82" i="14"/>
  <c r="AI82" i="14"/>
  <c r="AM82" i="14"/>
  <c r="AQ82" i="14"/>
  <c r="AU82" i="14"/>
  <c r="AY82" i="14"/>
  <c r="BC82" i="14"/>
  <c r="BG82" i="14"/>
  <c r="BK82" i="14"/>
  <c r="BO82" i="14"/>
  <c r="BS82" i="14"/>
  <c r="BW82" i="14"/>
  <c r="CA82" i="14"/>
  <c r="CE82" i="14"/>
  <c r="CI82" i="14"/>
  <c r="CM82" i="14"/>
  <c r="CQ82" i="14"/>
  <c r="CU82" i="14"/>
  <c r="CY82" i="14"/>
  <c r="DC82" i="14"/>
  <c r="DG82" i="14"/>
  <c r="DK82" i="14"/>
  <c r="DO82" i="14"/>
  <c r="X82" i="14"/>
  <c r="AB82" i="14"/>
  <c r="AF82" i="14"/>
  <c r="AJ82" i="14"/>
  <c r="AN82" i="14"/>
  <c r="AR82" i="14"/>
  <c r="AV82" i="14"/>
  <c r="AZ82" i="14"/>
  <c r="BD82" i="14"/>
  <c r="BH82" i="14"/>
  <c r="BL82" i="14"/>
  <c r="BP82" i="14"/>
  <c r="BT82" i="14"/>
  <c r="BX82" i="14"/>
  <c r="CB82" i="14"/>
  <c r="CF82" i="14"/>
  <c r="CJ82" i="14"/>
  <c r="CN82" i="14"/>
  <c r="CR82" i="14"/>
  <c r="CV82" i="14"/>
  <c r="CZ82" i="14"/>
  <c r="DD82" i="14"/>
  <c r="DH82" i="14"/>
  <c r="DL82" i="14"/>
  <c r="DP82" i="14"/>
  <c r="Y82" i="14"/>
  <c r="AC82" i="14"/>
  <c r="AG82" i="14"/>
  <c r="AK82" i="14"/>
  <c r="AO82" i="14"/>
  <c r="AS82" i="14"/>
  <c r="AW82" i="14"/>
  <c r="BA82" i="14"/>
  <c r="BE82" i="14"/>
  <c r="BI82" i="14"/>
  <c r="BM82" i="14"/>
  <c r="BQ82" i="14"/>
  <c r="BU82" i="14"/>
  <c r="BY82" i="14"/>
  <c r="CC82" i="14"/>
  <c r="CG82" i="14"/>
  <c r="CK82" i="14"/>
  <c r="CO82" i="14"/>
  <c r="CS82" i="14"/>
  <c r="CW82" i="14"/>
  <c r="DA82" i="14"/>
  <c r="DE82" i="14"/>
  <c r="DI82" i="14"/>
  <c r="DM82" i="14"/>
  <c r="DQ82" i="14"/>
  <c r="AH82" i="14"/>
  <c r="AX82" i="14"/>
  <c r="BN82" i="14"/>
  <c r="CD82" i="14"/>
  <c r="CT82" i="14"/>
  <c r="DJ82" i="14"/>
  <c r="Z82" i="14"/>
  <c r="BF82" i="14"/>
  <c r="CL82" i="14"/>
  <c r="DR82" i="14"/>
  <c r="AT82" i="14"/>
  <c r="BZ82" i="14"/>
  <c r="DF82" i="14"/>
  <c r="V82" i="14"/>
  <c r="AL82" i="14"/>
  <c r="BB82" i="14"/>
  <c r="BR82" i="14"/>
  <c r="CH82" i="14"/>
  <c r="CX82" i="14"/>
  <c r="DN82" i="14"/>
  <c r="AP82" i="14"/>
  <c r="BV82" i="14"/>
  <c r="DB82" i="14"/>
  <c r="AD82" i="14"/>
  <c r="BJ82" i="14"/>
  <c r="CP82" i="14"/>
  <c r="K9" i="14"/>
  <c r="K64" i="14"/>
  <c r="P8" i="14"/>
  <c r="M41" i="14"/>
  <c r="M28" i="14"/>
  <c r="K100" i="14"/>
  <c r="M93" i="14"/>
  <c r="M24" i="14"/>
  <c r="M42" i="14"/>
  <c r="K98" i="14"/>
  <c r="M58" i="14"/>
  <c r="K74" i="14"/>
  <c r="M29" i="14"/>
  <c r="M36" i="14"/>
  <c r="M49" i="14"/>
  <c r="AQ7" i="14"/>
  <c r="W39" i="14"/>
  <c r="AA39" i="14"/>
  <c r="X39" i="14"/>
  <c r="AC39" i="14"/>
  <c r="AG39" i="14"/>
  <c r="AK39" i="14"/>
  <c r="AO39" i="14"/>
  <c r="AS39" i="14"/>
  <c r="AW39" i="14"/>
  <c r="BA39" i="14"/>
  <c r="BE39" i="14"/>
  <c r="BI39" i="14"/>
  <c r="BM39" i="14"/>
  <c r="BQ39" i="14"/>
  <c r="BU39" i="14"/>
  <c r="BY39" i="14"/>
  <c r="CC39" i="14"/>
  <c r="CG39" i="14"/>
  <c r="CK39" i="14"/>
  <c r="CO39" i="14"/>
  <c r="CS39" i="14"/>
  <c r="CW39" i="14"/>
  <c r="DA39" i="14"/>
  <c r="DE39" i="14"/>
  <c r="DI39" i="14"/>
  <c r="DM39" i="14"/>
  <c r="DQ39" i="14"/>
  <c r="Y39" i="14"/>
  <c r="AD39" i="14"/>
  <c r="AH39" i="14"/>
  <c r="AL39" i="14"/>
  <c r="AP39" i="14"/>
  <c r="AT39" i="14"/>
  <c r="AX39" i="14"/>
  <c r="BB39" i="14"/>
  <c r="BF39" i="14"/>
  <c r="BJ39" i="14"/>
  <c r="BN39" i="14"/>
  <c r="BR39" i="14"/>
  <c r="BV39" i="14"/>
  <c r="BZ39" i="14"/>
  <c r="CD39" i="14"/>
  <c r="CH39" i="14"/>
  <c r="CL39" i="14"/>
  <c r="CP39" i="14"/>
  <c r="CT39" i="14"/>
  <c r="CX39" i="14"/>
  <c r="DB39" i="14"/>
  <c r="DF39" i="14"/>
  <c r="DJ39" i="14"/>
  <c r="DN39" i="14"/>
  <c r="DR39" i="14"/>
  <c r="Z39" i="14"/>
  <c r="AE39" i="14"/>
  <c r="AI39" i="14"/>
  <c r="AM39" i="14"/>
  <c r="AQ39" i="14"/>
  <c r="AU39" i="14"/>
  <c r="AY39" i="14"/>
  <c r="BC39" i="14"/>
  <c r="BG39" i="14"/>
  <c r="BK39" i="14"/>
  <c r="BO39" i="14"/>
  <c r="BS39" i="14"/>
  <c r="BW39" i="14"/>
  <c r="CA39" i="14"/>
  <c r="CE39" i="14"/>
  <c r="CI39" i="14"/>
  <c r="CM39" i="14"/>
  <c r="CQ39" i="14"/>
  <c r="CU39" i="14"/>
  <c r="CY39" i="14"/>
  <c r="DC39" i="14"/>
  <c r="DG39" i="14"/>
  <c r="DK39" i="14"/>
  <c r="DO39" i="14"/>
  <c r="AF39" i="14"/>
  <c r="AV39" i="14"/>
  <c r="BL39" i="14"/>
  <c r="CB39" i="14"/>
  <c r="CR39" i="14"/>
  <c r="DH39" i="14"/>
  <c r="AJ39" i="14"/>
  <c r="AZ39" i="14"/>
  <c r="BP39" i="14"/>
  <c r="CF39" i="14"/>
  <c r="CV39" i="14"/>
  <c r="DL39" i="14"/>
  <c r="V39" i="14"/>
  <c r="AN39" i="14"/>
  <c r="BD39" i="14"/>
  <c r="BT39" i="14"/>
  <c r="CJ39" i="14"/>
  <c r="CZ39" i="14"/>
  <c r="DP39" i="14"/>
  <c r="BX39" i="14"/>
  <c r="AB39" i="14"/>
  <c r="CN39" i="14"/>
  <c r="AR39" i="14"/>
  <c r="DD39" i="14"/>
  <c r="BH39" i="14"/>
  <c r="W79" i="14"/>
  <c r="AA79" i="14"/>
  <c r="AE79" i="14"/>
  <c r="AI79" i="14"/>
  <c r="AM79" i="14"/>
  <c r="AQ79" i="14"/>
  <c r="AU79" i="14"/>
  <c r="AY79" i="14"/>
  <c r="BC79" i="14"/>
  <c r="BG79" i="14"/>
  <c r="BK79" i="14"/>
  <c r="BO79" i="14"/>
  <c r="BS79" i="14"/>
  <c r="BW79" i="14"/>
  <c r="CA79" i="14"/>
  <c r="CE79" i="14"/>
  <c r="CI79" i="14"/>
  <c r="CM79" i="14"/>
  <c r="CQ79" i="14"/>
  <c r="CU79" i="14"/>
  <c r="CY79" i="14"/>
  <c r="DC79" i="14"/>
  <c r="DG79" i="14"/>
  <c r="DK79" i="14"/>
  <c r="DO79" i="14"/>
  <c r="X79" i="14"/>
  <c r="AB79" i="14"/>
  <c r="AF79" i="14"/>
  <c r="AJ79" i="14"/>
  <c r="AN79" i="14"/>
  <c r="AR79" i="14"/>
  <c r="AV79" i="14"/>
  <c r="AZ79" i="14"/>
  <c r="BD79" i="14"/>
  <c r="BH79" i="14"/>
  <c r="BL79" i="14"/>
  <c r="BP79" i="14"/>
  <c r="BT79" i="14"/>
  <c r="BX79" i="14"/>
  <c r="CB79" i="14"/>
  <c r="CF79" i="14"/>
  <c r="CJ79" i="14"/>
  <c r="CN79" i="14"/>
  <c r="CR79" i="14"/>
  <c r="CV79" i="14"/>
  <c r="CZ79" i="14"/>
  <c r="DD79" i="14"/>
  <c r="DH79" i="14"/>
  <c r="DL79" i="14"/>
  <c r="DP79" i="14"/>
  <c r="Y79" i="14"/>
  <c r="AC79" i="14"/>
  <c r="AG79" i="14"/>
  <c r="AK79" i="14"/>
  <c r="AO79" i="14"/>
  <c r="AS79" i="14"/>
  <c r="AW79" i="14"/>
  <c r="BA79" i="14"/>
  <c r="BE79" i="14"/>
  <c r="BI79" i="14"/>
  <c r="BM79" i="14"/>
  <c r="BQ79" i="14"/>
  <c r="BU79" i="14"/>
  <c r="BY79" i="14"/>
  <c r="CC79" i="14"/>
  <c r="CG79" i="14"/>
  <c r="CK79" i="14"/>
  <c r="CO79" i="14"/>
  <c r="CS79" i="14"/>
  <c r="CW79" i="14"/>
  <c r="DA79" i="14"/>
  <c r="DE79" i="14"/>
  <c r="DI79" i="14"/>
  <c r="DM79" i="14"/>
  <c r="DQ79" i="14"/>
  <c r="Z79" i="14"/>
  <c r="AP79" i="14"/>
  <c r="BF79" i="14"/>
  <c r="BV79" i="14"/>
  <c r="CL79" i="14"/>
  <c r="DB79" i="14"/>
  <c r="DR79" i="14"/>
  <c r="AX79" i="14"/>
  <c r="CD79" i="14"/>
  <c r="DJ79" i="14"/>
  <c r="AL79" i="14"/>
  <c r="BR79" i="14"/>
  <c r="CX79" i="14"/>
  <c r="DN79" i="14"/>
  <c r="AD79" i="14"/>
  <c r="AT79" i="14"/>
  <c r="BJ79" i="14"/>
  <c r="BZ79" i="14"/>
  <c r="CP79" i="14"/>
  <c r="DF79" i="14"/>
  <c r="AH79" i="14"/>
  <c r="BN79" i="14"/>
  <c r="CT79" i="14"/>
  <c r="V79" i="14"/>
  <c r="BB79" i="14"/>
  <c r="CH79" i="14"/>
  <c r="Y14" i="14"/>
  <c r="AC14" i="14"/>
  <c r="AG14" i="14"/>
  <c r="AK14" i="14"/>
  <c r="AO14" i="14"/>
  <c r="AS14" i="14"/>
  <c r="AW14" i="14"/>
  <c r="BA14" i="14"/>
  <c r="BE14" i="14"/>
  <c r="BI14" i="14"/>
  <c r="BM14" i="14"/>
  <c r="BQ14" i="14"/>
  <c r="BU14" i="14"/>
  <c r="BY14" i="14"/>
  <c r="CC14" i="14"/>
  <c r="CG14" i="14"/>
  <c r="CK14" i="14"/>
  <c r="CO14" i="14"/>
  <c r="CS14" i="14"/>
  <c r="CW14" i="14"/>
  <c r="DA14" i="14"/>
  <c r="DE14" i="14"/>
  <c r="DI14" i="14"/>
  <c r="DM14" i="14"/>
  <c r="DQ14" i="14"/>
  <c r="V14" i="14"/>
  <c r="Z14" i="14"/>
  <c r="AD14" i="14"/>
  <c r="AH14" i="14"/>
  <c r="AL14" i="14"/>
  <c r="AP14" i="14"/>
  <c r="AT14" i="14"/>
  <c r="AX14" i="14"/>
  <c r="BB14" i="14"/>
  <c r="BF14" i="14"/>
  <c r="BJ14" i="14"/>
  <c r="BN14" i="14"/>
  <c r="BR14" i="14"/>
  <c r="BV14" i="14"/>
  <c r="BZ14" i="14"/>
  <c r="CD14" i="14"/>
  <c r="CH14" i="14"/>
  <c r="CL14" i="14"/>
  <c r="CP14" i="14"/>
  <c r="CT14" i="14"/>
  <c r="CX14" i="14"/>
  <c r="DB14" i="14"/>
  <c r="DF14" i="14"/>
  <c r="DJ14" i="14"/>
  <c r="DN14" i="14"/>
  <c r="DR14" i="14"/>
  <c r="W14" i="14"/>
  <c r="AA14" i="14"/>
  <c r="AE14" i="14"/>
  <c r="AI14" i="14"/>
  <c r="AM14" i="14"/>
  <c r="AQ14" i="14"/>
  <c r="AU14" i="14"/>
  <c r="AY14" i="14"/>
  <c r="BC14" i="14"/>
  <c r="BG14" i="14"/>
  <c r="BK14" i="14"/>
  <c r="BO14" i="14"/>
  <c r="BS14" i="14"/>
  <c r="BW14" i="14"/>
  <c r="CA14" i="14"/>
  <c r="CE14" i="14"/>
  <c r="CI14" i="14"/>
  <c r="CM14" i="14"/>
  <c r="CQ14" i="14"/>
  <c r="CU14" i="14"/>
  <c r="CY14" i="14"/>
  <c r="DC14" i="14"/>
  <c r="DG14" i="14"/>
  <c r="DK14" i="14"/>
  <c r="DO14" i="14"/>
  <c r="AF14" i="14"/>
  <c r="AV14" i="14"/>
  <c r="BL14" i="14"/>
  <c r="CB14" i="14"/>
  <c r="CR14" i="14"/>
  <c r="DH14" i="14"/>
  <c r="AJ14" i="14"/>
  <c r="AZ14" i="14"/>
  <c r="BP14" i="14"/>
  <c r="CF14" i="14"/>
  <c r="CV14" i="14"/>
  <c r="DL14" i="14"/>
  <c r="X14" i="14"/>
  <c r="AN14" i="14"/>
  <c r="BD14" i="14"/>
  <c r="BT14" i="14"/>
  <c r="CJ14" i="14"/>
  <c r="CZ14" i="14"/>
  <c r="DP14" i="14"/>
  <c r="BH14" i="14"/>
  <c r="BX14" i="14"/>
  <c r="AB14" i="14"/>
  <c r="CN14" i="14"/>
  <c r="AR14" i="14"/>
  <c r="DD14" i="14"/>
  <c r="Y34" i="14"/>
  <c r="AC34" i="14"/>
  <c r="AG34" i="14"/>
  <c r="AK34" i="14"/>
  <c r="AO34" i="14"/>
  <c r="AS34" i="14"/>
  <c r="AW34" i="14"/>
  <c r="BA34" i="14"/>
  <c r="BE34" i="14"/>
  <c r="BI34" i="14"/>
  <c r="BM34" i="14"/>
  <c r="BQ34" i="14"/>
  <c r="BU34" i="14"/>
  <c r="BY34" i="14"/>
  <c r="CC34" i="14"/>
  <c r="CG34" i="14"/>
  <c r="CK34" i="14"/>
  <c r="CO34" i="14"/>
  <c r="CS34" i="14"/>
  <c r="CW34" i="14"/>
  <c r="DA34" i="14"/>
  <c r="DE34" i="14"/>
  <c r="DI34" i="14"/>
  <c r="DM34" i="14"/>
  <c r="DQ34" i="14"/>
  <c r="V34" i="14"/>
  <c r="Z34" i="14"/>
  <c r="AD34" i="14"/>
  <c r="AH34" i="14"/>
  <c r="AL34" i="14"/>
  <c r="AP34" i="14"/>
  <c r="AT34" i="14"/>
  <c r="AX34" i="14"/>
  <c r="BB34" i="14"/>
  <c r="BF34" i="14"/>
  <c r="BJ34" i="14"/>
  <c r="BN34" i="14"/>
  <c r="BR34" i="14"/>
  <c r="BV34" i="14"/>
  <c r="BZ34" i="14"/>
  <c r="CD34" i="14"/>
  <c r="CH34" i="14"/>
  <c r="CL34" i="14"/>
  <c r="CP34" i="14"/>
  <c r="CT34" i="14"/>
  <c r="CX34" i="14"/>
  <c r="DB34" i="14"/>
  <c r="DF34" i="14"/>
  <c r="DJ34" i="14"/>
  <c r="DN34" i="14"/>
  <c r="DR34" i="14"/>
  <c r="W34" i="14"/>
  <c r="AA34" i="14"/>
  <c r="AE34" i="14"/>
  <c r="AI34" i="14"/>
  <c r="AM34" i="14"/>
  <c r="AQ34" i="14"/>
  <c r="AU34" i="14"/>
  <c r="AY34" i="14"/>
  <c r="BC34" i="14"/>
  <c r="BG34" i="14"/>
  <c r="BK34" i="14"/>
  <c r="BO34" i="14"/>
  <c r="BS34" i="14"/>
  <c r="BW34" i="14"/>
  <c r="CA34" i="14"/>
  <c r="CE34" i="14"/>
  <c r="CI34" i="14"/>
  <c r="CM34" i="14"/>
  <c r="CQ34" i="14"/>
  <c r="CU34" i="14"/>
  <c r="CY34" i="14"/>
  <c r="DC34" i="14"/>
  <c r="DG34" i="14"/>
  <c r="DK34" i="14"/>
  <c r="DO34" i="14"/>
  <c r="AJ34" i="14"/>
  <c r="AZ34" i="14"/>
  <c r="BP34" i="14"/>
  <c r="CF34" i="14"/>
  <c r="CV34" i="14"/>
  <c r="DL34" i="14"/>
  <c r="X34" i="14"/>
  <c r="AN34" i="14"/>
  <c r="BD34" i="14"/>
  <c r="BT34" i="14"/>
  <c r="CJ34" i="14"/>
  <c r="CZ34" i="14"/>
  <c r="DP34" i="14"/>
  <c r="AB34" i="14"/>
  <c r="AR34" i="14"/>
  <c r="BH34" i="14"/>
  <c r="BX34" i="14"/>
  <c r="CN34" i="14"/>
  <c r="DD34" i="14"/>
  <c r="AV34" i="14"/>
  <c r="DH34" i="14"/>
  <c r="BL34" i="14"/>
  <c r="CB34" i="14"/>
  <c r="AF34" i="14"/>
  <c r="CR34" i="14"/>
  <c r="Y54" i="14"/>
  <c r="AC54" i="14"/>
  <c r="AG54" i="14"/>
  <c r="AK54" i="14"/>
  <c r="AO54" i="14"/>
  <c r="AS54" i="14"/>
  <c r="AW54" i="14"/>
  <c r="BA54" i="14"/>
  <c r="BE54" i="14"/>
  <c r="BI54" i="14"/>
  <c r="BM54" i="14"/>
  <c r="BQ54" i="14"/>
  <c r="BU54" i="14"/>
  <c r="BY54" i="14"/>
  <c r="CC54" i="14"/>
  <c r="CG54" i="14"/>
  <c r="CK54" i="14"/>
  <c r="CO54" i="14"/>
  <c r="CS54" i="14"/>
  <c r="CW54" i="14"/>
  <c r="DA54" i="14"/>
  <c r="DE54" i="14"/>
  <c r="DI54" i="14"/>
  <c r="DM54" i="14"/>
  <c r="DQ54" i="14"/>
  <c r="V54" i="14"/>
  <c r="Z54" i="14"/>
  <c r="AD54" i="14"/>
  <c r="AH54" i="14"/>
  <c r="AL54" i="14"/>
  <c r="AP54" i="14"/>
  <c r="AT54" i="14"/>
  <c r="AX54" i="14"/>
  <c r="BB54" i="14"/>
  <c r="BF54" i="14"/>
  <c r="BJ54" i="14"/>
  <c r="BN54" i="14"/>
  <c r="BR54" i="14"/>
  <c r="BV54" i="14"/>
  <c r="BZ54" i="14"/>
  <c r="CD54" i="14"/>
  <c r="CH54" i="14"/>
  <c r="CL54" i="14"/>
  <c r="CP54" i="14"/>
  <c r="CT54" i="14"/>
  <c r="CX54" i="14"/>
  <c r="DB54" i="14"/>
  <c r="DF54" i="14"/>
  <c r="DJ54" i="14"/>
  <c r="DN54" i="14"/>
  <c r="DR54" i="14"/>
  <c r="W54" i="14"/>
  <c r="AA54" i="14"/>
  <c r="AE54" i="14"/>
  <c r="AI54" i="14"/>
  <c r="AM54" i="14"/>
  <c r="AQ54" i="14"/>
  <c r="AU54" i="14"/>
  <c r="AY54" i="14"/>
  <c r="BC54" i="14"/>
  <c r="BG54" i="14"/>
  <c r="BK54" i="14"/>
  <c r="BO54" i="14"/>
  <c r="BS54" i="14"/>
  <c r="BW54" i="14"/>
  <c r="CA54" i="14"/>
  <c r="CE54" i="14"/>
  <c r="CI54" i="14"/>
  <c r="CM54" i="14"/>
  <c r="CQ54" i="14"/>
  <c r="CU54" i="14"/>
  <c r="CY54" i="14"/>
  <c r="DC54" i="14"/>
  <c r="DG54" i="14"/>
  <c r="DK54" i="14"/>
  <c r="DO54" i="14"/>
  <c r="AB54" i="14"/>
  <c r="AR54" i="14"/>
  <c r="BH54" i="14"/>
  <c r="BX54" i="14"/>
  <c r="CN54" i="14"/>
  <c r="DD54" i="14"/>
  <c r="AF54" i="14"/>
  <c r="AV54" i="14"/>
  <c r="BL54" i="14"/>
  <c r="CB54" i="14"/>
  <c r="CR54" i="14"/>
  <c r="DH54" i="14"/>
  <c r="AJ54" i="14"/>
  <c r="AZ54" i="14"/>
  <c r="BP54" i="14"/>
  <c r="CF54" i="14"/>
  <c r="CV54" i="14"/>
  <c r="DL54" i="14"/>
  <c r="AN54" i="14"/>
  <c r="CZ54" i="14"/>
  <c r="BD54" i="14"/>
  <c r="DP54" i="14"/>
  <c r="BT54" i="14"/>
  <c r="X54" i="14"/>
  <c r="CJ54" i="14"/>
  <c r="X70" i="14"/>
  <c r="AB70" i="14"/>
  <c r="AF70" i="14"/>
  <c r="AJ70" i="14"/>
  <c r="AN70" i="14"/>
  <c r="AR70" i="14"/>
  <c r="AV70" i="14"/>
  <c r="AZ70" i="14"/>
  <c r="BD70" i="14"/>
  <c r="BH70" i="14"/>
  <c r="BL70" i="14"/>
  <c r="BP70" i="14"/>
  <c r="BT70" i="14"/>
  <c r="BX70" i="14"/>
  <c r="CB70" i="14"/>
  <c r="CF70" i="14"/>
  <c r="CJ70" i="14"/>
  <c r="CN70" i="14"/>
  <c r="CR70" i="14"/>
  <c r="CV70" i="14"/>
  <c r="CZ70" i="14"/>
  <c r="DD70" i="14"/>
  <c r="DH70" i="14"/>
  <c r="DL70" i="14"/>
  <c r="DP70" i="14"/>
  <c r="Y70" i="14"/>
  <c r="AC70" i="14"/>
  <c r="AG70" i="14"/>
  <c r="AK70" i="14"/>
  <c r="AO70" i="14"/>
  <c r="AS70" i="14"/>
  <c r="AW70" i="14"/>
  <c r="BA70" i="14"/>
  <c r="BE70" i="14"/>
  <c r="BI70" i="14"/>
  <c r="BM70" i="14"/>
  <c r="BQ70" i="14"/>
  <c r="BU70" i="14"/>
  <c r="BY70" i="14"/>
  <c r="CC70" i="14"/>
  <c r="CG70" i="14"/>
  <c r="CK70" i="14"/>
  <c r="CO70" i="14"/>
  <c r="CS70" i="14"/>
  <c r="CW70" i="14"/>
  <c r="DA70" i="14"/>
  <c r="DE70" i="14"/>
  <c r="DI70" i="14"/>
  <c r="DM70" i="14"/>
  <c r="DQ70" i="14"/>
  <c r="V70" i="14"/>
  <c r="Z70" i="14"/>
  <c r="AD70" i="14"/>
  <c r="AH70" i="14"/>
  <c r="AL70" i="14"/>
  <c r="AP70" i="14"/>
  <c r="AT70" i="14"/>
  <c r="AX70" i="14"/>
  <c r="BB70" i="14"/>
  <c r="BF70" i="14"/>
  <c r="BJ70" i="14"/>
  <c r="BN70" i="14"/>
  <c r="BR70" i="14"/>
  <c r="BV70" i="14"/>
  <c r="BZ70" i="14"/>
  <c r="CD70" i="14"/>
  <c r="CH70" i="14"/>
  <c r="CL70" i="14"/>
  <c r="CP70" i="14"/>
  <c r="CT70" i="14"/>
  <c r="CX70" i="14"/>
  <c r="DB70" i="14"/>
  <c r="DF70" i="14"/>
  <c r="DJ70" i="14"/>
  <c r="DN70" i="14"/>
  <c r="DR70" i="14"/>
  <c r="AI70" i="14"/>
  <c r="AY70" i="14"/>
  <c r="BO70" i="14"/>
  <c r="CE70" i="14"/>
  <c r="CU70" i="14"/>
  <c r="DK70" i="14"/>
  <c r="W70" i="14"/>
  <c r="AM70" i="14"/>
  <c r="BC70" i="14"/>
  <c r="BS70" i="14"/>
  <c r="CI70" i="14"/>
  <c r="CY70" i="14"/>
  <c r="DO70" i="14"/>
  <c r="AA70" i="14"/>
  <c r="AQ70" i="14"/>
  <c r="BG70" i="14"/>
  <c r="BW70" i="14"/>
  <c r="CM70" i="14"/>
  <c r="DC70" i="14"/>
  <c r="BK70" i="14"/>
  <c r="CQ70" i="14"/>
  <c r="AU70" i="14"/>
  <c r="CA70" i="14"/>
  <c r="AE70" i="14"/>
  <c r="DG70" i="14"/>
  <c r="W90" i="14"/>
  <c r="AA90" i="14"/>
  <c r="AE90" i="14"/>
  <c r="AI90" i="14"/>
  <c r="AM90" i="14"/>
  <c r="AQ90" i="14"/>
  <c r="AU90" i="14"/>
  <c r="AY90" i="14"/>
  <c r="BC90" i="14"/>
  <c r="BG90" i="14"/>
  <c r="BK90" i="14"/>
  <c r="BO90" i="14"/>
  <c r="BS90" i="14"/>
  <c r="BW90" i="14"/>
  <c r="CA90" i="14"/>
  <c r="CE90" i="14"/>
  <c r="CI90" i="14"/>
  <c r="CM90" i="14"/>
  <c r="CQ90" i="14"/>
  <c r="CU90" i="14"/>
  <c r="CY90" i="14"/>
  <c r="DC90" i="14"/>
  <c r="DG90" i="14"/>
  <c r="DK90" i="14"/>
  <c r="DO90" i="14"/>
  <c r="X90" i="14"/>
  <c r="AB90" i="14"/>
  <c r="AF90" i="14"/>
  <c r="AJ90" i="14"/>
  <c r="AN90" i="14"/>
  <c r="AR90" i="14"/>
  <c r="AV90" i="14"/>
  <c r="AZ90" i="14"/>
  <c r="BD90" i="14"/>
  <c r="BH90" i="14"/>
  <c r="BL90" i="14"/>
  <c r="BP90" i="14"/>
  <c r="BT90" i="14"/>
  <c r="BX90" i="14"/>
  <c r="CB90" i="14"/>
  <c r="CF90" i="14"/>
  <c r="CJ90" i="14"/>
  <c r="CN90" i="14"/>
  <c r="CR90" i="14"/>
  <c r="CV90" i="14"/>
  <c r="CZ90" i="14"/>
  <c r="DD90" i="14"/>
  <c r="DH90" i="14"/>
  <c r="DL90" i="14"/>
  <c r="DP90" i="14"/>
  <c r="Y90" i="14"/>
  <c r="AC90" i="14"/>
  <c r="AG90" i="14"/>
  <c r="AK90" i="14"/>
  <c r="AO90" i="14"/>
  <c r="AS90" i="14"/>
  <c r="AW90" i="14"/>
  <c r="BA90" i="14"/>
  <c r="BE90" i="14"/>
  <c r="BI90" i="14"/>
  <c r="BM90" i="14"/>
  <c r="BQ90" i="14"/>
  <c r="BU90" i="14"/>
  <c r="BY90" i="14"/>
  <c r="CC90" i="14"/>
  <c r="CG90" i="14"/>
  <c r="CK90" i="14"/>
  <c r="CO90" i="14"/>
  <c r="CS90" i="14"/>
  <c r="CW90" i="14"/>
  <c r="DA90" i="14"/>
  <c r="DE90" i="14"/>
  <c r="DI90" i="14"/>
  <c r="DM90" i="14"/>
  <c r="DQ90" i="14"/>
  <c r="AH90" i="14"/>
  <c r="AX90" i="14"/>
  <c r="BN90" i="14"/>
  <c r="CD90" i="14"/>
  <c r="CT90" i="14"/>
  <c r="DJ90" i="14"/>
  <c r="AP90" i="14"/>
  <c r="BV90" i="14"/>
  <c r="DB90" i="14"/>
  <c r="V90" i="14"/>
  <c r="AL90" i="14"/>
  <c r="BB90" i="14"/>
  <c r="BR90" i="14"/>
  <c r="CH90" i="14"/>
  <c r="CX90" i="14"/>
  <c r="DN90" i="14"/>
  <c r="Z90" i="14"/>
  <c r="BF90" i="14"/>
  <c r="CL90" i="14"/>
  <c r="DR90" i="14"/>
  <c r="AT90" i="14"/>
  <c r="DF90" i="14"/>
  <c r="BJ90" i="14"/>
  <c r="BZ90" i="14"/>
  <c r="AD90" i="14"/>
  <c r="CP90" i="14"/>
  <c r="K5" i="14"/>
  <c r="K65" i="14"/>
  <c r="W27" i="14"/>
  <c r="AA27" i="14"/>
  <c r="AE27" i="14"/>
  <c r="AI27" i="14"/>
  <c r="AM27" i="14"/>
  <c r="AQ27" i="14"/>
  <c r="AU27" i="14"/>
  <c r="AY27" i="14"/>
  <c r="BC27" i="14"/>
  <c r="BG27" i="14"/>
  <c r="BK27" i="14"/>
  <c r="BO27" i="14"/>
  <c r="BS27" i="14"/>
  <c r="BW27" i="14"/>
  <c r="CA27" i="14"/>
  <c r="CE27" i="14"/>
  <c r="CI27" i="14"/>
  <c r="CM27" i="14"/>
  <c r="CQ27" i="14"/>
  <c r="CU27" i="14"/>
  <c r="CY27" i="14"/>
  <c r="DC27" i="14"/>
  <c r="DG27" i="14"/>
  <c r="DK27" i="14"/>
  <c r="DO27" i="14"/>
  <c r="X27" i="14"/>
  <c r="AB27" i="14"/>
  <c r="AF27" i="14"/>
  <c r="AJ27" i="14"/>
  <c r="AN27" i="14"/>
  <c r="AR27" i="14"/>
  <c r="AV27" i="14"/>
  <c r="AZ27" i="14"/>
  <c r="BD27" i="14"/>
  <c r="BH27" i="14"/>
  <c r="BL27" i="14"/>
  <c r="BP27" i="14"/>
  <c r="BT27" i="14"/>
  <c r="BX27" i="14"/>
  <c r="CB27" i="14"/>
  <c r="CF27" i="14"/>
  <c r="CJ27" i="14"/>
  <c r="CN27" i="14"/>
  <c r="CR27" i="14"/>
  <c r="CV27" i="14"/>
  <c r="CZ27" i="14"/>
  <c r="DD27" i="14"/>
  <c r="DH27" i="14"/>
  <c r="DL27" i="14"/>
  <c r="DP27" i="14"/>
  <c r="Y27" i="14"/>
  <c r="AC27" i="14"/>
  <c r="AG27" i="14"/>
  <c r="AK27" i="14"/>
  <c r="AO27" i="14"/>
  <c r="AS27" i="14"/>
  <c r="AW27" i="14"/>
  <c r="BA27" i="14"/>
  <c r="BE27" i="14"/>
  <c r="BI27" i="14"/>
  <c r="BM27" i="14"/>
  <c r="BQ27" i="14"/>
  <c r="BU27" i="14"/>
  <c r="BY27" i="14"/>
  <c r="CC27" i="14"/>
  <c r="CG27" i="14"/>
  <c r="CK27" i="14"/>
  <c r="CO27" i="14"/>
  <c r="CS27" i="14"/>
  <c r="CW27" i="14"/>
  <c r="DA27" i="14"/>
  <c r="DE27" i="14"/>
  <c r="DI27" i="14"/>
  <c r="DM27" i="14"/>
  <c r="DQ27" i="14"/>
  <c r="AH27" i="14"/>
  <c r="AX27" i="14"/>
  <c r="BN27" i="14"/>
  <c r="CD27" i="14"/>
  <c r="CT27" i="14"/>
  <c r="DJ27" i="14"/>
  <c r="V27" i="14"/>
  <c r="AL27" i="14"/>
  <c r="BB27" i="14"/>
  <c r="BR27" i="14"/>
  <c r="CH27" i="14"/>
  <c r="CX27" i="14"/>
  <c r="DN27" i="14"/>
  <c r="Z27" i="14"/>
  <c r="AP27" i="14"/>
  <c r="BF27" i="14"/>
  <c r="BV27" i="14"/>
  <c r="CL27" i="14"/>
  <c r="DB27" i="14"/>
  <c r="DR27" i="14"/>
  <c r="BZ27" i="14"/>
  <c r="AD27" i="14"/>
  <c r="CP27" i="14"/>
  <c r="AT27" i="14"/>
  <c r="DF27" i="14"/>
  <c r="BJ27" i="14"/>
  <c r="Y59" i="14"/>
  <c r="AC59" i="14"/>
  <c r="AG59" i="14"/>
  <c r="AK59" i="14"/>
  <c r="AO59" i="14"/>
  <c r="AS59" i="14"/>
  <c r="AW59" i="14"/>
  <c r="BA59" i="14"/>
  <c r="BE59" i="14"/>
  <c r="BI59" i="14"/>
  <c r="BM59" i="14"/>
  <c r="BQ59" i="14"/>
  <c r="BU59" i="14"/>
  <c r="BY59" i="14"/>
  <c r="CC59" i="14"/>
  <c r="CG59" i="14"/>
  <c r="CK59" i="14"/>
  <c r="CO59" i="14"/>
  <c r="CS59" i="14"/>
  <c r="CW59" i="14"/>
  <c r="DA59" i="14"/>
  <c r="DE59" i="14"/>
  <c r="DI59" i="14"/>
  <c r="DM59" i="14"/>
  <c r="DQ59" i="14"/>
  <c r="V59" i="14"/>
  <c r="Z59" i="14"/>
  <c r="AD59" i="14"/>
  <c r="AH59" i="14"/>
  <c r="AL59" i="14"/>
  <c r="AP59" i="14"/>
  <c r="AT59" i="14"/>
  <c r="AX59" i="14"/>
  <c r="BB59" i="14"/>
  <c r="BF59" i="14"/>
  <c r="BJ59" i="14"/>
  <c r="BN59" i="14"/>
  <c r="BR59" i="14"/>
  <c r="BV59" i="14"/>
  <c r="BZ59" i="14"/>
  <c r="CD59" i="14"/>
  <c r="CH59" i="14"/>
  <c r="CL59" i="14"/>
  <c r="CP59" i="14"/>
  <c r="CT59" i="14"/>
  <c r="CX59" i="14"/>
  <c r="DB59" i="14"/>
  <c r="DF59" i="14"/>
  <c r="DJ59" i="14"/>
  <c r="DN59" i="14"/>
  <c r="DR59" i="14"/>
  <c r="W59" i="14"/>
  <c r="AA59" i="14"/>
  <c r="AE59" i="14"/>
  <c r="AI59" i="14"/>
  <c r="AM59" i="14"/>
  <c r="AQ59" i="14"/>
  <c r="AU59" i="14"/>
  <c r="AY59" i="14"/>
  <c r="BC59" i="14"/>
  <c r="BG59" i="14"/>
  <c r="BK59" i="14"/>
  <c r="BO59" i="14"/>
  <c r="BS59" i="14"/>
  <c r="BW59" i="14"/>
  <c r="CA59" i="14"/>
  <c r="CE59" i="14"/>
  <c r="CI59" i="14"/>
  <c r="CM59" i="14"/>
  <c r="CQ59" i="14"/>
  <c r="CU59" i="14"/>
  <c r="CY59" i="14"/>
  <c r="DC59" i="14"/>
  <c r="DG59" i="14"/>
  <c r="DK59" i="14"/>
  <c r="DO59" i="14"/>
  <c r="AJ59" i="14"/>
  <c r="AZ59" i="14"/>
  <c r="BP59" i="14"/>
  <c r="CF59" i="14"/>
  <c r="CV59" i="14"/>
  <c r="DL59" i="14"/>
  <c r="X59" i="14"/>
  <c r="AN59" i="14"/>
  <c r="BD59" i="14"/>
  <c r="BT59" i="14"/>
  <c r="CJ59" i="14"/>
  <c r="CZ59" i="14"/>
  <c r="DP59" i="14"/>
  <c r="AB59" i="14"/>
  <c r="AR59" i="14"/>
  <c r="BH59" i="14"/>
  <c r="BX59" i="14"/>
  <c r="CN59" i="14"/>
  <c r="DD59" i="14"/>
  <c r="BL59" i="14"/>
  <c r="CB59" i="14"/>
  <c r="AF59" i="14"/>
  <c r="CR59" i="14"/>
  <c r="AV59" i="14"/>
  <c r="DH59" i="14"/>
  <c r="AQ9" i="14"/>
  <c r="AR9" i="14" s="1"/>
  <c r="AS9" i="14" s="1"/>
  <c r="M68" i="14"/>
  <c r="W26" i="14"/>
  <c r="AA26" i="14"/>
  <c r="AE26" i="14"/>
  <c r="AI26" i="14"/>
  <c r="AM26" i="14"/>
  <c r="AQ26" i="14"/>
  <c r="AU26" i="14"/>
  <c r="AY26" i="14"/>
  <c r="BC26" i="14"/>
  <c r="BG26" i="14"/>
  <c r="BK26" i="14"/>
  <c r="BO26" i="14"/>
  <c r="BS26" i="14"/>
  <c r="BW26" i="14"/>
  <c r="CA26" i="14"/>
  <c r="CE26" i="14"/>
  <c r="CI26" i="14"/>
  <c r="CM26" i="14"/>
  <c r="CQ26" i="14"/>
  <c r="CU26" i="14"/>
  <c r="CY26" i="14"/>
  <c r="DC26" i="14"/>
  <c r="DG26" i="14"/>
  <c r="DK26" i="14"/>
  <c r="DO26" i="14"/>
  <c r="X26" i="14"/>
  <c r="AB26" i="14"/>
  <c r="AF26" i="14"/>
  <c r="AJ26" i="14"/>
  <c r="AN26" i="14"/>
  <c r="AR26" i="14"/>
  <c r="AV26" i="14"/>
  <c r="AZ26" i="14"/>
  <c r="BD26" i="14"/>
  <c r="BH26" i="14"/>
  <c r="BL26" i="14"/>
  <c r="BP26" i="14"/>
  <c r="BT26" i="14"/>
  <c r="BX26" i="14"/>
  <c r="CB26" i="14"/>
  <c r="CF26" i="14"/>
  <c r="CJ26" i="14"/>
  <c r="CN26" i="14"/>
  <c r="CR26" i="14"/>
  <c r="CV26" i="14"/>
  <c r="CZ26" i="14"/>
  <c r="DD26" i="14"/>
  <c r="DH26" i="14"/>
  <c r="DL26" i="14"/>
  <c r="DP26" i="14"/>
  <c r="Y26" i="14"/>
  <c r="AC26" i="14"/>
  <c r="AG26" i="14"/>
  <c r="AK26" i="14"/>
  <c r="AO26" i="14"/>
  <c r="AS26" i="14"/>
  <c r="AW26" i="14"/>
  <c r="BA26" i="14"/>
  <c r="BE26" i="14"/>
  <c r="BI26" i="14"/>
  <c r="BM26" i="14"/>
  <c r="BQ26" i="14"/>
  <c r="BU26" i="14"/>
  <c r="BY26" i="14"/>
  <c r="CC26" i="14"/>
  <c r="CG26" i="14"/>
  <c r="CK26" i="14"/>
  <c r="CO26" i="14"/>
  <c r="CS26" i="14"/>
  <c r="CW26" i="14"/>
  <c r="DA26" i="14"/>
  <c r="DE26" i="14"/>
  <c r="DI26" i="14"/>
  <c r="DM26" i="14"/>
  <c r="DQ26" i="14"/>
  <c r="Z26" i="14"/>
  <c r="AP26" i="14"/>
  <c r="BF26" i="14"/>
  <c r="BV26" i="14"/>
  <c r="CL26" i="14"/>
  <c r="DB26" i="14"/>
  <c r="DR26" i="14"/>
  <c r="AD26" i="14"/>
  <c r="AT26" i="14"/>
  <c r="BJ26" i="14"/>
  <c r="BZ26" i="14"/>
  <c r="CP26" i="14"/>
  <c r="DF26" i="14"/>
  <c r="AH26" i="14"/>
  <c r="AX26" i="14"/>
  <c r="BN26" i="14"/>
  <c r="CD26" i="14"/>
  <c r="CT26" i="14"/>
  <c r="DJ26" i="14"/>
  <c r="V26" i="14"/>
  <c r="CH26" i="14"/>
  <c r="AL26" i="14"/>
  <c r="CX26" i="14"/>
  <c r="BB26" i="14"/>
  <c r="DN26" i="14"/>
  <c r="BR26" i="14"/>
  <c r="X66" i="14"/>
  <c r="AB66" i="14"/>
  <c r="AF66" i="14"/>
  <c r="AJ66" i="14"/>
  <c r="AN66" i="14"/>
  <c r="AR66" i="14"/>
  <c r="AV66" i="14"/>
  <c r="AZ66" i="14"/>
  <c r="BD66" i="14"/>
  <c r="BH66" i="14"/>
  <c r="BL66" i="14"/>
  <c r="BP66" i="14"/>
  <c r="BT66" i="14"/>
  <c r="BX66" i="14"/>
  <c r="CB66" i="14"/>
  <c r="CF66" i="14"/>
  <c r="CJ66" i="14"/>
  <c r="CN66" i="14"/>
  <c r="CR66" i="14"/>
  <c r="CV66" i="14"/>
  <c r="CZ66" i="14"/>
  <c r="DD66" i="14"/>
  <c r="DH66" i="14"/>
  <c r="DL66" i="14"/>
  <c r="DP66" i="14"/>
  <c r="Y66" i="14"/>
  <c r="AC66" i="14"/>
  <c r="AG66" i="14"/>
  <c r="AK66" i="14"/>
  <c r="AO66" i="14"/>
  <c r="AS66" i="14"/>
  <c r="AW66" i="14"/>
  <c r="BA66" i="14"/>
  <c r="BE66" i="14"/>
  <c r="BI66" i="14"/>
  <c r="BM66" i="14"/>
  <c r="BQ66" i="14"/>
  <c r="BU66" i="14"/>
  <c r="BY66" i="14"/>
  <c r="CC66" i="14"/>
  <c r="CG66" i="14"/>
  <c r="CK66" i="14"/>
  <c r="CO66" i="14"/>
  <c r="CS66" i="14"/>
  <c r="CW66" i="14"/>
  <c r="DA66" i="14"/>
  <c r="DE66" i="14"/>
  <c r="DI66" i="14"/>
  <c r="DM66" i="14"/>
  <c r="DQ66" i="14"/>
  <c r="V66" i="14"/>
  <c r="Z66" i="14"/>
  <c r="AD66" i="14"/>
  <c r="AH66" i="14"/>
  <c r="AL66" i="14"/>
  <c r="AP66" i="14"/>
  <c r="AT66" i="14"/>
  <c r="AX66" i="14"/>
  <c r="BB66" i="14"/>
  <c r="BF66" i="14"/>
  <c r="BJ66" i="14"/>
  <c r="BN66" i="14"/>
  <c r="BR66" i="14"/>
  <c r="BV66" i="14"/>
  <c r="BZ66" i="14"/>
  <c r="CD66" i="14"/>
  <c r="CH66" i="14"/>
  <c r="CL66" i="14"/>
  <c r="CP66" i="14"/>
  <c r="CT66" i="14"/>
  <c r="CX66" i="14"/>
  <c r="DB66" i="14"/>
  <c r="DF66" i="14"/>
  <c r="DJ66" i="14"/>
  <c r="DN66" i="14"/>
  <c r="DR66" i="14"/>
  <c r="AI66" i="14"/>
  <c r="AY66" i="14"/>
  <c r="BO66" i="14"/>
  <c r="CE66" i="14"/>
  <c r="CU66" i="14"/>
  <c r="DK66" i="14"/>
  <c r="W66" i="14"/>
  <c r="AM66" i="14"/>
  <c r="BC66" i="14"/>
  <c r="BS66" i="14"/>
  <c r="CI66" i="14"/>
  <c r="CY66" i="14"/>
  <c r="DO66" i="14"/>
  <c r="AA66" i="14"/>
  <c r="AQ66" i="14"/>
  <c r="BG66" i="14"/>
  <c r="BW66" i="14"/>
  <c r="CM66" i="14"/>
  <c r="DC66" i="14"/>
  <c r="AE66" i="14"/>
  <c r="CQ66" i="14"/>
  <c r="AU66" i="14"/>
  <c r="DG66" i="14"/>
  <c r="BK66" i="14"/>
  <c r="CA66" i="14"/>
  <c r="V19" i="14"/>
  <c r="Z19" i="14"/>
  <c r="AD19" i="14"/>
  <c r="AH19" i="14"/>
  <c r="AL19" i="14"/>
  <c r="AP19" i="14"/>
  <c r="AT19" i="14"/>
  <c r="AX19" i="14"/>
  <c r="BB19" i="14"/>
  <c r="BF19" i="14"/>
  <c r="BJ19" i="14"/>
  <c r="BN19" i="14"/>
  <c r="BR19" i="14"/>
  <c r="BV19" i="14"/>
  <c r="BZ19" i="14"/>
  <c r="CD19" i="14"/>
  <c r="CH19" i="14"/>
  <c r="CL19" i="14"/>
  <c r="CP19" i="14"/>
  <c r="CT19" i="14"/>
  <c r="CX19" i="14"/>
  <c r="DB19" i="14"/>
  <c r="DF19" i="14"/>
  <c r="DJ19" i="14"/>
  <c r="DN19" i="14"/>
  <c r="DR19" i="14"/>
  <c r="W19" i="14"/>
  <c r="AA19" i="14"/>
  <c r="AE19" i="14"/>
  <c r="AI19" i="14"/>
  <c r="AM19" i="14"/>
  <c r="AQ19" i="14"/>
  <c r="AU19" i="14"/>
  <c r="AY19" i="14"/>
  <c r="BC19" i="14"/>
  <c r="BG19" i="14"/>
  <c r="BK19" i="14"/>
  <c r="BO19" i="14"/>
  <c r="BS19" i="14"/>
  <c r="BW19" i="14"/>
  <c r="CA19" i="14"/>
  <c r="CE19" i="14"/>
  <c r="CI19" i="14"/>
  <c r="CM19" i="14"/>
  <c r="CQ19" i="14"/>
  <c r="CU19" i="14"/>
  <c r="CY19" i="14"/>
  <c r="DC19" i="14"/>
  <c r="DG19" i="14"/>
  <c r="DK19" i="14"/>
  <c r="DO19" i="14"/>
  <c r="X19" i="14"/>
  <c r="AB19" i="14"/>
  <c r="AF19" i="14"/>
  <c r="AJ19" i="14"/>
  <c r="AN19" i="14"/>
  <c r="AR19" i="14"/>
  <c r="AV19" i="14"/>
  <c r="AZ19" i="14"/>
  <c r="BD19" i="14"/>
  <c r="BH19" i="14"/>
  <c r="BL19" i="14"/>
  <c r="BP19" i="14"/>
  <c r="BT19" i="14"/>
  <c r="BX19" i="14"/>
  <c r="CB19" i="14"/>
  <c r="CF19" i="14"/>
  <c r="CJ19" i="14"/>
  <c r="CN19" i="14"/>
  <c r="CR19" i="14"/>
  <c r="CV19" i="14"/>
  <c r="CZ19" i="14"/>
  <c r="DD19" i="14"/>
  <c r="DH19" i="14"/>
  <c r="DL19" i="14"/>
  <c r="DP19" i="14"/>
  <c r="Y19" i="14"/>
  <c r="AO19" i="14"/>
  <c r="BE19" i="14"/>
  <c r="BU19" i="14"/>
  <c r="CK19" i="14"/>
  <c r="DA19" i="14"/>
  <c r="DQ19" i="14"/>
  <c r="AC19" i="14"/>
  <c r="AS19" i="14"/>
  <c r="BI19" i="14"/>
  <c r="BY19" i="14"/>
  <c r="CO19" i="14"/>
  <c r="DE19" i="14"/>
  <c r="AG19" i="14"/>
  <c r="AW19" i="14"/>
  <c r="BM19" i="14"/>
  <c r="CC19" i="14"/>
  <c r="CS19" i="14"/>
  <c r="DI19" i="14"/>
  <c r="BQ19" i="14"/>
  <c r="CG19" i="14"/>
  <c r="AK19" i="14"/>
  <c r="CW19" i="14"/>
  <c r="BA19" i="14"/>
  <c r="DM19" i="14"/>
  <c r="X103" i="14"/>
  <c r="AB103" i="14"/>
  <c r="AF103" i="14"/>
  <c r="AJ103" i="14"/>
  <c r="AN103" i="14"/>
  <c r="AR103" i="14"/>
  <c r="AV103" i="14"/>
  <c r="AZ103" i="14"/>
  <c r="BD103" i="14"/>
  <c r="BH103" i="14"/>
  <c r="BL103" i="14"/>
  <c r="BP103" i="14"/>
  <c r="BT103" i="14"/>
  <c r="BX103" i="14"/>
  <c r="CB103" i="14"/>
  <c r="CF103" i="14"/>
  <c r="CJ103" i="14"/>
  <c r="CN103" i="14"/>
  <c r="CR103" i="14"/>
  <c r="CV103" i="14"/>
  <c r="CZ103" i="14"/>
  <c r="DD103" i="14"/>
  <c r="DH103" i="14"/>
  <c r="DL103" i="14"/>
  <c r="DP103" i="14"/>
  <c r="Z103" i="14"/>
  <c r="AH103" i="14"/>
  <c r="AP103" i="14"/>
  <c r="AX103" i="14"/>
  <c r="BF103" i="14"/>
  <c r="BN103" i="14"/>
  <c r="BV103" i="14"/>
  <c r="CD103" i="14"/>
  <c r="CP103" i="14"/>
  <c r="DB103" i="14"/>
  <c r="DF103" i="14"/>
  <c r="DN103" i="14"/>
  <c r="Y103" i="14"/>
  <c r="AC103" i="14"/>
  <c r="AG103" i="14"/>
  <c r="AK103" i="14"/>
  <c r="AO103" i="14"/>
  <c r="AS103" i="14"/>
  <c r="AW103" i="14"/>
  <c r="BA103" i="14"/>
  <c r="BE103" i="14"/>
  <c r="BI103" i="14"/>
  <c r="BM103" i="14"/>
  <c r="BQ103" i="14"/>
  <c r="BU103" i="14"/>
  <c r="BY103" i="14"/>
  <c r="CC103" i="14"/>
  <c r="CG103" i="14"/>
  <c r="CK103" i="14"/>
  <c r="CO103" i="14"/>
  <c r="CS103" i="14"/>
  <c r="CW103" i="14"/>
  <c r="DA103" i="14"/>
  <c r="DE103" i="14"/>
  <c r="DI103" i="14"/>
  <c r="DM103" i="14"/>
  <c r="DQ103" i="14"/>
  <c r="V103" i="14"/>
  <c r="AD103" i="14"/>
  <c r="AL103" i="14"/>
  <c r="AT103" i="14"/>
  <c r="BB103" i="14"/>
  <c r="BJ103" i="14"/>
  <c r="BR103" i="14"/>
  <c r="BZ103" i="14"/>
  <c r="CH103" i="14"/>
  <c r="CT103" i="14"/>
  <c r="CX103" i="14"/>
  <c r="DJ103" i="14"/>
  <c r="DR103" i="14"/>
  <c r="CL103" i="14"/>
  <c r="AE103" i="14"/>
  <c r="AU103" i="14"/>
  <c r="BK103" i="14"/>
  <c r="CA103" i="14"/>
  <c r="CQ103" i="14"/>
  <c r="DG103" i="14"/>
  <c r="AQ103" i="14"/>
  <c r="BW103" i="14"/>
  <c r="DC103" i="14"/>
  <c r="AI103" i="14"/>
  <c r="AY103" i="14"/>
  <c r="BO103" i="14"/>
  <c r="CE103" i="14"/>
  <c r="CU103" i="14"/>
  <c r="DK103" i="14"/>
  <c r="W103" i="14"/>
  <c r="AM103" i="14"/>
  <c r="BC103" i="14"/>
  <c r="BS103" i="14"/>
  <c r="CI103" i="14"/>
  <c r="CY103" i="14"/>
  <c r="DO103" i="14"/>
  <c r="AA103" i="14"/>
  <c r="BG103" i="14"/>
  <c r="CM103" i="14"/>
  <c r="M72" i="14"/>
  <c r="M89" i="14"/>
  <c r="M51" i="14"/>
  <c r="Y47" i="14"/>
  <c r="AC47" i="14"/>
  <c r="AG47" i="14"/>
  <c r="AK47" i="14"/>
  <c r="AO47" i="14"/>
  <c r="AS47" i="14"/>
  <c r="AW47" i="14"/>
  <c r="BA47" i="14"/>
  <c r="BE47" i="14"/>
  <c r="BI47" i="14"/>
  <c r="BM47" i="14"/>
  <c r="BQ47" i="14"/>
  <c r="BU47" i="14"/>
  <c r="BY47" i="14"/>
  <c r="CC47" i="14"/>
  <c r="CG47" i="14"/>
  <c r="CK47" i="14"/>
  <c r="CO47" i="14"/>
  <c r="CS47" i="14"/>
  <c r="CW47" i="14"/>
  <c r="DA47" i="14"/>
  <c r="DE47" i="14"/>
  <c r="DI47" i="14"/>
  <c r="DM47" i="14"/>
  <c r="DQ47" i="14"/>
  <c r="V47" i="14"/>
  <c r="Z47" i="14"/>
  <c r="AD47" i="14"/>
  <c r="AH47" i="14"/>
  <c r="AL47" i="14"/>
  <c r="AP47" i="14"/>
  <c r="AT47" i="14"/>
  <c r="AX47" i="14"/>
  <c r="BB47" i="14"/>
  <c r="BF47" i="14"/>
  <c r="BJ47" i="14"/>
  <c r="BN47" i="14"/>
  <c r="BR47" i="14"/>
  <c r="BV47" i="14"/>
  <c r="BZ47" i="14"/>
  <c r="CD47" i="14"/>
  <c r="CH47" i="14"/>
  <c r="CL47" i="14"/>
  <c r="CP47" i="14"/>
  <c r="CT47" i="14"/>
  <c r="CX47" i="14"/>
  <c r="DB47" i="14"/>
  <c r="DF47" i="14"/>
  <c r="DJ47" i="14"/>
  <c r="DN47" i="14"/>
  <c r="DR47" i="14"/>
  <c r="W47" i="14"/>
  <c r="AA47" i="14"/>
  <c r="AE47" i="14"/>
  <c r="AI47" i="14"/>
  <c r="AM47" i="14"/>
  <c r="AQ47" i="14"/>
  <c r="AU47" i="14"/>
  <c r="AY47" i="14"/>
  <c r="BC47" i="14"/>
  <c r="BG47" i="14"/>
  <c r="BK47" i="14"/>
  <c r="BO47" i="14"/>
  <c r="BS47" i="14"/>
  <c r="BW47" i="14"/>
  <c r="CA47" i="14"/>
  <c r="CE47" i="14"/>
  <c r="CI47" i="14"/>
  <c r="CM47" i="14"/>
  <c r="CQ47" i="14"/>
  <c r="CU47" i="14"/>
  <c r="CY47" i="14"/>
  <c r="DC47" i="14"/>
  <c r="DG47" i="14"/>
  <c r="DK47" i="14"/>
  <c r="DO47" i="14"/>
  <c r="AF47" i="14"/>
  <c r="AV47" i="14"/>
  <c r="BL47" i="14"/>
  <c r="CB47" i="14"/>
  <c r="CR47" i="14"/>
  <c r="DH47" i="14"/>
  <c r="AJ47" i="14"/>
  <c r="AZ47" i="14"/>
  <c r="BP47" i="14"/>
  <c r="CF47" i="14"/>
  <c r="CV47" i="14"/>
  <c r="DL47" i="14"/>
  <c r="X47" i="14"/>
  <c r="AN47" i="14"/>
  <c r="BD47" i="14"/>
  <c r="BT47" i="14"/>
  <c r="CJ47" i="14"/>
  <c r="CZ47" i="14"/>
  <c r="DP47" i="14"/>
  <c r="BX47" i="14"/>
  <c r="AB47" i="14"/>
  <c r="CN47" i="14"/>
  <c r="AR47" i="14"/>
  <c r="DD47" i="14"/>
  <c r="BH47" i="14"/>
  <c r="Y16" i="14"/>
  <c r="AC16" i="14"/>
  <c r="AG16" i="14"/>
  <c r="AK16" i="14"/>
  <c r="AO16" i="14"/>
  <c r="AS16" i="14"/>
  <c r="AW16" i="14"/>
  <c r="BA16" i="14"/>
  <c r="BE16" i="14"/>
  <c r="BI16" i="14"/>
  <c r="BM16" i="14"/>
  <c r="BQ16" i="14"/>
  <c r="BU16" i="14"/>
  <c r="BY16" i="14"/>
  <c r="CC16" i="14"/>
  <c r="CG16" i="14"/>
  <c r="CK16" i="14"/>
  <c r="CO16" i="14"/>
  <c r="CS16" i="14"/>
  <c r="CW16" i="14"/>
  <c r="DA16" i="14"/>
  <c r="DE16" i="14"/>
  <c r="DI16" i="14"/>
  <c r="DM16" i="14"/>
  <c r="DQ16" i="14"/>
  <c r="V16" i="14"/>
  <c r="Z16" i="14"/>
  <c r="AD16" i="14"/>
  <c r="AH16" i="14"/>
  <c r="AL16" i="14"/>
  <c r="AP16" i="14"/>
  <c r="AT16" i="14"/>
  <c r="AX16" i="14"/>
  <c r="BB16" i="14"/>
  <c r="BF16" i="14"/>
  <c r="BJ16" i="14"/>
  <c r="BN16" i="14"/>
  <c r="BR16" i="14"/>
  <c r="BV16" i="14"/>
  <c r="BZ16" i="14"/>
  <c r="CD16" i="14"/>
  <c r="CH16" i="14"/>
  <c r="CL16" i="14"/>
  <c r="CP16" i="14"/>
  <c r="CT16" i="14"/>
  <c r="CX16" i="14"/>
  <c r="DB16" i="14"/>
  <c r="DF16" i="14"/>
  <c r="DJ16" i="14"/>
  <c r="DN16" i="14"/>
  <c r="DR16" i="14"/>
  <c r="W16" i="14"/>
  <c r="AA16" i="14"/>
  <c r="AE16" i="14"/>
  <c r="AI16" i="14"/>
  <c r="AM16" i="14"/>
  <c r="AQ16" i="14"/>
  <c r="AU16" i="14"/>
  <c r="AY16" i="14"/>
  <c r="BC16" i="14"/>
  <c r="BG16" i="14"/>
  <c r="BK16" i="14"/>
  <c r="BO16" i="14"/>
  <c r="BS16" i="14"/>
  <c r="BW16" i="14"/>
  <c r="CA16" i="14"/>
  <c r="CE16" i="14"/>
  <c r="CI16" i="14"/>
  <c r="CM16" i="14"/>
  <c r="CQ16" i="14"/>
  <c r="CU16" i="14"/>
  <c r="CY16" i="14"/>
  <c r="DC16" i="14"/>
  <c r="DG16" i="14"/>
  <c r="DK16" i="14"/>
  <c r="DO16" i="14"/>
  <c r="AJ16" i="14"/>
  <c r="AZ16" i="14"/>
  <c r="BP16" i="14"/>
  <c r="CF16" i="14"/>
  <c r="CV16" i="14"/>
  <c r="DL16" i="14"/>
  <c r="X16" i="14"/>
  <c r="AN16" i="14"/>
  <c r="BD16" i="14"/>
  <c r="BT16" i="14"/>
  <c r="CJ16" i="14"/>
  <c r="CZ16" i="14"/>
  <c r="DP16" i="14"/>
  <c r="AB16" i="14"/>
  <c r="AR16" i="14"/>
  <c r="BH16" i="14"/>
  <c r="BX16" i="14"/>
  <c r="CN16" i="14"/>
  <c r="DD16" i="14"/>
  <c r="AF16" i="14"/>
  <c r="CR16" i="14"/>
  <c r="AV16" i="14"/>
  <c r="DH16" i="14"/>
  <c r="BL16" i="14"/>
  <c r="CB16" i="14"/>
  <c r="M12" i="14"/>
  <c r="M78" i="14"/>
  <c r="K88" i="14"/>
  <c r="M47" i="14"/>
  <c r="K27" i="14"/>
  <c r="Y35" i="14"/>
  <c r="AC35" i="14"/>
  <c r="AG35" i="14"/>
  <c r="AK35" i="14"/>
  <c r="AO35" i="14"/>
  <c r="AS35" i="14"/>
  <c r="AW35" i="14"/>
  <c r="BA35" i="14"/>
  <c r="BE35" i="14"/>
  <c r="BI35" i="14"/>
  <c r="BM35" i="14"/>
  <c r="BQ35" i="14"/>
  <c r="BU35" i="14"/>
  <c r="BY35" i="14"/>
  <c r="CC35" i="14"/>
  <c r="CG35" i="14"/>
  <c r="CK35" i="14"/>
  <c r="CO35" i="14"/>
  <c r="CS35" i="14"/>
  <c r="CW35" i="14"/>
  <c r="DA35" i="14"/>
  <c r="DE35" i="14"/>
  <c r="DI35" i="14"/>
  <c r="DM35" i="14"/>
  <c r="DQ35" i="14"/>
  <c r="V35" i="14"/>
  <c r="Z35" i="14"/>
  <c r="AD35" i="14"/>
  <c r="AH35" i="14"/>
  <c r="AL35" i="14"/>
  <c r="AP35" i="14"/>
  <c r="AT35" i="14"/>
  <c r="AX35" i="14"/>
  <c r="BB35" i="14"/>
  <c r="BF35" i="14"/>
  <c r="BJ35" i="14"/>
  <c r="BN35" i="14"/>
  <c r="BR35" i="14"/>
  <c r="BV35" i="14"/>
  <c r="BZ35" i="14"/>
  <c r="CD35" i="14"/>
  <c r="CH35" i="14"/>
  <c r="CL35" i="14"/>
  <c r="CP35" i="14"/>
  <c r="CT35" i="14"/>
  <c r="CX35" i="14"/>
  <c r="DB35" i="14"/>
  <c r="DF35" i="14"/>
  <c r="DJ35" i="14"/>
  <c r="DN35" i="14"/>
  <c r="DR35" i="14"/>
  <c r="W35" i="14"/>
  <c r="AA35" i="14"/>
  <c r="AE35" i="14"/>
  <c r="AI35" i="14"/>
  <c r="AM35" i="14"/>
  <c r="AQ35" i="14"/>
  <c r="AU35" i="14"/>
  <c r="AY35" i="14"/>
  <c r="BC35" i="14"/>
  <c r="BG35" i="14"/>
  <c r="BK35" i="14"/>
  <c r="BO35" i="14"/>
  <c r="BS35" i="14"/>
  <c r="BW35" i="14"/>
  <c r="CA35" i="14"/>
  <c r="CE35" i="14"/>
  <c r="CI35" i="14"/>
  <c r="CM35" i="14"/>
  <c r="CQ35" i="14"/>
  <c r="CU35" i="14"/>
  <c r="CY35" i="14"/>
  <c r="DC35" i="14"/>
  <c r="DG35" i="14"/>
  <c r="DK35" i="14"/>
  <c r="DO35" i="14"/>
  <c r="AB35" i="14"/>
  <c r="AR35" i="14"/>
  <c r="BH35" i="14"/>
  <c r="BX35" i="14"/>
  <c r="CN35" i="14"/>
  <c r="DD35" i="14"/>
  <c r="AF35" i="14"/>
  <c r="AV35" i="14"/>
  <c r="BL35" i="14"/>
  <c r="CB35" i="14"/>
  <c r="CR35" i="14"/>
  <c r="DH35" i="14"/>
  <c r="AJ35" i="14"/>
  <c r="AZ35" i="14"/>
  <c r="BP35" i="14"/>
  <c r="CF35" i="14"/>
  <c r="CV35" i="14"/>
  <c r="DL35" i="14"/>
  <c r="AN35" i="14"/>
  <c r="CZ35" i="14"/>
  <c r="BD35" i="14"/>
  <c r="DP35" i="14"/>
  <c r="BT35" i="14"/>
  <c r="X35" i="14"/>
  <c r="CJ35" i="14"/>
  <c r="Y50" i="14"/>
  <c r="AC50" i="14"/>
  <c r="AG50" i="14"/>
  <c r="AK50" i="14"/>
  <c r="AO50" i="14"/>
  <c r="AS50" i="14"/>
  <c r="AW50" i="14"/>
  <c r="BA50" i="14"/>
  <c r="BE50" i="14"/>
  <c r="BI50" i="14"/>
  <c r="BM50" i="14"/>
  <c r="BQ50" i="14"/>
  <c r="BU50" i="14"/>
  <c r="BY50" i="14"/>
  <c r="CC50" i="14"/>
  <c r="CG50" i="14"/>
  <c r="CK50" i="14"/>
  <c r="CO50" i="14"/>
  <c r="CS50" i="14"/>
  <c r="CW50" i="14"/>
  <c r="DA50" i="14"/>
  <c r="DE50" i="14"/>
  <c r="DI50" i="14"/>
  <c r="DM50" i="14"/>
  <c r="DQ50" i="14"/>
  <c r="V50" i="14"/>
  <c r="Z50" i="14"/>
  <c r="AD50" i="14"/>
  <c r="AH50" i="14"/>
  <c r="W50" i="14"/>
  <c r="AA50" i="14"/>
  <c r="AE50" i="14"/>
  <c r="AI50" i="14"/>
  <c r="AM50" i="14"/>
  <c r="AQ50" i="14"/>
  <c r="AU50" i="14"/>
  <c r="AY50" i="14"/>
  <c r="BC50" i="14"/>
  <c r="BG50" i="14"/>
  <c r="BK50" i="14"/>
  <c r="BO50" i="14"/>
  <c r="BS50" i="14"/>
  <c r="BW50" i="14"/>
  <c r="CA50" i="14"/>
  <c r="CE50" i="14"/>
  <c r="CI50" i="14"/>
  <c r="CM50" i="14"/>
  <c r="CQ50" i="14"/>
  <c r="CU50" i="14"/>
  <c r="CY50" i="14"/>
  <c r="DC50" i="14"/>
  <c r="DG50" i="14"/>
  <c r="DK50" i="14"/>
  <c r="DO50" i="14"/>
  <c r="X50" i="14"/>
  <c r="AL50" i="14"/>
  <c r="AT50" i="14"/>
  <c r="BB50" i="14"/>
  <c r="BJ50" i="14"/>
  <c r="BR50" i="14"/>
  <c r="BZ50" i="14"/>
  <c r="CH50" i="14"/>
  <c r="CP50" i="14"/>
  <c r="CX50" i="14"/>
  <c r="DF50" i="14"/>
  <c r="DN50" i="14"/>
  <c r="AB50" i="14"/>
  <c r="AN50" i="14"/>
  <c r="AV50" i="14"/>
  <c r="BD50" i="14"/>
  <c r="BL50" i="14"/>
  <c r="BT50" i="14"/>
  <c r="CB50" i="14"/>
  <c r="CJ50" i="14"/>
  <c r="CR50" i="14"/>
  <c r="CZ50" i="14"/>
  <c r="DH50" i="14"/>
  <c r="DP50" i="14"/>
  <c r="AF50" i="14"/>
  <c r="AP50" i="14"/>
  <c r="AX50" i="14"/>
  <c r="BF50" i="14"/>
  <c r="BN50" i="14"/>
  <c r="BV50" i="14"/>
  <c r="CD50" i="14"/>
  <c r="CL50" i="14"/>
  <c r="CT50" i="14"/>
  <c r="DB50" i="14"/>
  <c r="DJ50" i="14"/>
  <c r="DR50" i="14"/>
  <c r="AR50" i="14"/>
  <c r="BX50" i="14"/>
  <c r="DD50" i="14"/>
  <c r="AZ50" i="14"/>
  <c r="CF50" i="14"/>
  <c r="DL50" i="14"/>
  <c r="BH50" i="14"/>
  <c r="CN50" i="14"/>
  <c r="BP50" i="14"/>
  <c r="CV50" i="14"/>
  <c r="AJ50" i="14"/>
  <c r="X102" i="14"/>
  <c r="AB102" i="14"/>
  <c r="AF102" i="14"/>
  <c r="AJ102" i="14"/>
  <c r="AN102" i="14"/>
  <c r="AR102" i="14"/>
  <c r="AV102" i="14"/>
  <c r="AZ102" i="14"/>
  <c r="BD102" i="14"/>
  <c r="BH102" i="14"/>
  <c r="BL102" i="14"/>
  <c r="BP102" i="14"/>
  <c r="BT102" i="14"/>
  <c r="BX102" i="14"/>
  <c r="CB102" i="14"/>
  <c r="CF102" i="14"/>
  <c r="CJ102" i="14"/>
  <c r="CN102" i="14"/>
  <c r="CR102" i="14"/>
  <c r="CV102" i="14"/>
  <c r="CZ102" i="14"/>
  <c r="DD102" i="14"/>
  <c r="DH102" i="14"/>
  <c r="DL102" i="14"/>
  <c r="DP102" i="14"/>
  <c r="Z102" i="14"/>
  <c r="AH102" i="14"/>
  <c r="AP102" i="14"/>
  <c r="AX102" i="14"/>
  <c r="BF102" i="14"/>
  <c r="BN102" i="14"/>
  <c r="BV102" i="14"/>
  <c r="CD102" i="14"/>
  <c r="CL102" i="14"/>
  <c r="CT102" i="14"/>
  <c r="DB102" i="14"/>
  <c r="DJ102" i="14"/>
  <c r="DR102" i="14"/>
  <c r="Y102" i="14"/>
  <c r="AC102" i="14"/>
  <c r="AG102" i="14"/>
  <c r="AK102" i="14"/>
  <c r="AO102" i="14"/>
  <c r="AS102" i="14"/>
  <c r="AW102" i="14"/>
  <c r="BA102" i="14"/>
  <c r="BE102" i="14"/>
  <c r="BI102" i="14"/>
  <c r="BM102" i="14"/>
  <c r="BQ102" i="14"/>
  <c r="BU102" i="14"/>
  <c r="BY102" i="14"/>
  <c r="CC102" i="14"/>
  <c r="CG102" i="14"/>
  <c r="CK102" i="14"/>
  <c r="CO102" i="14"/>
  <c r="CS102" i="14"/>
  <c r="CW102" i="14"/>
  <c r="DA102" i="14"/>
  <c r="DE102" i="14"/>
  <c r="DI102" i="14"/>
  <c r="DM102" i="14"/>
  <c r="DQ102" i="14"/>
  <c r="V102" i="14"/>
  <c r="AD102" i="14"/>
  <c r="AL102" i="14"/>
  <c r="AT102" i="14"/>
  <c r="BB102" i="14"/>
  <c r="BJ102" i="14"/>
  <c r="BR102" i="14"/>
  <c r="BZ102" i="14"/>
  <c r="CH102" i="14"/>
  <c r="CP102" i="14"/>
  <c r="CX102" i="14"/>
  <c r="DF102" i="14"/>
  <c r="DN102" i="14"/>
  <c r="W102" i="14"/>
  <c r="AM102" i="14"/>
  <c r="BC102" i="14"/>
  <c r="BS102" i="14"/>
  <c r="CI102" i="14"/>
  <c r="CY102" i="14"/>
  <c r="DO102" i="14"/>
  <c r="AY102" i="14"/>
  <c r="CE102" i="14"/>
  <c r="DK102" i="14"/>
  <c r="AA102" i="14"/>
  <c r="AQ102" i="14"/>
  <c r="BG102" i="14"/>
  <c r="BW102" i="14"/>
  <c r="CM102" i="14"/>
  <c r="DC102" i="14"/>
  <c r="AE102" i="14"/>
  <c r="AU102" i="14"/>
  <c r="BK102" i="14"/>
  <c r="CA102" i="14"/>
  <c r="CQ102" i="14"/>
  <c r="DG102" i="14"/>
  <c r="AI102" i="14"/>
  <c r="BO102" i="14"/>
  <c r="CU102" i="14"/>
  <c r="Y51" i="14"/>
  <c r="AC51" i="14"/>
  <c r="AG51" i="14"/>
  <c r="AK51" i="14"/>
  <c r="AO51" i="14"/>
  <c r="AS51" i="14"/>
  <c r="AW51" i="14"/>
  <c r="BA51" i="14"/>
  <c r="BE51" i="14"/>
  <c r="BI51" i="14"/>
  <c r="BM51" i="14"/>
  <c r="BQ51" i="14"/>
  <c r="BU51" i="14"/>
  <c r="BY51" i="14"/>
  <c r="CC51" i="14"/>
  <c r="CG51" i="14"/>
  <c r="CK51" i="14"/>
  <c r="CO51" i="14"/>
  <c r="CS51" i="14"/>
  <c r="CW51" i="14"/>
  <c r="DA51" i="14"/>
  <c r="DE51" i="14"/>
  <c r="DI51" i="14"/>
  <c r="DM51" i="14"/>
  <c r="DQ51" i="14"/>
  <c r="V51" i="14"/>
  <c r="Z51" i="14"/>
  <c r="AD51" i="14"/>
  <c r="AH51" i="14"/>
  <c r="AL51" i="14"/>
  <c r="AP51" i="14"/>
  <c r="AT51" i="14"/>
  <c r="AX51" i="14"/>
  <c r="BB51" i="14"/>
  <c r="BF51" i="14"/>
  <c r="BJ51" i="14"/>
  <c r="BN51" i="14"/>
  <c r="BR51" i="14"/>
  <c r="BV51" i="14"/>
  <c r="BZ51" i="14"/>
  <c r="CD51" i="14"/>
  <c r="CH51" i="14"/>
  <c r="CL51" i="14"/>
  <c r="CP51" i="14"/>
  <c r="CT51" i="14"/>
  <c r="CX51" i="14"/>
  <c r="DB51" i="14"/>
  <c r="DF51" i="14"/>
  <c r="DJ51" i="14"/>
  <c r="DN51" i="14"/>
  <c r="DR51" i="14"/>
  <c r="W51" i="14"/>
  <c r="AA51" i="14"/>
  <c r="AE51" i="14"/>
  <c r="AI51" i="14"/>
  <c r="AM51" i="14"/>
  <c r="AQ51" i="14"/>
  <c r="AU51" i="14"/>
  <c r="AY51" i="14"/>
  <c r="BC51" i="14"/>
  <c r="BG51" i="14"/>
  <c r="BK51" i="14"/>
  <c r="BO51" i="14"/>
  <c r="BS51" i="14"/>
  <c r="BW51" i="14"/>
  <c r="CA51" i="14"/>
  <c r="CE51" i="14"/>
  <c r="CI51" i="14"/>
  <c r="CM51" i="14"/>
  <c r="CQ51" i="14"/>
  <c r="CU51" i="14"/>
  <c r="CY51" i="14"/>
  <c r="DC51" i="14"/>
  <c r="DG51" i="14"/>
  <c r="DK51" i="14"/>
  <c r="DO51" i="14"/>
  <c r="AJ51" i="14"/>
  <c r="AZ51" i="14"/>
  <c r="BP51" i="14"/>
  <c r="CF51" i="14"/>
  <c r="CV51" i="14"/>
  <c r="DL51" i="14"/>
  <c r="X51" i="14"/>
  <c r="AN51" i="14"/>
  <c r="BD51" i="14"/>
  <c r="BT51" i="14"/>
  <c r="CJ51" i="14"/>
  <c r="CZ51" i="14"/>
  <c r="DP51" i="14"/>
  <c r="AB51" i="14"/>
  <c r="AR51" i="14"/>
  <c r="BH51" i="14"/>
  <c r="BX51" i="14"/>
  <c r="CN51" i="14"/>
  <c r="DD51" i="14"/>
  <c r="BL51" i="14"/>
  <c r="CB51" i="14"/>
  <c r="AF51" i="14"/>
  <c r="CR51" i="14"/>
  <c r="DH51" i="14"/>
  <c r="AV51" i="14"/>
  <c r="K47" i="14"/>
  <c r="K78" i="14"/>
  <c r="M32" i="14"/>
  <c r="M90" i="14"/>
  <c r="M21" i="14"/>
  <c r="M62" i="14"/>
  <c r="M103" i="14"/>
  <c r="N8" i="14"/>
  <c r="S5" i="14"/>
  <c r="AO7" i="14"/>
  <c r="AN7" i="14" s="1"/>
  <c r="EK7" i="14" s="1"/>
  <c r="Y55" i="14"/>
  <c r="AC55" i="14"/>
  <c r="AG55" i="14"/>
  <c r="AK55" i="14"/>
  <c r="AO55" i="14"/>
  <c r="AS55" i="14"/>
  <c r="AW55" i="14"/>
  <c r="BA55" i="14"/>
  <c r="BE55" i="14"/>
  <c r="BI55" i="14"/>
  <c r="BM55" i="14"/>
  <c r="BQ55" i="14"/>
  <c r="BU55" i="14"/>
  <c r="BY55" i="14"/>
  <c r="CC55" i="14"/>
  <c r="CG55" i="14"/>
  <c r="CK55" i="14"/>
  <c r="CO55" i="14"/>
  <c r="CS55" i="14"/>
  <c r="CW55" i="14"/>
  <c r="DA55" i="14"/>
  <c r="DE55" i="14"/>
  <c r="DI55" i="14"/>
  <c r="DM55" i="14"/>
  <c r="DQ55" i="14"/>
  <c r="V55" i="14"/>
  <c r="Z55" i="14"/>
  <c r="AD55" i="14"/>
  <c r="AH55" i="14"/>
  <c r="AL55" i="14"/>
  <c r="AP55" i="14"/>
  <c r="AT55" i="14"/>
  <c r="AX55" i="14"/>
  <c r="BB55" i="14"/>
  <c r="BF55" i="14"/>
  <c r="BJ55" i="14"/>
  <c r="BN55" i="14"/>
  <c r="BR55" i="14"/>
  <c r="BV55" i="14"/>
  <c r="BZ55" i="14"/>
  <c r="CD55" i="14"/>
  <c r="CH55" i="14"/>
  <c r="CL55" i="14"/>
  <c r="CP55" i="14"/>
  <c r="CT55" i="14"/>
  <c r="CX55" i="14"/>
  <c r="DB55" i="14"/>
  <c r="DF55" i="14"/>
  <c r="DJ55" i="14"/>
  <c r="DN55" i="14"/>
  <c r="DR55" i="14"/>
  <c r="W55" i="14"/>
  <c r="AA55" i="14"/>
  <c r="AE55" i="14"/>
  <c r="AI55" i="14"/>
  <c r="AM55" i="14"/>
  <c r="AQ55" i="14"/>
  <c r="AU55" i="14"/>
  <c r="AY55" i="14"/>
  <c r="BC55" i="14"/>
  <c r="BG55" i="14"/>
  <c r="BK55" i="14"/>
  <c r="BO55" i="14"/>
  <c r="BS55" i="14"/>
  <c r="BW55" i="14"/>
  <c r="CA55" i="14"/>
  <c r="CE55" i="14"/>
  <c r="CI55" i="14"/>
  <c r="CM55" i="14"/>
  <c r="CQ55" i="14"/>
  <c r="CU55" i="14"/>
  <c r="CY55" i="14"/>
  <c r="DC55" i="14"/>
  <c r="DG55" i="14"/>
  <c r="DK55" i="14"/>
  <c r="DO55" i="14"/>
  <c r="AJ55" i="14"/>
  <c r="AZ55" i="14"/>
  <c r="BP55" i="14"/>
  <c r="CF55" i="14"/>
  <c r="CV55" i="14"/>
  <c r="DL55" i="14"/>
  <c r="X55" i="14"/>
  <c r="AN55" i="14"/>
  <c r="BD55" i="14"/>
  <c r="BT55" i="14"/>
  <c r="CJ55" i="14"/>
  <c r="CZ55" i="14"/>
  <c r="DP55" i="14"/>
  <c r="AB55" i="14"/>
  <c r="AR55" i="14"/>
  <c r="BH55" i="14"/>
  <c r="BX55" i="14"/>
  <c r="CN55" i="14"/>
  <c r="DD55" i="14"/>
  <c r="AF55" i="14"/>
  <c r="CR55" i="14"/>
  <c r="AV55" i="14"/>
  <c r="DH55" i="14"/>
  <c r="BL55" i="14"/>
  <c r="CB55" i="14"/>
  <c r="W91" i="14"/>
  <c r="AA91" i="14"/>
  <c r="AE91" i="14"/>
  <c r="AI91" i="14"/>
  <c r="AM91" i="14"/>
  <c r="AQ91" i="14"/>
  <c r="AU91" i="14"/>
  <c r="AY91" i="14"/>
  <c r="BC91" i="14"/>
  <c r="BG91" i="14"/>
  <c r="BK91" i="14"/>
  <c r="BO91" i="14"/>
  <c r="BS91" i="14"/>
  <c r="BW91" i="14"/>
  <c r="CA91" i="14"/>
  <c r="CE91" i="14"/>
  <c r="CI91" i="14"/>
  <c r="CM91" i="14"/>
  <c r="CQ91" i="14"/>
  <c r="CU91" i="14"/>
  <c r="CY91" i="14"/>
  <c r="DC91" i="14"/>
  <c r="DG91" i="14"/>
  <c r="DK91" i="14"/>
  <c r="DO91" i="14"/>
  <c r="X91" i="14"/>
  <c r="AB91" i="14"/>
  <c r="AF91" i="14"/>
  <c r="AJ91" i="14"/>
  <c r="AN91" i="14"/>
  <c r="AR91" i="14"/>
  <c r="AV91" i="14"/>
  <c r="AZ91" i="14"/>
  <c r="BD91" i="14"/>
  <c r="BH91" i="14"/>
  <c r="BL91" i="14"/>
  <c r="BP91" i="14"/>
  <c r="BT91" i="14"/>
  <c r="BX91" i="14"/>
  <c r="CB91" i="14"/>
  <c r="CF91" i="14"/>
  <c r="CJ91" i="14"/>
  <c r="CN91" i="14"/>
  <c r="CR91" i="14"/>
  <c r="CV91" i="14"/>
  <c r="CZ91" i="14"/>
  <c r="DD91" i="14"/>
  <c r="DH91" i="14"/>
  <c r="DL91" i="14"/>
  <c r="DP91" i="14"/>
  <c r="Y91" i="14"/>
  <c r="AC91" i="14"/>
  <c r="AG91" i="14"/>
  <c r="AK91" i="14"/>
  <c r="AO91" i="14"/>
  <c r="AS91" i="14"/>
  <c r="AW91" i="14"/>
  <c r="BA91" i="14"/>
  <c r="BE91" i="14"/>
  <c r="BI91" i="14"/>
  <c r="BM91" i="14"/>
  <c r="BQ91" i="14"/>
  <c r="BU91" i="14"/>
  <c r="BY91" i="14"/>
  <c r="CC91" i="14"/>
  <c r="CG91" i="14"/>
  <c r="CK91" i="14"/>
  <c r="CO91" i="14"/>
  <c r="CS91" i="14"/>
  <c r="CW91" i="14"/>
  <c r="DA91" i="14"/>
  <c r="DE91" i="14"/>
  <c r="DI91" i="14"/>
  <c r="DM91" i="14"/>
  <c r="DQ91" i="14"/>
  <c r="Z91" i="14"/>
  <c r="AP91" i="14"/>
  <c r="BF91" i="14"/>
  <c r="BV91" i="14"/>
  <c r="CL91" i="14"/>
  <c r="DB91" i="14"/>
  <c r="DR91" i="14"/>
  <c r="AH91" i="14"/>
  <c r="BN91" i="14"/>
  <c r="CT91" i="14"/>
  <c r="AD91" i="14"/>
  <c r="AT91" i="14"/>
  <c r="BJ91" i="14"/>
  <c r="BZ91" i="14"/>
  <c r="CP91" i="14"/>
  <c r="DF91" i="14"/>
  <c r="AX91" i="14"/>
  <c r="CD91" i="14"/>
  <c r="DJ91" i="14"/>
  <c r="AL91" i="14"/>
  <c r="CX91" i="14"/>
  <c r="BB91" i="14"/>
  <c r="DN91" i="14"/>
  <c r="BR91" i="14"/>
  <c r="V91" i="14"/>
  <c r="CH91" i="14"/>
  <c r="V18" i="14"/>
  <c r="Z18" i="14"/>
  <c r="AD18" i="14"/>
  <c r="AH18" i="14"/>
  <c r="AL18" i="14"/>
  <c r="AP18" i="14"/>
  <c r="AT18" i="14"/>
  <c r="AX18" i="14"/>
  <c r="BB18" i="14"/>
  <c r="BF18" i="14"/>
  <c r="BJ18" i="14"/>
  <c r="BN18" i="14"/>
  <c r="BR18" i="14"/>
  <c r="BV18" i="14"/>
  <c r="BZ18" i="14"/>
  <c r="CD18" i="14"/>
  <c r="CH18" i="14"/>
  <c r="CL18" i="14"/>
  <c r="CP18" i="14"/>
  <c r="CT18" i="14"/>
  <c r="CX18" i="14"/>
  <c r="DB18" i="14"/>
  <c r="DF18" i="14"/>
  <c r="DJ18" i="14"/>
  <c r="DN18" i="14"/>
  <c r="DR18" i="14"/>
  <c r="W18" i="14"/>
  <c r="AA18" i="14"/>
  <c r="AE18" i="14"/>
  <c r="AI18" i="14"/>
  <c r="AM18" i="14"/>
  <c r="AQ18" i="14"/>
  <c r="AU18" i="14"/>
  <c r="AY18" i="14"/>
  <c r="BC18" i="14"/>
  <c r="BG18" i="14"/>
  <c r="BK18" i="14"/>
  <c r="BO18" i="14"/>
  <c r="BS18" i="14"/>
  <c r="BW18" i="14"/>
  <c r="CA18" i="14"/>
  <c r="CE18" i="14"/>
  <c r="CI18" i="14"/>
  <c r="CM18" i="14"/>
  <c r="CQ18" i="14"/>
  <c r="CU18" i="14"/>
  <c r="CY18" i="14"/>
  <c r="DC18" i="14"/>
  <c r="DG18" i="14"/>
  <c r="DK18" i="14"/>
  <c r="DO18" i="14"/>
  <c r="X18" i="14"/>
  <c r="AB18" i="14"/>
  <c r="AF18" i="14"/>
  <c r="AJ18" i="14"/>
  <c r="AN18" i="14"/>
  <c r="AR18" i="14"/>
  <c r="AV18" i="14"/>
  <c r="AZ18" i="14"/>
  <c r="BD18" i="14"/>
  <c r="BH18" i="14"/>
  <c r="BL18" i="14"/>
  <c r="BP18" i="14"/>
  <c r="BT18" i="14"/>
  <c r="BX18" i="14"/>
  <c r="CB18" i="14"/>
  <c r="CF18" i="14"/>
  <c r="CJ18" i="14"/>
  <c r="CN18" i="14"/>
  <c r="CR18" i="14"/>
  <c r="CV18" i="14"/>
  <c r="CZ18" i="14"/>
  <c r="DD18" i="14"/>
  <c r="DH18" i="14"/>
  <c r="DL18" i="14"/>
  <c r="DP18" i="14"/>
  <c r="AG18" i="14"/>
  <c r="AW18" i="14"/>
  <c r="BM18" i="14"/>
  <c r="CC18" i="14"/>
  <c r="CS18" i="14"/>
  <c r="DI18" i="14"/>
  <c r="AK18" i="14"/>
  <c r="BA18" i="14"/>
  <c r="BQ18" i="14"/>
  <c r="CG18" i="14"/>
  <c r="CW18" i="14"/>
  <c r="DM18" i="14"/>
  <c r="Y18" i="14"/>
  <c r="AO18" i="14"/>
  <c r="BE18" i="14"/>
  <c r="BU18" i="14"/>
  <c r="CK18" i="14"/>
  <c r="DA18" i="14"/>
  <c r="DQ18" i="14"/>
  <c r="BY18" i="14"/>
  <c r="AC18" i="14"/>
  <c r="CO18" i="14"/>
  <c r="AS18" i="14"/>
  <c r="DE18" i="14"/>
  <c r="BI18" i="14"/>
  <c r="Y42" i="14"/>
  <c r="AC42" i="14"/>
  <c r="AG42" i="14"/>
  <c r="AK42" i="14"/>
  <c r="AO42" i="14"/>
  <c r="AS42" i="14"/>
  <c r="AW42" i="14"/>
  <c r="BA42" i="14"/>
  <c r="BE42" i="14"/>
  <c r="BI42" i="14"/>
  <c r="BM42" i="14"/>
  <c r="BQ42" i="14"/>
  <c r="BU42" i="14"/>
  <c r="BY42" i="14"/>
  <c r="CC42" i="14"/>
  <c r="CG42" i="14"/>
  <c r="CK42" i="14"/>
  <c r="CO42" i="14"/>
  <c r="CS42" i="14"/>
  <c r="CW42" i="14"/>
  <c r="DA42" i="14"/>
  <c r="DE42" i="14"/>
  <c r="DI42" i="14"/>
  <c r="DM42" i="14"/>
  <c r="DQ42" i="14"/>
  <c r="V42" i="14"/>
  <c r="Z42" i="14"/>
  <c r="AD42" i="14"/>
  <c r="AH42" i="14"/>
  <c r="AL42" i="14"/>
  <c r="AP42" i="14"/>
  <c r="AT42" i="14"/>
  <c r="AX42" i="14"/>
  <c r="BB42" i="14"/>
  <c r="BF42" i="14"/>
  <c r="BJ42" i="14"/>
  <c r="BN42" i="14"/>
  <c r="BR42" i="14"/>
  <c r="BV42" i="14"/>
  <c r="BZ42" i="14"/>
  <c r="CD42" i="14"/>
  <c r="CH42" i="14"/>
  <c r="CL42" i="14"/>
  <c r="CP42" i="14"/>
  <c r="CT42" i="14"/>
  <c r="CX42" i="14"/>
  <c r="DB42" i="14"/>
  <c r="DF42" i="14"/>
  <c r="DJ42" i="14"/>
  <c r="DN42" i="14"/>
  <c r="DR42" i="14"/>
  <c r="W42" i="14"/>
  <c r="AA42" i="14"/>
  <c r="AE42" i="14"/>
  <c r="AI42" i="14"/>
  <c r="AM42" i="14"/>
  <c r="AQ42" i="14"/>
  <c r="AU42" i="14"/>
  <c r="AY42" i="14"/>
  <c r="BC42" i="14"/>
  <c r="BG42" i="14"/>
  <c r="BK42" i="14"/>
  <c r="BO42" i="14"/>
  <c r="BS42" i="14"/>
  <c r="BW42" i="14"/>
  <c r="CA42" i="14"/>
  <c r="CE42" i="14"/>
  <c r="CI42" i="14"/>
  <c r="CM42" i="14"/>
  <c r="CQ42" i="14"/>
  <c r="CU42" i="14"/>
  <c r="CY42" i="14"/>
  <c r="DC42" i="14"/>
  <c r="DG42" i="14"/>
  <c r="DK42" i="14"/>
  <c r="DO42" i="14"/>
  <c r="X42" i="14"/>
  <c r="AN42" i="14"/>
  <c r="BD42" i="14"/>
  <c r="BT42" i="14"/>
  <c r="CJ42" i="14"/>
  <c r="CZ42" i="14"/>
  <c r="DP42" i="14"/>
  <c r="AB42" i="14"/>
  <c r="AR42" i="14"/>
  <c r="BH42" i="14"/>
  <c r="BX42" i="14"/>
  <c r="CN42" i="14"/>
  <c r="DD42" i="14"/>
  <c r="AF42" i="14"/>
  <c r="AV42" i="14"/>
  <c r="BL42" i="14"/>
  <c r="CB42" i="14"/>
  <c r="CR42" i="14"/>
  <c r="DH42" i="14"/>
  <c r="AZ42" i="14"/>
  <c r="DL42" i="14"/>
  <c r="BP42" i="14"/>
  <c r="CF42" i="14"/>
  <c r="AJ42" i="14"/>
  <c r="CV42" i="14"/>
  <c r="Y58" i="14"/>
  <c r="AC58" i="14"/>
  <c r="AG58" i="14"/>
  <c r="AK58" i="14"/>
  <c r="AO58" i="14"/>
  <c r="AS58" i="14"/>
  <c r="AW58" i="14"/>
  <c r="BA58" i="14"/>
  <c r="BE58" i="14"/>
  <c r="BI58" i="14"/>
  <c r="BM58" i="14"/>
  <c r="BQ58" i="14"/>
  <c r="BU58" i="14"/>
  <c r="BY58" i="14"/>
  <c r="CC58" i="14"/>
  <c r="CG58" i="14"/>
  <c r="CK58" i="14"/>
  <c r="CO58" i="14"/>
  <c r="CS58" i="14"/>
  <c r="CW58" i="14"/>
  <c r="DA58" i="14"/>
  <c r="DE58" i="14"/>
  <c r="DI58" i="14"/>
  <c r="DM58" i="14"/>
  <c r="DQ58" i="14"/>
  <c r="V58" i="14"/>
  <c r="Z58" i="14"/>
  <c r="AD58" i="14"/>
  <c r="AH58" i="14"/>
  <c r="AL58" i="14"/>
  <c r="AP58" i="14"/>
  <c r="AT58" i="14"/>
  <c r="AX58" i="14"/>
  <c r="BB58" i="14"/>
  <c r="BF58" i="14"/>
  <c r="BJ58" i="14"/>
  <c r="BN58" i="14"/>
  <c r="BR58" i="14"/>
  <c r="BV58" i="14"/>
  <c r="BZ58" i="14"/>
  <c r="CD58" i="14"/>
  <c r="CH58" i="14"/>
  <c r="CL58" i="14"/>
  <c r="CP58" i="14"/>
  <c r="CT58" i="14"/>
  <c r="CX58" i="14"/>
  <c r="DB58" i="14"/>
  <c r="DF58" i="14"/>
  <c r="DJ58" i="14"/>
  <c r="DN58" i="14"/>
  <c r="DR58" i="14"/>
  <c r="W58" i="14"/>
  <c r="AA58" i="14"/>
  <c r="AE58" i="14"/>
  <c r="AI58" i="14"/>
  <c r="AM58" i="14"/>
  <c r="AQ58" i="14"/>
  <c r="AU58" i="14"/>
  <c r="AY58" i="14"/>
  <c r="BC58" i="14"/>
  <c r="BG58" i="14"/>
  <c r="BK58" i="14"/>
  <c r="BO58" i="14"/>
  <c r="BS58" i="14"/>
  <c r="BW58" i="14"/>
  <c r="CA58" i="14"/>
  <c r="CE58" i="14"/>
  <c r="CI58" i="14"/>
  <c r="CM58" i="14"/>
  <c r="CQ58" i="14"/>
  <c r="CU58" i="14"/>
  <c r="CY58" i="14"/>
  <c r="DC58" i="14"/>
  <c r="DG58" i="14"/>
  <c r="DK58" i="14"/>
  <c r="DO58" i="14"/>
  <c r="AB58" i="14"/>
  <c r="AR58" i="14"/>
  <c r="BH58" i="14"/>
  <c r="BX58" i="14"/>
  <c r="CN58" i="14"/>
  <c r="DD58" i="14"/>
  <c r="AF58" i="14"/>
  <c r="AV58" i="14"/>
  <c r="BL58" i="14"/>
  <c r="CB58" i="14"/>
  <c r="CR58" i="14"/>
  <c r="DH58" i="14"/>
  <c r="AJ58" i="14"/>
  <c r="AZ58" i="14"/>
  <c r="BP58" i="14"/>
  <c r="CF58" i="14"/>
  <c r="CV58" i="14"/>
  <c r="DL58" i="14"/>
  <c r="BT58" i="14"/>
  <c r="X58" i="14"/>
  <c r="CJ58" i="14"/>
  <c r="AN58" i="14"/>
  <c r="CZ58" i="14"/>
  <c r="DP58" i="14"/>
  <c r="BD58" i="14"/>
  <c r="W74" i="14"/>
  <c r="AA74" i="14"/>
  <c r="AE74" i="14"/>
  <c r="AI74" i="14"/>
  <c r="AM74" i="14"/>
  <c r="AQ74" i="14"/>
  <c r="AU74" i="14"/>
  <c r="AY74" i="14"/>
  <c r="BC74" i="14"/>
  <c r="BG74" i="14"/>
  <c r="BK74" i="14"/>
  <c r="BO74" i="14"/>
  <c r="BS74" i="14"/>
  <c r="BW74" i="14"/>
  <c r="CA74" i="14"/>
  <c r="CE74" i="14"/>
  <c r="CI74" i="14"/>
  <c r="CM74" i="14"/>
  <c r="CQ74" i="14"/>
  <c r="CU74" i="14"/>
  <c r="CY74" i="14"/>
  <c r="DC74" i="14"/>
  <c r="DG74" i="14"/>
  <c r="DK74" i="14"/>
  <c r="DO74" i="14"/>
  <c r="X74" i="14"/>
  <c r="AB74" i="14"/>
  <c r="AF74" i="14"/>
  <c r="AJ74" i="14"/>
  <c r="AN74" i="14"/>
  <c r="AR74" i="14"/>
  <c r="AV74" i="14"/>
  <c r="AZ74" i="14"/>
  <c r="BD74" i="14"/>
  <c r="BH74" i="14"/>
  <c r="BL74" i="14"/>
  <c r="BP74" i="14"/>
  <c r="BT74" i="14"/>
  <c r="BX74" i="14"/>
  <c r="CB74" i="14"/>
  <c r="CF74" i="14"/>
  <c r="CJ74" i="14"/>
  <c r="CN74" i="14"/>
  <c r="CR74" i="14"/>
  <c r="CV74" i="14"/>
  <c r="CZ74" i="14"/>
  <c r="DD74" i="14"/>
  <c r="DH74" i="14"/>
  <c r="DL74" i="14"/>
  <c r="DP74" i="14"/>
  <c r="Y74" i="14"/>
  <c r="AC74" i="14"/>
  <c r="AG74" i="14"/>
  <c r="AK74" i="14"/>
  <c r="AO74" i="14"/>
  <c r="AS74" i="14"/>
  <c r="AW74" i="14"/>
  <c r="BA74" i="14"/>
  <c r="BE74" i="14"/>
  <c r="BI74" i="14"/>
  <c r="BM74" i="14"/>
  <c r="BQ74" i="14"/>
  <c r="BU74" i="14"/>
  <c r="BY74" i="14"/>
  <c r="CC74" i="14"/>
  <c r="CG74" i="14"/>
  <c r="CK74" i="14"/>
  <c r="CO74" i="14"/>
  <c r="CS74" i="14"/>
  <c r="CW74" i="14"/>
  <c r="DA74" i="14"/>
  <c r="DE74" i="14"/>
  <c r="DI74" i="14"/>
  <c r="DM74" i="14"/>
  <c r="DQ74" i="14"/>
  <c r="AH74" i="14"/>
  <c r="AX74" i="14"/>
  <c r="BN74" i="14"/>
  <c r="CD74" i="14"/>
  <c r="CT74" i="14"/>
  <c r="DJ74" i="14"/>
  <c r="AP74" i="14"/>
  <c r="BV74" i="14"/>
  <c r="DB74" i="14"/>
  <c r="AT74" i="14"/>
  <c r="BZ74" i="14"/>
  <c r="DF74" i="14"/>
  <c r="V74" i="14"/>
  <c r="AL74" i="14"/>
  <c r="BB74" i="14"/>
  <c r="BR74" i="14"/>
  <c r="CH74" i="14"/>
  <c r="CX74" i="14"/>
  <c r="DN74" i="14"/>
  <c r="Z74" i="14"/>
  <c r="BF74" i="14"/>
  <c r="CL74" i="14"/>
  <c r="DR74" i="14"/>
  <c r="AD74" i="14"/>
  <c r="BJ74" i="14"/>
  <c r="CP74" i="14"/>
  <c r="W94" i="14"/>
  <c r="AA94" i="14"/>
  <c r="AE94" i="14"/>
  <c r="AI94" i="14"/>
  <c r="AM94" i="14"/>
  <c r="AQ94" i="14"/>
  <c r="AU94" i="14"/>
  <c r="AY94" i="14"/>
  <c r="BC94" i="14"/>
  <c r="BG94" i="14"/>
  <c r="BK94" i="14"/>
  <c r="BO94" i="14"/>
  <c r="BS94" i="14"/>
  <c r="BW94" i="14"/>
  <c r="CA94" i="14"/>
  <c r="CE94" i="14"/>
  <c r="CI94" i="14"/>
  <c r="CM94" i="14"/>
  <c r="CQ94" i="14"/>
  <c r="CU94" i="14"/>
  <c r="CY94" i="14"/>
  <c r="DC94" i="14"/>
  <c r="DG94" i="14"/>
  <c r="DK94" i="14"/>
  <c r="DO94" i="14"/>
  <c r="Y94" i="14"/>
  <c r="AC94" i="14"/>
  <c r="AG94" i="14"/>
  <c r="AK94" i="14"/>
  <c r="AO94" i="14"/>
  <c r="AS94" i="14"/>
  <c r="AW94" i="14"/>
  <c r="BA94" i="14"/>
  <c r="BE94" i="14"/>
  <c r="BI94" i="14"/>
  <c r="BM94" i="14"/>
  <c r="BQ94" i="14"/>
  <c r="BU94" i="14"/>
  <c r="BY94" i="14"/>
  <c r="CC94" i="14"/>
  <c r="CG94" i="14"/>
  <c r="CK94" i="14"/>
  <c r="CO94" i="14"/>
  <c r="CS94" i="14"/>
  <c r="CW94" i="14"/>
  <c r="DA94" i="14"/>
  <c r="DE94" i="14"/>
  <c r="DI94" i="14"/>
  <c r="DM94" i="14"/>
  <c r="DQ94" i="14"/>
  <c r="Z94" i="14"/>
  <c r="AH94" i="14"/>
  <c r="AP94" i="14"/>
  <c r="AX94" i="14"/>
  <c r="BF94" i="14"/>
  <c r="BN94" i="14"/>
  <c r="BV94" i="14"/>
  <c r="CD94" i="14"/>
  <c r="CL94" i="14"/>
  <c r="CT94" i="14"/>
  <c r="DB94" i="14"/>
  <c r="DJ94" i="14"/>
  <c r="DR94" i="14"/>
  <c r="AD94" i="14"/>
  <c r="AT94" i="14"/>
  <c r="BJ94" i="14"/>
  <c r="BZ94" i="14"/>
  <c r="CP94" i="14"/>
  <c r="DF94" i="14"/>
  <c r="AB94" i="14"/>
  <c r="AJ94" i="14"/>
  <c r="AR94" i="14"/>
  <c r="AZ94" i="14"/>
  <c r="BH94" i="14"/>
  <c r="BP94" i="14"/>
  <c r="BX94" i="14"/>
  <c r="CF94" i="14"/>
  <c r="CN94" i="14"/>
  <c r="CV94" i="14"/>
  <c r="DD94" i="14"/>
  <c r="DL94" i="14"/>
  <c r="V94" i="14"/>
  <c r="AL94" i="14"/>
  <c r="BB94" i="14"/>
  <c r="BR94" i="14"/>
  <c r="CH94" i="14"/>
  <c r="CX94" i="14"/>
  <c r="DN94" i="14"/>
  <c r="AV94" i="14"/>
  <c r="CB94" i="14"/>
  <c r="DH94" i="14"/>
  <c r="X94" i="14"/>
  <c r="BD94" i="14"/>
  <c r="CJ94" i="14"/>
  <c r="DP94" i="14"/>
  <c r="AF94" i="14"/>
  <c r="BL94" i="14"/>
  <c r="CR94" i="14"/>
  <c r="AN94" i="14"/>
  <c r="BT94" i="14"/>
  <c r="CZ94" i="14"/>
  <c r="X31" i="14"/>
  <c r="AB31" i="14"/>
  <c r="AF31" i="14"/>
  <c r="AJ31" i="14"/>
  <c r="AN31" i="14"/>
  <c r="AR31" i="14"/>
  <c r="AV31" i="14"/>
  <c r="AZ31" i="14"/>
  <c r="BD31" i="14"/>
  <c r="BH31" i="14"/>
  <c r="BL31" i="14"/>
  <c r="BP31" i="14"/>
  <c r="BT31" i="14"/>
  <c r="BX31" i="14"/>
  <c r="CB31" i="14"/>
  <c r="CF31" i="14"/>
  <c r="CJ31" i="14"/>
  <c r="CN31" i="14"/>
  <c r="CR31" i="14"/>
  <c r="CV31" i="14"/>
  <c r="CZ31" i="14"/>
  <c r="DD31" i="14"/>
  <c r="DH31" i="14"/>
  <c r="DL31" i="14"/>
  <c r="DP31" i="14"/>
  <c r="Y31" i="14"/>
  <c r="AC31" i="14"/>
  <c r="AG31" i="14"/>
  <c r="AK31" i="14"/>
  <c r="AO31" i="14"/>
  <c r="AS31" i="14"/>
  <c r="AW31" i="14"/>
  <c r="BA31" i="14"/>
  <c r="BE31" i="14"/>
  <c r="BI31" i="14"/>
  <c r="BM31" i="14"/>
  <c r="BQ31" i="14"/>
  <c r="BU31" i="14"/>
  <c r="BY31" i="14"/>
  <c r="CC31" i="14"/>
  <c r="CG31" i="14"/>
  <c r="CK31" i="14"/>
  <c r="CO31" i="14"/>
  <c r="CS31" i="14"/>
  <c r="CW31" i="14"/>
  <c r="DA31" i="14"/>
  <c r="DE31" i="14"/>
  <c r="DI31" i="14"/>
  <c r="DM31" i="14"/>
  <c r="DQ31" i="14"/>
  <c r="V31" i="14"/>
  <c r="Z31" i="14"/>
  <c r="AD31" i="14"/>
  <c r="AH31" i="14"/>
  <c r="AL31" i="14"/>
  <c r="AP31" i="14"/>
  <c r="AT31" i="14"/>
  <c r="AX31" i="14"/>
  <c r="BB31" i="14"/>
  <c r="BF31" i="14"/>
  <c r="BJ31" i="14"/>
  <c r="BN31" i="14"/>
  <c r="BR31" i="14"/>
  <c r="BV31" i="14"/>
  <c r="BZ31" i="14"/>
  <c r="CD31" i="14"/>
  <c r="CH31" i="14"/>
  <c r="CL31" i="14"/>
  <c r="CP31" i="14"/>
  <c r="CT31" i="14"/>
  <c r="CX31" i="14"/>
  <c r="DB31" i="14"/>
  <c r="DF31" i="14"/>
  <c r="DJ31" i="14"/>
  <c r="DN31" i="14"/>
  <c r="DR31" i="14"/>
  <c r="AA31" i="14"/>
  <c r="AQ31" i="14"/>
  <c r="BG31" i="14"/>
  <c r="BW31" i="14"/>
  <c r="CM31" i="14"/>
  <c r="DC31" i="14"/>
  <c r="AE31" i="14"/>
  <c r="AU31" i="14"/>
  <c r="BK31" i="14"/>
  <c r="CA31" i="14"/>
  <c r="CQ31" i="14"/>
  <c r="DG31" i="14"/>
  <c r="AI31" i="14"/>
  <c r="AY31" i="14"/>
  <c r="BO31" i="14"/>
  <c r="CE31" i="14"/>
  <c r="CU31" i="14"/>
  <c r="DK31" i="14"/>
  <c r="W31" i="14"/>
  <c r="CI31" i="14"/>
  <c r="AM31" i="14"/>
  <c r="CY31" i="14"/>
  <c r="BC31" i="14"/>
  <c r="DO31" i="14"/>
  <c r="BS31" i="14"/>
  <c r="X71" i="14"/>
  <c r="AB71" i="14"/>
  <c r="AF71" i="14"/>
  <c r="AJ71" i="14"/>
  <c r="AN71" i="14"/>
  <c r="AR71" i="14"/>
  <c r="AV71" i="14"/>
  <c r="AZ71" i="14"/>
  <c r="BD71" i="14"/>
  <c r="BH71" i="14"/>
  <c r="BL71" i="14"/>
  <c r="BP71" i="14"/>
  <c r="BT71" i="14"/>
  <c r="BX71" i="14"/>
  <c r="CB71" i="14"/>
  <c r="CF71" i="14"/>
  <c r="CJ71" i="14"/>
  <c r="CN71" i="14"/>
  <c r="CR71" i="14"/>
  <c r="CV71" i="14"/>
  <c r="CZ71" i="14"/>
  <c r="DD71" i="14"/>
  <c r="DH71" i="14"/>
  <c r="DL71" i="14"/>
  <c r="DP71" i="14"/>
  <c r="V71" i="14"/>
  <c r="Z71" i="14"/>
  <c r="AD71" i="14"/>
  <c r="AH71" i="14"/>
  <c r="AL71" i="14"/>
  <c r="AP71" i="14"/>
  <c r="AT71" i="14"/>
  <c r="AX71" i="14"/>
  <c r="BB71" i="14"/>
  <c r="BF71" i="14"/>
  <c r="BJ71" i="14"/>
  <c r="BN71" i="14"/>
  <c r="BR71" i="14"/>
  <c r="BV71" i="14"/>
  <c r="BZ71" i="14"/>
  <c r="CD71" i="14"/>
  <c r="CH71" i="14"/>
  <c r="CL71" i="14"/>
  <c r="CP71" i="14"/>
  <c r="CT71" i="14"/>
  <c r="CX71" i="14"/>
  <c r="DB71" i="14"/>
  <c r="DF71" i="14"/>
  <c r="DJ71" i="14"/>
  <c r="DN71" i="14"/>
  <c r="DR71" i="14"/>
  <c r="AC71" i="14"/>
  <c r="AK71" i="14"/>
  <c r="AS71" i="14"/>
  <c r="BA71" i="14"/>
  <c r="BI71" i="14"/>
  <c r="BQ71" i="14"/>
  <c r="BY71" i="14"/>
  <c r="CG71" i="14"/>
  <c r="CO71" i="14"/>
  <c r="CW71" i="14"/>
  <c r="DE71" i="14"/>
  <c r="DM71" i="14"/>
  <c r="W71" i="14"/>
  <c r="AE71" i="14"/>
  <c r="AM71" i="14"/>
  <c r="AU71" i="14"/>
  <c r="BC71" i="14"/>
  <c r="BK71" i="14"/>
  <c r="BS71" i="14"/>
  <c r="CA71" i="14"/>
  <c r="CI71" i="14"/>
  <c r="CQ71" i="14"/>
  <c r="CY71" i="14"/>
  <c r="DG71" i="14"/>
  <c r="DO71" i="14"/>
  <c r="Y71" i="14"/>
  <c r="AG71" i="14"/>
  <c r="AO71" i="14"/>
  <c r="AW71" i="14"/>
  <c r="BE71" i="14"/>
  <c r="BM71" i="14"/>
  <c r="BU71" i="14"/>
  <c r="CC71" i="14"/>
  <c r="CK71" i="14"/>
  <c r="CS71" i="14"/>
  <c r="DA71" i="14"/>
  <c r="DI71" i="14"/>
  <c r="DQ71" i="14"/>
  <c r="AI71" i="14"/>
  <c r="BO71" i="14"/>
  <c r="CU71" i="14"/>
  <c r="CE71" i="14"/>
  <c r="BG71" i="14"/>
  <c r="AQ71" i="14"/>
  <c r="BW71" i="14"/>
  <c r="DC71" i="14"/>
  <c r="AY71" i="14"/>
  <c r="DK71" i="14"/>
  <c r="AA71" i="14"/>
  <c r="CM71" i="14"/>
  <c r="N5" i="14"/>
  <c r="M8" i="14"/>
  <c r="O5" i="14"/>
  <c r="K52" i="14"/>
  <c r="K48" i="14"/>
  <c r="K103" i="14"/>
  <c r="M31" i="14"/>
  <c r="Q5" i="14"/>
  <c r="R5" i="14"/>
  <c r="AP4" i="14"/>
  <c r="M83" i="14"/>
  <c r="M77" i="14"/>
  <c r="W23" i="14"/>
  <c r="AA23" i="14"/>
  <c r="AE23" i="14"/>
  <c r="AI23" i="14"/>
  <c r="AM23" i="14"/>
  <c r="AQ23" i="14"/>
  <c r="AU23" i="14"/>
  <c r="AY23" i="14"/>
  <c r="BC23" i="14"/>
  <c r="V23" i="14"/>
  <c r="AB23" i="14"/>
  <c r="AG23" i="14"/>
  <c r="AL23" i="14"/>
  <c r="AR23" i="14"/>
  <c r="AW23" i="14"/>
  <c r="BB23" i="14"/>
  <c r="BG23" i="14"/>
  <c r="BK23" i="14"/>
  <c r="BO23" i="14"/>
  <c r="BS23" i="14"/>
  <c r="BW23" i="14"/>
  <c r="CA23" i="14"/>
  <c r="CE23" i="14"/>
  <c r="CI23" i="14"/>
  <c r="CM23" i="14"/>
  <c r="CQ23" i="14"/>
  <c r="CU23" i="14"/>
  <c r="CY23" i="14"/>
  <c r="DC23" i="14"/>
  <c r="DG23" i="14"/>
  <c r="DK23" i="14"/>
  <c r="DO23" i="14"/>
  <c r="X23" i="14"/>
  <c r="AC23" i="14"/>
  <c r="AH23" i="14"/>
  <c r="AN23" i="14"/>
  <c r="AS23" i="14"/>
  <c r="AX23" i="14"/>
  <c r="BD23" i="14"/>
  <c r="BH23" i="14"/>
  <c r="BL23" i="14"/>
  <c r="BP23" i="14"/>
  <c r="BT23" i="14"/>
  <c r="BX23" i="14"/>
  <c r="CB23" i="14"/>
  <c r="CF23" i="14"/>
  <c r="CJ23" i="14"/>
  <c r="CN23" i="14"/>
  <c r="CR23" i="14"/>
  <c r="CV23" i="14"/>
  <c r="CZ23" i="14"/>
  <c r="DD23" i="14"/>
  <c r="DH23" i="14"/>
  <c r="DL23" i="14"/>
  <c r="DP23" i="14"/>
  <c r="Y23" i="14"/>
  <c r="AD23" i="14"/>
  <c r="AJ23" i="14"/>
  <c r="AO23" i="14"/>
  <c r="AT23" i="14"/>
  <c r="AZ23" i="14"/>
  <c r="BE23" i="14"/>
  <c r="BI23" i="14"/>
  <c r="BM23" i="14"/>
  <c r="BQ23" i="14"/>
  <c r="BU23" i="14"/>
  <c r="BY23" i="14"/>
  <c r="CC23" i="14"/>
  <c r="CG23" i="14"/>
  <c r="CK23" i="14"/>
  <c r="CO23" i="14"/>
  <c r="CS23" i="14"/>
  <c r="CW23" i="14"/>
  <c r="DA23" i="14"/>
  <c r="DE23" i="14"/>
  <c r="DI23" i="14"/>
  <c r="DM23" i="14"/>
  <c r="DQ23" i="14"/>
  <c r="Z23" i="14"/>
  <c r="AV23" i="14"/>
  <c r="BN23" i="14"/>
  <c r="CD23" i="14"/>
  <c r="CT23" i="14"/>
  <c r="DJ23" i="14"/>
  <c r="AF23" i="14"/>
  <c r="BA23" i="14"/>
  <c r="BR23" i="14"/>
  <c r="CH23" i="14"/>
  <c r="CX23" i="14"/>
  <c r="DN23" i="14"/>
  <c r="AK23" i="14"/>
  <c r="BF23" i="14"/>
  <c r="BV23" i="14"/>
  <c r="CL23" i="14"/>
  <c r="DB23" i="14"/>
  <c r="DR23" i="14"/>
  <c r="AP23" i="14"/>
  <c r="DF23" i="14"/>
  <c r="BJ23" i="14"/>
  <c r="BZ23" i="14"/>
  <c r="CP23" i="14"/>
  <c r="X63" i="14"/>
  <c r="AB63" i="14"/>
  <c r="AF63" i="14"/>
  <c r="AJ63" i="14"/>
  <c r="AN63" i="14"/>
  <c r="AR63" i="14"/>
  <c r="AV63" i="14"/>
  <c r="AZ63" i="14"/>
  <c r="BD63" i="14"/>
  <c r="BH63" i="14"/>
  <c r="BL63" i="14"/>
  <c r="BP63" i="14"/>
  <c r="BT63" i="14"/>
  <c r="BX63" i="14"/>
  <c r="CB63" i="14"/>
  <c r="CF63" i="14"/>
  <c r="CJ63" i="14"/>
  <c r="CN63" i="14"/>
  <c r="CR63" i="14"/>
  <c r="CV63" i="14"/>
  <c r="CZ63" i="14"/>
  <c r="DD63" i="14"/>
  <c r="DH63" i="14"/>
  <c r="DL63" i="14"/>
  <c r="DP63" i="14"/>
  <c r="Y63" i="14"/>
  <c r="AC63" i="14"/>
  <c r="AG63" i="14"/>
  <c r="AK63" i="14"/>
  <c r="AO63" i="14"/>
  <c r="AS63" i="14"/>
  <c r="AW63" i="14"/>
  <c r="BA63" i="14"/>
  <c r="BE63" i="14"/>
  <c r="BI63" i="14"/>
  <c r="BM63" i="14"/>
  <c r="BQ63" i="14"/>
  <c r="BU63" i="14"/>
  <c r="BY63" i="14"/>
  <c r="CC63" i="14"/>
  <c r="CG63" i="14"/>
  <c r="CK63" i="14"/>
  <c r="CO63" i="14"/>
  <c r="CS63" i="14"/>
  <c r="CW63" i="14"/>
  <c r="DA63" i="14"/>
  <c r="DE63" i="14"/>
  <c r="DI63" i="14"/>
  <c r="DM63" i="14"/>
  <c r="DQ63" i="14"/>
  <c r="V63" i="14"/>
  <c r="Z63" i="14"/>
  <c r="AD63" i="14"/>
  <c r="AH63" i="14"/>
  <c r="AL63" i="14"/>
  <c r="AP63" i="14"/>
  <c r="AT63" i="14"/>
  <c r="AX63" i="14"/>
  <c r="BB63" i="14"/>
  <c r="BF63" i="14"/>
  <c r="BJ63" i="14"/>
  <c r="BN63" i="14"/>
  <c r="BR63" i="14"/>
  <c r="BV63" i="14"/>
  <c r="BZ63" i="14"/>
  <c r="CD63" i="14"/>
  <c r="CH63" i="14"/>
  <c r="CL63" i="14"/>
  <c r="CP63" i="14"/>
  <c r="CT63" i="14"/>
  <c r="CX63" i="14"/>
  <c r="DB63" i="14"/>
  <c r="DF63" i="14"/>
  <c r="DJ63" i="14"/>
  <c r="DN63" i="14"/>
  <c r="DR63" i="14"/>
  <c r="AA63" i="14"/>
  <c r="AQ63" i="14"/>
  <c r="BG63" i="14"/>
  <c r="BW63" i="14"/>
  <c r="CM63" i="14"/>
  <c r="DC63" i="14"/>
  <c r="AE63" i="14"/>
  <c r="AU63" i="14"/>
  <c r="BK63" i="14"/>
  <c r="CA63" i="14"/>
  <c r="CQ63" i="14"/>
  <c r="DG63" i="14"/>
  <c r="AI63" i="14"/>
  <c r="AY63" i="14"/>
  <c r="BO63" i="14"/>
  <c r="CE63" i="14"/>
  <c r="CU63" i="14"/>
  <c r="DK63" i="14"/>
  <c r="BC63" i="14"/>
  <c r="DO63" i="14"/>
  <c r="CI63" i="14"/>
  <c r="CY63" i="14"/>
  <c r="BS63" i="14"/>
  <c r="W63" i="14"/>
  <c r="AM63" i="14"/>
  <c r="X99" i="14"/>
  <c r="AB99" i="14"/>
  <c r="AF99" i="14"/>
  <c r="AJ99" i="14"/>
  <c r="AN99" i="14"/>
  <c r="AR99" i="14"/>
  <c r="AV99" i="14"/>
  <c r="AZ99" i="14"/>
  <c r="BD99" i="14"/>
  <c r="BH99" i="14"/>
  <c r="BL99" i="14"/>
  <c r="BP99" i="14"/>
  <c r="BT99" i="14"/>
  <c r="BX99" i="14"/>
  <c r="CB99" i="14"/>
  <c r="CF99" i="14"/>
  <c r="CJ99" i="14"/>
  <c r="CN99" i="14"/>
  <c r="CR99" i="14"/>
  <c r="CV99" i="14"/>
  <c r="CZ99" i="14"/>
  <c r="DD99" i="14"/>
  <c r="DH99" i="14"/>
  <c r="DL99" i="14"/>
  <c r="DP99" i="14"/>
  <c r="V99" i="14"/>
  <c r="AD99" i="14"/>
  <c r="AL99" i="14"/>
  <c r="AT99" i="14"/>
  <c r="BB99" i="14"/>
  <c r="BJ99" i="14"/>
  <c r="BR99" i="14"/>
  <c r="BZ99" i="14"/>
  <c r="CH99" i="14"/>
  <c r="CP99" i="14"/>
  <c r="CX99" i="14"/>
  <c r="DF99" i="14"/>
  <c r="DN99" i="14"/>
  <c r="Y99" i="14"/>
  <c r="AC99" i="14"/>
  <c r="AG99" i="14"/>
  <c r="AK99" i="14"/>
  <c r="AO99" i="14"/>
  <c r="AS99" i="14"/>
  <c r="AW99" i="14"/>
  <c r="BA99" i="14"/>
  <c r="BE99" i="14"/>
  <c r="BI99" i="14"/>
  <c r="BM99" i="14"/>
  <c r="BQ99" i="14"/>
  <c r="BU99" i="14"/>
  <c r="BY99" i="14"/>
  <c r="CC99" i="14"/>
  <c r="CG99" i="14"/>
  <c r="CK99" i="14"/>
  <c r="CO99" i="14"/>
  <c r="CS99" i="14"/>
  <c r="CW99" i="14"/>
  <c r="DA99" i="14"/>
  <c r="DE99" i="14"/>
  <c r="DI99" i="14"/>
  <c r="DM99" i="14"/>
  <c r="DQ99" i="14"/>
  <c r="Z99" i="14"/>
  <c r="AH99" i="14"/>
  <c r="AP99" i="14"/>
  <c r="AX99" i="14"/>
  <c r="BF99" i="14"/>
  <c r="BN99" i="14"/>
  <c r="BV99" i="14"/>
  <c r="CD99" i="14"/>
  <c r="CL99" i="14"/>
  <c r="CT99" i="14"/>
  <c r="DB99" i="14"/>
  <c r="DJ99" i="14"/>
  <c r="DR99" i="14"/>
  <c r="AE99" i="14"/>
  <c r="AU99" i="14"/>
  <c r="BK99" i="14"/>
  <c r="CA99" i="14"/>
  <c r="CQ99" i="14"/>
  <c r="DG99" i="14"/>
  <c r="AQ99" i="14"/>
  <c r="BW99" i="14"/>
  <c r="DC99" i="14"/>
  <c r="AI99" i="14"/>
  <c r="AY99" i="14"/>
  <c r="BO99" i="14"/>
  <c r="CE99" i="14"/>
  <c r="CU99" i="14"/>
  <c r="DK99" i="14"/>
  <c r="W99" i="14"/>
  <c r="AM99" i="14"/>
  <c r="BC99" i="14"/>
  <c r="BS99" i="14"/>
  <c r="CI99" i="14"/>
  <c r="CY99" i="14"/>
  <c r="DO99" i="14"/>
  <c r="AA99" i="14"/>
  <c r="BG99" i="14"/>
  <c r="CM99" i="14"/>
  <c r="AP6" i="14"/>
  <c r="AO6" i="14" s="1"/>
  <c r="AN6" i="14" s="1"/>
  <c r="AM6" i="14" s="1"/>
  <c r="AL6" i="14" s="1"/>
  <c r="AK6" i="14" s="1"/>
  <c r="AJ6" i="14" s="1"/>
  <c r="AI6" i="14" s="1"/>
  <c r="AH6" i="14" s="1"/>
  <c r="AG6" i="14" s="1"/>
  <c r="AF6" i="14" s="1"/>
  <c r="AE6" i="14" s="1"/>
  <c r="AD6" i="14" s="1"/>
  <c r="AC6" i="14" s="1"/>
  <c r="AB6" i="14" s="1"/>
  <c r="AA6" i="14" s="1"/>
  <c r="Z6" i="14" s="1"/>
  <c r="Y6" i="14" s="1"/>
  <c r="X6" i="14" s="1"/>
  <c r="W6" i="14" s="1"/>
  <c r="V6" i="14" s="1"/>
  <c r="Y22" i="14"/>
  <c r="AC22" i="14"/>
  <c r="AG22" i="14"/>
  <c r="AK22" i="14"/>
  <c r="AO22" i="14"/>
  <c r="AS22" i="14"/>
  <c r="AW22" i="14"/>
  <c r="BA22" i="14"/>
  <c r="BE22" i="14"/>
  <c r="BI22" i="14"/>
  <c r="BM22" i="14"/>
  <c r="BQ22" i="14"/>
  <c r="BU22" i="14"/>
  <c r="BY22" i="14"/>
  <c r="CC22" i="14"/>
  <c r="CG22" i="14"/>
  <c r="CK22" i="14"/>
  <c r="CO22" i="14"/>
  <c r="CS22" i="14"/>
  <c r="CW22" i="14"/>
  <c r="DA22" i="14"/>
  <c r="DE22" i="14"/>
  <c r="DI22" i="14"/>
  <c r="DM22" i="14"/>
  <c r="DQ22" i="14"/>
  <c r="V22" i="14"/>
  <c r="Z22" i="14"/>
  <c r="AD22" i="14"/>
  <c r="AH22" i="14"/>
  <c r="AL22" i="14"/>
  <c r="AP22" i="14"/>
  <c r="AT22" i="14"/>
  <c r="AX22" i="14"/>
  <c r="BB22" i="14"/>
  <c r="BF22" i="14"/>
  <c r="BJ22" i="14"/>
  <c r="BN22" i="14"/>
  <c r="BR22" i="14"/>
  <c r="BV22" i="14"/>
  <c r="BZ22" i="14"/>
  <c r="CD22" i="14"/>
  <c r="CH22" i="14"/>
  <c r="CL22" i="14"/>
  <c r="CP22" i="14"/>
  <c r="CT22" i="14"/>
  <c r="CX22" i="14"/>
  <c r="DB22" i="14"/>
  <c r="DF22" i="14"/>
  <c r="DJ22" i="14"/>
  <c r="DN22" i="14"/>
  <c r="DR22" i="14"/>
  <c r="W22" i="14"/>
  <c r="AA22" i="14"/>
  <c r="AE22" i="14"/>
  <c r="AI22" i="14"/>
  <c r="AM22" i="14"/>
  <c r="AQ22" i="14"/>
  <c r="AU22" i="14"/>
  <c r="AY22" i="14"/>
  <c r="BC22" i="14"/>
  <c r="BG22" i="14"/>
  <c r="BK22" i="14"/>
  <c r="BO22" i="14"/>
  <c r="BS22" i="14"/>
  <c r="BW22" i="14"/>
  <c r="CA22" i="14"/>
  <c r="CE22" i="14"/>
  <c r="CI22" i="14"/>
  <c r="CM22" i="14"/>
  <c r="CQ22" i="14"/>
  <c r="CU22" i="14"/>
  <c r="CY22" i="14"/>
  <c r="DC22" i="14"/>
  <c r="DG22" i="14"/>
  <c r="DK22" i="14"/>
  <c r="DO22" i="14"/>
  <c r="AB22" i="14"/>
  <c r="AR22" i="14"/>
  <c r="BH22" i="14"/>
  <c r="BX22" i="14"/>
  <c r="CN22" i="14"/>
  <c r="DD22" i="14"/>
  <c r="AF22" i="14"/>
  <c r="AV22" i="14"/>
  <c r="BL22" i="14"/>
  <c r="CB22" i="14"/>
  <c r="CR22" i="14"/>
  <c r="DH22" i="14"/>
  <c r="AJ22" i="14"/>
  <c r="AZ22" i="14"/>
  <c r="BP22" i="14"/>
  <c r="CF22" i="14"/>
  <c r="CV22" i="14"/>
  <c r="DL22" i="14"/>
  <c r="AN22" i="14"/>
  <c r="CZ22" i="14"/>
  <c r="BD22" i="14"/>
  <c r="DP22" i="14"/>
  <c r="BT22" i="14"/>
  <c r="CJ22" i="14"/>
  <c r="X22" i="14"/>
  <c r="Y46" i="14"/>
  <c r="AC46" i="14"/>
  <c r="AG46" i="14"/>
  <c r="AK46" i="14"/>
  <c r="AO46" i="14"/>
  <c r="AS46" i="14"/>
  <c r="AW46" i="14"/>
  <c r="BA46" i="14"/>
  <c r="BE46" i="14"/>
  <c r="BI46" i="14"/>
  <c r="BM46" i="14"/>
  <c r="BQ46" i="14"/>
  <c r="BU46" i="14"/>
  <c r="BY46" i="14"/>
  <c r="CC46" i="14"/>
  <c r="CG46" i="14"/>
  <c r="CK46" i="14"/>
  <c r="CO46" i="14"/>
  <c r="CS46" i="14"/>
  <c r="CW46" i="14"/>
  <c r="DA46" i="14"/>
  <c r="DE46" i="14"/>
  <c r="DI46" i="14"/>
  <c r="DM46" i="14"/>
  <c r="DQ46" i="14"/>
  <c r="V46" i="14"/>
  <c r="Z46" i="14"/>
  <c r="AD46" i="14"/>
  <c r="AH46" i="14"/>
  <c r="AL46" i="14"/>
  <c r="AP46" i="14"/>
  <c r="AT46" i="14"/>
  <c r="AX46" i="14"/>
  <c r="BB46" i="14"/>
  <c r="BF46" i="14"/>
  <c r="BJ46" i="14"/>
  <c r="BN46" i="14"/>
  <c r="BR46" i="14"/>
  <c r="BV46" i="14"/>
  <c r="BZ46" i="14"/>
  <c r="CD46" i="14"/>
  <c r="CH46" i="14"/>
  <c r="CL46" i="14"/>
  <c r="CP46" i="14"/>
  <c r="CT46" i="14"/>
  <c r="CX46" i="14"/>
  <c r="DB46" i="14"/>
  <c r="DF46" i="14"/>
  <c r="DJ46" i="14"/>
  <c r="DN46" i="14"/>
  <c r="DR46" i="14"/>
  <c r="W46" i="14"/>
  <c r="AA46" i="14"/>
  <c r="AE46" i="14"/>
  <c r="AI46" i="14"/>
  <c r="AM46" i="14"/>
  <c r="AQ46" i="14"/>
  <c r="AU46" i="14"/>
  <c r="AY46" i="14"/>
  <c r="BC46" i="14"/>
  <c r="BG46" i="14"/>
  <c r="BK46" i="14"/>
  <c r="BO46" i="14"/>
  <c r="BS46" i="14"/>
  <c r="BW46" i="14"/>
  <c r="CA46" i="14"/>
  <c r="CE46" i="14"/>
  <c r="CI46" i="14"/>
  <c r="CM46" i="14"/>
  <c r="CQ46" i="14"/>
  <c r="CU46" i="14"/>
  <c r="CY46" i="14"/>
  <c r="DC46" i="14"/>
  <c r="DG46" i="14"/>
  <c r="DK46" i="14"/>
  <c r="DO46" i="14"/>
  <c r="X46" i="14"/>
  <c r="AN46" i="14"/>
  <c r="BD46" i="14"/>
  <c r="BT46" i="14"/>
  <c r="CJ46" i="14"/>
  <c r="CZ46" i="14"/>
  <c r="DP46" i="14"/>
  <c r="AB46" i="14"/>
  <c r="AR46" i="14"/>
  <c r="BH46" i="14"/>
  <c r="BX46" i="14"/>
  <c r="CN46" i="14"/>
  <c r="DD46" i="14"/>
  <c r="AF46" i="14"/>
  <c r="AV46" i="14"/>
  <c r="BL46" i="14"/>
  <c r="CB46" i="14"/>
  <c r="CR46" i="14"/>
  <c r="DH46" i="14"/>
  <c r="CF46" i="14"/>
  <c r="AJ46" i="14"/>
  <c r="CV46" i="14"/>
  <c r="AZ46" i="14"/>
  <c r="DL46" i="14"/>
  <c r="BP46" i="14"/>
  <c r="X62" i="14"/>
  <c r="AB62" i="14"/>
  <c r="AF62" i="14"/>
  <c r="AJ62" i="14"/>
  <c r="AN62" i="14"/>
  <c r="AR62" i="14"/>
  <c r="AV62" i="14"/>
  <c r="AZ62" i="14"/>
  <c r="BD62" i="14"/>
  <c r="BH62" i="14"/>
  <c r="BL62" i="14"/>
  <c r="BP62" i="14"/>
  <c r="BT62" i="14"/>
  <c r="BX62" i="14"/>
  <c r="CB62" i="14"/>
  <c r="CF62" i="14"/>
  <c r="CJ62" i="14"/>
  <c r="CN62" i="14"/>
  <c r="CR62" i="14"/>
  <c r="CV62" i="14"/>
  <c r="CZ62" i="14"/>
  <c r="DD62" i="14"/>
  <c r="DH62" i="14"/>
  <c r="DL62" i="14"/>
  <c r="DP62" i="14"/>
  <c r="Y62" i="14"/>
  <c r="AC62" i="14"/>
  <c r="AG62" i="14"/>
  <c r="AK62" i="14"/>
  <c r="AO62" i="14"/>
  <c r="AS62" i="14"/>
  <c r="AW62" i="14"/>
  <c r="BA62" i="14"/>
  <c r="BE62" i="14"/>
  <c r="BI62" i="14"/>
  <c r="BM62" i="14"/>
  <c r="BQ62" i="14"/>
  <c r="BU62" i="14"/>
  <c r="BY62" i="14"/>
  <c r="CC62" i="14"/>
  <c r="CG62" i="14"/>
  <c r="CK62" i="14"/>
  <c r="CO62" i="14"/>
  <c r="CS62" i="14"/>
  <c r="CW62" i="14"/>
  <c r="DA62" i="14"/>
  <c r="DE62" i="14"/>
  <c r="DI62" i="14"/>
  <c r="DM62" i="14"/>
  <c r="DQ62" i="14"/>
  <c r="V62" i="14"/>
  <c r="Z62" i="14"/>
  <c r="AD62" i="14"/>
  <c r="AH62" i="14"/>
  <c r="AL62" i="14"/>
  <c r="AP62" i="14"/>
  <c r="AT62" i="14"/>
  <c r="AX62" i="14"/>
  <c r="BB62" i="14"/>
  <c r="BF62" i="14"/>
  <c r="BJ62" i="14"/>
  <c r="BN62" i="14"/>
  <c r="BR62" i="14"/>
  <c r="BV62" i="14"/>
  <c r="BZ62" i="14"/>
  <c r="CD62" i="14"/>
  <c r="CH62" i="14"/>
  <c r="CL62" i="14"/>
  <c r="CP62" i="14"/>
  <c r="CT62" i="14"/>
  <c r="CX62" i="14"/>
  <c r="DB62" i="14"/>
  <c r="DF62" i="14"/>
  <c r="DJ62" i="14"/>
  <c r="DN62" i="14"/>
  <c r="DR62" i="14"/>
  <c r="AI62" i="14"/>
  <c r="AY62" i="14"/>
  <c r="BO62" i="14"/>
  <c r="CE62" i="14"/>
  <c r="CU62" i="14"/>
  <c r="DK62" i="14"/>
  <c r="W62" i="14"/>
  <c r="AM62" i="14"/>
  <c r="BC62" i="14"/>
  <c r="BS62" i="14"/>
  <c r="CI62" i="14"/>
  <c r="CY62" i="14"/>
  <c r="DO62" i="14"/>
  <c r="AA62" i="14"/>
  <c r="AQ62" i="14"/>
  <c r="BG62" i="14"/>
  <c r="BW62" i="14"/>
  <c r="CM62" i="14"/>
  <c r="DC62" i="14"/>
  <c r="BK62" i="14"/>
  <c r="AE62" i="14"/>
  <c r="AU62" i="14"/>
  <c r="CA62" i="14"/>
  <c r="CQ62" i="14"/>
  <c r="DG62" i="14"/>
  <c r="W78" i="14"/>
  <c r="AA78" i="14"/>
  <c r="AE78" i="14"/>
  <c r="AI78" i="14"/>
  <c r="AM78" i="14"/>
  <c r="AQ78" i="14"/>
  <c r="AU78" i="14"/>
  <c r="AY78" i="14"/>
  <c r="BC78" i="14"/>
  <c r="BG78" i="14"/>
  <c r="BK78" i="14"/>
  <c r="BO78" i="14"/>
  <c r="BS78" i="14"/>
  <c r="BW78" i="14"/>
  <c r="CA78" i="14"/>
  <c r="CE78" i="14"/>
  <c r="CI78" i="14"/>
  <c r="CM78" i="14"/>
  <c r="CQ78" i="14"/>
  <c r="CU78" i="14"/>
  <c r="CY78" i="14"/>
  <c r="DC78" i="14"/>
  <c r="DG78" i="14"/>
  <c r="DK78" i="14"/>
  <c r="DO78" i="14"/>
  <c r="X78" i="14"/>
  <c r="AB78" i="14"/>
  <c r="AF78" i="14"/>
  <c r="AJ78" i="14"/>
  <c r="AN78" i="14"/>
  <c r="AR78" i="14"/>
  <c r="AV78" i="14"/>
  <c r="AZ78" i="14"/>
  <c r="BD78" i="14"/>
  <c r="BH78" i="14"/>
  <c r="BL78" i="14"/>
  <c r="BP78" i="14"/>
  <c r="BT78" i="14"/>
  <c r="BX78" i="14"/>
  <c r="CB78" i="14"/>
  <c r="CF78" i="14"/>
  <c r="CJ78" i="14"/>
  <c r="CN78" i="14"/>
  <c r="CR78" i="14"/>
  <c r="CV78" i="14"/>
  <c r="CZ78" i="14"/>
  <c r="DD78" i="14"/>
  <c r="DH78" i="14"/>
  <c r="DL78" i="14"/>
  <c r="DP78" i="14"/>
  <c r="Y78" i="14"/>
  <c r="AC78" i="14"/>
  <c r="AG78" i="14"/>
  <c r="AK78" i="14"/>
  <c r="AO78" i="14"/>
  <c r="AS78" i="14"/>
  <c r="AW78" i="14"/>
  <c r="BA78" i="14"/>
  <c r="BE78" i="14"/>
  <c r="BI78" i="14"/>
  <c r="BM78" i="14"/>
  <c r="BQ78" i="14"/>
  <c r="BU78" i="14"/>
  <c r="BY78" i="14"/>
  <c r="CC78" i="14"/>
  <c r="CG78" i="14"/>
  <c r="CK78" i="14"/>
  <c r="CO78" i="14"/>
  <c r="CS78" i="14"/>
  <c r="CW78" i="14"/>
  <c r="DA78" i="14"/>
  <c r="DE78" i="14"/>
  <c r="DI78" i="14"/>
  <c r="DM78" i="14"/>
  <c r="DQ78" i="14"/>
  <c r="AH78" i="14"/>
  <c r="AX78" i="14"/>
  <c r="BN78" i="14"/>
  <c r="CD78" i="14"/>
  <c r="CT78" i="14"/>
  <c r="DJ78" i="14"/>
  <c r="Z78" i="14"/>
  <c r="BF78" i="14"/>
  <c r="CL78" i="14"/>
  <c r="DR78" i="14"/>
  <c r="AT78" i="14"/>
  <c r="BZ78" i="14"/>
  <c r="DF78" i="14"/>
  <c r="V78" i="14"/>
  <c r="AL78" i="14"/>
  <c r="BB78" i="14"/>
  <c r="BR78" i="14"/>
  <c r="CH78" i="14"/>
  <c r="CX78" i="14"/>
  <c r="DN78" i="14"/>
  <c r="AP78" i="14"/>
  <c r="BV78" i="14"/>
  <c r="DB78" i="14"/>
  <c r="AD78" i="14"/>
  <c r="BJ78" i="14"/>
  <c r="CP78" i="14"/>
  <c r="X98" i="14"/>
  <c r="AB98" i="14"/>
  <c r="AF98" i="14"/>
  <c r="AJ98" i="14"/>
  <c r="AN98" i="14"/>
  <c r="AR98" i="14"/>
  <c r="AV98" i="14"/>
  <c r="AZ98" i="14"/>
  <c r="BD98" i="14"/>
  <c r="BH98" i="14"/>
  <c r="BL98" i="14"/>
  <c r="BP98" i="14"/>
  <c r="BT98" i="14"/>
  <c r="BX98" i="14"/>
  <c r="CB98" i="14"/>
  <c r="CF98" i="14"/>
  <c r="CJ98" i="14"/>
  <c r="CN98" i="14"/>
  <c r="CR98" i="14"/>
  <c r="CV98" i="14"/>
  <c r="CZ98" i="14"/>
  <c r="DD98" i="14"/>
  <c r="DH98" i="14"/>
  <c r="DL98" i="14"/>
  <c r="DP98" i="14"/>
  <c r="V98" i="14"/>
  <c r="AD98" i="14"/>
  <c r="AL98" i="14"/>
  <c r="AT98" i="14"/>
  <c r="BB98" i="14"/>
  <c r="BJ98" i="14"/>
  <c r="BR98" i="14"/>
  <c r="BZ98" i="14"/>
  <c r="CH98" i="14"/>
  <c r="CP98" i="14"/>
  <c r="CX98" i="14"/>
  <c r="DF98" i="14"/>
  <c r="DN98" i="14"/>
  <c r="Y98" i="14"/>
  <c r="AC98" i="14"/>
  <c r="AG98" i="14"/>
  <c r="AK98" i="14"/>
  <c r="AO98" i="14"/>
  <c r="AS98" i="14"/>
  <c r="AW98" i="14"/>
  <c r="BA98" i="14"/>
  <c r="BE98" i="14"/>
  <c r="BI98" i="14"/>
  <c r="BM98" i="14"/>
  <c r="BQ98" i="14"/>
  <c r="BU98" i="14"/>
  <c r="BY98" i="14"/>
  <c r="CC98" i="14"/>
  <c r="CG98" i="14"/>
  <c r="CK98" i="14"/>
  <c r="CO98" i="14"/>
  <c r="CS98" i="14"/>
  <c r="CW98" i="14"/>
  <c r="DA98" i="14"/>
  <c r="DE98" i="14"/>
  <c r="DI98" i="14"/>
  <c r="DM98" i="14"/>
  <c r="DQ98" i="14"/>
  <c r="Z98" i="14"/>
  <c r="AH98" i="14"/>
  <c r="AP98" i="14"/>
  <c r="AX98" i="14"/>
  <c r="BF98" i="14"/>
  <c r="BN98" i="14"/>
  <c r="BV98" i="14"/>
  <c r="CD98" i="14"/>
  <c r="CL98" i="14"/>
  <c r="CT98" i="14"/>
  <c r="DB98" i="14"/>
  <c r="DJ98" i="14"/>
  <c r="DR98" i="14"/>
  <c r="W98" i="14"/>
  <c r="AM98" i="14"/>
  <c r="BC98" i="14"/>
  <c r="BS98" i="14"/>
  <c r="CI98" i="14"/>
  <c r="CY98" i="14"/>
  <c r="DO98" i="14"/>
  <c r="AY98" i="14"/>
  <c r="CE98" i="14"/>
  <c r="DK98" i="14"/>
  <c r="AA98" i="14"/>
  <c r="AQ98" i="14"/>
  <c r="BG98" i="14"/>
  <c r="BW98" i="14"/>
  <c r="CM98" i="14"/>
  <c r="DC98" i="14"/>
  <c r="AE98" i="14"/>
  <c r="AU98" i="14"/>
  <c r="BK98" i="14"/>
  <c r="CA98" i="14"/>
  <c r="CQ98" i="14"/>
  <c r="DG98" i="14"/>
  <c r="AI98" i="14"/>
  <c r="BO98" i="14"/>
  <c r="CU98" i="14"/>
  <c r="Y43" i="14"/>
  <c r="AC43" i="14"/>
  <c r="AG43" i="14"/>
  <c r="AK43" i="14"/>
  <c r="AO43" i="14"/>
  <c r="AS43" i="14"/>
  <c r="AW43" i="14"/>
  <c r="BA43" i="14"/>
  <c r="BE43" i="14"/>
  <c r="BI43" i="14"/>
  <c r="BM43" i="14"/>
  <c r="BQ43" i="14"/>
  <c r="BU43" i="14"/>
  <c r="BY43" i="14"/>
  <c r="CC43" i="14"/>
  <c r="CG43" i="14"/>
  <c r="CK43" i="14"/>
  <c r="CO43" i="14"/>
  <c r="CS43" i="14"/>
  <c r="CW43" i="14"/>
  <c r="DA43" i="14"/>
  <c r="DE43" i="14"/>
  <c r="DI43" i="14"/>
  <c r="DM43" i="14"/>
  <c r="DQ43" i="14"/>
  <c r="V43" i="14"/>
  <c r="Z43" i="14"/>
  <c r="AD43" i="14"/>
  <c r="AH43" i="14"/>
  <c r="AL43" i="14"/>
  <c r="AP43" i="14"/>
  <c r="AT43" i="14"/>
  <c r="AX43" i="14"/>
  <c r="BB43" i="14"/>
  <c r="BF43" i="14"/>
  <c r="BJ43" i="14"/>
  <c r="BN43" i="14"/>
  <c r="BR43" i="14"/>
  <c r="BV43" i="14"/>
  <c r="BZ43" i="14"/>
  <c r="CD43" i="14"/>
  <c r="CH43" i="14"/>
  <c r="CL43" i="14"/>
  <c r="CP43" i="14"/>
  <c r="CT43" i="14"/>
  <c r="CX43" i="14"/>
  <c r="DB43" i="14"/>
  <c r="DF43" i="14"/>
  <c r="DJ43" i="14"/>
  <c r="DN43" i="14"/>
  <c r="DR43" i="14"/>
  <c r="W43" i="14"/>
  <c r="AA43" i="14"/>
  <c r="AE43" i="14"/>
  <c r="AI43" i="14"/>
  <c r="AM43" i="14"/>
  <c r="AQ43" i="14"/>
  <c r="AU43" i="14"/>
  <c r="AY43" i="14"/>
  <c r="BC43" i="14"/>
  <c r="BG43" i="14"/>
  <c r="BK43" i="14"/>
  <c r="BO43" i="14"/>
  <c r="BS43" i="14"/>
  <c r="BW43" i="14"/>
  <c r="CA43" i="14"/>
  <c r="CE43" i="14"/>
  <c r="CI43" i="14"/>
  <c r="CM43" i="14"/>
  <c r="CQ43" i="14"/>
  <c r="CU43" i="14"/>
  <c r="CY43" i="14"/>
  <c r="DC43" i="14"/>
  <c r="DG43" i="14"/>
  <c r="DK43" i="14"/>
  <c r="DO43" i="14"/>
  <c r="AF43" i="14"/>
  <c r="AV43" i="14"/>
  <c r="BL43" i="14"/>
  <c r="CB43" i="14"/>
  <c r="CR43" i="14"/>
  <c r="DH43" i="14"/>
  <c r="AJ43" i="14"/>
  <c r="AZ43" i="14"/>
  <c r="BP43" i="14"/>
  <c r="CF43" i="14"/>
  <c r="CV43" i="14"/>
  <c r="DL43" i="14"/>
  <c r="X43" i="14"/>
  <c r="AN43" i="14"/>
  <c r="BD43" i="14"/>
  <c r="BT43" i="14"/>
  <c r="CJ43" i="14"/>
  <c r="CZ43" i="14"/>
  <c r="DP43" i="14"/>
  <c r="AR43" i="14"/>
  <c r="DD43" i="14"/>
  <c r="BH43" i="14"/>
  <c r="BX43" i="14"/>
  <c r="AB43" i="14"/>
  <c r="CN43" i="14"/>
  <c r="W83" i="14"/>
  <c r="AA83" i="14"/>
  <c r="AE83" i="14"/>
  <c r="AI83" i="14"/>
  <c r="AM83" i="14"/>
  <c r="AQ83" i="14"/>
  <c r="AU83" i="14"/>
  <c r="AY83" i="14"/>
  <c r="BC83" i="14"/>
  <c r="BG83" i="14"/>
  <c r="BK83" i="14"/>
  <c r="BO83" i="14"/>
  <c r="BS83" i="14"/>
  <c r="BW83" i="14"/>
  <c r="CA83" i="14"/>
  <c r="CE83" i="14"/>
  <c r="CI83" i="14"/>
  <c r="CM83" i="14"/>
  <c r="CQ83" i="14"/>
  <c r="CU83" i="14"/>
  <c r="CY83" i="14"/>
  <c r="DC83" i="14"/>
  <c r="DG83" i="14"/>
  <c r="DK83" i="14"/>
  <c r="DO83" i="14"/>
  <c r="X83" i="14"/>
  <c r="AB83" i="14"/>
  <c r="AF83" i="14"/>
  <c r="AJ83" i="14"/>
  <c r="AN83" i="14"/>
  <c r="AR83" i="14"/>
  <c r="AV83" i="14"/>
  <c r="AZ83" i="14"/>
  <c r="BD83" i="14"/>
  <c r="BH83" i="14"/>
  <c r="BL83" i="14"/>
  <c r="BP83" i="14"/>
  <c r="BT83" i="14"/>
  <c r="BX83" i="14"/>
  <c r="CB83" i="14"/>
  <c r="CF83" i="14"/>
  <c r="CJ83" i="14"/>
  <c r="CN83" i="14"/>
  <c r="CR83" i="14"/>
  <c r="CV83" i="14"/>
  <c r="CZ83" i="14"/>
  <c r="DD83" i="14"/>
  <c r="DH83" i="14"/>
  <c r="DL83" i="14"/>
  <c r="DP83" i="14"/>
  <c r="Y83" i="14"/>
  <c r="AC83" i="14"/>
  <c r="AG83" i="14"/>
  <c r="AK83" i="14"/>
  <c r="AO83" i="14"/>
  <c r="AS83" i="14"/>
  <c r="AW83" i="14"/>
  <c r="BA83" i="14"/>
  <c r="BE83" i="14"/>
  <c r="BI83" i="14"/>
  <c r="BM83" i="14"/>
  <c r="BQ83" i="14"/>
  <c r="BU83" i="14"/>
  <c r="BY83" i="14"/>
  <c r="CC83" i="14"/>
  <c r="CG83" i="14"/>
  <c r="CK83" i="14"/>
  <c r="CO83" i="14"/>
  <c r="CS83" i="14"/>
  <c r="CW83" i="14"/>
  <c r="DA83" i="14"/>
  <c r="DE83" i="14"/>
  <c r="DI83" i="14"/>
  <c r="DM83" i="14"/>
  <c r="DQ83" i="14"/>
  <c r="Z83" i="14"/>
  <c r="AP83" i="14"/>
  <c r="BF83" i="14"/>
  <c r="BV83" i="14"/>
  <c r="CL83" i="14"/>
  <c r="DB83" i="14"/>
  <c r="DR83" i="14"/>
  <c r="AX83" i="14"/>
  <c r="CD83" i="14"/>
  <c r="DJ83" i="14"/>
  <c r="AL83" i="14"/>
  <c r="BR83" i="14"/>
  <c r="CX83" i="14"/>
  <c r="AD83" i="14"/>
  <c r="AT83" i="14"/>
  <c r="BJ83" i="14"/>
  <c r="BZ83" i="14"/>
  <c r="CP83" i="14"/>
  <c r="DF83" i="14"/>
  <c r="AH83" i="14"/>
  <c r="BN83" i="14"/>
  <c r="CT83" i="14"/>
  <c r="V83" i="14"/>
  <c r="BB83" i="14"/>
  <c r="CH83" i="14"/>
  <c r="DN83" i="14"/>
  <c r="W75" i="14"/>
  <c r="AA75" i="14"/>
  <c r="AE75" i="14"/>
  <c r="AI75" i="14"/>
  <c r="AM75" i="14"/>
  <c r="AQ75" i="14"/>
  <c r="AU75" i="14"/>
  <c r="AY75" i="14"/>
  <c r="BC75" i="14"/>
  <c r="BG75" i="14"/>
  <c r="BK75" i="14"/>
  <c r="BO75" i="14"/>
  <c r="BS75" i="14"/>
  <c r="BW75" i="14"/>
  <c r="CA75" i="14"/>
  <c r="CE75" i="14"/>
  <c r="CI75" i="14"/>
  <c r="CM75" i="14"/>
  <c r="CQ75" i="14"/>
  <c r="CU75" i="14"/>
  <c r="CY75" i="14"/>
  <c r="DC75" i="14"/>
  <c r="DG75" i="14"/>
  <c r="DK75" i="14"/>
  <c r="DO75" i="14"/>
  <c r="X75" i="14"/>
  <c r="AB75" i="14"/>
  <c r="AF75" i="14"/>
  <c r="AJ75" i="14"/>
  <c r="AN75" i="14"/>
  <c r="AR75" i="14"/>
  <c r="AV75" i="14"/>
  <c r="AZ75" i="14"/>
  <c r="BD75" i="14"/>
  <c r="BH75" i="14"/>
  <c r="BL75" i="14"/>
  <c r="BP75" i="14"/>
  <c r="BT75" i="14"/>
  <c r="BX75" i="14"/>
  <c r="CB75" i="14"/>
  <c r="CF75" i="14"/>
  <c r="CJ75" i="14"/>
  <c r="CN75" i="14"/>
  <c r="CR75" i="14"/>
  <c r="CV75" i="14"/>
  <c r="CZ75" i="14"/>
  <c r="DD75" i="14"/>
  <c r="DH75" i="14"/>
  <c r="DL75" i="14"/>
  <c r="DP75" i="14"/>
  <c r="Y75" i="14"/>
  <c r="AC75" i="14"/>
  <c r="AG75" i="14"/>
  <c r="AK75" i="14"/>
  <c r="AO75" i="14"/>
  <c r="AS75" i="14"/>
  <c r="AW75" i="14"/>
  <c r="BA75" i="14"/>
  <c r="BE75" i="14"/>
  <c r="BI75" i="14"/>
  <c r="BM75" i="14"/>
  <c r="BQ75" i="14"/>
  <c r="BU75" i="14"/>
  <c r="BY75" i="14"/>
  <c r="CC75" i="14"/>
  <c r="CG75" i="14"/>
  <c r="CK75" i="14"/>
  <c r="CO75" i="14"/>
  <c r="CS75" i="14"/>
  <c r="CW75" i="14"/>
  <c r="DA75" i="14"/>
  <c r="DE75" i="14"/>
  <c r="DI75" i="14"/>
  <c r="DM75" i="14"/>
  <c r="DQ75" i="14"/>
  <c r="Z75" i="14"/>
  <c r="AP75" i="14"/>
  <c r="BF75" i="14"/>
  <c r="BV75" i="14"/>
  <c r="CL75" i="14"/>
  <c r="DB75" i="14"/>
  <c r="DR75" i="14"/>
  <c r="AH75" i="14"/>
  <c r="BN75" i="14"/>
  <c r="CT75" i="14"/>
  <c r="AL75" i="14"/>
  <c r="BR75" i="14"/>
  <c r="CX75" i="14"/>
  <c r="AD75" i="14"/>
  <c r="AT75" i="14"/>
  <c r="BJ75" i="14"/>
  <c r="BZ75" i="14"/>
  <c r="CP75" i="14"/>
  <c r="DF75" i="14"/>
  <c r="AX75" i="14"/>
  <c r="CD75" i="14"/>
  <c r="DJ75" i="14"/>
  <c r="V75" i="14"/>
  <c r="BB75" i="14"/>
  <c r="CH75" i="14"/>
  <c r="DN75" i="14"/>
  <c r="X64" i="14"/>
  <c r="AB64" i="14"/>
  <c r="AF64" i="14"/>
  <c r="AJ64" i="14"/>
  <c r="AN64" i="14"/>
  <c r="AR64" i="14"/>
  <c r="AV64" i="14"/>
  <c r="AZ64" i="14"/>
  <c r="BD64" i="14"/>
  <c r="BH64" i="14"/>
  <c r="BL64" i="14"/>
  <c r="BP64" i="14"/>
  <c r="BT64" i="14"/>
  <c r="BX64" i="14"/>
  <c r="CB64" i="14"/>
  <c r="CF64" i="14"/>
  <c r="CJ64" i="14"/>
  <c r="CN64" i="14"/>
  <c r="CR64" i="14"/>
  <c r="CV64" i="14"/>
  <c r="CZ64" i="14"/>
  <c r="DD64" i="14"/>
  <c r="DH64" i="14"/>
  <c r="DL64" i="14"/>
  <c r="DP64" i="14"/>
  <c r="Y64" i="14"/>
  <c r="AC64" i="14"/>
  <c r="AG64" i="14"/>
  <c r="AK64" i="14"/>
  <c r="AO64" i="14"/>
  <c r="AS64" i="14"/>
  <c r="AW64" i="14"/>
  <c r="BA64" i="14"/>
  <c r="BE64" i="14"/>
  <c r="BI64" i="14"/>
  <c r="BM64" i="14"/>
  <c r="BQ64" i="14"/>
  <c r="BU64" i="14"/>
  <c r="BY64" i="14"/>
  <c r="CC64" i="14"/>
  <c r="CG64" i="14"/>
  <c r="CK64" i="14"/>
  <c r="CO64" i="14"/>
  <c r="CS64" i="14"/>
  <c r="CW64" i="14"/>
  <c r="DA64" i="14"/>
  <c r="DE64" i="14"/>
  <c r="DI64" i="14"/>
  <c r="DM64" i="14"/>
  <c r="DQ64" i="14"/>
  <c r="V64" i="14"/>
  <c r="Z64" i="14"/>
  <c r="AD64" i="14"/>
  <c r="AH64" i="14"/>
  <c r="AL64" i="14"/>
  <c r="AP64" i="14"/>
  <c r="AT64" i="14"/>
  <c r="AX64" i="14"/>
  <c r="BB64" i="14"/>
  <c r="BF64" i="14"/>
  <c r="BJ64" i="14"/>
  <c r="BN64" i="14"/>
  <c r="BR64" i="14"/>
  <c r="BV64" i="14"/>
  <c r="BZ64" i="14"/>
  <c r="CD64" i="14"/>
  <c r="CH64" i="14"/>
  <c r="CL64" i="14"/>
  <c r="CP64" i="14"/>
  <c r="CT64" i="14"/>
  <c r="CX64" i="14"/>
  <c r="DB64" i="14"/>
  <c r="DF64" i="14"/>
  <c r="DJ64" i="14"/>
  <c r="DN64" i="14"/>
  <c r="DR64" i="14"/>
  <c r="AI64" i="14"/>
  <c r="AY64" i="14"/>
  <c r="BO64" i="14"/>
  <c r="CE64" i="14"/>
  <c r="CU64" i="14"/>
  <c r="DK64" i="14"/>
  <c r="W64" i="14"/>
  <c r="AM64" i="14"/>
  <c r="BC64" i="14"/>
  <c r="BS64" i="14"/>
  <c r="CI64" i="14"/>
  <c r="CY64" i="14"/>
  <c r="DO64" i="14"/>
  <c r="AA64" i="14"/>
  <c r="AQ64" i="14"/>
  <c r="BG64" i="14"/>
  <c r="BW64" i="14"/>
  <c r="CM64" i="14"/>
  <c r="DC64" i="14"/>
  <c r="AU64" i="14"/>
  <c r="DG64" i="14"/>
  <c r="AE64" i="14"/>
  <c r="BK64" i="14"/>
  <c r="CA64" i="14"/>
  <c r="CQ64" i="14"/>
  <c r="O10" i="14"/>
  <c r="R4" i="14"/>
  <c r="Q4" i="14"/>
  <c r="P4" i="14"/>
  <c r="N4" i="14"/>
  <c r="O4" i="14"/>
  <c r="K4" i="14"/>
  <c r="M4" i="14"/>
  <c r="S4" i="14"/>
  <c r="K24" i="14"/>
  <c r="M98" i="14"/>
  <c r="K28" i="14"/>
  <c r="K36" i="14"/>
  <c r="M74" i="14"/>
  <c r="K29" i="14"/>
  <c r="K49" i="14"/>
  <c r="M101" i="14"/>
  <c r="K101" i="14"/>
  <c r="K72" i="14"/>
  <c r="K90" i="14"/>
  <c r="K21" i="14"/>
  <c r="K42" i="14"/>
  <c r="M27" i="14"/>
  <c r="K58" i="14"/>
  <c r="K31" i="14"/>
  <c r="M97" i="14"/>
  <c r="K97" i="14"/>
  <c r="K93" i="14"/>
  <c r="K68" i="14"/>
  <c r="M48" i="14"/>
  <c r="M87" i="14"/>
  <c r="K87" i="14"/>
  <c r="K45" i="14"/>
  <c r="M45" i="14"/>
  <c r="M63" i="14"/>
  <c r="K63" i="14"/>
  <c r="M102" i="14"/>
  <c r="K102" i="14"/>
  <c r="M56" i="14"/>
  <c r="K56" i="14"/>
  <c r="M25" i="14"/>
  <c r="K25" i="14"/>
  <c r="K60" i="14"/>
  <c r="M60" i="14"/>
  <c r="M57" i="14"/>
  <c r="K57" i="14"/>
  <c r="M19" i="14"/>
  <c r="K19" i="14"/>
  <c r="M96" i="14"/>
  <c r="K96" i="14"/>
  <c r="K95" i="14"/>
  <c r="M95" i="14"/>
  <c r="M66" i="14"/>
  <c r="K66" i="14"/>
  <c r="M44" i="14"/>
  <c r="K44" i="14"/>
  <c r="M100" i="14"/>
  <c r="M61" i="14"/>
  <c r="K61" i="14"/>
  <c r="M40" i="14"/>
  <c r="K40" i="14"/>
  <c r="K80" i="14"/>
  <c r="M80" i="14"/>
  <c r="K89" i="14"/>
  <c r="M69" i="14"/>
  <c r="K69" i="14"/>
  <c r="M76" i="14"/>
  <c r="K76" i="14"/>
  <c r="M16" i="14"/>
  <c r="K16" i="14"/>
  <c r="O78" i="15"/>
  <c r="Q78" i="15"/>
  <c r="O101" i="15"/>
  <c r="Q101" i="15"/>
  <c r="Q10" i="14"/>
  <c r="M11" i="14"/>
  <c r="K11" i="14"/>
  <c r="K71" i="14"/>
  <c r="M71" i="14"/>
  <c r="K94" i="14"/>
  <c r="M94" i="14"/>
  <c r="O9" i="14"/>
  <c r="Q9" i="14"/>
  <c r="P9" i="14"/>
  <c r="S9" i="14"/>
  <c r="R9" i="14"/>
  <c r="N9" i="14"/>
  <c r="M20" i="14"/>
  <c r="K20" i="14"/>
  <c r="N10" i="14"/>
  <c r="M30" i="14"/>
  <c r="K30" i="14"/>
  <c r="M38" i="14"/>
  <c r="K38" i="14"/>
  <c r="M82" i="14"/>
  <c r="K82" i="14"/>
  <c r="M86" i="14"/>
  <c r="K86" i="14"/>
  <c r="M9" i="14"/>
  <c r="K15" i="14"/>
  <c r="M15" i="14"/>
  <c r="K23" i="14"/>
  <c r="M23" i="14"/>
  <c r="M55" i="14"/>
  <c r="K55" i="14"/>
  <c r="M59" i="14"/>
  <c r="K59" i="14"/>
  <c r="K75" i="14"/>
  <c r="M75" i="14"/>
  <c r="M92" i="14"/>
  <c r="K92" i="14"/>
  <c r="P10" i="14"/>
  <c r="K79" i="14"/>
  <c r="M79" i="14"/>
  <c r="K46" i="14"/>
  <c r="M46" i="14"/>
  <c r="K53" i="14"/>
  <c r="M53" i="14"/>
  <c r="K10" i="14"/>
  <c r="M10" i="14"/>
  <c r="K18" i="14"/>
  <c r="M18" i="14"/>
  <c r="K50" i="14"/>
  <c r="M50" i="14"/>
  <c r="M33" i="14"/>
  <c r="K33" i="14"/>
  <c r="M39" i="14"/>
  <c r="K39" i="14"/>
  <c r="M43" i="14"/>
  <c r="K43" i="14"/>
  <c r="K99" i="14"/>
  <c r="M99" i="14"/>
  <c r="K13" i="14"/>
  <c r="M13" i="14"/>
  <c r="S10" i="14"/>
  <c r="K54" i="14"/>
  <c r="M54" i="14"/>
  <c r="N7" i="14"/>
  <c r="O7" i="14"/>
  <c r="S7" i="14"/>
  <c r="G104" i="14"/>
  <c r="M7" i="14"/>
  <c r="Q7" i="14"/>
  <c r="M85" i="14"/>
  <c r="K85" i="14"/>
  <c r="R7" i="14"/>
  <c r="Q87" i="15"/>
  <c r="O87" i="15"/>
  <c r="O97" i="15"/>
  <c r="Q97" i="15"/>
  <c r="M35" i="14"/>
  <c r="K35" i="14"/>
  <c r="K91" i="14"/>
  <c r="M91" i="14"/>
  <c r="M22" i="14"/>
  <c r="K22" i="14"/>
  <c r="K84" i="14"/>
  <c r="M84" i="14"/>
  <c r="R10" i="14"/>
  <c r="K14" i="14"/>
  <c r="M14" i="14"/>
  <c r="M34" i="14"/>
  <c r="K34" i="14"/>
  <c r="K70" i="14"/>
  <c r="M70" i="14"/>
  <c r="AY8" i="15"/>
  <c r="EV8" i="15" s="1"/>
  <c r="EU8" i="15"/>
  <c r="EO5" i="14"/>
  <c r="EM8" i="14"/>
  <c r="EO9" i="14"/>
  <c r="EN9" i="14"/>
  <c r="EL7" i="14"/>
  <c r="EN5" i="14"/>
  <c r="AS5" i="7"/>
  <c r="EP5" i="7" s="1"/>
  <c r="AM6" i="7"/>
  <c r="AL6" i="7" s="1"/>
  <c r="AK6" i="7" s="1"/>
  <c r="AJ6" i="7" s="1"/>
  <c r="AI6" i="7" s="1"/>
  <c r="AH6" i="7" s="1"/>
  <c r="AG6" i="7" s="1"/>
  <c r="AF6" i="7" s="1"/>
  <c r="AE6" i="7" s="1"/>
  <c r="AD6" i="7" s="1"/>
  <c r="AC6" i="7" s="1"/>
  <c r="AB6" i="7" s="1"/>
  <c r="AR8" i="7"/>
  <c r="EO8" i="7" s="1"/>
  <c r="AM7" i="7"/>
  <c r="EJ7" i="7" s="1"/>
  <c r="AM5" i="7"/>
  <c r="EJ5" i="7" s="1"/>
  <c r="AN8" i="7"/>
  <c r="EK8" i="7" s="1"/>
  <c r="AS7" i="7"/>
  <c r="EP7" i="7" s="1"/>
  <c r="AR4" i="7"/>
  <c r="EO4" i="7" s="1"/>
  <c r="AN4" i="7"/>
  <c r="AM10" i="7"/>
  <c r="AT5" i="14"/>
  <c r="AQ8" i="14"/>
  <c r="AQ6" i="14"/>
  <c r="AM7" i="14"/>
  <c r="AT7" i="7"/>
  <c r="EQ7" i="7" s="1"/>
  <c r="AM8" i="7"/>
  <c r="EJ8" i="7" s="1"/>
  <c r="AL5" i="7"/>
  <c r="EI5" i="7" s="1"/>
  <c r="AS8" i="7"/>
  <c r="AT5" i="7"/>
  <c r="AR6" i="14"/>
  <c r="AL8" i="7"/>
  <c r="AK5" i="7"/>
  <c r="EH5" i="7" s="1"/>
  <c r="AS6" i="14"/>
  <c r="AT6" i="14" s="1"/>
  <c r="AU6" i="14" s="1"/>
  <c r="AV6" i="14" s="1"/>
  <c r="AW6" i="14" s="1"/>
  <c r="AX6" i="14" s="1"/>
  <c r="AY6" i="14" s="1"/>
  <c r="AZ6" i="14" s="1"/>
  <c r="BA6" i="14" s="1"/>
  <c r="BB6" i="14" s="1"/>
  <c r="BC6" i="14" s="1"/>
  <c r="BD6" i="14" s="1"/>
  <c r="BE6" i="14" s="1"/>
  <c r="BF6" i="14" s="1"/>
  <c r="BG6" i="14" s="1"/>
  <c r="BH6" i="14" s="1"/>
  <c r="BI6" i="14" s="1"/>
  <c r="BJ6" i="14" s="1"/>
  <c r="BK6" i="14" s="1"/>
  <c r="BL6" i="14" s="1"/>
  <c r="BM6" i="14" s="1"/>
  <c r="BN6" i="14" s="1"/>
  <c r="BO6" i="14" s="1"/>
  <c r="BP6" i="14" s="1"/>
  <c r="BQ6" i="14" s="1"/>
  <c r="BR6" i="14" s="1"/>
  <c r="BS6" i="14" s="1"/>
  <c r="BT6" i="14" s="1"/>
  <c r="BU6" i="14" s="1"/>
  <c r="BV6" i="14" s="1"/>
  <c r="BW6" i="14" s="1"/>
  <c r="BX6" i="14" s="1"/>
  <c r="BY6" i="14" s="1"/>
  <c r="BZ6" i="14" s="1"/>
  <c r="CA6" i="14" s="1"/>
  <c r="CB6" i="14" s="1"/>
  <c r="CC6" i="14" s="1"/>
  <c r="CD6" i="14" s="1"/>
  <c r="CE6" i="14" s="1"/>
  <c r="CF6" i="14" s="1"/>
  <c r="CG6" i="14" s="1"/>
  <c r="CH6" i="14" s="1"/>
  <c r="CI6" i="14" s="1"/>
  <c r="CJ6" i="14" s="1"/>
  <c r="CK6" i="14" s="1"/>
  <c r="CL6" i="14" s="1"/>
  <c r="CM6" i="14" s="1"/>
  <c r="CN6" i="14" s="1"/>
  <c r="CO6" i="14" s="1"/>
  <c r="CP6" i="14" s="1"/>
  <c r="CQ6" i="14" s="1"/>
  <c r="CR6" i="14" s="1"/>
  <c r="CS6" i="14" s="1"/>
  <c r="CT6" i="14" s="1"/>
  <c r="CU6" i="14" s="1"/>
  <c r="CV6" i="14" s="1"/>
  <c r="CW6" i="14" s="1"/>
  <c r="CX6" i="14" s="1"/>
  <c r="CY6" i="14" s="1"/>
  <c r="CZ6" i="14" s="1"/>
  <c r="DA6" i="14" s="1"/>
  <c r="DB6" i="14" s="1"/>
  <c r="DC6" i="14" s="1"/>
  <c r="DD6" i="14" s="1"/>
  <c r="DE6" i="14" s="1"/>
  <c r="DF6" i="14" s="1"/>
  <c r="DG6" i="14" s="1"/>
  <c r="DH6" i="14" s="1"/>
  <c r="DI6" i="14" s="1"/>
  <c r="DJ6" i="14" s="1"/>
  <c r="DK6" i="14" s="1"/>
  <c r="DL6" i="14" s="1"/>
  <c r="DM6" i="14" s="1"/>
  <c r="DN6" i="14" s="1"/>
  <c r="DO6" i="14" s="1"/>
  <c r="DP6" i="14" s="1"/>
  <c r="DQ6" i="14" s="1"/>
  <c r="DR6" i="14" s="1"/>
  <c r="AA6" i="7"/>
  <c r="Z6" i="7" s="1"/>
  <c r="Y6" i="7" s="1"/>
  <c r="X6" i="7" s="1"/>
  <c r="W6" i="7" s="1"/>
  <c r="V6" i="7" s="1"/>
  <c r="B87" i="16" l="1"/>
  <c r="C87" i="16" s="1"/>
  <c r="B82" i="16"/>
  <c r="B88" i="16"/>
  <c r="B89" i="16" s="1"/>
  <c r="AN8" i="14"/>
  <c r="EL8" i="14"/>
  <c r="AU7" i="7"/>
  <c r="AL7" i="7"/>
  <c r="AS4" i="7"/>
  <c r="DY87" i="15"/>
  <c r="EC87" i="15"/>
  <c r="EG87" i="15"/>
  <c r="EK87" i="15"/>
  <c r="EO87" i="15"/>
  <c r="ES87" i="15"/>
  <c r="EW87" i="15"/>
  <c r="FA87" i="15"/>
  <c r="FE87" i="15"/>
  <c r="FI87" i="15"/>
  <c r="FM87" i="15"/>
  <c r="FQ87" i="15"/>
  <c r="FU87" i="15"/>
  <c r="FY87" i="15"/>
  <c r="GC87" i="15"/>
  <c r="GG87" i="15"/>
  <c r="GK87" i="15"/>
  <c r="GO87" i="15"/>
  <c r="GS87" i="15"/>
  <c r="GW87" i="15"/>
  <c r="HA87" i="15"/>
  <c r="HE87" i="15"/>
  <c r="HI87" i="15"/>
  <c r="HM87" i="15"/>
  <c r="HQ87" i="15"/>
  <c r="DZ87" i="15"/>
  <c r="ED87" i="15"/>
  <c r="EH87" i="15"/>
  <c r="EL87" i="15"/>
  <c r="EP87" i="15"/>
  <c r="ET87" i="15"/>
  <c r="EX87" i="15"/>
  <c r="FB87" i="15"/>
  <c r="FF87" i="15"/>
  <c r="FJ87" i="15"/>
  <c r="FN87" i="15"/>
  <c r="FR87" i="15"/>
  <c r="FV87" i="15"/>
  <c r="FZ87" i="15"/>
  <c r="GD87" i="15"/>
  <c r="GH87" i="15"/>
  <c r="GL87" i="15"/>
  <c r="GP87" i="15"/>
  <c r="GT87" i="15"/>
  <c r="GX87" i="15"/>
  <c r="HB87" i="15"/>
  <c r="HF87" i="15"/>
  <c r="HJ87" i="15"/>
  <c r="HN87" i="15"/>
  <c r="HR87" i="15"/>
  <c r="DW87" i="15"/>
  <c r="EA87" i="15"/>
  <c r="EE87" i="15"/>
  <c r="EI87" i="15"/>
  <c r="EM87" i="15"/>
  <c r="EQ87" i="15"/>
  <c r="EU87" i="15"/>
  <c r="EY87" i="15"/>
  <c r="FC87" i="15"/>
  <c r="FG87" i="15"/>
  <c r="FK87" i="15"/>
  <c r="FO87" i="15"/>
  <c r="FS87" i="15"/>
  <c r="FW87" i="15"/>
  <c r="GA87" i="15"/>
  <c r="GE87" i="15"/>
  <c r="GI87" i="15"/>
  <c r="GM87" i="15"/>
  <c r="GQ87" i="15"/>
  <c r="GU87" i="15"/>
  <c r="GY87" i="15"/>
  <c r="HC87" i="15"/>
  <c r="HG87" i="15"/>
  <c r="HK87" i="15"/>
  <c r="HO87" i="15"/>
  <c r="HS87" i="15"/>
  <c r="EJ87" i="15"/>
  <c r="EZ87" i="15"/>
  <c r="FP87" i="15"/>
  <c r="GF87" i="15"/>
  <c r="GV87" i="15"/>
  <c r="HL87" i="15"/>
  <c r="DX87" i="15"/>
  <c r="EN87" i="15"/>
  <c r="FD87" i="15"/>
  <c r="FT87" i="15"/>
  <c r="GJ87" i="15"/>
  <c r="GZ87" i="15"/>
  <c r="HP87" i="15"/>
  <c r="EB87" i="15"/>
  <c r="ER87" i="15"/>
  <c r="FH87" i="15"/>
  <c r="FX87" i="15"/>
  <c r="GN87" i="15"/>
  <c r="HD87" i="15"/>
  <c r="EF87" i="15"/>
  <c r="GR87" i="15"/>
  <c r="EV87" i="15"/>
  <c r="HH87" i="15"/>
  <c r="FL87" i="15"/>
  <c r="GB87" i="15"/>
  <c r="DS35" i="14"/>
  <c r="DW35" i="14"/>
  <c r="EA35" i="14"/>
  <c r="EE35" i="14"/>
  <c r="EI35" i="14"/>
  <c r="EM35" i="14"/>
  <c r="EQ35" i="14"/>
  <c r="EU35" i="14"/>
  <c r="EY35" i="14"/>
  <c r="FC35" i="14"/>
  <c r="FG35" i="14"/>
  <c r="FK35" i="14"/>
  <c r="FO35" i="14"/>
  <c r="FS35" i="14"/>
  <c r="FW35" i="14"/>
  <c r="GA35" i="14"/>
  <c r="GE35" i="14"/>
  <c r="GI35" i="14"/>
  <c r="GM35" i="14"/>
  <c r="GQ35" i="14"/>
  <c r="GU35" i="14"/>
  <c r="GY35" i="14"/>
  <c r="HC35" i="14"/>
  <c r="HG35" i="14"/>
  <c r="HK35" i="14"/>
  <c r="HO35" i="14"/>
  <c r="DT35" i="14"/>
  <c r="DX35" i="14"/>
  <c r="EB35" i="14"/>
  <c r="EF35" i="14"/>
  <c r="EJ35" i="14"/>
  <c r="EN35" i="14"/>
  <c r="ER35" i="14"/>
  <c r="EV35" i="14"/>
  <c r="EZ35" i="14"/>
  <c r="FD35" i="14"/>
  <c r="FH35" i="14"/>
  <c r="FL35" i="14"/>
  <c r="FP35" i="14"/>
  <c r="FT35" i="14"/>
  <c r="FX35" i="14"/>
  <c r="GB35" i="14"/>
  <c r="GF35" i="14"/>
  <c r="GJ35" i="14"/>
  <c r="GN35" i="14"/>
  <c r="GR35" i="14"/>
  <c r="GV35" i="14"/>
  <c r="GZ35" i="14"/>
  <c r="HD35" i="14"/>
  <c r="HH35" i="14"/>
  <c r="HL35" i="14"/>
  <c r="DZ35" i="14"/>
  <c r="EH35" i="14"/>
  <c r="EP35" i="14"/>
  <c r="EX35" i="14"/>
  <c r="FF35" i="14"/>
  <c r="FN35" i="14"/>
  <c r="FV35" i="14"/>
  <c r="GD35" i="14"/>
  <c r="GL35" i="14"/>
  <c r="GT35" i="14"/>
  <c r="HB35" i="14"/>
  <c r="HJ35" i="14"/>
  <c r="DU35" i="14"/>
  <c r="EC35" i="14"/>
  <c r="EK35" i="14"/>
  <c r="ES35" i="14"/>
  <c r="FA35" i="14"/>
  <c r="FI35" i="14"/>
  <c r="FQ35" i="14"/>
  <c r="FY35" i="14"/>
  <c r="GG35" i="14"/>
  <c r="GO35" i="14"/>
  <c r="GW35" i="14"/>
  <c r="HE35" i="14"/>
  <c r="HM35" i="14"/>
  <c r="ED35" i="14"/>
  <c r="ET35" i="14"/>
  <c r="FJ35" i="14"/>
  <c r="FZ35" i="14"/>
  <c r="GP35" i="14"/>
  <c r="HF35" i="14"/>
  <c r="EG35" i="14"/>
  <c r="EW35" i="14"/>
  <c r="FM35" i="14"/>
  <c r="GC35" i="14"/>
  <c r="GS35" i="14"/>
  <c r="HI35" i="14"/>
  <c r="DV35" i="14"/>
  <c r="EL35" i="14"/>
  <c r="FB35" i="14"/>
  <c r="FR35" i="14"/>
  <c r="GH35" i="14"/>
  <c r="GX35" i="14"/>
  <c r="HN35" i="14"/>
  <c r="FU35" i="14"/>
  <c r="DY35" i="14"/>
  <c r="GK35" i="14"/>
  <c r="EO35" i="14"/>
  <c r="HA35" i="14"/>
  <c r="FE35" i="14"/>
  <c r="DV91" i="14"/>
  <c r="DZ91" i="14"/>
  <c r="ED91" i="14"/>
  <c r="EH91" i="14"/>
  <c r="EL91" i="14"/>
  <c r="EP91" i="14"/>
  <c r="ET91" i="14"/>
  <c r="EX91" i="14"/>
  <c r="FB91" i="14"/>
  <c r="FF91" i="14"/>
  <c r="FJ91" i="14"/>
  <c r="FN91" i="14"/>
  <c r="FR91" i="14"/>
  <c r="FV91" i="14"/>
  <c r="FZ91" i="14"/>
  <c r="GD91" i="14"/>
  <c r="GH91" i="14"/>
  <c r="GL91" i="14"/>
  <c r="GP91" i="14"/>
  <c r="GT91" i="14"/>
  <c r="GX91" i="14"/>
  <c r="HB91" i="14"/>
  <c r="HF91" i="14"/>
  <c r="HJ91" i="14"/>
  <c r="HN91" i="14"/>
  <c r="DS91" i="14"/>
  <c r="DW91" i="14"/>
  <c r="EA91" i="14"/>
  <c r="EE91" i="14"/>
  <c r="EI91" i="14"/>
  <c r="EM91" i="14"/>
  <c r="EQ91" i="14"/>
  <c r="EU91" i="14"/>
  <c r="EY91" i="14"/>
  <c r="FC91" i="14"/>
  <c r="FG91" i="14"/>
  <c r="FK91" i="14"/>
  <c r="FO91" i="14"/>
  <c r="FS91" i="14"/>
  <c r="FW91" i="14"/>
  <c r="GA91" i="14"/>
  <c r="GE91" i="14"/>
  <c r="GI91" i="14"/>
  <c r="GM91" i="14"/>
  <c r="GQ91" i="14"/>
  <c r="GU91" i="14"/>
  <c r="GY91" i="14"/>
  <c r="HC91" i="14"/>
  <c r="HG91" i="14"/>
  <c r="HK91" i="14"/>
  <c r="HO91" i="14"/>
  <c r="DX91" i="14"/>
  <c r="EF91" i="14"/>
  <c r="EN91" i="14"/>
  <c r="EV91" i="14"/>
  <c r="FD91" i="14"/>
  <c r="FL91" i="14"/>
  <c r="FT91" i="14"/>
  <c r="GB91" i="14"/>
  <c r="GJ91" i="14"/>
  <c r="GR91" i="14"/>
  <c r="GZ91" i="14"/>
  <c r="HH91" i="14"/>
  <c r="DY91" i="14"/>
  <c r="EG91" i="14"/>
  <c r="EO91" i="14"/>
  <c r="EW91" i="14"/>
  <c r="FE91" i="14"/>
  <c r="FM91" i="14"/>
  <c r="FU91" i="14"/>
  <c r="GC91" i="14"/>
  <c r="GK91" i="14"/>
  <c r="GS91" i="14"/>
  <c r="HA91" i="14"/>
  <c r="HI91" i="14"/>
  <c r="DT91" i="14"/>
  <c r="EB91" i="14"/>
  <c r="EJ91" i="14"/>
  <c r="ER91" i="14"/>
  <c r="EZ91" i="14"/>
  <c r="FH91" i="14"/>
  <c r="FP91" i="14"/>
  <c r="FX91" i="14"/>
  <c r="GF91" i="14"/>
  <c r="GN91" i="14"/>
  <c r="GV91" i="14"/>
  <c r="HD91" i="14"/>
  <c r="HL91" i="14"/>
  <c r="EK91" i="14"/>
  <c r="FQ91" i="14"/>
  <c r="GW91" i="14"/>
  <c r="ES91" i="14"/>
  <c r="FY91" i="14"/>
  <c r="HE91" i="14"/>
  <c r="DU91" i="14"/>
  <c r="FA91" i="14"/>
  <c r="GG91" i="14"/>
  <c r="HM91" i="14"/>
  <c r="EC91" i="14"/>
  <c r="FI91" i="14"/>
  <c r="GO91" i="14"/>
  <c r="DS11" i="14"/>
  <c r="DW11" i="14"/>
  <c r="EA11" i="14"/>
  <c r="EE11" i="14"/>
  <c r="EI11" i="14"/>
  <c r="EM11" i="14"/>
  <c r="EQ11" i="14"/>
  <c r="EU11" i="14"/>
  <c r="EY11" i="14"/>
  <c r="FC11" i="14"/>
  <c r="FG11" i="14"/>
  <c r="FK11" i="14"/>
  <c r="FO11" i="14"/>
  <c r="FS11" i="14"/>
  <c r="FW11" i="14"/>
  <c r="GA11" i="14"/>
  <c r="GE11" i="14"/>
  <c r="GI11" i="14"/>
  <c r="GM11" i="14"/>
  <c r="GQ11" i="14"/>
  <c r="GU11" i="14"/>
  <c r="GY11" i="14"/>
  <c r="HC11" i="14"/>
  <c r="HG11" i="14"/>
  <c r="HK11" i="14"/>
  <c r="HO11" i="14"/>
  <c r="DT11" i="14"/>
  <c r="DX11" i="14"/>
  <c r="EB11" i="14"/>
  <c r="EF11" i="14"/>
  <c r="EJ11" i="14"/>
  <c r="EN11" i="14"/>
  <c r="ER11" i="14"/>
  <c r="EV11" i="14"/>
  <c r="EZ11" i="14"/>
  <c r="FD11" i="14"/>
  <c r="FH11" i="14"/>
  <c r="FL11" i="14"/>
  <c r="FP11" i="14"/>
  <c r="FT11" i="14"/>
  <c r="FX11" i="14"/>
  <c r="GB11" i="14"/>
  <c r="GF11" i="14"/>
  <c r="GJ11" i="14"/>
  <c r="GN11" i="14"/>
  <c r="GR11" i="14"/>
  <c r="GV11" i="14"/>
  <c r="GZ11" i="14"/>
  <c r="HD11" i="14"/>
  <c r="HH11" i="14"/>
  <c r="HL11" i="14"/>
  <c r="DZ11" i="14"/>
  <c r="EH11" i="14"/>
  <c r="EP11" i="14"/>
  <c r="EX11" i="14"/>
  <c r="FF11" i="14"/>
  <c r="FN11" i="14"/>
  <c r="FV11" i="14"/>
  <c r="GD11" i="14"/>
  <c r="GL11" i="14"/>
  <c r="GT11" i="14"/>
  <c r="HB11" i="14"/>
  <c r="HJ11" i="14"/>
  <c r="DU11" i="14"/>
  <c r="EC11" i="14"/>
  <c r="EK11" i="14"/>
  <c r="ES11" i="14"/>
  <c r="FA11" i="14"/>
  <c r="FI11" i="14"/>
  <c r="FQ11" i="14"/>
  <c r="FY11" i="14"/>
  <c r="GG11" i="14"/>
  <c r="GO11" i="14"/>
  <c r="GW11" i="14"/>
  <c r="HE11" i="14"/>
  <c r="HM11" i="14"/>
  <c r="DV11" i="14"/>
  <c r="EL11" i="14"/>
  <c r="FB11" i="14"/>
  <c r="FR11" i="14"/>
  <c r="GH11" i="14"/>
  <c r="GX11" i="14"/>
  <c r="HN11" i="14"/>
  <c r="DY11" i="14"/>
  <c r="EO11" i="14"/>
  <c r="FE11" i="14"/>
  <c r="FU11" i="14"/>
  <c r="GK11" i="14"/>
  <c r="HA11" i="14"/>
  <c r="ED11" i="14"/>
  <c r="ET11" i="14"/>
  <c r="FJ11" i="14"/>
  <c r="FZ11" i="14"/>
  <c r="GP11" i="14"/>
  <c r="HF11" i="14"/>
  <c r="FM11" i="14"/>
  <c r="GC11" i="14"/>
  <c r="EG11" i="14"/>
  <c r="GS11" i="14"/>
  <c r="EW11" i="14"/>
  <c r="HI11" i="14"/>
  <c r="DV71" i="14"/>
  <c r="DZ71" i="14"/>
  <c r="ED71" i="14"/>
  <c r="EH71" i="14"/>
  <c r="EL71" i="14"/>
  <c r="EP71" i="14"/>
  <c r="ET71" i="14"/>
  <c r="EX71" i="14"/>
  <c r="FB71" i="14"/>
  <c r="FF71" i="14"/>
  <c r="FJ71" i="14"/>
  <c r="FN71" i="14"/>
  <c r="FR71" i="14"/>
  <c r="FV71" i="14"/>
  <c r="FZ71" i="14"/>
  <c r="GD71" i="14"/>
  <c r="GH71" i="14"/>
  <c r="GL71" i="14"/>
  <c r="GP71" i="14"/>
  <c r="GT71" i="14"/>
  <c r="GX71" i="14"/>
  <c r="HB71" i="14"/>
  <c r="HF71" i="14"/>
  <c r="HJ71" i="14"/>
  <c r="HN71" i="14"/>
  <c r="DS71" i="14"/>
  <c r="DW71" i="14"/>
  <c r="EA71" i="14"/>
  <c r="EE71" i="14"/>
  <c r="EI71" i="14"/>
  <c r="EM71" i="14"/>
  <c r="EQ71" i="14"/>
  <c r="EU71" i="14"/>
  <c r="EY71" i="14"/>
  <c r="FC71" i="14"/>
  <c r="FG71" i="14"/>
  <c r="FK71" i="14"/>
  <c r="FO71" i="14"/>
  <c r="FS71" i="14"/>
  <c r="FW71" i="14"/>
  <c r="GA71" i="14"/>
  <c r="GE71" i="14"/>
  <c r="GI71" i="14"/>
  <c r="GM71" i="14"/>
  <c r="GQ71" i="14"/>
  <c r="GU71" i="14"/>
  <c r="GY71" i="14"/>
  <c r="HC71" i="14"/>
  <c r="HG71" i="14"/>
  <c r="HK71" i="14"/>
  <c r="HO71" i="14"/>
  <c r="DT71" i="14"/>
  <c r="EB71" i="14"/>
  <c r="EJ71" i="14"/>
  <c r="ER71" i="14"/>
  <c r="EZ71" i="14"/>
  <c r="FH71" i="14"/>
  <c r="FP71" i="14"/>
  <c r="FX71" i="14"/>
  <c r="GF71" i="14"/>
  <c r="GN71" i="14"/>
  <c r="GV71" i="14"/>
  <c r="HD71" i="14"/>
  <c r="HL71" i="14"/>
  <c r="DU71" i="14"/>
  <c r="EC71" i="14"/>
  <c r="EK71" i="14"/>
  <c r="ES71" i="14"/>
  <c r="FA71" i="14"/>
  <c r="FI71" i="14"/>
  <c r="FQ71" i="14"/>
  <c r="FY71" i="14"/>
  <c r="GG71" i="14"/>
  <c r="GO71" i="14"/>
  <c r="GW71" i="14"/>
  <c r="HE71" i="14"/>
  <c r="HM71" i="14"/>
  <c r="DX71" i="14"/>
  <c r="EF71" i="14"/>
  <c r="EN71" i="14"/>
  <c r="EV71" i="14"/>
  <c r="FD71" i="14"/>
  <c r="FL71" i="14"/>
  <c r="FT71" i="14"/>
  <c r="GB71" i="14"/>
  <c r="GJ71" i="14"/>
  <c r="GR71" i="14"/>
  <c r="GZ71" i="14"/>
  <c r="HH71" i="14"/>
  <c r="EO71" i="14"/>
  <c r="FU71" i="14"/>
  <c r="HA71" i="14"/>
  <c r="EW71" i="14"/>
  <c r="GC71" i="14"/>
  <c r="HI71" i="14"/>
  <c r="DY71" i="14"/>
  <c r="FE71" i="14"/>
  <c r="GK71" i="14"/>
  <c r="EG71" i="14"/>
  <c r="FM71" i="14"/>
  <c r="GS71" i="14"/>
  <c r="DS94" i="14"/>
  <c r="DW94" i="14"/>
  <c r="EA94" i="14"/>
  <c r="EE94" i="14"/>
  <c r="EI94" i="14"/>
  <c r="EM94" i="14"/>
  <c r="EQ94" i="14"/>
  <c r="EU94" i="14"/>
  <c r="EY94" i="14"/>
  <c r="FC94" i="14"/>
  <c r="FG94" i="14"/>
  <c r="FK94" i="14"/>
  <c r="FO94" i="14"/>
  <c r="FS94" i="14"/>
  <c r="FW94" i="14"/>
  <c r="GA94" i="14"/>
  <c r="GE94" i="14"/>
  <c r="GI94" i="14"/>
  <c r="GM94" i="14"/>
  <c r="GQ94" i="14"/>
  <c r="GU94" i="14"/>
  <c r="GY94" i="14"/>
  <c r="HC94" i="14"/>
  <c r="HG94" i="14"/>
  <c r="HK94" i="14"/>
  <c r="HO94" i="14"/>
  <c r="DT94" i="14"/>
  <c r="DX94" i="14"/>
  <c r="EB94" i="14"/>
  <c r="EF94" i="14"/>
  <c r="EJ94" i="14"/>
  <c r="EN94" i="14"/>
  <c r="ER94" i="14"/>
  <c r="EV94" i="14"/>
  <c r="EZ94" i="14"/>
  <c r="FD94" i="14"/>
  <c r="FH94" i="14"/>
  <c r="FL94" i="14"/>
  <c r="FP94" i="14"/>
  <c r="FT94" i="14"/>
  <c r="FX94" i="14"/>
  <c r="GB94" i="14"/>
  <c r="GF94" i="14"/>
  <c r="GJ94" i="14"/>
  <c r="GN94" i="14"/>
  <c r="GR94" i="14"/>
  <c r="GV94" i="14"/>
  <c r="GZ94" i="14"/>
  <c r="HD94" i="14"/>
  <c r="HH94" i="14"/>
  <c r="HL94" i="14"/>
  <c r="DY94" i="14"/>
  <c r="EG94" i="14"/>
  <c r="EO94" i="14"/>
  <c r="EW94" i="14"/>
  <c r="FE94" i="14"/>
  <c r="FM94" i="14"/>
  <c r="FU94" i="14"/>
  <c r="GC94" i="14"/>
  <c r="GK94" i="14"/>
  <c r="GS94" i="14"/>
  <c r="HA94" i="14"/>
  <c r="HI94" i="14"/>
  <c r="DZ94" i="14"/>
  <c r="EH94" i="14"/>
  <c r="EP94" i="14"/>
  <c r="EX94" i="14"/>
  <c r="FF94" i="14"/>
  <c r="FN94" i="14"/>
  <c r="FV94" i="14"/>
  <c r="GD94" i="14"/>
  <c r="GL94" i="14"/>
  <c r="GT94" i="14"/>
  <c r="HB94" i="14"/>
  <c r="HJ94" i="14"/>
  <c r="DU94" i="14"/>
  <c r="EC94" i="14"/>
  <c r="EK94" i="14"/>
  <c r="ES94" i="14"/>
  <c r="FA94" i="14"/>
  <c r="FI94" i="14"/>
  <c r="FQ94" i="14"/>
  <c r="FY94" i="14"/>
  <c r="GG94" i="14"/>
  <c r="GO94" i="14"/>
  <c r="GW94" i="14"/>
  <c r="HE94" i="14"/>
  <c r="HM94" i="14"/>
  <c r="DV94" i="14"/>
  <c r="FB94" i="14"/>
  <c r="GH94" i="14"/>
  <c r="HN94" i="14"/>
  <c r="ED94" i="14"/>
  <c r="FJ94" i="14"/>
  <c r="GP94" i="14"/>
  <c r="EL94" i="14"/>
  <c r="FR94" i="14"/>
  <c r="GX94" i="14"/>
  <c r="ET94" i="14"/>
  <c r="FZ94" i="14"/>
  <c r="HF94" i="14"/>
  <c r="DV20" i="14"/>
  <c r="DZ20" i="14"/>
  <c r="ED20" i="14"/>
  <c r="EH20" i="14"/>
  <c r="EL20" i="14"/>
  <c r="EP20" i="14"/>
  <c r="ET20" i="14"/>
  <c r="EX20" i="14"/>
  <c r="FB20" i="14"/>
  <c r="FF20" i="14"/>
  <c r="FJ20" i="14"/>
  <c r="FN20" i="14"/>
  <c r="FR20" i="14"/>
  <c r="FV20" i="14"/>
  <c r="FZ20" i="14"/>
  <c r="GD20" i="14"/>
  <c r="GH20" i="14"/>
  <c r="GL20" i="14"/>
  <c r="GP20" i="14"/>
  <c r="GT20" i="14"/>
  <c r="GX20" i="14"/>
  <c r="HB20" i="14"/>
  <c r="HF20" i="14"/>
  <c r="HJ20" i="14"/>
  <c r="HN20" i="14"/>
  <c r="DS20" i="14"/>
  <c r="DW20" i="14"/>
  <c r="EA20" i="14"/>
  <c r="EE20" i="14"/>
  <c r="EI20" i="14"/>
  <c r="EM20" i="14"/>
  <c r="EQ20" i="14"/>
  <c r="EU20" i="14"/>
  <c r="EY20" i="14"/>
  <c r="FC20" i="14"/>
  <c r="FG20" i="14"/>
  <c r="FK20" i="14"/>
  <c r="FO20" i="14"/>
  <c r="FS20" i="14"/>
  <c r="FW20" i="14"/>
  <c r="GA20" i="14"/>
  <c r="GE20" i="14"/>
  <c r="GI20" i="14"/>
  <c r="GM20" i="14"/>
  <c r="GQ20" i="14"/>
  <c r="GU20" i="14"/>
  <c r="GY20" i="14"/>
  <c r="HC20" i="14"/>
  <c r="HG20" i="14"/>
  <c r="HK20" i="14"/>
  <c r="HO20" i="14"/>
  <c r="DU20" i="14"/>
  <c r="EC20" i="14"/>
  <c r="EK20" i="14"/>
  <c r="ES20" i="14"/>
  <c r="FA20" i="14"/>
  <c r="FI20" i="14"/>
  <c r="FQ20" i="14"/>
  <c r="FY20" i="14"/>
  <c r="GG20" i="14"/>
  <c r="GO20" i="14"/>
  <c r="GW20" i="14"/>
  <c r="HE20" i="14"/>
  <c r="HM20" i="14"/>
  <c r="DX20" i="14"/>
  <c r="EF20" i="14"/>
  <c r="EN20" i="14"/>
  <c r="EV20" i="14"/>
  <c r="FD20" i="14"/>
  <c r="FL20" i="14"/>
  <c r="FT20" i="14"/>
  <c r="GB20" i="14"/>
  <c r="GJ20" i="14"/>
  <c r="GR20" i="14"/>
  <c r="GZ20" i="14"/>
  <c r="HH20" i="14"/>
  <c r="DY20" i="14"/>
  <c r="EO20" i="14"/>
  <c r="FE20" i="14"/>
  <c r="FU20" i="14"/>
  <c r="GK20" i="14"/>
  <c r="HA20" i="14"/>
  <c r="EB20" i="14"/>
  <c r="ER20" i="14"/>
  <c r="FH20" i="14"/>
  <c r="FX20" i="14"/>
  <c r="GN20" i="14"/>
  <c r="HD20" i="14"/>
  <c r="EG20" i="14"/>
  <c r="EW20" i="14"/>
  <c r="FM20" i="14"/>
  <c r="GC20" i="14"/>
  <c r="GS20" i="14"/>
  <c r="HI20" i="14"/>
  <c r="EZ20" i="14"/>
  <c r="HL20" i="14"/>
  <c r="FP20" i="14"/>
  <c r="DT20" i="14"/>
  <c r="GF20" i="14"/>
  <c r="EJ20" i="14"/>
  <c r="GV20" i="14"/>
  <c r="DT30" i="14"/>
  <c r="DX30" i="14"/>
  <c r="EB30" i="14"/>
  <c r="EF30" i="14"/>
  <c r="EJ30" i="14"/>
  <c r="EN30" i="14"/>
  <c r="ER30" i="14"/>
  <c r="EV30" i="14"/>
  <c r="EZ30" i="14"/>
  <c r="FD30" i="14"/>
  <c r="FH30" i="14"/>
  <c r="FL30" i="14"/>
  <c r="FP30" i="14"/>
  <c r="FT30" i="14"/>
  <c r="FX30" i="14"/>
  <c r="GB30" i="14"/>
  <c r="GF30" i="14"/>
  <c r="GJ30" i="14"/>
  <c r="GN30" i="14"/>
  <c r="GR30" i="14"/>
  <c r="GV30" i="14"/>
  <c r="GZ30" i="14"/>
  <c r="HD30" i="14"/>
  <c r="HH30" i="14"/>
  <c r="HL30" i="14"/>
  <c r="DU30" i="14"/>
  <c r="DY30" i="14"/>
  <c r="EC30" i="14"/>
  <c r="EG30" i="14"/>
  <c r="EK30" i="14"/>
  <c r="EO30" i="14"/>
  <c r="ES30" i="14"/>
  <c r="EW30" i="14"/>
  <c r="FA30" i="14"/>
  <c r="FE30" i="14"/>
  <c r="FI30" i="14"/>
  <c r="FM30" i="14"/>
  <c r="FQ30" i="14"/>
  <c r="FU30" i="14"/>
  <c r="FY30" i="14"/>
  <c r="GC30" i="14"/>
  <c r="GG30" i="14"/>
  <c r="GK30" i="14"/>
  <c r="GO30" i="14"/>
  <c r="GS30" i="14"/>
  <c r="GW30" i="14"/>
  <c r="HA30" i="14"/>
  <c r="HE30" i="14"/>
  <c r="HI30" i="14"/>
  <c r="HM30" i="14"/>
  <c r="DS30" i="14"/>
  <c r="EA30" i="14"/>
  <c r="EI30" i="14"/>
  <c r="EQ30" i="14"/>
  <c r="EY30" i="14"/>
  <c r="FG30" i="14"/>
  <c r="FO30" i="14"/>
  <c r="FW30" i="14"/>
  <c r="GE30" i="14"/>
  <c r="GM30" i="14"/>
  <c r="GU30" i="14"/>
  <c r="HC30" i="14"/>
  <c r="HK30" i="14"/>
  <c r="DV30" i="14"/>
  <c r="ED30" i="14"/>
  <c r="EL30" i="14"/>
  <c r="ET30" i="14"/>
  <c r="FB30" i="14"/>
  <c r="FJ30" i="14"/>
  <c r="FR30" i="14"/>
  <c r="FZ30" i="14"/>
  <c r="GH30" i="14"/>
  <c r="GP30" i="14"/>
  <c r="GX30" i="14"/>
  <c r="HF30" i="14"/>
  <c r="HN30" i="14"/>
  <c r="DW30" i="14"/>
  <c r="EM30" i="14"/>
  <c r="FC30" i="14"/>
  <c r="FS30" i="14"/>
  <c r="GI30" i="14"/>
  <c r="GY30" i="14"/>
  <c r="HO30" i="14"/>
  <c r="DZ30" i="14"/>
  <c r="EP30" i="14"/>
  <c r="FF30" i="14"/>
  <c r="FV30" i="14"/>
  <c r="GL30" i="14"/>
  <c r="HB30" i="14"/>
  <c r="EE30" i="14"/>
  <c r="EU30" i="14"/>
  <c r="FK30" i="14"/>
  <c r="GA30" i="14"/>
  <c r="GQ30" i="14"/>
  <c r="HG30" i="14"/>
  <c r="FN30" i="14"/>
  <c r="GD30" i="14"/>
  <c r="EH30" i="14"/>
  <c r="GT30" i="14"/>
  <c r="EX30" i="14"/>
  <c r="HJ30" i="14"/>
  <c r="DT38" i="14"/>
  <c r="DX38" i="14"/>
  <c r="EB38" i="14"/>
  <c r="EF38" i="14"/>
  <c r="EJ38" i="14"/>
  <c r="EN38" i="14"/>
  <c r="ER38" i="14"/>
  <c r="EV38" i="14"/>
  <c r="EZ38" i="14"/>
  <c r="FD38" i="14"/>
  <c r="FH38" i="14"/>
  <c r="FL38" i="14"/>
  <c r="FP38" i="14"/>
  <c r="FT38" i="14"/>
  <c r="FX38" i="14"/>
  <c r="GB38" i="14"/>
  <c r="GF38" i="14"/>
  <c r="GJ38" i="14"/>
  <c r="GN38" i="14"/>
  <c r="GR38" i="14"/>
  <c r="GV38" i="14"/>
  <c r="GZ38" i="14"/>
  <c r="HD38" i="14"/>
  <c r="HH38" i="14"/>
  <c r="HL38" i="14"/>
  <c r="DU38" i="14"/>
  <c r="DY38" i="14"/>
  <c r="EC38" i="14"/>
  <c r="EG38" i="14"/>
  <c r="EK38" i="14"/>
  <c r="EO38" i="14"/>
  <c r="ES38" i="14"/>
  <c r="EW38" i="14"/>
  <c r="FA38" i="14"/>
  <c r="FE38" i="14"/>
  <c r="FI38" i="14"/>
  <c r="FM38" i="14"/>
  <c r="FQ38" i="14"/>
  <c r="FU38" i="14"/>
  <c r="FY38" i="14"/>
  <c r="GC38" i="14"/>
  <c r="GG38" i="14"/>
  <c r="GK38" i="14"/>
  <c r="GO38" i="14"/>
  <c r="GS38" i="14"/>
  <c r="GW38" i="14"/>
  <c r="HA38" i="14"/>
  <c r="HE38" i="14"/>
  <c r="HI38" i="14"/>
  <c r="HM38" i="14"/>
  <c r="DS38" i="14"/>
  <c r="EA38" i="14"/>
  <c r="EI38" i="14"/>
  <c r="EQ38" i="14"/>
  <c r="EY38" i="14"/>
  <c r="FG38" i="14"/>
  <c r="FO38" i="14"/>
  <c r="FW38" i="14"/>
  <c r="GE38" i="14"/>
  <c r="GM38" i="14"/>
  <c r="GU38" i="14"/>
  <c r="HC38" i="14"/>
  <c r="HK38" i="14"/>
  <c r="DV38" i="14"/>
  <c r="ED38" i="14"/>
  <c r="EL38" i="14"/>
  <c r="ET38" i="14"/>
  <c r="FB38" i="14"/>
  <c r="FJ38" i="14"/>
  <c r="FR38" i="14"/>
  <c r="FZ38" i="14"/>
  <c r="GH38" i="14"/>
  <c r="GP38" i="14"/>
  <c r="GX38" i="14"/>
  <c r="HF38" i="14"/>
  <c r="HN38" i="14"/>
  <c r="EE38" i="14"/>
  <c r="EU38" i="14"/>
  <c r="FK38" i="14"/>
  <c r="GA38" i="14"/>
  <c r="GQ38" i="14"/>
  <c r="HG38" i="14"/>
  <c r="EH38" i="14"/>
  <c r="EX38" i="14"/>
  <c r="FN38" i="14"/>
  <c r="GD38" i="14"/>
  <c r="GT38" i="14"/>
  <c r="HJ38" i="14"/>
  <c r="DW38" i="14"/>
  <c r="EM38" i="14"/>
  <c r="FC38" i="14"/>
  <c r="FS38" i="14"/>
  <c r="GI38" i="14"/>
  <c r="GY38" i="14"/>
  <c r="HO38" i="14"/>
  <c r="DZ38" i="14"/>
  <c r="GL38" i="14"/>
  <c r="EP38" i="14"/>
  <c r="HB38" i="14"/>
  <c r="FF38" i="14"/>
  <c r="FV38" i="14"/>
  <c r="DS82" i="14"/>
  <c r="DW82" i="14"/>
  <c r="EA82" i="14"/>
  <c r="EE82" i="14"/>
  <c r="EI82" i="14"/>
  <c r="EM82" i="14"/>
  <c r="EQ82" i="14"/>
  <c r="EU82" i="14"/>
  <c r="EY82" i="14"/>
  <c r="FC82" i="14"/>
  <c r="FG82" i="14"/>
  <c r="FK82" i="14"/>
  <c r="FO82" i="14"/>
  <c r="FS82" i="14"/>
  <c r="FW82" i="14"/>
  <c r="GA82" i="14"/>
  <c r="GE82" i="14"/>
  <c r="GI82" i="14"/>
  <c r="GM82" i="14"/>
  <c r="GQ82" i="14"/>
  <c r="GU82" i="14"/>
  <c r="GY82" i="14"/>
  <c r="HC82" i="14"/>
  <c r="HG82" i="14"/>
  <c r="HK82" i="14"/>
  <c r="HO82" i="14"/>
  <c r="DT82" i="14"/>
  <c r="DX82" i="14"/>
  <c r="EB82" i="14"/>
  <c r="EF82" i="14"/>
  <c r="EJ82" i="14"/>
  <c r="EN82" i="14"/>
  <c r="ER82" i="14"/>
  <c r="EV82" i="14"/>
  <c r="EZ82" i="14"/>
  <c r="FD82" i="14"/>
  <c r="FH82" i="14"/>
  <c r="FL82" i="14"/>
  <c r="FP82" i="14"/>
  <c r="FT82" i="14"/>
  <c r="FX82" i="14"/>
  <c r="GB82" i="14"/>
  <c r="GF82" i="14"/>
  <c r="GJ82" i="14"/>
  <c r="GN82" i="14"/>
  <c r="GR82" i="14"/>
  <c r="GV82" i="14"/>
  <c r="GZ82" i="14"/>
  <c r="HD82" i="14"/>
  <c r="HH82" i="14"/>
  <c r="HL82" i="14"/>
  <c r="DU82" i="14"/>
  <c r="EC82" i="14"/>
  <c r="EK82" i="14"/>
  <c r="ES82" i="14"/>
  <c r="FA82" i="14"/>
  <c r="FI82" i="14"/>
  <c r="FQ82" i="14"/>
  <c r="FY82" i="14"/>
  <c r="GG82" i="14"/>
  <c r="GO82" i="14"/>
  <c r="GW82" i="14"/>
  <c r="HE82" i="14"/>
  <c r="HM82" i="14"/>
  <c r="DV82" i="14"/>
  <c r="ED82" i="14"/>
  <c r="EL82" i="14"/>
  <c r="ET82" i="14"/>
  <c r="FB82" i="14"/>
  <c r="FJ82" i="14"/>
  <c r="FR82" i="14"/>
  <c r="FZ82" i="14"/>
  <c r="GH82" i="14"/>
  <c r="GP82" i="14"/>
  <c r="GX82" i="14"/>
  <c r="HF82" i="14"/>
  <c r="HN82" i="14"/>
  <c r="DY82" i="14"/>
  <c r="EG82" i="14"/>
  <c r="EO82" i="14"/>
  <c r="EW82" i="14"/>
  <c r="FE82" i="14"/>
  <c r="FM82" i="14"/>
  <c r="FU82" i="14"/>
  <c r="GC82" i="14"/>
  <c r="GK82" i="14"/>
  <c r="GS82" i="14"/>
  <c r="HA82" i="14"/>
  <c r="HI82" i="14"/>
  <c r="EX82" i="14"/>
  <c r="GD82" i="14"/>
  <c r="HJ82" i="14"/>
  <c r="DZ82" i="14"/>
  <c r="FF82" i="14"/>
  <c r="GL82" i="14"/>
  <c r="EH82" i="14"/>
  <c r="FN82" i="14"/>
  <c r="GT82" i="14"/>
  <c r="EP82" i="14"/>
  <c r="FV82" i="14"/>
  <c r="HB82" i="14"/>
  <c r="DS86" i="14"/>
  <c r="DW86" i="14"/>
  <c r="EA86" i="14"/>
  <c r="EE86" i="14"/>
  <c r="EI86" i="14"/>
  <c r="EM86" i="14"/>
  <c r="EQ86" i="14"/>
  <c r="EU86" i="14"/>
  <c r="EY86" i="14"/>
  <c r="FC86" i="14"/>
  <c r="FG86" i="14"/>
  <c r="FK86" i="14"/>
  <c r="FO86" i="14"/>
  <c r="FS86" i="14"/>
  <c r="FW86" i="14"/>
  <c r="GA86" i="14"/>
  <c r="GE86" i="14"/>
  <c r="GI86" i="14"/>
  <c r="GM86" i="14"/>
  <c r="GQ86" i="14"/>
  <c r="GU86" i="14"/>
  <c r="GY86" i="14"/>
  <c r="HC86" i="14"/>
  <c r="HG86" i="14"/>
  <c r="HK86" i="14"/>
  <c r="HO86" i="14"/>
  <c r="DT86" i="14"/>
  <c r="DX86" i="14"/>
  <c r="EB86" i="14"/>
  <c r="EF86" i="14"/>
  <c r="EJ86" i="14"/>
  <c r="EN86" i="14"/>
  <c r="ER86" i="14"/>
  <c r="EV86" i="14"/>
  <c r="EZ86" i="14"/>
  <c r="FD86" i="14"/>
  <c r="FH86" i="14"/>
  <c r="FL86" i="14"/>
  <c r="FP86" i="14"/>
  <c r="FT86" i="14"/>
  <c r="FX86" i="14"/>
  <c r="GB86" i="14"/>
  <c r="GF86" i="14"/>
  <c r="GJ86" i="14"/>
  <c r="GN86" i="14"/>
  <c r="GR86" i="14"/>
  <c r="GV86" i="14"/>
  <c r="GZ86" i="14"/>
  <c r="HD86" i="14"/>
  <c r="HH86" i="14"/>
  <c r="HL86" i="14"/>
  <c r="DY86" i="14"/>
  <c r="EG86" i="14"/>
  <c r="EO86" i="14"/>
  <c r="EW86" i="14"/>
  <c r="FE86" i="14"/>
  <c r="FM86" i="14"/>
  <c r="FU86" i="14"/>
  <c r="GC86" i="14"/>
  <c r="GK86" i="14"/>
  <c r="GS86" i="14"/>
  <c r="HA86" i="14"/>
  <c r="HI86" i="14"/>
  <c r="DZ86" i="14"/>
  <c r="EH86" i="14"/>
  <c r="EP86" i="14"/>
  <c r="EX86" i="14"/>
  <c r="FF86" i="14"/>
  <c r="FN86" i="14"/>
  <c r="FV86" i="14"/>
  <c r="GD86" i="14"/>
  <c r="GL86" i="14"/>
  <c r="GT86" i="14"/>
  <c r="HB86" i="14"/>
  <c r="HJ86" i="14"/>
  <c r="DU86" i="14"/>
  <c r="EC86" i="14"/>
  <c r="EK86" i="14"/>
  <c r="ES86" i="14"/>
  <c r="FA86" i="14"/>
  <c r="FI86" i="14"/>
  <c r="FQ86" i="14"/>
  <c r="FY86" i="14"/>
  <c r="GG86" i="14"/>
  <c r="GO86" i="14"/>
  <c r="GW86" i="14"/>
  <c r="HE86" i="14"/>
  <c r="HM86" i="14"/>
  <c r="ED86" i="14"/>
  <c r="FJ86" i="14"/>
  <c r="GP86" i="14"/>
  <c r="EL86" i="14"/>
  <c r="FR86" i="14"/>
  <c r="GX86" i="14"/>
  <c r="ET86" i="14"/>
  <c r="FZ86" i="14"/>
  <c r="HF86" i="14"/>
  <c r="DV86" i="14"/>
  <c r="FB86" i="14"/>
  <c r="GH86" i="14"/>
  <c r="HN86" i="14"/>
  <c r="DS102" i="14"/>
  <c r="DW102" i="14"/>
  <c r="EA102" i="14"/>
  <c r="EE102" i="14"/>
  <c r="EI102" i="14"/>
  <c r="EM102" i="14"/>
  <c r="EQ102" i="14"/>
  <c r="EU102" i="14"/>
  <c r="EY102" i="14"/>
  <c r="FC102" i="14"/>
  <c r="FG102" i="14"/>
  <c r="FK102" i="14"/>
  <c r="FO102" i="14"/>
  <c r="FS102" i="14"/>
  <c r="FW102" i="14"/>
  <c r="GA102" i="14"/>
  <c r="GE102" i="14"/>
  <c r="GI102" i="14"/>
  <c r="GM102" i="14"/>
  <c r="GQ102" i="14"/>
  <c r="GU102" i="14"/>
  <c r="GY102" i="14"/>
  <c r="HC102" i="14"/>
  <c r="HG102" i="14"/>
  <c r="HK102" i="14"/>
  <c r="HO102" i="14"/>
  <c r="DT102" i="14"/>
  <c r="DX102" i="14"/>
  <c r="EB102" i="14"/>
  <c r="EF102" i="14"/>
  <c r="EJ102" i="14"/>
  <c r="EN102" i="14"/>
  <c r="ER102" i="14"/>
  <c r="EV102" i="14"/>
  <c r="EZ102" i="14"/>
  <c r="FD102" i="14"/>
  <c r="FH102" i="14"/>
  <c r="FL102" i="14"/>
  <c r="FP102" i="14"/>
  <c r="FT102" i="14"/>
  <c r="FX102" i="14"/>
  <c r="GB102" i="14"/>
  <c r="GF102" i="14"/>
  <c r="GJ102" i="14"/>
  <c r="GN102" i="14"/>
  <c r="GR102" i="14"/>
  <c r="GV102" i="14"/>
  <c r="GZ102" i="14"/>
  <c r="HD102" i="14"/>
  <c r="HH102" i="14"/>
  <c r="HL102" i="14"/>
  <c r="DY102" i="14"/>
  <c r="EG102" i="14"/>
  <c r="EO102" i="14"/>
  <c r="EW102" i="14"/>
  <c r="FE102" i="14"/>
  <c r="FM102" i="14"/>
  <c r="FU102" i="14"/>
  <c r="GC102" i="14"/>
  <c r="GK102" i="14"/>
  <c r="GS102" i="14"/>
  <c r="HA102" i="14"/>
  <c r="HI102" i="14"/>
  <c r="DZ102" i="14"/>
  <c r="EH102" i="14"/>
  <c r="EP102" i="14"/>
  <c r="EX102" i="14"/>
  <c r="FF102" i="14"/>
  <c r="FN102" i="14"/>
  <c r="FV102" i="14"/>
  <c r="GD102" i="14"/>
  <c r="GL102" i="14"/>
  <c r="GT102" i="14"/>
  <c r="HB102" i="14"/>
  <c r="HJ102" i="14"/>
  <c r="DU102" i="14"/>
  <c r="EC102" i="14"/>
  <c r="EK102" i="14"/>
  <c r="ES102" i="14"/>
  <c r="FA102" i="14"/>
  <c r="FI102" i="14"/>
  <c r="FQ102" i="14"/>
  <c r="FY102" i="14"/>
  <c r="GG102" i="14"/>
  <c r="GO102" i="14"/>
  <c r="GW102" i="14"/>
  <c r="HE102" i="14"/>
  <c r="HM102" i="14"/>
  <c r="ET102" i="14"/>
  <c r="FZ102" i="14"/>
  <c r="HF102" i="14"/>
  <c r="DV102" i="14"/>
  <c r="FB102" i="14"/>
  <c r="GH102" i="14"/>
  <c r="HN102" i="14"/>
  <c r="ED102" i="14"/>
  <c r="FJ102" i="14"/>
  <c r="GP102" i="14"/>
  <c r="EL102" i="14"/>
  <c r="FR102" i="14"/>
  <c r="GX102" i="14"/>
  <c r="DU96" i="14"/>
  <c r="DY96" i="14"/>
  <c r="EC96" i="14"/>
  <c r="EG96" i="14"/>
  <c r="EK96" i="14"/>
  <c r="EO96" i="14"/>
  <c r="ES96" i="14"/>
  <c r="EW96" i="14"/>
  <c r="FA96" i="14"/>
  <c r="FE96" i="14"/>
  <c r="FI96" i="14"/>
  <c r="FM96" i="14"/>
  <c r="FQ96" i="14"/>
  <c r="FU96" i="14"/>
  <c r="FY96" i="14"/>
  <c r="GC96" i="14"/>
  <c r="GG96" i="14"/>
  <c r="GK96" i="14"/>
  <c r="GO96" i="14"/>
  <c r="GS96" i="14"/>
  <c r="GW96" i="14"/>
  <c r="HA96" i="14"/>
  <c r="HE96" i="14"/>
  <c r="HI96" i="14"/>
  <c r="HM96" i="14"/>
  <c r="DV96" i="14"/>
  <c r="DZ96" i="14"/>
  <c r="ED96" i="14"/>
  <c r="EH96" i="14"/>
  <c r="EL96" i="14"/>
  <c r="EP96" i="14"/>
  <c r="ET96" i="14"/>
  <c r="EX96" i="14"/>
  <c r="FB96" i="14"/>
  <c r="FF96" i="14"/>
  <c r="FJ96" i="14"/>
  <c r="FN96" i="14"/>
  <c r="FR96" i="14"/>
  <c r="FV96" i="14"/>
  <c r="FZ96" i="14"/>
  <c r="GD96" i="14"/>
  <c r="GH96" i="14"/>
  <c r="GL96" i="14"/>
  <c r="GP96" i="14"/>
  <c r="GT96" i="14"/>
  <c r="GX96" i="14"/>
  <c r="HB96" i="14"/>
  <c r="HF96" i="14"/>
  <c r="HJ96" i="14"/>
  <c r="HN96" i="14"/>
  <c r="DW96" i="14"/>
  <c r="EE96" i="14"/>
  <c r="EM96" i="14"/>
  <c r="EU96" i="14"/>
  <c r="FC96" i="14"/>
  <c r="FK96" i="14"/>
  <c r="FS96" i="14"/>
  <c r="GA96" i="14"/>
  <c r="GI96" i="14"/>
  <c r="GQ96" i="14"/>
  <c r="GY96" i="14"/>
  <c r="HG96" i="14"/>
  <c r="HO96" i="14"/>
  <c r="DX96" i="14"/>
  <c r="EF96" i="14"/>
  <c r="EN96" i="14"/>
  <c r="EV96" i="14"/>
  <c r="FD96" i="14"/>
  <c r="FL96" i="14"/>
  <c r="FT96" i="14"/>
  <c r="GB96" i="14"/>
  <c r="GJ96" i="14"/>
  <c r="GR96" i="14"/>
  <c r="GZ96" i="14"/>
  <c r="HH96" i="14"/>
  <c r="DS96" i="14"/>
  <c r="EA96" i="14"/>
  <c r="EI96" i="14"/>
  <c r="EQ96" i="14"/>
  <c r="EY96" i="14"/>
  <c r="FG96" i="14"/>
  <c r="FO96" i="14"/>
  <c r="FW96" i="14"/>
  <c r="GE96" i="14"/>
  <c r="GM96" i="14"/>
  <c r="GU96" i="14"/>
  <c r="HC96" i="14"/>
  <c r="HK96" i="14"/>
  <c r="ER96" i="14"/>
  <c r="FX96" i="14"/>
  <c r="HD96" i="14"/>
  <c r="DT96" i="14"/>
  <c r="EZ96" i="14"/>
  <c r="GF96" i="14"/>
  <c r="HL96" i="14"/>
  <c r="EB96" i="14"/>
  <c r="FH96" i="14"/>
  <c r="GN96" i="14"/>
  <c r="EJ96" i="14"/>
  <c r="FP96" i="14"/>
  <c r="GV96" i="14"/>
  <c r="DU25" i="14"/>
  <c r="DY25" i="14"/>
  <c r="EC25" i="14"/>
  <c r="EG25" i="14"/>
  <c r="EK25" i="14"/>
  <c r="EO25" i="14"/>
  <c r="ES25" i="14"/>
  <c r="EW25" i="14"/>
  <c r="FA25" i="14"/>
  <c r="FE25" i="14"/>
  <c r="FI25" i="14"/>
  <c r="FM25" i="14"/>
  <c r="FQ25" i="14"/>
  <c r="FU25" i="14"/>
  <c r="FY25" i="14"/>
  <c r="GC25" i="14"/>
  <c r="GG25" i="14"/>
  <c r="GK25" i="14"/>
  <c r="GO25" i="14"/>
  <c r="GS25" i="14"/>
  <c r="GW25" i="14"/>
  <c r="HA25" i="14"/>
  <c r="HE25" i="14"/>
  <c r="HI25" i="14"/>
  <c r="HM25" i="14"/>
  <c r="DV25" i="14"/>
  <c r="DZ25" i="14"/>
  <c r="ED25" i="14"/>
  <c r="EH25" i="14"/>
  <c r="EL25" i="14"/>
  <c r="EP25" i="14"/>
  <c r="ET25" i="14"/>
  <c r="EX25" i="14"/>
  <c r="FB25" i="14"/>
  <c r="FF25" i="14"/>
  <c r="FJ25" i="14"/>
  <c r="FN25" i="14"/>
  <c r="FR25" i="14"/>
  <c r="FV25" i="14"/>
  <c r="FZ25" i="14"/>
  <c r="GD25" i="14"/>
  <c r="GH25" i="14"/>
  <c r="GL25" i="14"/>
  <c r="GP25" i="14"/>
  <c r="GT25" i="14"/>
  <c r="GX25" i="14"/>
  <c r="HB25" i="14"/>
  <c r="HF25" i="14"/>
  <c r="HJ25" i="14"/>
  <c r="HN25" i="14"/>
  <c r="DT25" i="14"/>
  <c r="EB25" i="14"/>
  <c r="EJ25" i="14"/>
  <c r="ER25" i="14"/>
  <c r="EZ25" i="14"/>
  <c r="FH25" i="14"/>
  <c r="FP25" i="14"/>
  <c r="FX25" i="14"/>
  <c r="GF25" i="14"/>
  <c r="GN25" i="14"/>
  <c r="GV25" i="14"/>
  <c r="HD25" i="14"/>
  <c r="HL25" i="14"/>
  <c r="DW25" i="14"/>
  <c r="EE25" i="14"/>
  <c r="EM25" i="14"/>
  <c r="EU25" i="14"/>
  <c r="FC25" i="14"/>
  <c r="FK25" i="14"/>
  <c r="FS25" i="14"/>
  <c r="GA25" i="14"/>
  <c r="GI25" i="14"/>
  <c r="GQ25" i="14"/>
  <c r="GY25" i="14"/>
  <c r="HG25" i="14"/>
  <c r="HO25" i="14"/>
  <c r="EF25" i="14"/>
  <c r="EV25" i="14"/>
  <c r="FL25" i="14"/>
  <c r="GB25" i="14"/>
  <c r="GR25" i="14"/>
  <c r="HH25" i="14"/>
  <c r="DS25" i="14"/>
  <c r="EI25" i="14"/>
  <c r="EY25" i="14"/>
  <c r="FO25" i="14"/>
  <c r="GE25" i="14"/>
  <c r="GU25" i="14"/>
  <c r="HK25" i="14"/>
  <c r="DX25" i="14"/>
  <c r="EN25" i="14"/>
  <c r="FD25" i="14"/>
  <c r="FT25" i="14"/>
  <c r="GJ25" i="14"/>
  <c r="GZ25" i="14"/>
  <c r="FG25" i="14"/>
  <c r="FW25" i="14"/>
  <c r="EA25" i="14"/>
  <c r="GM25" i="14"/>
  <c r="EQ25" i="14"/>
  <c r="HC25" i="14"/>
  <c r="DU60" i="14"/>
  <c r="DY60" i="14"/>
  <c r="EC60" i="14"/>
  <c r="EG60" i="14"/>
  <c r="EK60" i="14"/>
  <c r="EO60" i="14"/>
  <c r="ES60" i="14"/>
  <c r="EW60" i="14"/>
  <c r="FA60" i="14"/>
  <c r="FE60" i="14"/>
  <c r="FI60" i="14"/>
  <c r="FM60" i="14"/>
  <c r="FQ60" i="14"/>
  <c r="FU60" i="14"/>
  <c r="FY60" i="14"/>
  <c r="GC60" i="14"/>
  <c r="GG60" i="14"/>
  <c r="GK60" i="14"/>
  <c r="GO60" i="14"/>
  <c r="GS60" i="14"/>
  <c r="GW60" i="14"/>
  <c r="HA60" i="14"/>
  <c r="HE60" i="14"/>
  <c r="HI60" i="14"/>
  <c r="HM60" i="14"/>
  <c r="DV60" i="14"/>
  <c r="DZ60" i="14"/>
  <c r="ED60" i="14"/>
  <c r="EH60" i="14"/>
  <c r="EL60" i="14"/>
  <c r="EP60" i="14"/>
  <c r="ET60" i="14"/>
  <c r="EX60" i="14"/>
  <c r="FB60" i="14"/>
  <c r="FF60" i="14"/>
  <c r="FJ60" i="14"/>
  <c r="FN60" i="14"/>
  <c r="FR60" i="14"/>
  <c r="FV60" i="14"/>
  <c r="FZ60" i="14"/>
  <c r="GD60" i="14"/>
  <c r="GH60" i="14"/>
  <c r="GL60" i="14"/>
  <c r="GP60" i="14"/>
  <c r="GT60" i="14"/>
  <c r="GX60" i="14"/>
  <c r="HB60" i="14"/>
  <c r="HF60" i="14"/>
  <c r="HJ60" i="14"/>
  <c r="HN60" i="14"/>
  <c r="DS60" i="14"/>
  <c r="EA60" i="14"/>
  <c r="EI60" i="14"/>
  <c r="EQ60" i="14"/>
  <c r="EY60" i="14"/>
  <c r="FG60" i="14"/>
  <c r="FO60" i="14"/>
  <c r="FW60" i="14"/>
  <c r="GE60" i="14"/>
  <c r="GM60" i="14"/>
  <c r="GU60" i="14"/>
  <c r="HC60" i="14"/>
  <c r="HK60" i="14"/>
  <c r="DT60" i="14"/>
  <c r="EB60" i="14"/>
  <c r="EJ60" i="14"/>
  <c r="ER60" i="14"/>
  <c r="EZ60" i="14"/>
  <c r="FH60" i="14"/>
  <c r="FP60" i="14"/>
  <c r="FX60" i="14"/>
  <c r="GF60" i="14"/>
  <c r="GN60" i="14"/>
  <c r="GV60" i="14"/>
  <c r="HD60" i="14"/>
  <c r="HL60" i="14"/>
  <c r="DW60" i="14"/>
  <c r="EE60" i="14"/>
  <c r="EM60" i="14"/>
  <c r="EU60" i="14"/>
  <c r="FC60" i="14"/>
  <c r="FK60" i="14"/>
  <c r="FS60" i="14"/>
  <c r="GA60" i="14"/>
  <c r="GI60" i="14"/>
  <c r="GQ60" i="14"/>
  <c r="GY60" i="14"/>
  <c r="HG60" i="14"/>
  <c r="HO60" i="14"/>
  <c r="EF60" i="14"/>
  <c r="FL60" i="14"/>
  <c r="GR60" i="14"/>
  <c r="EN60" i="14"/>
  <c r="FT60" i="14"/>
  <c r="GZ60" i="14"/>
  <c r="EV60" i="14"/>
  <c r="GB60" i="14"/>
  <c r="HH60" i="14"/>
  <c r="DX60" i="14"/>
  <c r="FD60" i="14"/>
  <c r="GJ60" i="14"/>
  <c r="DU80" i="14"/>
  <c r="DY80" i="14"/>
  <c r="EC80" i="14"/>
  <c r="EG80" i="14"/>
  <c r="EK80" i="14"/>
  <c r="EO80" i="14"/>
  <c r="ES80" i="14"/>
  <c r="EW80" i="14"/>
  <c r="FA80" i="14"/>
  <c r="FE80" i="14"/>
  <c r="FI80" i="14"/>
  <c r="FM80" i="14"/>
  <c r="FQ80" i="14"/>
  <c r="FU80" i="14"/>
  <c r="FY80" i="14"/>
  <c r="GC80" i="14"/>
  <c r="GG80" i="14"/>
  <c r="GK80" i="14"/>
  <c r="GO80" i="14"/>
  <c r="GS80" i="14"/>
  <c r="GW80" i="14"/>
  <c r="HA80" i="14"/>
  <c r="HE80" i="14"/>
  <c r="HI80" i="14"/>
  <c r="HM80" i="14"/>
  <c r="DV80" i="14"/>
  <c r="DZ80" i="14"/>
  <c r="ED80" i="14"/>
  <c r="EH80" i="14"/>
  <c r="EL80" i="14"/>
  <c r="EP80" i="14"/>
  <c r="ET80" i="14"/>
  <c r="EX80" i="14"/>
  <c r="FB80" i="14"/>
  <c r="FF80" i="14"/>
  <c r="FJ80" i="14"/>
  <c r="FN80" i="14"/>
  <c r="FR80" i="14"/>
  <c r="FV80" i="14"/>
  <c r="FZ80" i="14"/>
  <c r="GD80" i="14"/>
  <c r="GH80" i="14"/>
  <c r="GL80" i="14"/>
  <c r="GP80" i="14"/>
  <c r="GT80" i="14"/>
  <c r="GX80" i="14"/>
  <c r="HB80" i="14"/>
  <c r="HF80" i="14"/>
  <c r="HJ80" i="14"/>
  <c r="HN80" i="14"/>
  <c r="DW80" i="14"/>
  <c r="EE80" i="14"/>
  <c r="EM80" i="14"/>
  <c r="EU80" i="14"/>
  <c r="FC80" i="14"/>
  <c r="FK80" i="14"/>
  <c r="FS80" i="14"/>
  <c r="GA80" i="14"/>
  <c r="GI80" i="14"/>
  <c r="GQ80" i="14"/>
  <c r="GY80" i="14"/>
  <c r="HG80" i="14"/>
  <c r="HO80" i="14"/>
  <c r="DX80" i="14"/>
  <c r="EF80" i="14"/>
  <c r="EN80" i="14"/>
  <c r="EV80" i="14"/>
  <c r="FD80" i="14"/>
  <c r="FL80" i="14"/>
  <c r="FT80" i="14"/>
  <c r="GB80" i="14"/>
  <c r="GJ80" i="14"/>
  <c r="GR80" i="14"/>
  <c r="GZ80" i="14"/>
  <c r="HH80" i="14"/>
  <c r="DS80" i="14"/>
  <c r="EA80" i="14"/>
  <c r="EI80" i="14"/>
  <c r="EQ80" i="14"/>
  <c r="EY80" i="14"/>
  <c r="FG80" i="14"/>
  <c r="FO80" i="14"/>
  <c r="FW80" i="14"/>
  <c r="GE80" i="14"/>
  <c r="GM80" i="14"/>
  <c r="GU80" i="14"/>
  <c r="HC80" i="14"/>
  <c r="HK80" i="14"/>
  <c r="EB80" i="14"/>
  <c r="FH80" i="14"/>
  <c r="GN80" i="14"/>
  <c r="EJ80" i="14"/>
  <c r="FP80" i="14"/>
  <c r="GV80" i="14"/>
  <c r="ER80" i="14"/>
  <c r="FX80" i="14"/>
  <c r="HD80" i="14"/>
  <c r="DT80" i="14"/>
  <c r="EZ80" i="14"/>
  <c r="GF80" i="14"/>
  <c r="HL80" i="14"/>
  <c r="DU45" i="14"/>
  <c r="DY45" i="14"/>
  <c r="EC45" i="14"/>
  <c r="EG45" i="14"/>
  <c r="EK45" i="14"/>
  <c r="EO45" i="14"/>
  <c r="ES45" i="14"/>
  <c r="EW45" i="14"/>
  <c r="FA45" i="14"/>
  <c r="FE45" i="14"/>
  <c r="FI45" i="14"/>
  <c r="FM45" i="14"/>
  <c r="FQ45" i="14"/>
  <c r="FU45" i="14"/>
  <c r="FY45" i="14"/>
  <c r="GC45" i="14"/>
  <c r="GG45" i="14"/>
  <c r="GK45" i="14"/>
  <c r="GO45" i="14"/>
  <c r="GS45" i="14"/>
  <c r="GW45" i="14"/>
  <c r="HA45" i="14"/>
  <c r="HE45" i="14"/>
  <c r="HI45" i="14"/>
  <c r="HM45" i="14"/>
  <c r="DV45" i="14"/>
  <c r="DZ45" i="14"/>
  <c r="ED45" i="14"/>
  <c r="EH45" i="14"/>
  <c r="EL45" i="14"/>
  <c r="EP45" i="14"/>
  <c r="ET45" i="14"/>
  <c r="EX45" i="14"/>
  <c r="FB45" i="14"/>
  <c r="FF45" i="14"/>
  <c r="FJ45" i="14"/>
  <c r="FN45" i="14"/>
  <c r="FR45" i="14"/>
  <c r="FV45" i="14"/>
  <c r="FZ45" i="14"/>
  <c r="GD45" i="14"/>
  <c r="GH45" i="14"/>
  <c r="GL45" i="14"/>
  <c r="GP45" i="14"/>
  <c r="GT45" i="14"/>
  <c r="GX45" i="14"/>
  <c r="HB45" i="14"/>
  <c r="HF45" i="14"/>
  <c r="HJ45" i="14"/>
  <c r="HN45" i="14"/>
  <c r="DX45" i="14"/>
  <c r="EF45" i="14"/>
  <c r="EN45" i="14"/>
  <c r="EV45" i="14"/>
  <c r="FD45" i="14"/>
  <c r="FL45" i="14"/>
  <c r="FT45" i="14"/>
  <c r="GB45" i="14"/>
  <c r="GJ45" i="14"/>
  <c r="GR45" i="14"/>
  <c r="GZ45" i="14"/>
  <c r="HH45" i="14"/>
  <c r="DS45" i="14"/>
  <c r="EA45" i="14"/>
  <c r="EI45" i="14"/>
  <c r="EQ45" i="14"/>
  <c r="EY45" i="14"/>
  <c r="FG45" i="14"/>
  <c r="FO45" i="14"/>
  <c r="FW45" i="14"/>
  <c r="GE45" i="14"/>
  <c r="GM45" i="14"/>
  <c r="GU45" i="14"/>
  <c r="HC45" i="14"/>
  <c r="HK45" i="14"/>
  <c r="EB45" i="14"/>
  <c r="ER45" i="14"/>
  <c r="FH45" i="14"/>
  <c r="FX45" i="14"/>
  <c r="GN45" i="14"/>
  <c r="HD45" i="14"/>
  <c r="EE45" i="14"/>
  <c r="EU45" i="14"/>
  <c r="FK45" i="14"/>
  <c r="GA45" i="14"/>
  <c r="GQ45" i="14"/>
  <c r="HG45" i="14"/>
  <c r="DT45" i="14"/>
  <c r="EJ45" i="14"/>
  <c r="EZ45" i="14"/>
  <c r="FP45" i="14"/>
  <c r="GF45" i="14"/>
  <c r="GV45" i="14"/>
  <c r="HL45" i="14"/>
  <c r="DW45" i="14"/>
  <c r="GI45" i="14"/>
  <c r="EM45" i="14"/>
  <c r="GY45" i="14"/>
  <c r="FC45" i="14"/>
  <c r="HO45" i="14"/>
  <c r="FS45" i="14"/>
  <c r="DS62" i="14"/>
  <c r="DW62" i="14"/>
  <c r="EA62" i="14"/>
  <c r="EE62" i="14"/>
  <c r="EI62" i="14"/>
  <c r="EM62" i="14"/>
  <c r="EQ62" i="14"/>
  <c r="EU62" i="14"/>
  <c r="EY62" i="14"/>
  <c r="FC62" i="14"/>
  <c r="FG62" i="14"/>
  <c r="FK62" i="14"/>
  <c r="FO62" i="14"/>
  <c r="FS62" i="14"/>
  <c r="FW62" i="14"/>
  <c r="GA62" i="14"/>
  <c r="GE62" i="14"/>
  <c r="GI62" i="14"/>
  <c r="GM62" i="14"/>
  <c r="GQ62" i="14"/>
  <c r="GU62" i="14"/>
  <c r="GY62" i="14"/>
  <c r="HC62" i="14"/>
  <c r="HG62" i="14"/>
  <c r="HK62" i="14"/>
  <c r="HO62" i="14"/>
  <c r="DT62" i="14"/>
  <c r="DX62" i="14"/>
  <c r="EB62" i="14"/>
  <c r="EF62" i="14"/>
  <c r="EJ62" i="14"/>
  <c r="EN62" i="14"/>
  <c r="ER62" i="14"/>
  <c r="EV62" i="14"/>
  <c r="EZ62" i="14"/>
  <c r="FD62" i="14"/>
  <c r="FH62" i="14"/>
  <c r="FL62" i="14"/>
  <c r="FP62" i="14"/>
  <c r="FT62" i="14"/>
  <c r="FX62" i="14"/>
  <c r="GB62" i="14"/>
  <c r="GF62" i="14"/>
  <c r="GJ62" i="14"/>
  <c r="GN62" i="14"/>
  <c r="GR62" i="14"/>
  <c r="GV62" i="14"/>
  <c r="GZ62" i="14"/>
  <c r="HD62" i="14"/>
  <c r="HH62" i="14"/>
  <c r="HL62" i="14"/>
  <c r="DY62" i="14"/>
  <c r="EG62" i="14"/>
  <c r="EO62" i="14"/>
  <c r="EW62" i="14"/>
  <c r="FE62" i="14"/>
  <c r="FM62" i="14"/>
  <c r="FU62" i="14"/>
  <c r="GC62" i="14"/>
  <c r="GK62" i="14"/>
  <c r="GS62" i="14"/>
  <c r="HA62" i="14"/>
  <c r="HI62" i="14"/>
  <c r="DZ62" i="14"/>
  <c r="EH62" i="14"/>
  <c r="EP62" i="14"/>
  <c r="EX62" i="14"/>
  <c r="FF62" i="14"/>
  <c r="FN62" i="14"/>
  <c r="FV62" i="14"/>
  <c r="GD62" i="14"/>
  <c r="GL62" i="14"/>
  <c r="GT62" i="14"/>
  <c r="HB62" i="14"/>
  <c r="HJ62" i="14"/>
  <c r="DU62" i="14"/>
  <c r="EC62" i="14"/>
  <c r="EK62" i="14"/>
  <c r="ES62" i="14"/>
  <c r="FA62" i="14"/>
  <c r="FI62" i="14"/>
  <c r="FQ62" i="14"/>
  <c r="FY62" i="14"/>
  <c r="GG62" i="14"/>
  <c r="GO62" i="14"/>
  <c r="GW62" i="14"/>
  <c r="HE62" i="14"/>
  <c r="HM62" i="14"/>
  <c r="DV62" i="14"/>
  <c r="FB62" i="14"/>
  <c r="GH62" i="14"/>
  <c r="HN62" i="14"/>
  <c r="ED62" i="14"/>
  <c r="FJ62" i="14"/>
  <c r="GP62" i="14"/>
  <c r="EL62" i="14"/>
  <c r="FR62" i="14"/>
  <c r="GX62" i="14"/>
  <c r="ET62" i="14"/>
  <c r="FZ62" i="14"/>
  <c r="HF62" i="14"/>
  <c r="DV103" i="14"/>
  <c r="DZ103" i="14"/>
  <c r="ED103" i="14"/>
  <c r="EH103" i="14"/>
  <c r="EL103" i="14"/>
  <c r="EP103" i="14"/>
  <c r="ET103" i="14"/>
  <c r="EX103" i="14"/>
  <c r="FB103" i="14"/>
  <c r="FF103" i="14"/>
  <c r="FJ103" i="14"/>
  <c r="FN103" i="14"/>
  <c r="FR103" i="14"/>
  <c r="FV103" i="14"/>
  <c r="FZ103" i="14"/>
  <c r="GD103" i="14"/>
  <c r="GH103" i="14"/>
  <c r="GL103" i="14"/>
  <c r="GP103" i="14"/>
  <c r="GT103" i="14"/>
  <c r="GX103" i="14"/>
  <c r="HB103" i="14"/>
  <c r="HF103" i="14"/>
  <c r="HJ103" i="14"/>
  <c r="HN103" i="14"/>
  <c r="DS103" i="14"/>
  <c r="DW103" i="14"/>
  <c r="EA103" i="14"/>
  <c r="EE103" i="14"/>
  <c r="EI103" i="14"/>
  <c r="EM103" i="14"/>
  <c r="EQ103" i="14"/>
  <c r="EU103" i="14"/>
  <c r="EY103" i="14"/>
  <c r="FC103" i="14"/>
  <c r="FG103" i="14"/>
  <c r="FK103" i="14"/>
  <c r="FO103" i="14"/>
  <c r="FS103" i="14"/>
  <c r="FW103" i="14"/>
  <c r="GA103" i="14"/>
  <c r="GE103" i="14"/>
  <c r="GI103" i="14"/>
  <c r="GM103" i="14"/>
  <c r="GQ103" i="14"/>
  <c r="GU103" i="14"/>
  <c r="GY103" i="14"/>
  <c r="HC103" i="14"/>
  <c r="HG103" i="14"/>
  <c r="HK103" i="14"/>
  <c r="HO103" i="14"/>
  <c r="DT103" i="14"/>
  <c r="EB103" i="14"/>
  <c r="EJ103" i="14"/>
  <c r="ER103" i="14"/>
  <c r="EZ103" i="14"/>
  <c r="FH103" i="14"/>
  <c r="FP103" i="14"/>
  <c r="FX103" i="14"/>
  <c r="GF103" i="14"/>
  <c r="GN103" i="14"/>
  <c r="GV103" i="14"/>
  <c r="HD103" i="14"/>
  <c r="HL103" i="14"/>
  <c r="DU103" i="14"/>
  <c r="EC103" i="14"/>
  <c r="EK103" i="14"/>
  <c r="ES103" i="14"/>
  <c r="FA103" i="14"/>
  <c r="FI103" i="14"/>
  <c r="FQ103" i="14"/>
  <c r="FY103" i="14"/>
  <c r="GG103" i="14"/>
  <c r="GO103" i="14"/>
  <c r="GW103" i="14"/>
  <c r="HE103" i="14"/>
  <c r="HM103" i="14"/>
  <c r="DX103" i="14"/>
  <c r="EF103" i="14"/>
  <c r="EN103" i="14"/>
  <c r="EV103" i="14"/>
  <c r="FD103" i="14"/>
  <c r="FL103" i="14"/>
  <c r="FT103" i="14"/>
  <c r="GB103" i="14"/>
  <c r="GJ103" i="14"/>
  <c r="GR103" i="14"/>
  <c r="GZ103" i="14"/>
  <c r="HH103" i="14"/>
  <c r="EO103" i="14"/>
  <c r="FU103" i="14"/>
  <c r="HA103" i="14"/>
  <c r="EW103" i="14"/>
  <c r="GC103" i="14"/>
  <c r="HI103" i="14"/>
  <c r="DY103" i="14"/>
  <c r="FE103" i="14"/>
  <c r="GK103" i="14"/>
  <c r="EG103" i="14"/>
  <c r="FM103" i="14"/>
  <c r="GS103" i="14"/>
  <c r="DV51" i="14"/>
  <c r="DZ51" i="14"/>
  <c r="ED51" i="14"/>
  <c r="EH51" i="14"/>
  <c r="EL51" i="14"/>
  <c r="EP51" i="14"/>
  <c r="ET51" i="14"/>
  <c r="EX51" i="14"/>
  <c r="FB51" i="14"/>
  <c r="FF51" i="14"/>
  <c r="FJ51" i="14"/>
  <c r="FN51" i="14"/>
  <c r="FR51" i="14"/>
  <c r="FV51" i="14"/>
  <c r="FZ51" i="14"/>
  <c r="GD51" i="14"/>
  <c r="GH51" i="14"/>
  <c r="GL51" i="14"/>
  <c r="GP51" i="14"/>
  <c r="GT51" i="14"/>
  <c r="GX51" i="14"/>
  <c r="HB51" i="14"/>
  <c r="HF51" i="14"/>
  <c r="HJ51" i="14"/>
  <c r="HN51" i="14"/>
  <c r="DS51" i="14"/>
  <c r="DW51" i="14"/>
  <c r="EA51" i="14"/>
  <c r="EE51" i="14"/>
  <c r="EI51" i="14"/>
  <c r="EM51" i="14"/>
  <c r="EQ51" i="14"/>
  <c r="EU51" i="14"/>
  <c r="EY51" i="14"/>
  <c r="FC51" i="14"/>
  <c r="FG51" i="14"/>
  <c r="FK51" i="14"/>
  <c r="FO51" i="14"/>
  <c r="FS51" i="14"/>
  <c r="FW51" i="14"/>
  <c r="GA51" i="14"/>
  <c r="GE51" i="14"/>
  <c r="GI51" i="14"/>
  <c r="GM51" i="14"/>
  <c r="GQ51" i="14"/>
  <c r="GU51" i="14"/>
  <c r="GY51" i="14"/>
  <c r="HC51" i="14"/>
  <c r="HG51" i="14"/>
  <c r="HK51" i="14"/>
  <c r="HO51" i="14"/>
  <c r="DX51" i="14"/>
  <c r="EF51" i="14"/>
  <c r="EN51" i="14"/>
  <c r="EV51" i="14"/>
  <c r="FD51" i="14"/>
  <c r="FL51" i="14"/>
  <c r="FT51" i="14"/>
  <c r="GB51" i="14"/>
  <c r="GJ51" i="14"/>
  <c r="GR51" i="14"/>
  <c r="GZ51" i="14"/>
  <c r="HH51" i="14"/>
  <c r="DY51" i="14"/>
  <c r="EG51" i="14"/>
  <c r="EO51" i="14"/>
  <c r="EW51" i="14"/>
  <c r="FE51" i="14"/>
  <c r="FM51" i="14"/>
  <c r="FU51" i="14"/>
  <c r="GC51" i="14"/>
  <c r="GK51" i="14"/>
  <c r="GS51" i="14"/>
  <c r="HA51" i="14"/>
  <c r="HI51" i="14"/>
  <c r="DT51" i="14"/>
  <c r="EB51" i="14"/>
  <c r="EJ51" i="14"/>
  <c r="ER51" i="14"/>
  <c r="EZ51" i="14"/>
  <c r="FH51" i="14"/>
  <c r="FP51" i="14"/>
  <c r="FX51" i="14"/>
  <c r="GF51" i="14"/>
  <c r="GN51" i="14"/>
  <c r="GV51" i="14"/>
  <c r="HD51" i="14"/>
  <c r="HL51" i="14"/>
  <c r="EC51" i="14"/>
  <c r="FI51" i="14"/>
  <c r="GO51" i="14"/>
  <c r="EK51" i="14"/>
  <c r="FQ51" i="14"/>
  <c r="GW51" i="14"/>
  <c r="ES51" i="14"/>
  <c r="FY51" i="14"/>
  <c r="HE51" i="14"/>
  <c r="DU51" i="14"/>
  <c r="FA51" i="14"/>
  <c r="GG51" i="14"/>
  <c r="HM51" i="14"/>
  <c r="DT101" i="14"/>
  <c r="DX101" i="14"/>
  <c r="EB101" i="14"/>
  <c r="EF101" i="14"/>
  <c r="EJ101" i="14"/>
  <c r="EN101" i="14"/>
  <c r="ER101" i="14"/>
  <c r="EV101" i="14"/>
  <c r="EZ101" i="14"/>
  <c r="FD101" i="14"/>
  <c r="FH101" i="14"/>
  <c r="FL101" i="14"/>
  <c r="FP101" i="14"/>
  <c r="FT101" i="14"/>
  <c r="FX101" i="14"/>
  <c r="GB101" i="14"/>
  <c r="GF101" i="14"/>
  <c r="GJ101" i="14"/>
  <c r="GN101" i="14"/>
  <c r="GR101" i="14"/>
  <c r="GV101" i="14"/>
  <c r="GZ101" i="14"/>
  <c r="HD101" i="14"/>
  <c r="HH101" i="14"/>
  <c r="HL101" i="14"/>
  <c r="DU101" i="14"/>
  <c r="DY101" i="14"/>
  <c r="EC101" i="14"/>
  <c r="EG101" i="14"/>
  <c r="EK101" i="14"/>
  <c r="EO101" i="14"/>
  <c r="ES101" i="14"/>
  <c r="EW101" i="14"/>
  <c r="FA101" i="14"/>
  <c r="FE101" i="14"/>
  <c r="FI101" i="14"/>
  <c r="FM101" i="14"/>
  <c r="FQ101" i="14"/>
  <c r="FU101" i="14"/>
  <c r="FY101" i="14"/>
  <c r="GC101" i="14"/>
  <c r="GG101" i="14"/>
  <c r="GK101" i="14"/>
  <c r="GO101" i="14"/>
  <c r="GS101" i="14"/>
  <c r="GW101" i="14"/>
  <c r="HA101" i="14"/>
  <c r="HE101" i="14"/>
  <c r="HI101" i="14"/>
  <c r="HM101" i="14"/>
  <c r="DV101" i="14"/>
  <c r="ED101" i="14"/>
  <c r="EL101" i="14"/>
  <c r="ET101" i="14"/>
  <c r="FB101" i="14"/>
  <c r="FJ101" i="14"/>
  <c r="FR101" i="14"/>
  <c r="FZ101" i="14"/>
  <c r="GH101" i="14"/>
  <c r="GP101" i="14"/>
  <c r="GX101" i="14"/>
  <c r="HF101" i="14"/>
  <c r="HN101" i="14"/>
  <c r="DW101" i="14"/>
  <c r="EE101" i="14"/>
  <c r="EM101" i="14"/>
  <c r="EU101" i="14"/>
  <c r="FC101" i="14"/>
  <c r="FK101" i="14"/>
  <c r="FS101" i="14"/>
  <c r="GA101" i="14"/>
  <c r="GI101" i="14"/>
  <c r="GQ101" i="14"/>
  <c r="GY101" i="14"/>
  <c r="HG101" i="14"/>
  <c r="HO101" i="14"/>
  <c r="DZ101" i="14"/>
  <c r="EH101" i="14"/>
  <c r="EP101" i="14"/>
  <c r="EX101" i="14"/>
  <c r="FF101" i="14"/>
  <c r="FN101" i="14"/>
  <c r="FV101" i="14"/>
  <c r="GD101" i="14"/>
  <c r="GL101" i="14"/>
  <c r="GT101" i="14"/>
  <c r="HB101" i="14"/>
  <c r="HJ101" i="14"/>
  <c r="DS101" i="14"/>
  <c r="EY101" i="14"/>
  <c r="GE101" i="14"/>
  <c r="HK101" i="14"/>
  <c r="EA101" i="14"/>
  <c r="FG101" i="14"/>
  <c r="GM101" i="14"/>
  <c r="EI101" i="14"/>
  <c r="FO101" i="14"/>
  <c r="GU101" i="14"/>
  <c r="EQ101" i="14"/>
  <c r="FW101" i="14"/>
  <c r="HC101" i="14"/>
  <c r="DT26" i="14"/>
  <c r="DX26" i="14"/>
  <c r="EB26" i="14"/>
  <c r="EF26" i="14"/>
  <c r="EJ26" i="14"/>
  <c r="EN26" i="14"/>
  <c r="ER26" i="14"/>
  <c r="EV26" i="14"/>
  <c r="EZ26" i="14"/>
  <c r="FD26" i="14"/>
  <c r="FH26" i="14"/>
  <c r="FL26" i="14"/>
  <c r="FP26" i="14"/>
  <c r="FT26" i="14"/>
  <c r="FX26" i="14"/>
  <c r="GB26" i="14"/>
  <c r="GF26" i="14"/>
  <c r="GJ26" i="14"/>
  <c r="GN26" i="14"/>
  <c r="GR26" i="14"/>
  <c r="GV26" i="14"/>
  <c r="GZ26" i="14"/>
  <c r="HD26" i="14"/>
  <c r="HH26" i="14"/>
  <c r="HL26" i="14"/>
  <c r="DU26" i="14"/>
  <c r="DY26" i="14"/>
  <c r="EC26" i="14"/>
  <c r="EG26" i="14"/>
  <c r="EK26" i="14"/>
  <c r="EO26" i="14"/>
  <c r="ES26" i="14"/>
  <c r="EW26" i="14"/>
  <c r="FA26" i="14"/>
  <c r="FE26" i="14"/>
  <c r="FI26" i="14"/>
  <c r="FM26" i="14"/>
  <c r="FQ26" i="14"/>
  <c r="FU26" i="14"/>
  <c r="FY26" i="14"/>
  <c r="GC26" i="14"/>
  <c r="GG26" i="14"/>
  <c r="GK26" i="14"/>
  <c r="GO26" i="14"/>
  <c r="GS26" i="14"/>
  <c r="GW26" i="14"/>
  <c r="HA26" i="14"/>
  <c r="HE26" i="14"/>
  <c r="HI26" i="14"/>
  <c r="HM26" i="14"/>
  <c r="DW26" i="14"/>
  <c r="EE26" i="14"/>
  <c r="EM26" i="14"/>
  <c r="EU26" i="14"/>
  <c r="FC26" i="14"/>
  <c r="FK26" i="14"/>
  <c r="FS26" i="14"/>
  <c r="GA26" i="14"/>
  <c r="GI26" i="14"/>
  <c r="GQ26" i="14"/>
  <c r="GY26" i="14"/>
  <c r="HG26" i="14"/>
  <c r="HO26" i="14"/>
  <c r="DZ26" i="14"/>
  <c r="EH26" i="14"/>
  <c r="EP26" i="14"/>
  <c r="EX26" i="14"/>
  <c r="FF26" i="14"/>
  <c r="FN26" i="14"/>
  <c r="FV26" i="14"/>
  <c r="GD26" i="14"/>
  <c r="GL26" i="14"/>
  <c r="GT26" i="14"/>
  <c r="HB26" i="14"/>
  <c r="HJ26" i="14"/>
  <c r="EA26" i="14"/>
  <c r="EQ26" i="14"/>
  <c r="FG26" i="14"/>
  <c r="FW26" i="14"/>
  <c r="GM26" i="14"/>
  <c r="HC26" i="14"/>
  <c r="ED26" i="14"/>
  <c r="ET26" i="14"/>
  <c r="FJ26" i="14"/>
  <c r="FZ26" i="14"/>
  <c r="GP26" i="14"/>
  <c r="HF26" i="14"/>
  <c r="DS26" i="14"/>
  <c r="EI26" i="14"/>
  <c r="EY26" i="14"/>
  <c r="FO26" i="14"/>
  <c r="GE26" i="14"/>
  <c r="GU26" i="14"/>
  <c r="HK26" i="14"/>
  <c r="DV26" i="14"/>
  <c r="GH26" i="14"/>
  <c r="EL26" i="14"/>
  <c r="GX26" i="14"/>
  <c r="FB26" i="14"/>
  <c r="HN26" i="14"/>
  <c r="FR26" i="14"/>
  <c r="DV67" i="14"/>
  <c r="DZ67" i="14"/>
  <c r="ED67" i="14"/>
  <c r="EH67" i="14"/>
  <c r="EL67" i="14"/>
  <c r="EP67" i="14"/>
  <c r="ET67" i="14"/>
  <c r="EX67" i="14"/>
  <c r="FB67" i="14"/>
  <c r="FF67" i="14"/>
  <c r="FJ67" i="14"/>
  <c r="FN67" i="14"/>
  <c r="FR67" i="14"/>
  <c r="FV67" i="14"/>
  <c r="FZ67" i="14"/>
  <c r="GD67" i="14"/>
  <c r="GH67" i="14"/>
  <c r="GL67" i="14"/>
  <c r="GP67" i="14"/>
  <c r="GT67" i="14"/>
  <c r="GX67" i="14"/>
  <c r="HB67" i="14"/>
  <c r="HF67" i="14"/>
  <c r="HJ67" i="14"/>
  <c r="HN67" i="14"/>
  <c r="DS67" i="14"/>
  <c r="DW67" i="14"/>
  <c r="EA67" i="14"/>
  <c r="EE67" i="14"/>
  <c r="EI67" i="14"/>
  <c r="EM67" i="14"/>
  <c r="EQ67" i="14"/>
  <c r="EU67" i="14"/>
  <c r="EY67" i="14"/>
  <c r="FC67" i="14"/>
  <c r="FG67" i="14"/>
  <c r="FK67" i="14"/>
  <c r="FO67" i="14"/>
  <c r="FS67" i="14"/>
  <c r="FW67" i="14"/>
  <c r="GA67" i="14"/>
  <c r="GE67" i="14"/>
  <c r="GI67" i="14"/>
  <c r="GM67" i="14"/>
  <c r="GQ67" i="14"/>
  <c r="GU67" i="14"/>
  <c r="GY67" i="14"/>
  <c r="HC67" i="14"/>
  <c r="HG67" i="14"/>
  <c r="HK67" i="14"/>
  <c r="HO67" i="14"/>
  <c r="DX67" i="14"/>
  <c r="EF67" i="14"/>
  <c r="EN67" i="14"/>
  <c r="EV67" i="14"/>
  <c r="FD67" i="14"/>
  <c r="FL67" i="14"/>
  <c r="FT67" i="14"/>
  <c r="GB67" i="14"/>
  <c r="GJ67" i="14"/>
  <c r="GR67" i="14"/>
  <c r="GZ67" i="14"/>
  <c r="HH67" i="14"/>
  <c r="DY67" i="14"/>
  <c r="EG67" i="14"/>
  <c r="EO67" i="14"/>
  <c r="EW67" i="14"/>
  <c r="FE67" i="14"/>
  <c r="FM67" i="14"/>
  <c r="FU67" i="14"/>
  <c r="GC67" i="14"/>
  <c r="GK67" i="14"/>
  <c r="GS67" i="14"/>
  <c r="HA67" i="14"/>
  <c r="HI67" i="14"/>
  <c r="DT67" i="14"/>
  <c r="EB67" i="14"/>
  <c r="EJ67" i="14"/>
  <c r="ER67" i="14"/>
  <c r="EZ67" i="14"/>
  <c r="FH67" i="14"/>
  <c r="FP67" i="14"/>
  <c r="FX67" i="14"/>
  <c r="GF67" i="14"/>
  <c r="GN67" i="14"/>
  <c r="GV67" i="14"/>
  <c r="HD67" i="14"/>
  <c r="HL67" i="14"/>
  <c r="EC67" i="14"/>
  <c r="FI67" i="14"/>
  <c r="GO67" i="14"/>
  <c r="EK67" i="14"/>
  <c r="FQ67" i="14"/>
  <c r="GW67" i="14"/>
  <c r="ES67" i="14"/>
  <c r="FY67" i="14"/>
  <c r="HE67" i="14"/>
  <c r="DU67" i="14"/>
  <c r="FA67" i="14"/>
  <c r="GG67" i="14"/>
  <c r="HM67" i="14"/>
  <c r="DZ53" i="15"/>
  <c r="ED53" i="15"/>
  <c r="EH53" i="15"/>
  <c r="EL53" i="15"/>
  <c r="EP53" i="15"/>
  <c r="ET53" i="15"/>
  <c r="EX53" i="15"/>
  <c r="FB53" i="15"/>
  <c r="FF53" i="15"/>
  <c r="FJ53" i="15"/>
  <c r="FN53" i="15"/>
  <c r="FR53" i="15"/>
  <c r="FV53" i="15"/>
  <c r="FZ53" i="15"/>
  <c r="GD53" i="15"/>
  <c r="GH53" i="15"/>
  <c r="GL53" i="15"/>
  <c r="GP53" i="15"/>
  <c r="GT53" i="15"/>
  <c r="GX53" i="15"/>
  <c r="HB53" i="15"/>
  <c r="HF53" i="15"/>
  <c r="HJ53" i="15"/>
  <c r="HN53" i="15"/>
  <c r="HR53" i="15"/>
  <c r="DW53" i="15"/>
  <c r="EA53" i="15"/>
  <c r="EE53" i="15"/>
  <c r="EI53" i="15"/>
  <c r="EM53" i="15"/>
  <c r="EQ53" i="15"/>
  <c r="EU53" i="15"/>
  <c r="EY53" i="15"/>
  <c r="FC53" i="15"/>
  <c r="FG53" i="15"/>
  <c r="FK53" i="15"/>
  <c r="FO53" i="15"/>
  <c r="FS53" i="15"/>
  <c r="FW53" i="15"/>
  <c r="GA53" i="15"/>
  <c r="GE53" i="15"/>
  <c r="GI53" i="15"/>
  <c r="GM53" i="15"/>
  <c r="GQ53" i="15"/>
  <c r="GU53" i="15"/>
  <c r="GY53" i="15"/>
  <c r="HC53" i="15"/>
  <c r="HG53" i="15"/>
  <c r="HK53" i="15"/>
  <c r="HO53" i="15"/>
  <c r="HS53" i="15"/>
  <c r="DX53" i="15"/>
  <c r="EB53" i="15"/>
  <c r="EF53" i="15"/>
  <c r="EJ53" i="15"/>
  <c r="EN53" i="15"/>
  <c r="ER53" i="15"/>
  <c r="EV53" i="15"/>
  <c r="EZ53" i="15"/>
  <c r="FD53" i="15"/>
  <c r="FH53" i="15"/>
  <c r="FL53" i="15"/>
  <c r="FP53" i="15"/>
  <c r="FT53" i="15"/>
  <c r="FX53" i="15"/>
  <c r="GB53" i="15"/>
  <c r="GF53" i="15"/>
  <c r="GJ53" i="15"/>
  <c r="GN53" i="15"/>
  <c r="GR53" i="15"/>
  <c r="GV53" i="15"/>
  <c r="GZ53" i="15"/>
  <c r="HD53" i="15"/>
  <c r="HH53" i="15"/>
  <c r="HL53" i="15"/>
  <c r="HP53" i="15"/>
  <c r="EK53" i="15"/>
  <c r="FA53" i="15"/>
  <c r="FQ53" i="15"/>
  <c r="GG53" i="15"/>
  <c r="GW53" i="15"/>
  <c r="HM53" i="15"/>
  <c r="DY53" i="15"/>
  <c r="EO53" i="15"/>
  <c r="FE53" i="15"/>
  <c r="FU53" i="15"/>
  <c r="GK53" i="15"/>
  <c r="HA53" i="15"/>
  <c r="HQ53" i="15"/>
  <c r="EC53" i="15"/>
  <c r="ES53" i="15"/>
  <c r="FI53" i="15"/>
  <c r="FY53" i="15"/>
  <c r="GO53" i="15"/>
  <c r="HE53" i="15"/>
  <c r="EG53" i="15"/>
  <c r="GS53" i="15"/>
  <c r="EW53" i="15"/>
  <c r="HI53" i="15"/>
  <c r="FM53" i="15"/>
  <c r="GC53" i="15"/>
  <c r="DZ33" i="15"/>
  <c r="ED33" i="15"/>
  <c r="EH33" i="15"/>
  <c r="EL33" i="15"/>
  <c r="EP33" i="15"/>
  <c r="ET33" i="15"/>
  <c r="EX33" i="15"/>
  <c r="FB33" i="15"/>
  <c r="FF33" i="15"/>
  <c r="FJ33" i="15"/>
  <c r="FN33" i="15"/>
  <c r="FR33" i="15"/>
  <c r="FV33" i="15"/>
  <c r="FZ33" i="15"/>
  <c r="GD33" i="15"/>
  <c r="GH33" i="15"/>
  <c r="GL33" i="15"/>
  <c r="GP33" i="15"/>
  <c r="GT33" i="15"/>
  <c r="GX33" i="15"/>
  <c r="HB33" i="15"/>
  <c r="HF33" i="15"/>
  <c r="HJ33" i="15"/>
  <c r="HN33" i="15"/>
  <c r="HR33" i="15"/>
  <c r="DW33" i="15"/>
  <c r="EA33" i="15"/>
  <c r="EE33" i="15"/>
  <c r="EI33" i="15"/>
  <c r="EM33" i="15"/>
  <c r="EQ33" i="15"/>
  <c r="EU33" i="15"/>
  <c r="EY33" i="15"/>
  <c r="FC33" i="15"/>
  <c r="FG33" i="15"/>
  <c r="FK33" i="15"/>
  <c r="FO33" i="15"/>
  <c r="FS33" i="15"/>
  <c r="FW33" i="15"/>
  <c r="GA33" i="15"/>
  <c r="GE33" i="15"/>
  <c r="GI33" i="15"/>
  <c r="GM33" i="15"/>
  <c r="GQ33" i="15"/>
  <c r="GU33" i="15"/>
  <c r="GY33" i="15"/>
  <c r="HC33" i="15"/>
  <c r="HG33" i="15"/>
  <c r="HK33" i="15"/>
  <c r="HO33" i="15"/>
  <c r="HS33" i="15"/>
  <c r="DX33" i="15"/>
  <c r="EB33" i="15"/>
  <c r="EF33" i="15"/>
  <c r="EJ33" i="15"/>
  <c r="EN33" i="15"/>
  <c r="ER33" i="15"/>
  <c r="EV33" i="15"/>
  <c r="EZ33" i="15"/>
  <c r="FD33" i="15"/>
  <c r="FH33" i="15"/>
  <c r="FL33" i="15"/>
  <c r="FP33" i="15"/>
  <c r="FT33" i="15"/>
  <c r="FX33" i="15"/>
  <c r="GB33" i="15"/>
  <c r="GF33" i="15"/>
  <c r="GJ33" i="15"/>
  <c r="GN33" i="15"/>
  <c r="GR33" i="15"/>
  <c r="GV33" i="15"/>
  <c r="GZ33" i="15"/>
  <c r="HD33" i="15"/>
  <c r="HH33" i="15"/>
  <c r="HL33" i="15"/>
  <c r="HP33" i="15"/>
  <c r="EK33" i="15"/>
  <c r="FA33" i="15"/>
  <c r="FQ33" i="15"/>
  <c r="GG33" i="15"/>
  <c r="GW33" i="15"/>
  <c r="HM33" i="15"/>
  <c r="DY33" i="15"/>
  <c r="EO33" i="15"/>
  <c r="FE33" i="15"/>
  <c r="FU33" i="15"/>
  <c r="GK33" i="15"/>
  <c r="HA33" i="15"/>
  <c r="HQ33" i="15"/>
  <c r="EC33" i="15"/>
  <c r="ES33" i="15"/>
  <c r="FI33" i="15"/>
  <c r="FY33" i="15"/>
  <c r="GO33" i="15"/>
  <c r="HE33" i="15"/>
  <c r="EW33" i="15"/>
  <c r="HI33" i="15"/>
  <c r="FM33" i="15"/>
  <c r="GC33" i="15"/>
  <c r="EG33" i="15"/>
  <c r="GS33" i="15"/>
  <c r="DZ73" i="15"/>
  <c r="ED73" i="15"/>
  <c r="EH73" i="15"/>
  <c r="EL73" i="15"/>
  <c r="EP73" i="15"/>
  <c r="ET73" i="15"/>
  <c r="EX73" i="15"/>
  <c r="FB73" i="15"/>
  <c r="FF73" i="15"/>
  <c r="FJ73" i="15"/>
  <c r="FN73" i="15"/>
  <c r="FR73" i="15"/>
  <c r="FV73" i="15"/>
  <c r="FZ73" i="15"/>
  <c r="GD73" i="15"/>
  <c r="GH73" i="15"/>
  <c r="GL73" i="15"/>
  <c r="GP73" i="15"/>
  <c r="GT73" i="15"/>
  <c r="GX73" i="15"/>
  <c r="HB73" i="15"/>
  <c r="HF73" i="15"/>
  <c r="HJ73" i="15"/>
  <c r="HN73" i="15"/>
  <c r="HR73" i="15"/>
  <c r="DW73" i="15"/>
  <c r="EA73" i="15"/>
  <c r="EE73" i="15"/>
  <c r="EI73" i="15"/>
  <c r="EM73" i="15"/>
  <c r="EQ73" i="15"/>
  <c r="EU73" i="15"/>
  <c r="EY73" i="15"/>
  <c r="FC73" i="15"/>
  <c r="FG73" i="15"/>
  <c r="FK73" i="15"/>
  <c r="FO73" i="15"/>
  <c r="FS73" i="15"/>
  <c r="FW73" i="15"/>
  <c r="GA73" i="15"/>
  <c r="GE73" i="15"/>
  <c r="GI73" i="15"/>
  <c r="GM73" i="15"/>
  <c r="GQ73" i="15"/>
  <c r="GU73" i="15"/>
  <c r="GY73" i="15"/>
  <c r="HC73" i="15"/>
  <c r="HG73" i="15"/>
  <c r="HK73" i="15"/>
  <c r="HO73" i="15"/>
  <c r="HS73" i="15"/>
  <c r="DX73" i="15"/>
  <c r="EB73" i="15"/>
  <c r="EF73" i="15"/>
  <c r="EJ73" i="15"/>
  <c r="EN73" i="15"/>
  <c r="ER73" i="15"/>
  <c r="EV73" i="15"/>
  <c r="EZ73" i="15"/>
  <c r="FD73" i="15"/>
  <c r="FH73" i="15"/>
  <c r="FL73" i="15"/>
  <c r="EG73" i="15"/>
  <c r="EW73" i="15"/>
  <c r="FM73" i="15"/>
  <c r="FU73" i="15"/>
  <c r="GC73" i="15"/>
  <c r="GK73" i="15"/>
  <c r="GS73" i="15"/>
  <c r="HA73" i="15"/>
  <c r="HI73" i="15"/>
  <c r="HQ73" i="15"/>
  <c r="EK73" i="15"/>
  <c r="FA73" i="15"/>
  <c r="FP73" i="15"/>
  <c r="FX73" i="15"/>
  <c r="GF73" i="15"/>
  <c r="GN73" i="15"/>
  <c r="GV73" i="15"/>
  <c r="HD73" i="15"/>
  <c r="HL73" i="15"/>
  <c r="DY73" i="15"/>
  <c r="EO73" i="15"/>
  <c r="FE73" i="15"/>
  <c r="FQ73" i="15"/>
  <c r="FY73" i="15"/>
  <c r="GG73" i="15"/>
  <c r="GO73" i="15"/>
  <c r="GW73" i="15"/>
  <c r="HE73" i="15"/>
  <c r="HM73" i="15"/>
  <c r="FI73" i="15"/>
  <c r="GR73" i="15"/>
  <c r="FT73" i="15"/>
  <c r="GZ73" i="15"/>
  <c r="EC73" i="15"/>
  <c r="GB73" i="15"/>
  <c r="HH73" i="15"/>
  <c r="ES73" i="15"/>
  <c r="GJ73" i="15"/>
  <c r="HP73" i="15"/>
  <c r="DY62" i="15"/>
  <c r="EC62" i="15"/>
  <c r="EG62" i="15"/>
  <c r="EK62" i="15"/>
  <c r="EO62" i="15"/>
  <c r="ES62" i="15"/>
  <c r="EW62" i="15"/>
  <c r="FA62" i="15"/>
  <c r="FE62" i="15"/>
  <c r="FI62" i="15"/>
  <c r="FM62" i="15"/>
  <c r="FQ62" i="15"/>
  <c r="FU62" i="15"/>
  <c r="FY62" i="15"/>
  <c r="GC62" i="15"/>
  <c r="GG62" i="15"/>
  <c r="GK62" i="15"/>
  <c r="GO62" i="15"/>
  <c r="GS62" i="15"/>
  <c r="GW62" i="15"/>
  <c r="HA62" i="15"/>
  <c r="HE62" i="15"/>
  <c r="HI62" i="15"/>
  <c r="HM62" i="15"/>
  <c r="HQ62" i="15"/>
  <c r="DZ62" i="15"/>
  <c r="ED62" i="15"/>
  <c r="EH62" i="15"/>
  <c r="EL62" i="15"/>
  <c r="EP62" i="15"/>
  <c r="ET62" i="15"/>
  <c r="EX62" i="15"/>
  <c r="FB62" i="15"/>
  <c r="FF62" i="15"/>
  <c r="FJ62" i="15"/>
  <c r="FN62" i="15"/>
  <c r="FR62" i="15"/>
  <c r="FV62" i="15"/>
  <c r="FZ62" i="15"/>
  <c r="GD62" i="15"/>
  <c r="GH62" i="15"/>
  <c r="GL62" i="15"/>
  <c r="GP62" i="15"/>
  <c r="GT62" i="15"/>
  <c r="GX62" i="15"/>
  <c r="HB62" i="15"/>
  <c r="HF62" i="15"/>
  <c r="HJ62" i="15"/>
  <c r="HN62" i="15"/>
  <c r="HR62" i="15"/>
  <c r="DW62" i="15"/>
  <c r="EA62" i="15"/>
  <c r="EE62" i="15"/>
  <c r="EI62" i="15"/>
  <c r="EM62" i="15"/>
  <c r="EQ62" i="15"/>
  <c r="EU62" i="15"/>
  <c r="EY62" i="15"/>
  <c r="FC62" i="15"/>
  <c r="FG62" i="15"/>
  <c r="FK62" i="15"/>
  <c r="FO62" i="15"/>
  <c r="FS62" i="15"/>
  <c r="FW62" i="15"/>
  <c r="GA62" i="15"/>
  <c r="GE62" i="15"/>
  <c r="GI62" i="15"/>
  <c r="GM62" i="15"/>
  <c r="GQ62" i="15"/>
  <c r="GU62" i="15"/>
  <c r="GY62" i="15"/>
  <c r="HC62" i="15"/>
  <c r="HG62" i="15"/>
  <c r="HK62" i="15"/>
  <c r="HO62" i="15"/>
  <c r="HS62" i="15"/>
  <c r="DX62" i="15"/>
  <c r="EN62" i="15"/>
  <c r="FD62" i="15"/>
  <c r="FT62" i="15"/>
  <c r="GJ62" i="15"/>
  <c r="GZ62" i="15"/>
  <c r="HP62" i="15"/>
  <c r="EB62" i="15"/>
  <c r="ER62" i="15"/>
  <c r="FH62" i="15"/>
  <c r="FX62" i="15"/>
  <c r="GN62" i="15"/>
  <c r="HD62" i="15"/>
  <c r="EF62" i="15"/>
  <c r="EV62" i="15"/>
  <c r="FL62" i="15"/>
  <c r="GB62" i="15"/>
  <c r="GR62" i="15"/>
  <c r="HH62" i="15"/>
  <c r="GF62" i="15"/>
  <c r="EJ62" i="15"/>
  <c r="GV62" i="15"/>
  <c r="EZ62" i="15"/>
  <c r="HL62" i="15"/>
  <c r="FP62" i="15"/>
  <c r="DY16" i="15"/>
  <c r="EC16" i="15"/>
  <c r="EG16" i="15"/>
  <c r="EK16" i="15"/>
  <c r="EO16" i="15"/>
  <c r="ES16" i="15"/>
  <c r="EW16" i="15"/>
  <c r="FA16" i="15"/>
  <c r="FE16" i="15"/>
  <c r="FI16" i="15"/>
  <c r="FM16" i="15"/>
  <c r="FQ16" i="15"/>
  <c r="FU16" i="15"/>
  <c r="FY16" i="15"/>
  <c r="GC16" i="15"/>
  <c r="GG16" i="15"/>
  <c r="GK16" i="15"/>
  <c r="GO16" i="15"/>
  <c r="GS16" i="15"/>
  <c r="GW16" i="15"/>
  <c r="HA16" i="15"/>
  <c r="HE16" i="15"/>
  <c r="HI16" i="15"/>
  <c r="HM16" i="15"/>
  <c r="HQ16" i="15"/>
  <c r="DZ16" i="15"/>
  <c r="ED16" i="15"/>
  <c r="EH16" i="15"/>
  <c r="EL16" i="15"/>
  <c r="EP16" i="15"/>
  <c r="ET16" i="15"/>
  <c r="EX16" i="15"/>
  <c r="FB16" i="15"/>
  <c r="FF16" i="15"/>
  <c r="FJ16" i="15"/>
  <c r="FN16" i="15"/>
  <c r="FR16" i="15"/>
  <c r="FV16" i="15"/>
  <c r="FZ16" i="15"/>
  <c r="GD16" i="15"/>
  <c r="GH16" i="15"/>
  <c r="GL16" i="15"/>
  <c r="GP16" i="15"/>
  <c r="GT16" i="15"/>
  <c r="GX16" i="15"/>
  <c r="HB16" i="15"/>
  <c r="HF16" i="15"/>
  <c r="HJ16" i="15"/>
  <c r="HN16" i="15"/>
  <c r="HR16" i="15"/>
  <c r="DW16" i="15"/>
  <c r="EA16" i="15"/>
  <c r="EE16" i="15"/>
  <c r="EI16" i="15"/>
  <c r="EM16" i="15"/>
  <c r="EQ16" i="15"/>
  <c r="EU16" i="15"/>
  <c r="EY16" i="15"/>
  <c r="FC16" i="15"/>
  <c r="FG16" i="15"/>
  <c r="FK16" i="15"/>
  <c r="FO16" i="15"/>
  <c r="FS16" i="15"/>
  <c r="FW16" i="15"/>
  <c r="GA16" i="15"/>
  <c r="GE16" i="15"/>
  <c r="GI16" i="15"/>
  <c r="GM16" i="15"/>
  <c r="GQ16" i="15"/>
  <c r="GU16" i="15"/>
  <c r="GY16" i="15"/>
  <c r="HC16" i="15"/>
  <c r="HG16" i="15"/>
  <c r="HK16" i="15"/>
  <c r="HO16" i="15"/>
  <c r="HS16" i="15"/>
  <c r="EB16" i="15"/>
  <c r="ER16" i="15"/>
  <c r="FH16" i="15"/>
  <c r="FX16" i="15"/>
  <c r="GN16" i="15"/>
  <c r="HD16" i="15"/>
  <c r="EF16" i="15"/>
  <c r="EV16" i="15"/>
  <c r="FL16" i="15"/>
  <c r="GB16" i="15"/>
  <c r="GR16" i="15"/>
  <c r="HH16" i="15"/>
  <c r="EJ16" i="15"/>
  <c r="EZ16" i="15"/>
  <c r="FP16" i="15"/>
  <c r="GF16" i="15"/>
  <c r="GV16" i="15"/>
  <c r="HL16" i="15"/>
  <c r="FD16" i="15"/>
  <c r="HP16" i="15"/>
  <c r="FT16" i="15"/>
  <c r="DX16" i="15"/>
  <c r="GJ16" i="15"/>
  <c r="EN16" i="15"/>
  <c r="GZ16" i="15"/>
  <c r="DZ28" i="15"/>
  <c r="ED28" i="15"/>
  <c r="EH28" i="15"/>
  <c r="EL28" i="15"/>
  <c r="EP28" i="15"/>
  <c r="ET28" i="15"/>
  <c r="EX28" i="15"/>
  <c r="FB28" i="15"/>
  <c r="FF28" i="15"/>
  <c r="FJ28" i="15"/>
  <c r="FN28" i="15"/>
  <c r="FR28" i="15"/>
  <c r="FV28" i="15"/>
  <c r="FZ28" i="15"/>
  <c r="GD28" i="15"/>
  <c r="GH28" i="15"/>
  <c r="GL28" i="15"/>
  <c r="GP28" i="15"/>
  <c r="GT28" i="15"/>
  <c r="GX28" i="15"/>
  <c r="HB28" i="15"/>
  <c r="HF28" i="15"/>
  <c r="HJ28" i="15"/>
  <c r="HN28" i="15"/>
  <c r="HR28" i="15"/>
  <c r="DW28" i="15"/>
  <c r="EA28" i="15"/>
  <c r="EE28" i="15"/>
  <c r="EI28" i="15"/>
  <c r="EM28" i="15"/>
  <c r="EQ28" i="15"/>
  <c r="EU28" i="15"/>
  <c r="EY28" i="15"/>
  <c r="FC28" i="15"/>
  <c r="FG28" i="15"/>
  <c r="FK28" i="15"/>
  <c r="FO28" i="15"/>
  <c r="FS28" i="15"/>
  <c r="FW28" i="15"/>
  <c r="GA28" i="15"/>
  <c r="GE28" i="15"/>
  <c r="GI28" i="15"/>
  <c r="GM28" i="15"/>
  <c r="GQ28" i="15"/>
  <c r="GU28" i="15"/>
  <c r="GY28" i="15"/>
  <c r="HC28" i="15"/>
  <c r="HG28" i="15"/>
  <c r="HK28" i="15"/>
  <c r="HO28" i="15"/>
  <c r="HS28" i="15"/>
  <c r="DX28" i="15"/>
  <c r="EB28" i="15"/>
  <c r="EF28" i="15"/>
  <c r="EJ28" i="15"/>
  <c r="EN28" i="15"/>
  <c r="ER28" i="15"/>
  <c r="EV28" i="15"/>
  <c r="EZ28" i="15"/>
  <c r="FD28" i="15"/>
  <c r="FH28" i="15"/>
  <c r="FL28" i="15"/>
  <c r="FP28" i="15"/>
  <c r="FT28" i="15"/>
  <c r="FX28" i="15"/>
  <c r="GB28" i="15"/>
  <c r="GF28" i="15"/>
  <c r="GJ28" i="15"/>
  <c r="GN28" i="15"/>
  <c r="GR28" i="15"/>
  <c r="GV28" i="15"/>
  <c r="GZ28" i="15"/>
  <c r="HD28" i="15"/>
  <c r="HH28" i="15"/>
  <c r="HL28" i="15"/>
  <c r="HP28" i="15"/>
  <c r="EG28" i="15"/>
  <c r="EW28" i="15"/>
  <c r="FM28" i="15"/>
  <c r="GC28" i="15"/>
  <c r="GS28" i="15"/>
  <c r="HI28" i="15"/>
  <c r="EK28" i="15"/>
  <c r="FA28" i="15"/>
  <c r="FQ28" i="15"/>
  <c r="GG28" i="15"/>
  <c r="GW28" i="15"/>
  <c r="HM28" i="15"/>
  <c r="DY28" i="15"/>
  <c r="EO28" i="15"/>
  <c r="FE28" i="15"/>
  <c r="FU28" i="15"/>
  <c r="GK28" i="15"/>
  <c r="HA28" i="15"/>
  <c r="HQ28" i="15"/>
  <c r="ES28" i="15"/>
  <c r="HE28" i="15"/>
  <c r="FI28" i="15"/>
  <c r="FY28" i="15"/>
  <c r="EC28" i="15"/>
  <c r="GO28" i="15"/>
  <c r="DW32" i="15"/>
  <c r="EA32" i="15"/>
  <c r="EE32" i="15"/>
  <c r="EI32" i="15"/>
  <c r="EM32" i="15"/>
  <c r="EQ32" i="15"/>
  <c r="EU32" i="15"/>
  <c r="EY32" i="15"/>
  <c r="FC32" i="15"/>
  <c r="FG32" i="15"/>
  <c r="FK32" i="15"/>
  <c r="FO32" i="15"/>
  <c r="FS32" i="15"/>
  <c r="FW32" i="15"/>
  <c r="GA32" i="15"/>
  <c r="GE32" i="15"/>
  <c r="GI32" i="15"/>
  <c r="GM32" i="15"/>
  <c r="GQ32" i="15"/>
  <c r="GU32" i="15"/>
  <c r="GY32" i="15"/>
  <c r="HC32" i="15"/>
  <c r="HG32" i="15"/>
  <c r="HK32" i="15"/>
  <c r="HO32" i="15"/>
  <c r="HS32" i="15"/>
  <c r="DX32" i="15"/>
  <c r="EB32" i="15"/>
  <c r="EF32" i="15"/>
  <c r="EJ32" i="15"/>
  <c r="EN32" i="15"/>
  <c r="ER32" i="15"/>
  <c r="EV32" i="15"/>
  <c r="EZ32" i="15"/>
  <c r="FD32" i="15"/>
  <c r="FH32" i="15"/>
  <c r="FL32" i="15"/>
  <c r="FP32" i="15"/>
  <c r="FT32" i="15"/>
  <c r="FX32" i="15"/>
  <c r="GB32" i="15"/>
  <c r="GF32" i="15"/>
  <c r="GJ32" i="15"/>
  <c r="GN32" i="15"/>
  <c r="GR32" i="15"/>
  <c r="GV32" i="15"/>
  <c r="GZ32" i="15"/>
  <c r="HD32" i="15"/>
  <c r="HH32" i="15"/>
  <c r="HL32" i="15"/>
  <c r="HP32" i="15"/>
  <c r="DY32" i="15"/>
  <c r="EC32" i="15"/>
  <c r="EG32" i="15"/>
  <c r="EK32" i="15"/>
  <c r="EO32" i="15"/>
  <c r="ES32" i="15"/>
  <c r="EW32" i="15"/>
  <c r="FA32" i="15"/>
  <c r="FE32" i="15"/>
  <c r="FI32" i="15"/>
  <c r="FM32" i="15"/>
  <c r="FQ32" i="15"/>
  <c r="FU32" i="15"/>
  <c r="FY32" i="15"/>
  <c r="GC32" i="15"/>
  <c r="GG32" i="15"/>
  <c r="GK32" i="15"/>
  <c r="GO32" i="15"/>
  <c r="GS32" i="15"/>
  <c r="GW32" i="15"/>
  <c r="HA32" i="15"/>
  <c r="HE32" i="15"/>
  <c r="HI32" i="15"/>
  <c r="HM32" i="15"/>
  <c r="HQ32" i="15"/>
  <c r="DZ32" i="15"/>
  <c r="EP32" i="15"/>
  <c r="FF32" i="15"/>
  <c r="FV32" i="15"/>
  <c r="GL32" i="15"/>
  <c r="HB32" i="15"/>
  <c r="HR32" i="15"/>
  <c r="ED32" i="15"/>
  <c r="ET32" i="15"/>
  <c r="FJ32" i="15"/>
  <c r="FZ32" i="15"/>
  <c r="GP32" i="15"/>
  <c r="HF32" i="15"/>
  <c r="EH32" i="15"/>
  <c r="EX32" i="15"/>
  <c r="FN32" i="15"/>
  <c r="GD32" i="15"/>
  <c r="GT32" i="15"/>
  <c r="HJ32" i="15"/>
  <c r="GH32" i="15"/>
  <c r="EL32" i="15"/>
  <c r="GX32" i="15"/>
  <c r="FB32" i="15"/>
  <c r="HN32" i="15"/>
  <c r="FR32" i="15"/>
  <c r="DW36" i="15"/>
  <c r="EA36" i="15"/>
  <c r="EE36" i="15"/>
  <c r="EI36" i="15"/>
  <c r="EM36" i="15"/>
  <c r="EQ36" i="15"/>
  <c r="EU36" i="15"/>
  <c r="EY36" i="15"/>
  <c r="FC36" i="15"/>
  <c r="FG36" i="15"/>
  <c r="FK36" i="15"/>
  <c r="FO36" i="15"/>
  <c r="FS36" i="15"/>
  <c r="FW36" i="15"/>
  <c r="GA36" i="15"/>
  <c r="GE36" i="15"/>
  <c r="GI36" i="15"/>
  <c r="GM36" i="15"/>
  <c r="GQ36" i="15"/>
  <c r="GU36" i="15"/>
  <c r="GY36" i="15"/>
  <c r="HC36" i="15"/>
  <c r="HG36" i="15"/>
  <c r="HK36" i="15"/>
  <c r="HO36" i="15"/>
  <c r="HS36" i="15"/>
  <c r="DX36" i="15"/>
  <c r="EB36" i="15"/>
  <c r="EF36" i="15"/>
  <c r="EJ36" i="15"/>
  <c r="EN36" i="15"/>
  <c r="ER36" i="15"/>
  <c r="EV36" i="15"/>
  <c r="EZ36" i="15"/>
  <c r="FD36" i="15"/>
  <c r="FH36" i="15"/>
  <c r="FL36" i="15"/>
  <c r="FP36" i="15"/>
  <c r="FT36" i="15"/>
  <c r="FX36" i="15"/>
  <c r="GB36" i="15"/>
  <c r="GF36" i="15"/>
  <c r="GJ36" i="15"/>
  <c r="GN36" i="15"/>
  <c r="GR36" i="15"/>
  <c r="GV36" i="15"/>
  <c r="GZ36" i="15"/>
  <c r="HD36" i="15"/>
  <c r="HH36" i="15"/>
  <c r="HL36" i="15"/>
  <c r="HP36" i="15"/>
  <c r="DY36" i="15"/>
  <c r="EC36" i="15"/>
  <c r="EG36" i="15"/>
  <c r="EK36" i="15"/>
  <c r="EO36" i="15"/>
  <c r="ES36" i="15"/>
  <c r="EW36" i="15"/>
  <c r="FA36" i="15"/>
  <c r="FE36" i="15"/>
  <c r="FI36" i="15"/>
  <c r="FM36" i="15"/>
  <c r="FQ36" i="15"/>
  <c r="FU36" i="15"/>
  <c r="FY36" i="15"/>
  <c r="GC36" i="15"/>
  <c r="GG36" i="15"/>
  <c r="GK36" i="15"/>
  <c r="GO36" i="15"/>
  <c r="GS36" i="15"/>
  <c r="GW36" i="15"/>
  <c r="HA36" i="15"/>
  <c r="HE36" i="15"/>
  <c r="HI36" i="15"/>
  <c r="HM36" i="15"/>
  <c r="HQ36" i="15"/>
  <c r="EL36" i="15"/>
  <c r="FB36" i="15"/>
  <c r="FR36" i="15"/>
  <c r="GH36" i="15"/>
  <c r="GX36" i="15"/>
  <c r="HN36" i="15"/>
  <c r="DZ36" i="15"/>
  <c r="EP36" i="15"/>
  <c r="FF36" i="15"/>
  <c r="FV36" i="15"/>
  <c r="GL36" i="15"/>
  <c r="HB36" i="15"/>
  <c r="HR36" i="15"/>
  <c r="ED36" i="15"/>
  <c r="ET36" i="15"/>
  <c r="FJ36" i="15"/>
  <c r="FZ36" i="15"/>
  <c r="GP36" i="15"/>
  <c r="HF36" i="15"/>
  <c r="FN36" i="15"/>
  <c r="GD36" i="15"/>
  <c r="EH36" i="15"/>
  <c r="GT36" i="15"/>
  <c r="EX36" i="15"/>
  <c r="HJ36" i="15"/>
  <c r="DX48" i="15"/>
  <c r="EB48" i="15"/>
  <c r="EF48" i="15"/>
  <c r="EJ48" i="15"/>
  <c r="EN48" i="15"/>
  <c r="ER48" i="15"/>
  <c r="EV48" i="15"/>
  <c r="EZ48" i="15"/>
  <c r="FD48" i="15"/>
  <c r="FH48" i="15"/>
  <c r="FL48" i="15"/>
  <c r="FP48" i="15"/>
  <c r="FT48" i="15"/>
  <c r="FX48" i="15"/>
  <c r="GB48" i="15"/>
  <c r="GF48" i="15"/>
  <c r="GJ48" i="15"/>
  <c r="GN48" i="15"/>
  <c r="GR48" i="15"/>
  <c r="GV48" i="15"/>
  <c r="GZ48" i="15"/>
  <c r="HD48" i="15"/>
  <c r="HH48" i="15"/>
  <c r="HL48" i="15"/>
  <c r="HP48" i="15"/>
  <c r="DY48" i="15"/>
  <c r="EC48" i="15"/>
  <c r="EG48" i="15"/>
  <c r="EK48" i="15"/>
  <c r="EO48" i="15"/>
  <c r="ES48" i="15"/>
  <c r="EW48" i="15"/>
  <c r="FA48" i="15"/>
  <c r="FE48" i="15"/>
  <c r="FI48" i="15"/>
  <c r="FM48" i="15"/>
  <c r="FQ48" i="15"/>
  <c r="FU48" i="15"/>
  <c r="FY48" i="15"/>
  <c r="GC48" i="15"/>
  <c r="GG48" i="15"/>
  <c r="GK48" i="15"/>
  <c r="GO48" i="15"/>
  <c r="GS48" i="15"/>
  <c r="GW48" i="15"/>
  <c r="HA48" i="15"/>
  <c r="HE48" i="15"/>
  <c r="HI48" i="15"/>
  <c r="HM48" i="15"/>
  <c r="HQ48" i="15"/>
  <c r="DZ48" i="15"/>
  <c r="ED48" i="15"/>
  <c r="EH48" i="15"/>
  <c r="EL48" i="15"/>
  <c r="EP48" i="15"/>
  <c r="ET48" i="15"/>
  <c r="EX48" i="15"/>
  <c r="FB48" i="15"/>
  <c r="FF48" i="15"/>
  <c r="FJ48" i="15"/>
  <c r="FN48" i="15"/>
  <c r="FR48" i="15"/>
  <c r="FV48" i="15"/>
  <c r="FZ48" i="15"/>
  <c r="GD48" i="15"/>
  <c r="GH48" i="15"/>
  <c r="GL48" i="15"/>
  <c r="GP48" i="15"/>
  <c r="GT48" i="15"/>
  <c r="GX48" i="15"/>
  <c r="HB48" i="15"/>
  <c r="HF48" i="15"/>
  <c r="HJ48" i="15"/>
  <c r="HN48" i="15"/>
  <c r="HR48" i="15"/>
  <c r="EA48" i="15"/>
  <c r="EQ48" i="15"/>
  <c r="FG48" i="15"/>
  <c r="FW48" i="15"/>
  <c r="GM48" i="15"/>
  <c r="HC48" i="15"/>
  <c r="HS48" i="15"/>
  <c r="EE48" i="15"/>
  <c r="EU48" i="15"/>
  <c r="FK48" i="15"/>
  <c r="GA48" i="15"/>
  <c r="GQ48" i="15"/>
  <c r="HG48" i="15"/>
  <c r="EI48" i="15"/>
  <c r="EY48" i="15"/>
  <c r="FO48" i="15"/>
  <c r="GE48" i="15"/>
  <c r="GU48" i="15"/>
  <c r="HK48" i="15"/>
  <c r="EM48" i="15"/>
  <c r="GY48" i="15"/>
  <c r="FC48" i="15"/>
  <c r="HO48" i="15"/>
  <c r="FS48" i="15"/>
  <c r="DW48" i="15"/>
  <c r="GI48" i="15"/>
  <c r="DW56" i="15"/>
  <c r="EA56" i="15"/>
  <c r="EE56" i="15"/>
  <c r="EI56" i="15"/>
  <c r="EM56" i="15"/>
  <c r="EQ56" i="15"/>
  <c r="EU56" i="15"/>
  <c r="EY56" i="15"/>
  <c r="FC56" i="15"/>
  <c r="FG56" i="15"/>
  <c r="FK56" i="15"/>
  <c r="FO56" i="15"/>
  <c r="FS56" i="15"/>
  <c r="FW56" i="15"/>
  <c r="GA56" i="15"/>
  <c r="GE56" i="15"/>
  <c r="GI56" i="15"/>
  <c r="GM56" i="15"/>
  <c r="GQ56" i="15"/>
  <c r="GU56" i="15"/>
  <c r="GY56" i="15"/>
  <c r="HC56" i="15"/>
  <c r="HG56" i="15"/>
  <c r="HK56" i="15"/>
  <c r="HO56" i="15"/>
  <c r="HS56" i="15"/>
  <c r="DX56" i="15"/>
  <c r="EB56" i="15"/>
  <c r="EF56" i="15"/>
  <c r="EJ56" i="15"/>
  <c r="EN56" i="15"/>
  <c r="ER56" i="15"/>
  <c r="EV56" i="15"/>
  <c r="EZ56" i="15"/>
  <c r="FD56" i="15"/>
  <c r="FH56" i="15"/>
  <c r="FL56" i="15"/>
  <c r="FP56" i="15"/>
  <c r="FT56" i="15"/>
  <c r="FX56" i="15"/>
  <c r="GB56" i="15"/>
  <c r="GF56" i="15"/>
  <c r="GJ56" i="15"/>
  <c r="GN56" i="15"/>
  <c r="GR56" i="15"/>
  <c r="GV56" i="15"/>
  <c r="GZ56" i="15"/>
  <c r="HD56" i="15"/>
  <c r="HH56" i="15"/>
  <c r="HL56" i="15"/>
  <c r="HP56" i="15"/>
  <c r="DY56" i="15"/>
  <c r="EC56" i="15"/>
  <c r="EG56" i="15"/>
  <c r="EK56" i="15"/>
  <c r="EO56" i="15"/>
  <c r="ES56" i="15"/>
  <c r="EW56" i="15"/>
  <c r="FA56" i="15"/>
  <c r="FE56" i="15"/>
  <c r="FI56" i="15"/>
  <c r="FM56" i="15"/>
  <c r="FQ56" i="15"/>
  <c r="FU56" i="15"/>
  <c r="FY56" i="15"/>
  <c r="GC56" i="15"/>
  <c r="GG56" i="15"/>
  <c r="GK56" i="15"/>
  <c r="GO56" i="15"/>
  <c r="GS56" i="15"/>
  <c r="GW56" i="15"/>
  <c r="HA56" i="15"/>
  <c r="HE56" i="15"/>
  <c r="HI56" i="15"/>
  <c r="HM56" i="15"/>
  <c r="HQ56" i="15"/>
  <c r="EL56" i="15"/>
  <c r="FB56" i="15"/>
  <c r="FR56" i="15"/>
  <c r="GH56" i="15"/>
  <c r="GX56" i="15"/>
  <c r="HN56" i="15"/>
  <c r="DZ56" i="15"/>
  <c r="EP56" i="15"/>
  <c r="FF56" i="15"/>
  <c r="FV56" i="15"/>
  <c r="GL56" i="15"/>
  <c r="HB56" i="15"/>
  <c r="HR56" i="15"/>
  <c r="ED56" i="15"/>
  <c r="ET56" i="15"/>
  <c r="FJ56" i="15"/>
  <c r="FZ56" i="15"/>
  <c r="GP56" i="15"/>
  <c r="HF56" i="15"/>
  <c r="EX56" i="15"/>
  <c r="HJ56" i="15"/>
  <c r="FN56" i="15"/>
  <c r="GD56" i="15"/>
  <c r="EH56" i="15"/>
  <c r="GT56" i="15"/>
  <c r="DX76" i="15"/>
  <c r="EB76" i="15"/>
  <c r="EF76" i="15"/>
  <c r="EJ76" i="15"/>
  <c r="EN76" i="15"/>
  <c r="ER76" i="15"/>
  <c r="EV76" i="15"/>
  <c r="EZ76" i="15"/>
  <c r="FD76" i="15"/>
  <c r="FH76" i="15"/>
  <c r="FL76" i="15"/>
  <c r="FP76" i="15"/>
  <c r="FT76" i="15"/>
  <c r="FX76" i="15"/>
  <c r="GB76" i="15"/>
  <c r="GF76" i="15"/>
  <c r="GJ76" i="15"/>
  <c r="GN76" i="15"/>
  <c r="GR76" i="15"/>
  <c r="GV76" i="15"/>
  <c r="GZ76" i="15"/>
  <c r="HD76" i="15"/>
  <c r="HH76" i="15"/>
  <c r="HL76" i="15"/>
  <c r="HP76" i="15"/>
  <c r="DY76" i="15"/>
  <c r="EC76" i="15"/>
  <c r="EG76" i="15"/>
  <c r="EK76" i="15"/>
  <c r="EO76" i="15"/>
  <c r="ES76" i="15"/>
  <c r="EW76" i="15"/>
  <c r="FA76" i="15"/>
  <c r="FE76" i="15"/>
  <c r="FI76" i="15"/>
  <c r="FM76" i="15"/>
  <c r="FQ76" i="15"/>
  <c r="FU76" i="15"/>
  <c r="FY76" i="15"/>
  <c r="GC76" i="15"/>
  <c r="GG76" i="15"/>
  <c r="GK76" i="15"/>
  <c r="GO76" i="15"/>
  <c r="GS76" i="15"/>
  <c r="GW76" i="15"/>
  <c r="HA76" i="15"/>
  <c r="HE76" i="15"/>
  <c r="HI76" i="15"/>
  <c r="HM76" i="15"/>
  <c r="HQ76" i="15"/>
  <c r="DZ76" i="15"/>
  <c r="ED76" i="15"/>
  <c r="EH76" i="15"/>
  <c r="EL76" i="15"/>
  <c r="EP76" i="15"/>
  <c r="ET76" i="15"/>
  <c r="EX76" i="15"/>
  <c r="FB76" i="15"/>
  <c r="FF76" i="15"/>
  <c r="FJ76" i="15"/>
  <c r="FN76" i="15"/>
  <c r="FR76" i="15"/>
  <c r="FV76" i="15"/>
  <c r="FZ76" i="15"/>
  <c r="GD76" i="15"/>
  <c r="GH76" i="15"/>
  <c r="GL76" i="15"/>
  <c r="GP76" i="15"/>
  <c r="GT76" i="15"/>
  <c r="GX76" i="15"/>
  <c r="HB76" i="15"/>
  <c r="HF76" i="15"/>
  <c r="HJ76" i="15"/>
  <c r="HN76" i="15"/>
  <c r="HR76" i="15"/>
  <c r="EA76" i="15"/>
  <c r="EQ76" i="15"/>
  <c r="FG76" i="15"/>
  <c r="FW76" i="15"/>
  <c r="GM76" i="15"/>
  <c r="HC76" i="15"/>
  <c r="HS76" i="15"/>
  <c r="EE76" i="15"/>
  <c r="EU76" i="15"/>
  <c r="FK76" i="15"/>
  <c r="GA76" i="15"/>
  <c r="GQ76" i="15"/>
  <c r="HG76" i="15"/>
  <c r="EI76" i="15"/>
  <c r="EY76" i="15"/>
  <c r="FO76" i="15"/>
  <c r="GE76" i="15"/>
  <c r="GU76" i="15"/>
  <c r="HK76" i="15"/>
  <c r="FC76" i="15"/>
  <c r="HO76" i="15"/>
  <c r="FS76" i="15"/>
  <c r="DW76" i="15"/>
  <c r="GI76" i="15"/>
  <c r="EM76" i="15"/>
  <c r="GY76" i="15"/>
  <c r="DY96" i="15"/>
  <c r="EC96" i="15"/>
  <c r="EG96" i="15"/>
  <c r="EK96" i="15"/>
  <c r="EO96" i="15"/>
  <c r="ES96" i="15"/>
  <c r="EW96" i="15"/>
  <c r="FA96" i="15"/>
  <c r="FE96" i="15"/>
  <c r="FI96" i="15"/>
  <c r="FM96" i="15"/>
  <c r="FQ96" i="15"/>
  <c r="FU96" i="15"/>
  <c r="FY96" i="15"/>
  <c r="GC96" i="15"/>
  <c r="GG96" i="15"/>
  <c r="GK96" i="15"/>
  <c r="GO96" i="15"/>
  <c r="GS96" i="15"/>
  <c r="GW96" i="15"/>
  <c r="HA96" i="15"/>
  <c r="HE96" i="15"/>
  <c r="HI96" i="15"/>
  <c r="HM96" i="15"/>
  <c r="HQ96" i="15"/>
  <c r="DZ96" i="15"/>
  <c r="ED96" i="15"/>
  <c r="EH96" i="15"/>
  <c r="EL96" i="15"/>
  <c r="EP96" i="15"/>
  <c r="ET96" i="15"/>
  <c r="EX96" i="15"/>
  <c r="FB96" i="15"/>
  <c r="FF96" i="15"/>
  <c r="FJ96" i="15"/>
  <c r="FN96" i="15"/>
  <c r="FR96" i="15"/>
  <c r="FV96" i="15"/>
  <c r="FZ96" i="15"/>
  <c r="GD96" i="15"/>
  <c r="GH96" i="15"/>
  <c r="GL96" i="15"/>
  <c r="GP96" i="15"/>
  <c r="GT96" i="15"/>
  <c r="GX96" i="15"/>
  <c r="HB96" i="15"/>
  <c r="HF96" i="15"/>
  <c r="HJ96" i="15"/>
  <c r="HN96" i="15"/>
  <c r="HR96" i="15"/>
  <c r="DW96" i="15"/>
  <c r="EA96" i="15"/>
  <c r="EE96" i="15"/>
  <c r="EI96" i="15"/>
  <c r="EM96" i="15"/>
  <c r="EQ96" i="15"/>
  <c r="EU96" i="15"/>
  <c r="EY96" i="15"/>
  <c r="FC96" i="15"/>
  <c r="FG96" i="15"/>
  <c r="FK96" i="15"/>
  <c r="FO96" i="15"/>
  <c r="FS96" i="15"/>
  <c r="FW96" i="15"/>
  <c r="GA96" i="15"/>
  <c r="GE96" i="15"/>
  <c r="GI96" i="15"/>
  <c r="GM96" i="15"/>
  <c r="GQ96" i="15"/>
  <c r="GU96" i="15"/>
  <c r="GY96" i="15"/>
  <c r="HC96" i="15"/>
  <c r="HG96" i="15"/>
  <c r="HK96" i="15"/>
  <c r="HO96" i="15"/>
  <c r="HS96" i="15"/>
  <c r="EJ96" i="15"/>
  <c r="EZ96" i="15"/>
  <c r="FP96" i="15"/>
  <c r="GF96" i="15"/>
  <c r="GV96" i="15"/>
  <c r="HL96" i="15"/>
  <c r="DX96" i="15"/>
  <c r="EN96" i="15"/>
  <c r="FD96" i="15"/>
  <c r="FT96" i="15"/>
  <c r="GJ96" i="15"/>
  <c r="GZ96" i="15"/>
  <c r="HP96" i="15"/>
  <c r="EB96" i="15"/>
  <c r="ER96" i="15"/>
  <c r="FH96" i="15"/>
  <c r="FX96" i="15"/>
  <c r="GN96" i="15"/>
  <c r="HD96" i="15"/>
  <c r="GB96" i="15"/>
  <c r="EF96" i="15"/>
  <c r="GR96" i="15"/>
  <c r="HH96" i="15"/>
  <c r="EV96" i="15"/>
  <c r="FL96" i="15"/>
  <c r="DU37" i="14"/>
  <c r="DY37" i="14"/>
  <c r="EC37" i="14"/>
  <c r="EG37" i="14"/>
  <c r="EK37" i="14"/>
  <c r="EO37" i="14"/>
  <c r="ES37" i="14"/>
  <c r="EW37" i="14"/>
  <c r="FA37" i="14"/>
  <c r="FE37" i="14"/>
  <c r="FI37" i="14"/>
  <c r="FM37" i="14"/>
  <c r="FQ37" i="14"/>
  <c r="FU37" i="14"/>
  <c r="FY37" i="14"/>
  <c r="GC37" i="14"/>
  <c r="GG37" i="14"/>
  <c r="GK37" i="14"/>
  <c r="GO37" i="14"/>
  <c r="GS37" i="14"/>
  <c r="GW37" i="14"/>
  <c r="HA37" i="14"/>
  <c r="HE37" i="14"/>
  <c r="HI37" i="14"/>
  <c r="HM37" i="14"/>
  <c r="DV37" i="14"/>
  <c r="DZ37" i="14"/>
  <c r="ED37" i="14"/>
  <c r="EH37" i="14"/>
  <c r="EL37" i="14"/>
  <c r="EP37" i="14"/>
  <c r="ET37" i="14"/>
  <c r="EX37" i="14"/>
  <c r="FB37" i="14"/>
  <c r="FF37" i="14"/>
  <c r="FJ37" i="14"/>
  <c r="FN37" i="14"/>
  <c r="FR37" i="14"/>
  <c r="FV37" i="14"/>
  <c r="FZ37" i="14"/>
  <c r="GD37" i="14"/>
  <c r="GH37" i="14"/>
  <c r="GL37" i="14"/>
  <c r="GP37" i="14"/>
  <c r="GT37" i="14"/>
  <c r="GX37" i="14"/>
  <c r="HB37" i="14"/>
  <c r="HF37" i="14"/>
  <c r="HJ37" i="14"/>
  <c r="HN37" i="14"/>
  <c r="DX37" i="14"/>
  <c r="EF37" i="14"/>
  <c r="EN37" i="14"/>
  <c r="EV37" i="14"/>
  <c r="FD37" i="14"/>
  <c r="FL37" i="14"/>
  <c r="FT37" i="14"/>
  <c r="GB37" i="14"/>
  <c r="GJ37" i="14"/>
  <c r="GR37" i="14"/>
  <c r="GZ37" i="14"/>
  <c r="HH37" i="14"/>
  <c r="DS37" i="14"/>
  <c r="EA37" i="14"/>
  <c r="EI37" i="14"/>
  <c r="EQ37" i="14"/>
  <c r="EY37" i="14"/>
  <c r="FG37" i="14"/>
  <c r="FO37" i="14"/>
  <c r="FW37" i="14"/>
  <c r="GE37" i="14"/>
  <c r="GM37" i="14"/>
  <c r="GU37" i="14"/>
  <c r="HC37" i="14"/>
  <c r="HK37" i="14"/>
  <c r="DT37" i="14"/>
  <c r="EJ37" i="14"/>
  <c r="EZ37" i="14"/>
  <c r="FP37" i="14"/>
  <c r="GF37" i="14"/>
  <c r="GV37" i="14"/>
  <c r="HL37" i="14"/>
  <c r="DW37" i="14"/>
  <c r="EM37" i="14"/>
  <c r="FC37" i="14"/>
  <c r="FS37" i="14"/>
  <c r="GI37" i="14"/>
  <c r="GY37" i="14"/>
  <c r="HO37" i="14"/>
  <c r="EB37" i="14"/>
  <c r="ER37" i="14"/>
  <c r="FH37" i="14"/>
  <c r="FX37" i="14"/>
  <c r="GN37" i="14"/>
  <c r="HD37" i="14"/>
  <c r="FK37" i="14"/>
  <c r="GA37" i="14"/>
  <c r="EE37" i="14"/>
  <c r="GQ37" i="14"/>
  <c r="EU37" i="14"/>
  <c r="HG37" i="14"/>
  <c r="DT73" i="14"/>
  <c r="DX73" i="14"/>
  <c r="EB73" i="14"/>
  <c r="EF73" i="14"/>
  <c r="EJ73" i="14"/>
  <c r="EN73" i="14"/>
  <c r="ER73" i="14"/>
  <c r="EV73" i="14"/>
  <c r="EZ73" i="14"/>
  <c r="FD73" i="14"/>
  <c r="FH73" i="14"/>
  <c r="FL73" i="14"/>
  <c r="FP73" i="14"/>
  <c r="FT73" i="14"/>
  <c r="FX73" i="14"/>
  <c r="GB73" i="14"/>
  <c r="GF73" i="14"/>
  <c r="GJ73" i="14"/>
  <c r="GN73" i="14"/>
  <c r="GR73" i="14"/>
  <c r="GV73" i="14"/>
  <c r="GZ73" i="14"/>
  <c r="HD73" i="14"/>
  <c r="HH73" i="14"/>
  <c r="HL73" i="14"/>
  <c r="DU73" i="14"/>
  <c r="DY73" i="14"/>
  <c r="EC73" i="14"/>
  <c r="EG73" i="14"/>
  <c r="EK73" i="14"/>
  <c r="EO73" i="14"/>
  <c r="ES73" i="14"/>
  <c r="EW73" i="14"/>
  <c r="FA73" i="14"/>
  <c r="FE73" i="14"/>
  <c r="FI73" i="14"/>
  <c r="FM73" i="14"/>
  <c r="FQ73" i="14"/>
  <c r="FU73" i="14"/>
  <c r="FY73" i="14"/>
  <c r="GC73" i="14"/>
  <c r="GG73" i="14"/>
  <c r="GK73" i="14"/>
  <c r="GO73" i="14"/>
  <c r="GS73" i="14"/>
  <c r="GW73" i="14"/>
  <c r="HA73" i="14"/>
  <c r="HE73" i="14"/>
  <c r="HI73" i="14"/>
  <c r="HM73" i="14"/>
  <c r="DZ73" i="14"/>
  <c r="EH73" i="14"/>
  <c r="EP73" i="14"/>
  <c r="EX73" i="14"/>
  <c r="FF73" i="14"/>
  <c r="FN73" i="14"/>
  <c r="FV73" i="14"/>
  <c r="GD73" i="14"/>
  <c r="GL73" i="14"/>
  <c r="GT73" i="14"/>
  <c r="HB73" i="14"/>
  <c r="HJ73" i="14"/>
  <c r="DS73" i="14"/>
  <c r="EA73" i="14"/>
  <c r="EI73" i="14"/>
  <c r="EQ73" i="14"/>
  <c r="EY73" i="14"/>
  <c r="FG73" i="14"/>
  <c r="FO73" i="14"/>
  <c r="FW73" i="14"/>
  <c r="GE73" i="14"/>
  <c r="GM73" i="14"/>
  <c r="GU73" i="14"/>
  <c r="HC73" i="14"/>
  <c r="HK73" i="14"/>
  <c r="DV73" i="14"/>
  <c r="ED73" i="14"/>
  <c r="EL73" i="14"/>
  <c r="ET73" i="14"/>
  <c r="FB73" i="14"/>
  <c r="FJ73" i="14"/>
  <c r="FR73" i="14"/>
  <c r="FZ73" i="14"/>
  <c r="GH73" i="14"/>
  <c r="GP73" i="14"/>
  <c r="GX73" i="14"/>
  <c r="HF73" i="14"/>
  <c r="HN73" i="14"/>
  <c r="EE73" i="14"/>
  <c r="FK73" i="14"/>
  <c r="GQ73" i="14"/>
  <c r="EM73" i="14"/>
  <c r="FS73" i="14"/>
  <c r="GY73" i="14"/>
  <c r="EU73" i="14"/>
  <c r="GA73" i="14"/>
  <c r="HG73" i="14"/>
  <c r="DW73" i="14"/>
  <c r="FC73" i="14"/>
  <c r="GI73" i="14"/>
  <c r="HO73" i="14"/>
  <c r="DR11" i="14"/>
  <c r="DN11" i="14"/>
  <c r="DJ11" i="14"/>
  <c r="DF11" i="14"/>
  <c r="DB11" i="14"/>
  <c r="CX11" i="14"/>
  <c r="CT11" i="14"/>
  <c r="CP11" i="14"/>
  <c r="CL11" i="14"/>
  <c r="CH11" i="14"/>
  <c r="CD11" i="14"/>
  <c r="BZ11" i="14"/>
  <c r="BV11" i="14"/>
  <c r="BR11" i="14"/>
  <c r="BN11" i="14"/>
  <c r="BJ11" i="14"/>
  <c r="BF11" i="14"/>
  <c r="BB11" i="14"/>
  <c r="AX11" i="14"/>
  <c r="AT11" i="14"/>
  <c r="AP11" i="14"/>
  <c r="DX55" i="15"/>
  <c r="EB55" i="15"/>
  <c r="EF55" i="15"/>
  <c r="EJ55" i="15"/>
  <c r="EN55" i="15"/>
  <c r="ER55" i="15"/>
  <c r="EV55" i="15"/>
  <c r="EZ55" i="15"/>
  <c r="FD55" i="15"/>
  <c r="FH55" i="15"/>
  <c r="FL55" i="15"/>
  <c r="FP55" i="15"/>
  <c r="FT55" i="15"/>
  <c r="FX55" i="15"/>
  <c r="GB55" i="15"/>
  <c r="GF55" i="15"/>
  <c r="GJ55" i="15"/>
  <c r="GN55" i="15"/>
  <c r="GR55" i="15"/>
  <c r="GV55" i="15"/>
  <c r="GZ55" i="15"/>
  <c r="HD55" i="15"/>
  <c r="HH55" i="15"/>
  <c r="HL55" i="15"/>
  <c r="HP55" i="15"/>
  <c r="DY55" i="15"/>
  <c r="EC55" i="15"/>
  <c r="EG55" i="15"/>
  <c r="EK55" i="15"/>
  <c r="EO55" i="15"/>
  <c r="ES55" i="15"/>
  <c r="EW55" i="15"/>
  <c r="FA55" i="15"/>
  <c r="FE55" i="15"/>
  <c r="FI55" i="15"/>
  <c r="FM55" i="15"/>
  <c r="FQ55" i="15"/>
  <c r="FU55" i="15"/>
  <c r="FY55" i="15"/>
  <c r="GC55" i="15"/>
  <c r="GG55" i="15"/>
  <c r="GK55" i="15"/>
  <c r="GO55" i="15"/>
  <c r="GS55" i="15"/>
  <c r="GW55" i="15"/>
  <c r="HA55" i="15"/>
  <c r="HE55" i="15"/>
  <c r="HI55" i="15"/>
  <c r="HM55" i="15"/>
  <c r="HQ55" i="15"/>
  <c r="DZ55" i="15"/>
  <c r="ED55" i="15"/>
  <c r="EH55" i="15"/>
  <c r="EL55" i="15"/>
  <c r="EP55" i="15"/>
  <c r="ET55" i="15"/>
  <c r="EX55" i="15"/>
  <c r="FB55" i="15"/>
  <c r="FF55" i="15"/>
  <c r="FJ55" i="15"/>
  <c r="FN55" i="15"/>
  <c r="FR55" i="15"/>
  <c r="FV55" i="15"/>
  <c r="FZ55" i="15"/>
  <c r="GD55" i="15"/>
  <c r="GH55" i="15"/>
  <c r="GL55" i="15"/>
  <c r="GP55" i="15"/>
  <c r="GT55" i="15"/>
  <c r="GX55" i="15"/>
  <c r="HB55" i="15"/>
  <c r="HF55" i="15"/>
  <c r="HJ55" i="15"/>
  <c r="HN55" i="15"/>
  <c r="HR55" i="15"/>
  <c r="EA55" i="15"/>
  <c r="EQ55" i="15"/>
  <c r="FG55" i="15"/>
  <c r="FW55" i="15"/>
  <c r="GM55" i="15"/>
  <c r="HC55" i="15"/>
  <c r="HS55" i="15"/>
  <c r="EE55" i="15"/>
  <c r="EU55" i="15"/>
  <c r="FK55" i="15"/>
  <c r="GA55" i="15"/>
  <c r="GQ55" i="15"/>
  <c r="HG55" i="15"/>
  <c r="EI55" i="15"/>
  <c r="EY55" i="15"/>
  <c r="FO55" i="15"/>
  <c r="GE55" i="15"/>
  <c r="GU55" i="15"/>
  <c r="HK55" i="15"/>
  <c r="DW55" i="15"/>
  <c r="GI55" i="15"/>
  <c r="EM55" i="15"/>
  <c r="GY55" i="15"/>
  <c r="FC55" i="15"/>
  <c r="HO55" i="15"/>
  <c r="FS55" i="15"/>
  <c r="AD63" i="15"/>
  <c r="DU63" i="15"/>
  <c r="BK63" i="15"/>
  <c r="DO63" i="15"/>
  <c r="DH63" i="15"/>
  <c r="DI63" i="15"/>
  <c r="AN63" i="15"/>
  <c r="CZ63" i="15"/>
  <c r="CI63" i="15"/>
  <c r="BL63" i="15"/>
  <c r="BM63" i="15"/>
  <c r="BY63" i="15"/>
  <c r="CV63" i="15"/>
  <c r="AQ63" i="15"/>
  <c r="BJ63" i="15"/>
  <c r="DV79" i="14"/>
  <c r="DZ79" i="14"/>
  <c r="ED79" i="14"/>
  <c r="EH79" i="14"/>
  <c r="EL79" i="14"/>
  <c r="EP79" i="14"/>
  <c r="ET79" i="14"/>
  <c r="EX79" i="14"/>
  <c r="FB79" i="14"/>
  <c r="FF79" i="14"/>
  <c r="FJ79" i="14"/>
  <c r="FN79" i="14"/>
  <c r="FR79" i="14"/>
  <c r="FV79" i="14"/>
  <c r="FZ79" i="14"/>
  <c r="GD79" i="14"/>
  <c r="GH79" i="14"/>
  <c r="GL79" i="14"/>
  <c r="GP79" i="14"/>
  <c r="GT79" i="14"/>
  <c r="GX79" i="14"/>
  <c r="HB79" i="14"/>
  <c r="HF79" i="14"/>
  <c r="HJ79" i="14"/>
  <c r="HN79" i="14"/>
  <c r="DS79" i="14"/>
  <c r="DW79" i="14"/>
  <c r="EA79" i="14"/>
  <c r="EE79" i="14"/>
  <c r="EI79" i="14"/>
  <c r="EM79" i="14"/>
  <c r="EQ79" i="14"/>
  <c r="EU79" i="14"/>
  <c r="EY79" i="14"/>
  <c r="FC79" i="14"/>
  <c r="FG79" i="14"/>
  <c r="FK79" i="14"/>
  <c r="FO79" i="14"/>
  <c r="FS79" i="14"/>
  <c r="FW79" i="14"/>
  <c r="GA79" i="14"/>
  <c r="GE79" i="14"/>
  <c r="GI79" i="14"/>
  <c r="GM79" i="14"/>
  <c r="GQ79" i="14"/>
  <c r="GU79" i="14"/>
  <c r="GY79" i="14"/>
  <c r="HC79" i="14"/>
  <c r="HG79" i="14"/>
  <c r="HK79" i="14"/>
  <c r="HO79" i="14"/>
  <c r="DT79" i="14"/>
  <c r="EB79" i="14"/>
  <c r="EJ79" i="14"/>
  <c r="ER79" i="14"/>
  <c r="EZ79" i="14"/>
  <c r="FH79" i="14"/>
  <c r="FP79" i="14"/>
  <c r="FX79" i="14"/>
  <c r="GF79" i="14"/>
  <c r="GN79" i="14"/>
  <c r="GV79" i="14"/>
  <c r="HD79" i="14"/>
  <c r="HL79" i="14"/>
  <c r="DU79" i="14"/>
  <c r="EC79" i="14"/>
  <c r="EK79" i="14"/>
  <c r="ES79" i="14"/>
  <c r="FA79" i="14"/>
  <c r="FI79" i="14"/>
  <c r="FQ79" i="14"/>
  <c r="FY79" i="14"/>
  <c r="GG79" i="14"/>
  <c r="GO79" i="14"/>
  <c r="GW79" i="14"/>
  <c r="HE79" i="14"/>
  <c r="HM79" i="14"/>
  <c r="DX79" i="14"/>
  <c r="EF79" i="14"/>
  <c r="EN79" i="14"/>
  <c r="EV79" i="14"/>
  <c r="FD79" i="14"/>
  <c r="FL79" i="14"/>
  <c r="FT79" i="14"/>
  <c r="GB79" i="14"/>
  <c r="GJ79" i="14"/>
  <c r="GR79" i="14"/>
  <c r="GZ79" i="14"/>
  <c r="HH79" i="14"/>
  <c r="EG79" i="14"/>
  <c r="FM79" i="14"/>
  <c r="GS79" i="14"/>
  <c r="EO79" i="14"/>
  <c r="FU79" i="14"/>
  <c r="HA79" i="14"/>
  <c r="EW79" i="14"/>
  <c r="GC79" i="14"/>
  <c r="HI79" i="14"/>
  <c r="DY79" i="14"/>
  <c r="FE79" i="14"/>
  <c r="GK79" i="14"/>
  <c r="DT46" i="14"/>
  <c r="DX46" i="14"/>
  <c r="EB46" i="14"/>
  <c r="EF46" i="14"/>
  <c r="EJ46" i="14"/>
  <c r="EN46" i="14"/>
  <c r="ER46" i="14"/>
  <c r="EV46" i="14"/>
  <c r="EZ46" i="14"/>
  <c r="FD46" i="14"/>
  <c r="FH46" i="14"/>
  <c r="FL46" i="14"/>
  <c r="FP46" i="14"/>
  <c r="FT46" i="14"/>
  <c r="FX46" i="14"/>
  <c r="GB46" i="14"/>
  <c r="GF46" i="14"/>
  <c r="GJ46" i="14"/>
  <c r="GN46" i="14"/>
  <c r="GR46" i="14"/>
  <c r="GV46" i="14"/>
  <c r="GZ46" i="14"/>
  <c r="HD46" i="14"/>
  <c r="HH46" i="14"/>
  <c r="HL46" i="14"/>
  <c r="DU46" i="14"/>
  <c r="DY46" i="14"/>
  <c r="EC46" i="14"/>
  <c r="EG46" i="14"/>
  <c r="EK46" i="14"/>
  <c r="EO46" i="14"/>
  <c r="ES46" i="14"/>
  <c r="EW46" i="14"/>
  <c r="FA46" i="14"/>
  <c r="FE46" i="14"/>
  <c r="FI46" i="14"/>
  <c r="FM46" i="14"/>
  <c r="FQ46" i="14"/>
  <c r="FU46" i="14"/>
  <c r="FY46" i="14"/>
  <c r="GC46" i="14"/>
  <c r="GG46" i="14"/>
  <c r="GK46" i="14"/>
  <c r="GO46" i="14"/>
  <c r="GS46" i="14"/>
  <c r="GW46" i="14"/>
  <c r="HA46" i="14"/>
  <c r="HE46" i="14"/>
  <c r="HI46" i="14"/>
  <c r="HM46" i="14"/>
  <c r="DS46" i="14"/>
  <c r="EA46" i="14"/>
  <c r="EI46" i="14"/>
  <c r="EQ46" i="14"/>
  <c r="EY46" i="14"/>
  <c r="FG46" i="14"/>
  <c r="FO46" i="14"/>
  <c r="FW46" i="14"/>
  <c r="GE46" i="14"/>
  <c r="GM46" i="14"/>
  <c r="GU46" i="14"/>
  <c r="HC46" i="14"/>
  <c r="HK46" i="14"/>
  <c r="DV46" i="14"/>
  <c r="ED46" i="14"/>
  <c r="EL46" i="14"/>
  <c r="ET46" i="14"/>
  <c r="FB46" i="14"/>
  <c r="FJ46" i="14"/>
  <c r="FR46" i="14"/>
  <c r="FZ46" i="14"/>
  <c r="GH46" i="14"/>
  <c r="GP46" i="14"/>
  <c r="GX46" i="14"/>
  <c r="HF46" i="14"/>
  <c r="HN46" i="14"/>
  <c r="DW46" i="14"/>
  <c r="EM46" i="14"/>
  <c r="FC46" i="14"/>
  <c r="FS46" i="14"/>
  <c r="GI46" i="14"/>
  <c r="GY46" i="14"/>
  <c r="HO46" i="14"/>
  <c r="DZ46" i="14"/>
  <c r="EP46" i="14"/>
  <c r="FF46" i="14"/>
  <c r="FV46" i="14"/>
  <c r="GL46" i="14"/>
  <c r="HB46" i="14"/>
  <c r="EE46" i="14"/>
  <c r="EU46" i="14"/>
  <c r="FK46" i="14"/>
  <c r="GA46" i="14"/>
  <c r="GQ46" i="14"/>
  <c r="HG46" i="14"/>
  <c r="EX46" i="14"/>
  <c r="HJ46" i="14"/>
  <c r="FN46" i="14"/>
  <c r="GD46" i="14"/>
  <c r="EH46" i="14"/>
  <c r="GT46" i="14"/>
  <c r="DT53" i="14"/>
  <c r="DX53" i="14"/>
  <c r="EB53" i="14"/>
  <c r="EF53" i="14"/>
  <c r="EJ53" i="14"/>
  <c r="EN53" i="14"/>
  <c r="ER53" i="14"/>
  <c r="EV53" i="14"/>
  <c r="EZ53" i="14"/>
  <c r="FD53" i="14"/>
  <c r="FH53" i="14"/>
  <c r="FL53" i="14"/>
  <c r="FP53" i="14"/>
  <c r="FT53" i="14"/>
  <c r="FX53" i="14"/>
  <c r="GB53" i="14"/>
  <c r="GF53" i="14"/>
  <c r="GJ53" i="14"/>
  <c r="GN53" i="14"/>
  <c r="GR53" i="14"/>
  <c r="GV53" i="14"/>
  <c r="GZ53" i="14"/>
  <c r="HD53" i="14"/>
  <c r="HH53" i="14"/>
  <c r="HL53" i="14"/>
  <c r="DU53" i="14"/>
  <c r="DY53" i="14"/>
  <c r="EC53" i="14"/>
  <c r="EG53" i="14"/>
  <c r="EK53" i="14"/>
  <c r="EO53" i="14"/>
  <c r="ES53" i="14"/>
  <c r="EW53" i="14"/>
  <c r="FA53" i="14"/>
  <c r="FE53" i="14"/>
  <c r="FI53" i="14"/>
  <c r="FM53" i="14"/>
  <c r="FQ53" i="14"/>
  <c r="FU53" i="14"/>
  <c r="FY53" i="14"/>
  <c r="GC53" i="14"/>
  <c r="GG53" i="14"/>
  <c r="GK53" i="14"/>
  <c r="GO53" i="14"/>
  <c r="GS53" i="14"/>
  <c r="GW53" i="14"/>
  <c r="HA53" i="14"/>
  <c r="HE53" i="14"/>
  <c r="HI53" i="14"/>
  <c r="HM53" i="14"/>
  <c r="DV53" i="14"/>
  <c r="ED53" i="14"/>
  <c r="EL53" i="14"/>
  <c r="ET53" i="14"/>
  <c r="FB53" i="14"/>
  <c r="FJ53" i="14"/>
  <c r="FR53" i="14"/>
  <c r="FZ53" i="14"/>
  <c r="GH53" i="14"/>
  <c r="GP53" i="14"/>
  <c r="GX53" i="14"/>
  <c r="HF53" i="14"/>
  <c r="HN53" i="14"/>
  <c r="DW53" i="14"/>
  <c r="EE53" i="14"/>
  <c r="EM53" i="14"/>
  <c r="EU53" i="14"/>
  <c r="FC53" i="14"/>
  <c r="FK53" i="14"/>
  <c r="FS53" i="14"/>
  <c r="GA53" i="14"/>
  <c r="GI53" i="14"/>
  <c r="GQ53" i="14"/>
  <c r="GY53" i="14"/>
  <c r="HG53" i="14"/>
  <c r="HO53" i="14"/>
  <c r="DZ53" i="14"/>
  <c r="EH53" i="14"/>
  <c r="EP53" i="14"/>
  <c r="EX53" i="14"/>
  <c r="FF53" i="14"/>
  <c r="FN53" i="14"/>
  <c r="FV53" i="14"/>
  <c r="GD53" i="14"/>
  <c r="GL53" i="14"/>
  <c r="GT53" i="14"/>
  <c r="HB53" i="14"/>
  <c r="HJ53" i="14"/>
  <c r="DS53" i="14"/>
  <c r="EY53" i="14"/>
  <c r="GE53" i="14"/>
  <c r="HK53" i="14"/>
  <c r="EQ53" i="14"/>
  <c r="FW53" i="14"/>
  <c r="HC53" i="14"/>
  <c r="EI53" i="14"/>
  <c r="GU53" i="14"/>
  <c r="FG53" i="14"/>
  <c r="FO53" i="14"/>
  <c r="EA53" i="14"/>
  <c r="GM53" i="14"/>
  <c r="DT18" i="14"/>
  <c r="DX18" i="14"/>
  <c r="EB18" i="14"/>
  <c r="EF18" i="14"/>
  <c r="EJ18" i="14"/>
  <c r="EN18" i="14"/>
  <c r="ER18" i="14"/>
  <c r="EV18" i="14"/>
  <c r="EZ18" i="14"/>
  <c r="FD18" i="14"/>
  <c r="FH18" i="14"/>
  <c r="FL18" i="14"/>
  <c r="FP18" i="14"/>
  <c r="FT18" i="14"/>
  <c r="FX18" i="14"/>
  <c r="GB18" i="14"/>
  <c r="GF18" i="14"/>
  <c r="GJ18" i="14"/>
  <c r="GN18" i="14"/>
  <c r="GR18" i="14"/>
  <c r="GV18" i="14"/>
  <c r="GZ18" i="14"/>
  <c r="HD18" i="14"/>
  <c r="HH18" i="14"/>
  <c r="HL18" i="14"/>
  <c r="DU18" i="14"/>
  <c r="DY18" i="14"/>
  <c r="EC18" i="14"/>
  <c r="EG18" i="14"/>
  <c r="EK18" i="14"/>
  <c r="EO18" i="14"/>
  <c r="ES18" i="14"/>
  <c r="EW18" i="14"/>
  <c r="FA18" i="14"/>
  <c r="FE18" i="14"/>
  <c r="FI18" i="14"/>
  <c r="FM18" i="14"/>
  <c r="FQ18" i="14"/>
  <c r="FU18" i="14"/>
  <c r="FY18" i="14"/>
  <c r="GC18" i="14"/>
  <c r="GG18" i="14"/>
  <c r="GK18" i="14"/>
  <c r="GO18" i="14"/>
  <c r="GS18" i="14"/>
  <c r="GW18" i="14"/>
  <c r="HA18" i="14"/>
  <c r="HE18" i="14"/>
  <c r="HI18" i="14"/>
  <c r="HM18" i="14"/>
  <c r="DW18" i="14"/>
  <c r="EE18" i="14"/>
  <c r="EM18" i="14"/>
  <c r="EU18" i="14"/>
  <c r="FC18" i="14"/>
  <c r="FK18" i="14"/>
  <c r="FS18" i="14"/>
  <c r="GA18" i="14"/>
  <c r="GI18" i="14"/>
  <c r="GQ18" i="14"/>
  <c r="GY18" i="14"/>
  <c r="HG18" i="14"/>
  <c r="HO18" i="14"/>
  <c r="DZ18" i="14"/>
  <c r="EH18" i="14"/>
  <c r="EP18" i="14"/>
  <c r="EX18" i="14"/>
  <c r="FF18" i="14"/>
  <c r="FN18" i="14"/>
  <c r="FV18" i="14"/>
  <c r="GD18" i="14"/>
  <c r="GL18" i="14"/>
  <c r="GT18" i="14"/>
  <c r="HB18" i="14"/>
  <c r="HJ18" i="14"/>
  <c r="DS18" i="14"/>
  <c r="EI18" i="14"/>
  <c r="EY18" i="14"/>
  <c r="FO18" i="14"/>
  <c r="GE18" i="14"/>
  <c r="GU18" i="14"/>
  <c r="HK18" i="14"/>
  <c r="DV18" i="14"/>
  <c r="EL18" i="14"/>
  <c r="FB18" i="14"/>
  <c r="FR18" i="14"/>
  <c r="GH18" i="14"/>
  <c r="GX18" i="14"/>
  <c r="HN18" i="14"/>
  <c r="EA18" i="14"/>
  <c r="EQ18" i="14"/>
  <c r="FG18" i="14"/>
  <c r="FW18" i="14"/>
  <c r="GM18" i="14"/>
  <c r="HC18" i="14"/>
  <c r="FJ18" i="14"/>
  <c r="FZ18" i="14"/>
  <c r="ED18" i="14"/>
  <c r="GP18" i="14"/>
  <c r="ET18" i="14"/>
  <c r="HF18" i="14"/>
  <c r="DT50" i="14"/>
  <c r="DX50" i="14"/>
  <c r="EB50" i="14"/>
  <c r="EF50" i="14"/>
  <c r="EJ50" i="14"/>
  <c r="DU50" i="14"/>
  <c r="DY50" i="14"/>
  <c r="EC50" i="14"/>
  <c r="EG50" i="14"/>
  <c r="EK50" i="14"/>
  <c r="DW50" i="14"/>
  <c r="EE50" i="14"/>
  <c r="EM50" i="14"/>
  <c r="EQ50" i="14"/>
  <c r="EU50" i="14"/>
  <c r="EY50" i="14"/>
  <c r="FC50" i="14"/>
  <c r="FG50" i="14"/>
  <c r="FK50" i="14"/>
  <c r="FO50" i="14"/>
  <c r="FS50" i="14"/>
  <c r="FW50" i="14"/>
  <c r="GA50" i="14"/>
  <c r="GE50" i="14"/>
  <c r="GI50" i="14"/>
  <c r="GM50" i="14"/>
  <c r="GQ50" i="14"/>
  <c r="GU50" i="14"/>
  <c r="GY50" i="14"/>
  <c r="HC50" i="14"/>
  <c r="HG50" i="14"/>
  <c r="HK50" i="14"/>
  <c r="HO50" i="14"/>
  <c r="DZ50" i="14"/>
  <c r="EH50" i="14"/>
  <c r="EN50" i="14"/>
  <c r="ER50" i="14"/>
  <c r="EV50" i="14"/>
  <c r="EZ50" i="14"/>
  <c r="FD50" i="14"/>
  <c r="FH50" i="14"/>
  <c r="FL50" i="14"/>
  <c r="FP50" i="14"/>
  <c r="FT50" i="14"/>
  <c r="FX50" i="14"/>
  <c r="GB50" i="14"/>
  <c r="GF50" i="14"/>
  <c r="GJ50" i="14"/>
  <c r="GN50" i="14"/>
  <c r="GR50" i="14"/>
  <c r="GV50" i="14"/>
  <c r="GZ50" i="14"/>
  <c r="HD50" i="14"/>
  <c r="HH50" i="14"/>
  <c r="HL50" i="14"/>
  <c r="DS50" i="14"/>
  <c r="EI50" i="14"/>
  <c r="ES50" i="14"/>
  <c r="FA50" i="14"/>
  <c r="FI50" i="14"/>
  <c r="FQ50" i="14"/>
  <c r="FY50" i="14"/>
  <c r="GG50" i="14"/>
  <c r="GO50" i="14"/>
  <c r="GW50" i="14"/>
  <c r="HE50" i="14"/>
  <c r="HM50" i="14"/>
  <c r="DV50" i="14"/>
  <c r="EL50" i="14"/>
  <c r="ET50" i="14"/>
  <c r="FB50" i="14"/>
  <c r="FJ50" i="14"/>
  <c r="FR50" i="14"/>
  <c r="FZ50" i="14"/>
  <c r="GH50" i="14"/>
  <c r="GP50" i="14"/>
  <c r="GX50" i="14"/>
  <c r="HF50" i="14"/>
  <c r="HN50" i="14"/>
  <c r="EA50" i="14"/>
  <c r="EO50" i="14"/>
  <c r="EW50" i="14"/>
  <c r="FE50" i="14"/>
  <c r="FM50" i="14"/>
  <c r="FU50" i="14"/>
  <c r="GC50" i="14"/>
  <c r="GK50" i="14"/>
  <c r="GS50" i="14"/>
  <c r="HA50" i="14"/>
  <c r="HI50" i="14"/>
  <c r="ED50" i="14"/>
  <c r="FN50" i="14"/>
  <c r="GT50" i="14"/>
  <c r="EP50" i="14"/>
  <c r="FV50" i="14"/>
  <c r="HB50" i="14"/>
  <c r="EX50" i="14"/>
  <c r="GD50" i="14"/>
  <c r="HJ50" i="14"/>
  <c r="FF50" i="14"/>
  <c r="GL50" i="14"/>
  <c r="DU33" i="14"/>
  <c r="DY33" i="14"/>
  <c r="EC33" i="14"/>
  <c r="EG33" i="14"/>
  <c r="EK33" i="14"/>
  <c r="EO33" i="14"/>
  <c r="ES33" i="14"/>
  <c r="EW33" i="14"/>
  <c r="FA33" i="14"/>
  <c r="FE33" i="14"/>
  <c r="FI33" i="14"/>
  <c r="FM33" i="14"/>
  <c r="FQ33" i="14"/>
  <c r="FU33" i="14"/>
  <c r="FY33" i="14"/>
  <c r="GC33" i="14"/>
  <c r="GG33" i="14"/>
  <c r="GK33" i="14"/>
  <c r="GO33" i="14"/>
  <c r="GS33" i="14"/>
  <c r="GW33" i="14"/>
  <c r="HA33" i="14"/>
  <c r="HE33" i="14"/>
  <c r="HI33" i="14"/>
  <c r="HM33" i="14"/>
  <c r="DV33" i="14"/>
  <c r="DZ33" i="14"/>
  <c r="ED33" i="14"/>
  <c r="EH33" i="14"/>
  <c r="EL33" i="14"/>
  <c r="EP33" i="14"/>
  <c r="ET33" i="14"/>
  <c r="EX33" i="14"/>
  <c r="FB33" i="14"/>
  <c r="FF33" i="14"/>
  <c r="FJ33" i="14"/>
  <c r="FN33" i="14"/>
  <c r="FR33" i="14"/>
  <c r="FV33" i="14"/>
  <c r="FZ33" i="14"/>
  <c r="GD33" i="14"/>
  <c r="GH33" i="14"/>
  <c r="GL33" i="14"/>
  <c r="GP33" i="14"/>
  <c r="GT33" i="14"/>
  <c r="GX33" i="14"/>
  <c r="HB33" i="14"/>
  <c r="HF33" i="14"/>
  <c r="HJ33" i="14"/>
  <c r="HN33" i="14"/>
  <c r="DT33" i="14"/>
  <c r="EB33" i="14"/>
  <c r="EJ33" i="14"/>
  <c r="ER33" i="14"/>
  <c r="EZ33" i="14"/>
  <c r="FH33" i="14"/>
  <c r="FP33" i="14"/>
  <c r="FX33" i="14"/>
  <c r="GF33" i="14"/>
  <c r="GN33" i="14"/>
  <c r="GV33" i="14"/>
  <c r="HD33" i="14"/>
  <c r="HL33" i="14"/>
  <c r="DW33" i="14"/>
  <c r="EE33" i="14"/>
  <c r="EM33" i="14"/>
  <c r="EU33" i="14"/>
  <c r="FC33" i="14"/>
  <c r="FK33" i="14"/>
  <c r="FS33" i="14"/>
  <c r="GA33" i="14"/>
  <c r="GI33" i="14"/>
  <c r="GQ33" i="14"/>
  <c r="GY33" i="14"/>
  <c r="HG33" i="14"/>
  <c r="HO33" i="14"/>
  <c r="DX33" i="14"/>
  <c r="EN33" i="14"/>
  <c r="FD33" i="14"/>
  <c r="FT33" i="14"/>
  <c r="GJ33" i="14"/>
  <c r="GZ33" i="14"/>
  <c r="EA33" i="14"/>
  <c r="EQ33" i="14"/>
  <c r="FG33" i="14"/>
  <c r="FW33" i="14"/>
  <c r="GM33" i="14"/>
  <c r="HC33" i="14"/>
  <c r="EF33" i="14"/>
  <c r="EV33" i="14"/>
  <c r="FL33" i="14"/>
  <c r="GB33" i="14"/>
  <c r="GR33" i="14"/>
  <c r="HH33" i="14"/>
  <c r="DS33" i="14"/>
  <c r="GE33" i="14"/>
  <c r="EI33" i="14"/>
  <c r="GU33" i="14"/>
  <c r="EY33" i="14"/>
  <c r="HK33" i="14"/>
  <c r="FO33" i="14"/>
  <c r="DS19" i="14"/>
  <c r="DW19" i="14"/>
  <c r="EA19" i="14"/>
  <c r="EE19" i="14"/>
  <c r="EI19" i="14"/>
  <c r="EM19" i="14"/>
  <c r="EQ19" i="14"/>
  <c r="EU19" i="14"/>
  <c r="EY19" i="14"/>
  <c r="FC19" i="14"/>
  <c r="FG19" i="14"/>
  <c r="FK19" i="14"/>
  <c r="FO19" i="14"/>
  <c r="FS19" i="14"/>
  <c r="FW19" i="14"/>
  <c r="GA19" i="14"/>
  <c r="GE19" i="14"/>
  <c r="GI19" i="14"/>
  <c r="GM19" i="14"/>
  <c r="GQ19" i="14"/>
  <c r="GU19" i="14"/>
  <c r="GY19" i="14"/>
  <c r="HC19" i="14"/>
  <c r="HG19" i="14"/>
  <c r="HK19" i="14"/>
  <c r="HO19" i="14"/>
  <c r="DT19" i="14"/>
  <c r="DX19" i="14"/>
  <c r="EB19" i="14"/>
  <c r="EF19" i="14"/>
  <c r="EJ19" i="14"/>
  <c r="EN19" i="14"/>
  <c r="ER19" i="14"/>
  <c r="EV19" i="14"/>
  <c r="EZ19" i="14"/>
  <c r="FD19" i="14"/>
  <c r="FH19" i="14"/>
  <c r="FL19" i="14"/>
  <c r="FP19" i="14"/>
  <c r="FT19" i="14"/>
  <c r="FX19" i="14"/>
  <c r="GB19" i="14"/>
  <c r="GF19" i="14"/>
  <c r="GJ19" i="14"/>
  <c r="GN19" i="14"/>
  <c r="GR19" i="14"/>
  <c r="GV19" i="14"/>
  <c r="GZ19" i="14"/>
  <c r="HD19" i="14"/>
  <c r="HH19" i="14"/>
  <c r="HL19" i="14"/>
  <c r="DZ19" i="14"/>
  <c r="EH19" i="14"/>
  <c r="EP19" i="14"/>
  <c r="EX19" i="14"/>
  <c r="FF19" i="14"/>
  <c r="FN19" i="14"/>
  <c r="FV19" i="14"/>
  <c r="GD19" i="14"/>
  <c r="GL19" i="14"/>
  <c r="GT19" i="14"/>
  <c r="HB19" i="14"/>
  <c r="HJ19" i="14"/>
  <c r="DU19" i="14"/>
  <c r="EC19" i="14"/>
  <c r="EK19" i="14"/>
  <c r="ES19" i="14"/>
  <c r="FA19" i="14"/>
  <c r="FI19" i="14"/>
  <c r="FQ19" i="14"/>
  <c r="FY19" i="14"/>
  <c r="GG19" i="14"/>
  <c r="GO19" i="14"/>
  <c r="GW19" i="14"/>
  <c r="HE19" i="14"/>
  <c r="HM19" i="14"/>
  <c r="ED19" i="14"/>
  <c r="ET19" i="14"/>
  <c r="FJ19" i="14"/>
  <c r="FZ19" i="14"/>
  <c r="GP19" i="14"/>
  <c r="HF19" i="14"/>
  <c r="EG19" i="14"/>
  <c r="EW19" i="14"/>
  <c r="FM19" i="14"/>
  <c r="GC19" i="14"/>
  <c r="GS19" i="14"/>
  <c r="HI19" i="14"/>
  <c r="DV19" i="14"/>
  <c r="EL19" i="14"/>
  <c r="FB19" i="14"/>
  <c r="FR19" i="14"/>
  <c r="GH19" i="14"/>
  <c r="GX19" i="14"/>
  <c r="HN19" i="14"/>
  <c r="DY19" i="14"/>
  <c r="GK19" i="14"/>
  <c r="EO19" i="14"/>
  <c r="HA19" i="14"/>
  <c r="FE19" i="14"/>
  <c r="FU19" i="14"/>
  <c r="DT61" i="14"/>
  <c r="DX61" i="14"/>
  <c r="EB61" i="14"/>
  <c r="EF61" i="14"/>
  <c r="EJ61" i="14"/>
  <c r="EN61" i="14"/>
  <c r="ER61" i="14"/>
  <c r="EV61" i="14"/>
  <c r="EZ61" i="14"/>
  <c r="FD61" i="14"/>
  <c r="FH61" i="14"/>
  <c r="FL61" i="14"/>
  <c r="FP61" i="14"/>
  <c r="FT61" i="14"/>
  <c r="FX61" i="14"/>
  <c r="GB61" i="14"/>
  <c r="GF61" i="14"/>
  <c r="GJ61" i="14"/>
  <c r="GN61" i="14"/>
  <c r="GR61" i="14"/>
  <c r="GV61" i="14"/>
  <c r="GZ61" i="14"/>
  <c r="HD61" i="14"/>
  <c r="HH61" i="14"/>
  <c r="HL61" i="14"/>
  <c r="DU61" i="14"/>
  <c r="DY61" i="14"/>
  <c r="EC61" i="14"/>
  <c r="EG61" i="14"/>
  <c r="EK61" i="14"/>
  <c r="EO61" i="14"/>
  <c r="ES61" i="14"/>
  <c r="EW61" i="14"/>
  <c r="FA61" i="14"/>
  <c r="FE61" i="14"/>
  <c r="FI61" i="14"/>
  <c r="FM61" i="14"/>
  <c r="FQ61" i="14"/>
  <c r="FU61" i="14"/>
  <c r="FY61" i="14"/>
  <c r="GC61" i="14"/>
  <c r="GG61" i="14"/>
  <c r="GK61" i="14"/>
  <c r="GO61" i="14"/>
  <c r="GS61" i="14"/>
  <c r="GW61" i="14"/>
  <c r="HA61" i="14"/>
  <c r="HE61" i="14"/>
  <c r="HI61" i="14"/>
  <c r="HM61" i="14"/>
  <c r="DV61" i="14"/>
  <c r="ED61" i="14"/>
  <c r="EL61" i="14"/>
  <c r="ET61" i="14"/>
  <c r="FB61" i="14"/>
  <c r="FJ61" i="14"/>
  <c r="FR61" i="14"/>
  <c r="FZ61" i="14"/>
  <c r="GH61" i="14"/>
  <c r="GP61" i="14"/>
  <c r="GX61" i="14"/>
  <c r="HF61" i="14"/>
  <c r="HN61" i="14"/>
  <c r="DW61" i="14"/>
  <c r="EE61" i="14"/>
  <c r="EM61" i="14"/>
  <c r="EU61" i="14"/>
  <c r="FC61" i="14"/>
  <c r="FK61" i="14"/>
  <c r="FS61" i="14"/>
  <c r="GA61" i="14"/>
  <c r="GI61" i="14"/>
  <c r="GQ61" i="14"/>
  <c r="GY61" i="14"/>
  <c r="HG61" i="14"/>
  <c r="HO61" i="14"/>
  <c r="DZ61" i="14"/>
  <c r="EH61" i="14"/>
  <c r="EP61" i="14"/>
  <c r="EX61" i="14"/>
  <c r="FF61" i="14"/>
  <c r="FN61" i="14"/>
  <c r="FV61" i="14"/>
  <c r="GD61" i="14"/>
  <c r="GL61" i="14"/>
  <c r="GT61" i="14"/>
  <c r="HB61" i="14"/>
  <c r="HJ61" i="14"/>
  <c r="EA61" i="14"/>
  <c r="FG61" i="14"/>
  <c r="GM61" i="14"/>
  <c r="EI61" i="14"/>
  <c r="FO61" i="14"/>
  <c r="GU61" i="14"/>
  <c r="EQ61" i="14"/>
  <c r="FW61" i="14"/>
  <c r="HC61" i="14"/>
  <c r="DS61" i="14"/>
  <c r="EY61" i="14"/>
  <c r="GE61" i="14"/>
  <c r="HK61" i="14"/>
  <c r="DU72" i="14"/>
  <c r="DY72" i="14"/>
  <c r="EC72" i="14"/>
  <c r="EG72" i="14"/>
  <c r="EK72" i="14"/>
  <c r="EO72" i="14"/>
  <c r="ES72" i="14"/>
  <c r="EW72" i="14"/>
  <c r="FA72" i="14"/>
  <c r="FE72" i="14"/>
  <c r="FI72" i="14"/>
  <c r="FM72" i="14"/>
  <c r="FQ72" i="14"/>
  <c r="FU72" i="14"/>
  <c r="FY72" i="14"/>
  <c r="GC72" i="14"/>
  <c r="GG72" i="14"/>
  <c r="GK72" i="14"/>
  <c r="GO72" i="14"/>
  <c r="GS72" i="14"/>
  <c r="GW72" i="14"/>
  <c r="HA72" i="14"/>
  <c r="HE72" i="14"/>
  <c r="HI72" i="14"/>
  <c r="HM72" i="14"/>
  <c r="DV72" i="14"/>
  <c r="DZ72" i="14"/>
  <c r="ED72" i="14"/>
  <c r="EH72" i="14"/>
  <c r="EL72" i="14"/>
  <c r="EP72" i="14"/>
  <c r="ET72" i="14"/>
  <c r="EX72" i="14"/>
  <c r="FB72" i="14"/>
  <c r="FF72" i="14"/>
  <c r="FJ72" i="14"/>
  <c r="FN72" i="14"/>
  <c r="FR72" i="14"/>
  <c r="FV72" i="14"/>
  <c r="FZ72" i="14"/>
  <c r="GD72" i="14"/>
  <c r="GH72" i="14"/>
  <c r="GL72" i="14"/>
  <c r="GP72" i="14"/>
  <c r="GT72" i="14"/>
  <c r="GX72" i="14"/>
  <c r="HB72" i="14"/>
  <c r="HF72" i="14"/>
  <c r="HJ72" i="14"/>
  <c r="HN72" i="14"/>
  <c r="DW72" i="14"/>
  <c r="EE72" i="14"/>
  <c r="EM72" i="14"/>
  <c r="EU72" i="14"/>
  <c r="FC72" i="14"/>
  <c r="FK72" i="14"/>
  <c r="FS72" i="14"/>
  <c r="GA72" i="14"/>
  <c r="GI72" i="14"/>
  <c r="GQ72" i="14"/>
  <c r="GY72" i="14"/>
  <c r="HG72" i="14"/>
  <c r="HO72" i="14"/>
  <c r="DX72" i="14"/>
  <c r="EF72" i="14"/>
  <c r="EN72" i="14"/>
  <c r="EV72" i="14"/>
  <c r="FD72" i="14"/>
  <c r="FL72" i="14"/>
  <c r="FT72" i="14"/>
  <c r="GB72" i="14"/>
  <c r="GJ72" i="14"/>
  <c r="GR72" i="14"/>
  <c r="GZ72" i="14"/>
  <c r="HH72" i="14"/>
  <c r="DS72" i="14"/>
  <c r="EA72" i="14"/>
  <c r="EI72" i="14"/>
  <c r="EQ72" i="14"/>
  <c r="EY72" i="14"/>
  <c r="FG72" i="14"/>
  <c r="FO72" i="14"/>
  <c r="FW72" i="14"/>
  <c r="GE72" i="14"/>
  <c r="GM72" i="14"/>
  <c r="GU72" i="14"/>
  <c r="HC72" i="14"/>
  <c r="HK72" i="14"/>
  <c r="EJ72" i="14"/>
  <c r="FP72" i="14"/>
  <c r="GV72" i="14"/>
  <c r="ER72" i="14"/>
  <c r="FX72" i="14"/>
  <c r="HD72" i="14"/>
  <c r="DT72" i="14"/>
  <c r="EZ72" i="14"/>
  <c r="GF72" i="14"/>
  <c r="HL72" i="14"/>
  <c r="EB72" i="14"/>
  <c r="FH72" i="14"/>
  <c r="GN72" i="14"/>
  <c r="DV95" i="14"/>
  <c r="DZ95" i="14"/>
  <c r="ED95" i="14"/>
  <c r="EH95" i="14"/>
  <c r="EL95" i="14"/>
  <c r="EP95" i="14"/>
  <c r="ET95" i="14"/>
  <c r="EX95" i="14"/>
  <c r="FB95" i="14"/>
  <c r="FF95" i="14"/>
  <c r="FJ95" i="14"/>
  <c r="FN95" i="14"/>
  <c r="FR95" i="14"/>
  <c r="FV95" i="14"/>
  <c r="FZ95" i="14"/>
  <c r="GD95" i="14"/>
  <c r="GH95" i="14"/>
  <c r="GL95" i="14"/>
  <c r="GP95" i="14"/>
  <c r="GT95" i="14"/>
  <c r="GX95" i="14"/>
  <c r="HB95" i="14"/>
  <c r="HF95" i="14"/>
  <c r="HJ95" i="14"/>
  <c r="HN95" i="14"/>
  <c r="DS95" i="14"/>
  <c r="DW95" i="14"/>
  <c r="EA95" i="14"/>
  <c r="EE95" i="14"/>
  <c r="EI95" i="14"/>
  <c r="EM95" i="14"/>
  <c r="EQ95" i="14"/>
  <c r="EU95" i="14"/>
  <c r="EY95" i="14"/>
  <c r="FC95" i="14"/>
  <c r="FG95" i="14"/>
  <c r="FK95" i="14"/>
  <c r="FO95" i="14"/>
  <c r="FS95" i="14"/>
  <c r="FW95" i="14"/>
  <c r="GA95" i="14"/>
  <c r="GE95" i="14"/>
  <c r="GI95" i="14"/>
  <c r="GM95" i="14"/>
  <c r="GQ95" i="14"/>
  <c r="GU95" i="14"/>
  <c r="GY95" i="14"/>
  <c r="HC95" i="14"/>
  <c r="HG95" i="14"/>
  <c r="HK95" i="14"/>
  <c r="HO95" i="14"/>
  <c r="DT95" i="14"/>
  <c r="EB95" i="14"/>
  <c r="EJ95" i="14"/>
  <c r="ER95" i="14"/>
  <c r="EZ95" i="14"/>
  <c r="FH95" i="14"/>
  <c r="FP95" i="14"/>
  <c r="FX95" i="14"/>
  <c r="GF95" i="14"/>
  <c r="GN95" i="14"/>
  <c r="GV95" i="14"/>
  <c r="HD95" i="14"/>
  <c r="HL95" i="14"/>
  <c r="DU95" i="14"/>
  <c r="EC95" i="14"/>
  <c r="EK95" i="14"/>
  <c r="ES95" i="14"/>
  <c r="FA95" i="14"/>
  <c r="FI95" i="14"/>
  <c r="FQ95" i="14"/>
  <c r="FY95" i="14"/>
  <c r="GG95" i="14"/>
  <c r="GO95" i="14"/>
  <c r="GW95" i="14"/>
  <c r="HE95" i="14"/>
  <c r="HM95" i="14"/>
  <c r="DX95" i="14"/>
  <c r="EF95" i="14"/>
  <c r="EN95" i="14"/>
  <c r="EV95" i="14"/>
  <c r="FD95" i="14"/>
  <c r="FL95" i="14"/>
  <c r="FT95" i="14"/>
  <c r="GB95" i="14"/>
  <c r="GJ95" i="14"/>
  <c r="GR95" i="14"/>
  <c r="GZ95" i="14"/>
  <c r="HH95" i="14"/>
  <c r="EW95" i="14"/>
  <c r="GC95" i="14"/>
  <c r="HI95" i="14"/>
  <c r="DY95" i="14"/>
  <c r="FE95" i="14"/>
  <c r="GK95" i="14"/>
  <c r="EG95" i="14"/>
  <c r="FM95" i="14"/>
  <c r="GS95" i="14"/>
  <c r="EO95" i="14"/>
  <c r="FU95" i="14"/>
  <c r="HA95" i="14"/>
  <c r="DS78" i="14"/>
  <c r="DW78" i="14"/>
  <c r="EA78" i="14"/>
  <c r="EE78" i="14"/>
  <c r="EI78" i="14"/>
  <c r="EM78" i="14"/>
  <c r="EQ78" i="14"/>
  <c r="EU78" i="14"/>
  <c r="EY78" i="14"/>
  <c r="FC78" i="14"/>
  <c r="FG78" i="14"/>
  <c r="FK78" i="14"/>
  <c r="FO78" i="14"/>
  <c r="FS78" i="14"/>
  <c r="FW78" i="14"/>
  <c r="GA78" i="14"/>
  <c r="GE78" i="14"/>
  <c r="GI78" i="14"/>
  <c r="GM78" i="14"/>
  <c r="GQ78" i="14"/>
  <c r="GU78" i="14"/>
  <c r="GY78" i="14"/>
  <c r="HC78" i="14"/>
  <c r="HG78" i="14"/>
  <c r="HK78" i="14"/>
  <c r="HO78" i="14"/>
  <c r="DT78" i="14"/>
  <c r="DX78" i="14"/>
  <c r="EB78" i="14"/>
  <c r="EF78" i="14"/>
  <c r="EJ78" i="14"/>
  <c r="EN78" i="14"/>
  <c r="ER78" i="14"/>
  <c r="EV78" i="14"/>
  <c r="EZ78" i="14"/>
  <c r="FD78" i="14"/>
  <c r="FH78" i="14"/>
  <c r="FL78" i="14"/>
  <c r="FP78" i="14"/>
  <c r="FT78" i="14"/>
  <c r="FX78" i="14"/>
  <c r="GB78" i="14"/>
  <c r="GF78" i="14"/>
  <c r="GJ78" i="14"/>
  <c r="GN78" i="14"/>
  <c r="GR78" i="14"/>
  <c r="GV78" i="14"/>
  <c r="GZ78" i="14"/>
  <c r="HD78" i="14"/>
  <c r="HH78" i="14"/>
  <c r="HL78" i="14"/>
  <c r="DY78" i="14"/>
  <c r="EG78" i="14"/>
  <c r="EO78" i="14"/>
  <c r="EW78" i="14"/>
  <c r="FE78" i="14"/>
  <c r="FM78" i="14"/>
  <c r="FU78" i="14"/>
  <c r="GC78" i="14"/>
  <c r="GK78" i="14"/>
  <c r="GS78" i="14"/>
  <c r="HA78" i="14"/>
  <c r="HI78" i="14"/>
  <c r="DZ78" i="14"/>
  <c r="EH78" i="14"/>
  <c r="EP78" i="14"/>
  <c r="EX78" i="14"/>
  <c r="FF78" i="14"/>
  <c r="FN78" i="14"/>
  <c r="FV78" i="14"/>
  <c r="GD78" i="14"/>
  <c r="GL78" i="14"/>
  <c r="GT78" i="14"/>
  <c r="HB78" i="14"/>
  <c r="HJ78" i="14"/>
  <c r="DU78" i="14"/>
  <c r="EC78" i="14"/>
  <c r="EK78" i="14"/>
  <c r="ES78" i="14"/>
  <c r="FA78" i="14"/>
  <c r="FI78" i="14"/>
  <c r="FQ78" i="14"/>
  <c r="FY78" i="14"/>
  <c r="GG78" i="14"/>
  <c r="GO78" i="14"/>
  <c r="GW78" i="14"/>
  <c r="HE78" i="14"/>
  <c r="HM78" i="14"/>
  <c r="EL78" i="14"/>
  <c r="FR78" i="14"/>
  <c r="GX78" i="14"/>
  <c r="ET78" i="14"/>
  <c r="FZ78" i="14"/>
  <c r="HF78" i="14"/>
  <c r="DV78" i="14"/>
  <c r="FB78" i="14"/>
  <c r="GH78" i="14"/>
  <c r="HN78" i="14"/>
  <c r="ED78" i="14"/>
  <c r="FJ78" i="14"/>
  <c r="GP78" i="14"/>
  <c r="DU88" i="14"/>
  <c r="DY88" i="14"/>
  <c r="EC88" i="14"/>
  <c r="EG88" i="14"/>
  <c r="EK88" i="14"/>
  <c r="EO88" i="14"/>
  <c r="ES88" i="14"/>
  <c r="EW88" i="14"/>
  <c r="FA88" i="14"/>
  <c r="FE88" i="14"/>
  <c r="FI88" i="14"/>
  <c r="FM88" i="14"/>
  <c r="FQ88" i="14"/>
  <c r="FU88" i="14"/>
  <c r="FY88" i="14"/>
  <c r="GC88" i="14"/>
  <c r="GG88" i="14"/>
  <c r="GK88" i="14"/>
  <c r="GO88" i="14"/>
  <c r="GS88" i="14"/>
  <c r="GW88" i="14"/>
  <c r="HA88" i="14"/>
  <c r="HE88" i="14"/>
  <c r="HI88" i="14"/>
  <c r="HM88" i="14"/>
  <c r="DV88" i="14"/>
  <c r="DZ88" i="14"/>
  <c r="ED88" i="14"/>
  <c r="EH88" i="14"/>
  <c r="EL88" i="14"/>
  <c r="EP88" i="14"/>
  <c r="ET88" i="14"/>
  <c r="EX88" i="14"/>
  <c r="FB88" i="14"/>
  <c r="FF88" i="14"/>
  <c r="FJ88" i="14"/>
  <c r="FN88" i="14"/>
  <c r="FR88" i="14"/>
  <c r="FV88" i="14"/>
  <c r="FZ88" i="14"/>
  <c r="GD88" i="14"/>
  <c r="GH88" i="14"/>
  <c r="GL88" i="14"/>
  <c r="GP88" i="14"/>
  <c r="GT88" i="14"/>
  <c r="GX88" i="14"/>
  <c r="HB88" i="14"/>
  <c r="HF88" i="14"/>
  <c r="HJ88" i="14"/>
  <c r="HN88" i="14"/>
  <c r="DW88" i="14"/>
  <c r="EE88" i="14"/>
  <c r="EM88" i="14"/>
  <c r="EU88" i="14"/>
  <c r="FC88" i="14"/>
  <c r="FK88" i="14"/>
  <c r="FS88" i="14"/>
  <c r="GA88" i="14"/>
  <c r="GI88" i="14"/>
  <c r="GQ88" i="14"/>
  <c r="GY88" i="14"/>
  <c r="HG88" i="14"/>
  <c r="HO88" i="14"/>
  <c r="DX88" i="14"/>
  <c r="EF88" i="14"/>
  <c r="EN88" i="14"/>
  <c r="EV88" i="14"/>
  <c r="FD88" i="14"/>
  <c r="FL88" i="14"/>
  <c r="FT88" i="14"/>
  <c r="GB88" i="14"/>
  <c r="GJ88" i="14"/>
  <c r="GR88" i="14"/>
  <c r="GZ88" i="14"/>
  <c r="HH88" i="14"/>
  <c r="DS88" i="14"/>
  <c r="EA88" i="14"/>
  <c r="EI88" i="14"/>
  <c r="EQ88" i="14"/>
  <c r="EY88" i="14"/>
  <c r="FG88" i="14"/>
  <c r="FO88" i="14"/>
  <c r="FW88" i="14"/>
  <c r="GE88" i="14"/>
  <c r="GM88" i="14"/>
  <c r="GU88" i="14"/>
  <c r="HC88" i="14"/>
  <c r="HK88" i="14"/>
  <c r="DT88" i="14"/>
  <c r="EZ88" i="14"/>
  <c r="GF88" i="14"/>
  <c r="HL88" i="14"/>
  <c r="EB88" i="14"/>
  <c r="FH88" i="14"/>
  <c r="GN88" i="14"/>
  <c r="EJ88" i="14"/>
  <c r="FP88" i="14"/>
  <c r="GV88" i="14"/>
  <c r="ER88" i="14"/>
  <c r="FX88" i="14"/>
  <c r="HD88" i="14"/>
  <c r="DU68" i="14"/>
  <c r="DY68" i="14"/>
  <c r="EC68" i="14"/>
  <c r="EG68" i="14"/>
  <c r="EK68" i="14"/>
  <c r="EO68" i="14"/>
  <c r="ES68" i="14"/>
  <c r="EW68" i="14"/>
  <c r="FA68" i="14"/>
  <c r="FE68" i="14"/>
  <c r="FI68" i="14"/>
  <c r="FM68" i="14"/>
  <c r="FQ68" i="14"/>
  <c r="FU68" i="14"/>
  <c r="FY68" i="14"/>
  <c r="GC68" i="14"/>
  <c r="GG68" i="14"/>
  <c r="GK68" i="14"/>
  <c r="GO68" i="14"/>
  <c r="GS68" i="14"/>
  <c r="GW68" i="14"/>
  <c r="HA68" i="14"/>
  <c r="HE68" i="14"/>
  <c r="HI68" i="14"/>
  <c r="HM68" i="14"/>
  <c r="DV68" i="14"/>
  <c r="DZ68" i="14"/>
  <c r="ED68" i="14"/>
  <c r="EH68" i="14"/>
  <c r="EL68" i="14"/>
  <c r="EP68" i="14"/>
  <c r="ET68" i="14"/>
  <c r="EX68" i="14"/>
  <c r="FB68" i="14"/>
  <c r="FF68" i="14"/>
  <c r="FJ68" i="14"/>
  <c r="FN68" i="14"/>
  <c r="FR68" i="14"/>
  <c r="FV68" i="14"/>
  <c r="FZ68" i="14"/>
  <c r="GD68" i="14"/>
  <c r="GH68" i="14"/>
  <c r="GL68" i="14"/>
  <c r="GP68" i="14"/>
  <c r="GT68" i="14"/>
  <c r="GX68" i="14"/>
  <c r="HB68" i="14"/>
  <c r="HF68" i="14"/>
  <c r="HJ68" i="14"/>
  <c r="HN68" i="14"/>
  <c r="DS68" i="14"/>
  <c r="EA68" i="14"/>
  <c r="EI68" i="14"/>
  <c r="EQ68" i="14"/>
  <c r="EY68" i="14"/>
  <c r="FG68" i="14"/>
  <c r="FO68" i="14"/>
  <c r="FW68" i="14"/>
  <c r="GE68" i="14"/>
  <c r="GM68" i="14"/>
  <c r="GU68" i="14"/>
  <c r="HC68" i="14"/>
  <c r="HK68" i="14"/>
  <c r="DT68" i="14"/>
  <c r="EB68" i="14"/>
  <c r="EJ68" i="14"/>
  <c r="ER68" i="14"/>
  <c r="EZ68" i="14"/>
  <c r="FH68" i="14"/>
  <c r="FP68" i="14"/>
  <c r="FX68" i="14"/>
  <c r="GF68" i="14"/>
  <c r="GN68" i="14"/>
  <c r="GV68" i="14"/>
  <c r="HD68" i="14"/>
  <c r="HL68" i="14"/>
  <c r="DW68" i="14"/>
  <c r="EE68" i="14"/>
  <c r="EM68" i="14"/>
  <c r="EU68" i="14"/>
  <c r="FC68" i="14"/>
  <c r="FK68" i="14"/>
  <c r="FS68" i="14"/>
  <c r="GA68" i="14"/>
  <c r="GI68" i="14"/>
  <c r="GQ68" i="14"/>
  <c r="GY68" i="14"/>
  <c r="HG68" i="14"/>
  <c r="HO68" i="14"/>
  <c r="DX68" i="14"/>
  <c r="FD68" i="14"/>
  <c r="GJ68" i="14"/>
  <c r="EF68" i="14"/>
  <c r="FL68" i="14"/>
  <c r="GR68" i="14"/>
  <c r="EN68" i="14"/>
  <c r="FT68" i="14"/>
  <c r="GZ68" i="14"/>
  <c r="EV68" i="14"/>
  <c r="GB68" i="14"/>
  <c r="HH68" i="14"/>
  <c r="DU76" i="14"/>
  <c r="DY76" i="14"/>
  <c r="EC76" i="14"/>
  <c r="EG76" i="14"/>
  <c r="EK76" i="14"/>
  <c r="EO76" i="14"/>
  <c r="ES76" i="14"/>
  <c r="EW76" i="14"/>
  <c r="FA76" i="14"/>
  <c r="FE76" i="14"/>
  <c r="FI76" i="14"/>
  <c r="FM76" i="14"/>
  <c r="FQ76" i="14"/>
  <c r="FU76" i="14"/>
  <c r="FY76" i="14"/>
  <c r="GC76" i="14"/>
  <c r="GG76" i="14"/>
  <c r="GK76" i="14"/>
  <c r="GO76" i="14"/>
  <c r="GS76" i="14"/>
  <c r="GW76" i="14"/>
  <c r="HA76" i="14"/>
  <c r="HE76" i="14"/>
  <c r="HI76" i="14"/>
  <c r="HM76" i="14"/>
  <c r="DV76" i="14"/>
  <c r="DZ76" i="14"/>
  <c r="ED76" i="14"/>
  <c r="EH76" i="14"/>
  <c r="EL76" i="14"/>
  <c r="EP76" i="14"/>
  <c r="ET76" i="14"/>
  <c r="EX76" i="14"/>
  <c r="FB76" i="14"/>
  <c r="FF76" i="14"/>
  <c r="FJ76" i="14"/>
  <c r="FN76" i="14"/>
  <c r="FR76" i="14"/>
  <c r="FV76" i="14"/>
  <c r="FZ76" i="14"/>
  <c r="GD76" i="14"/>
  <c r="GH76" i="14"/>
  <c r="GL76" i="14"/>
  <c r="GP76" i="14"/>
  <c r="GT76" i="14"/>
  <c r="GX76" i="14"/>
  <c r="HB76" i="14"/>
  <c r="HF76" i="14"/>
  <c r="HJ76" i="14"/>
  <c r="HN76" i="14"/>
  <c r="DS76" i="14"/>
  <c r="EA76" i="14"/>
  <c r="EI76" i="14"/>
  <c r="EQ76" i="14"/>
  <c r="EY76" i="14"/>
  <c r="FG76" i="14"/>
  <c r="FO76" i="14"/>
  <c r="FW76" i="14"/>
  <c r="GE76" i="14"/>
  <c r="GM76" i="14"/>
  <c r="GU76" i="14"/>
  <c r="HC76" i="14"/>
  <c r="HK76" i="14"/>
  <c r="DT76" i="14"/>
  <c r="EB76" i="14"/>
  <c r="EJ76" i="14"/>
  <c r="ER76" i="14"/>
  <c r="EZ76" i="14"/>
  <c r="FH76" i="14"/>
  <c r="FP76" i="14"/>
  <c r="FX76" i="14"/>
  <c r="GF76" i="14"/>
  <c r="GN76" i="14"/>
  <c r="GV76" i="14"/>
  <c r="HD76" i="14"/>
  <c r="HL76" i="14"/>
  <c r="DW76" i="14"/>
  <c r="EE76" i="14"/>
  <c r="EM76" i="14"/>
  <c r="EU76" i="14"/>
  <c r="FC76" i="14"/>
  <c r="FK76" i="14"/>
  <c r="FS76" i="14"/>
  <c r="GA76" i="14"/>
  <c r="GI76" i="14"/>
  <c r="GQ76" i="14"/>
  <c r="GY76" i="14"/>
  <c r="HG76" i="14"/>
  <c r="HO76" i="14"/>
  <c r="EV76" i="14"/>
  <c r="GB76" i="14"/>
  <c r="HH76" i="14"/>
  <c r="DX76" i="14"/>
  <c r="FD76" i="14"/>
  <c r="GJ76" i="14"/>
  <c r="EF76" i="14"/>
  <c r="FL76" i="14"/>
  <c r="GR76" i="14"/>
  <c r="EN76" i="14"/>
  <c r="FT76" i="14"/>
  <c r="GZ76" i="14"/>
  <c r="DV16" i="14"/>
  <c r="DZ16" i="14"/>
  <c r="ED16" i="14"/>
  <c r="EH16" i="14"/>
  <c r="EL16" i="14"/>
  <c r="EP16" i="14"/>
  <c r="ET16" i="14"/>
  <c r="EX16" i="14"/>
  <c r="FB16" i="14"/>
  <c r="FF16" i="14"/>
  <c r="FJ16" i="14"/>
  <c r="FN16" i="14"/>
  <c r="FR16" i="14"/>
  <c r="FV16" i="14"/>
  <c r="FZ16" i="14"/>
  <c r="GD16" i="14"/>
  <c r="GH16" i="14"/>
  <c r="GL16" i="14"/>
  <c r="GP16" i="14"/>
  <c r="GT16" i="14"/>
  <c r="GX16" i="14"/>
  <c r="HB16" i="14"/>
  <c r="HF16" i="14"/>
  <c r="HJ16" i="14"/>
  <c r="HN16" i="14"/>
  <c r="DS16" i="14"/>
  <c r="DW16" i="14"/>
  <c r="EA16" i="14"/>
  <c r="EE16" i="14"/>
  <c r="EI16" i="14"/>
  <c r="EM16" i="14"/>
  <c r="EQ16" i="14"/>
  <c r="EU16" i="14"/>
  <c r="EY16" i="14"/>
  <c r="FC16" i="14"/>
  <c r="FG16" i="14"/>
  <c r="FK16" i="14"/>
  <c r="FO16" i="14"/>
  <c r="FS16" i="14"/>
  <c r="FW16" i="14"/>
  <c r="GA16" i="14"/>
  <c r="GE16" i="14"/>
  <c r="GI16" i="14"/>
  <c r="GM16" i="14"/>
  <c r="GQ16" i="14"/>
  <c r="GU16" i="14"/>
  <c r="GY16" i="14"/>
  <c r="HC16" i="14"/>
  <c r="HG16" i="14"/>
  <c r="HK16" i="14"/>
  <c r="HO16" i="14"/>
  <c r="DY16" i="14"/>
  <c r="EG16" i="14"/>
  <c r="EO16" i="14"/>
  <c r="EW16" i="14"/>
  <c r="FE16" i="14"/>
  <c r="FM16" i="14"/>
  <c r="FU16" i="14"/>
  <c r="GC16" i="14"/>
  <c r="GK16" i="14"/>
  <c r="GS16" i="14"/>
  <c r="HA16" i="14"/>
  <c r="HI16" i="14"/>
  <c r="DT16" i="14"/>
  <c r="EB16" i="14"/>
  <c r="EJ16" i="14"/>
  <c r="ER16" i="14"/>
  <c r="EZ16" i="14"/>
  <c r="FH16" i="14"/>
  <c r="FP16" i="14"/>
  <c r="FX16" i="14"/>
  <c r="GF16" i="14"/>
  <c r="GN16" i="14"/>
  <c r="GV16" i="14"/>
  <c r="HD16" i="14"/>
  <c r="HL16" i="14"/>
  <c r="EC16" i="14"/>
  <c r="ES16" i="14"/>
  <c r="FI16" i="14"/>
  <c r="FY16" i="14"/>
  <c r="GO16" i="14"/>
  <c r="HE16" i="14"/>
  <c r="EF16" i="14"/>
  <c r="EV16" i="14"/>
  <c r="FL16" i="14"/>
  <c r="GB16" i="14"/>
  <c r="GR16" i="14"/>
  <c r="HH16" i="14"/>
  <c r="DU16" i="14"/>
  <c r="EK16" i="14"/>
  <c r="FA16" i="14"/>
  <c r="FQ16" i="14"/>
  <c r="GG16" i="14"/>
  <c r="GW16" i="14"/>
  <c r="HM16" i="14"/>
  <c r="FT16" i="14"/>
  <c r="DX16" i="14"/>
  <c r="GJ16" i="14"/>
  <c r="EN16" i="14"/>
  <c r="GZ16" i="14"/>
  <c r="FD16" i="14"/>
  <c r="DU64" i="14"/>
  <c r="DY64" i="14"/>
  <c r="EC64" i="14"/>
  <c r="EG64" i="14"/>
  <c r="EK64" i="14"/>
  <c r="EO64" i="14"/>
  <c r="ES64" i="14"/>
  <c r="EW64" i="14"/>
  <c r="FA64" i="14"/>
  <c r="FE64" i="14"/>
  <c r="FI64" i="14"/>
  <c r="FM64" i="14"/>
  <c r="FQ64" i="14"/>
  <c r="FU64" i="14"/>
  <c r="FY64" i="14"/>
  <c r="GC64" i="14"/>
  <c r="GG64" i="14"/>
  <c r="GK64" i="14"/>
  <c r="GO64" i="14"/>
  <c r="GS64" i="14"/>
  <c r="GW64" i="14"/>
  <c r="HA64" i="14"/>
  <c r="HE64" i="14"/>
  <c r="HI64" i="14"/>
  <c r="HM64" i="14"/>
  <c r="DV64" i="14"/>
  <c r="DZ64" i="14"/>
  <c r="ED64" i="14"/>
  <c r="EH64" i="14"/>
  <c r="EL64" i="14"/>
  <c r="EP64" i="14"/>
  <c r="ET64" i="14"/>
  <c r="EX64" i="14"/>
  <c r="FB64" i="14"/>
  <c r="FF64" i="14"/>
  <c r="FJ64" i="14"/>
  <c r="FN64" i="14"/>
  <c r="FR64" i="14"/>
  <c r="FV64" i="14"/>
  <c r="FZ64" i="14"/>
  <c r="GD64" i="14"/>
  <c r="GH64" i="14"/>
  <c r="GL64" i="14"/>
  <c r="GP64" i="14"/>
  <c r="GT64" i="14"/>
  <c r="GX64" i="14"/>
  <c r="HB64" i="14"/>
  <c r="HF64" i="14"/>
  <c r="HJ64" i="14"/>
  <c r="HN64" i="14"/>
  <c r="DW64" i="14"/>
  <c r="EE64" i="14"/>
  <c r="EM64" i="14"/>
  <c r="EU64" i="14"/>
  <c r="FC64" i="14"/>
  <c r="FK64" i="14"/>
  <c r="FS64" i="14"/>
  <c r="GA64" i="14"/>
  <c r="GI64" i="14"/>
  <c r="GQ64" i="14"/>
  <c r="GY64" i="14"/>
  <c r="HG64" i="14"/>
  <c r="HO64" i="14"/>
  <c r="DX64" i="14"/>
  <c r="EF64" i="14"/>
  <c r="EN64" i="14"/>
  <c r="EV64" i="14"/>
  <c r="FD64" i="14"/>
  <c r="FL64" i="14"/>
  <c r="FT64" i="14"/>
  <c r="GB64" i="14"/>
  <c r="GJ64" i="14"/>
  <c r="GR64" i="14"/>
  <c r="GZ64" i="14"/>
  <c r="HH64" i="14"/>
  <c r="DS64" i="14"/>
  <c r="EA64" i="14"/>
  <c r="EI64" i="14"/>
  <c r="EQ64" i="14"/>
  <c r="EY64" i="14"/>
  <c r="FG64" i="14"/>
  <c r="FO64" i="14"/>
  <c r="FW64" i="14"/>
  <c r="GE64" i="14"/>
  <c r="GM64" i="14"/>
  <c r="GU64" i="14"/>
  <c r="HC64" i="14"/>
  <c r="HK64" i="14"/>
  <c r="ER64" i="14"/>
  <c r="FX64" i="14"/>
  <c r="HD64" i="14"/>
  <c r="DT64" i="14"/>
  <c r="EZ64" i="14"/>
  <c r="GF64" i="14"/>
  <c r="HL64" i="14"/>
  <c r="EB64" i="14"/>
  <c r="FH64" i="14"/>
  <c r="GN64" i="14"/>
  <c r="EJ64" i="14"/>
  <c r="FP64" i="14"/>
  <c r="GV64" i="14"/>
  <c r="DV87" i="14"/>
  <c r="DZ87" i="14"/>
  <c r="ED87" i="14"/>
  <c r="EH87" i="14"/>
  <c r="EL87" i="14"/>
  <c r="EP87" i="14"/>
  <c r="ET87" i="14"/>
  <c r="EX87" i="14"/>
  <c r="FB87" i="14"/>
  <c r="FF87" i="14"/>
  <c r="FJ87" i="14"/>
  <c r="FN87" i="14"/>
  <c r="FR87" i="14"/>
  <c r="FV87" i="14"/>
  <c r="FZ87" i="14"/>
  <c r="GD87" i="14"/>
  <c r="GH87" i="14"/>
  <c r="GL87" i="14"/>
  <c r="GP87" i="14"/>
  <c r="GT87" i="14"/>
  <c r="GX87" i="14"/>
  <c r="HB87" i="14"/>
  <c r="HF87" i="14"/>
  <c r="HJ87" i="14"/>
  <c r="HN87" i="14"/>
  <c r="DS87" i="14"/>
  <c r="DW87" i="14"/>
  <c r="EA87" i="14"/>
  <c r="EE87" i="14"/>
  <c r="EI87" i="14"/>
  <c r="EM87" i="14"/>
  <c r="EQ87" i="14"/>
  <c r="EU87" i="14"/>
  <c r="EY87" i="14"/>
  <c r="FC87" i="14"/>
  <c r="FG87" i="14"/>
  <c r="FK87" i="14"/>
  <c r="FO87" i="14"/>
  <c r="FS87" i="14"/>
  <c r="FW87" i="14"/>
  <c r="GA87" i="14"/>
  <c r="GE87" i="14"/>
  <c r="GI87" i="14"/>
  <c r="GM87" i="14"/>
  <c r="GQ87" i="14"/>
  <c r="GU87" i="14"/>
  <c r="GY87" i="14"/>
  <c r="HC87" i="14"/>
  <c r="HG87" i="14"/>
  <c r="HK87" i="14"/>
  <c r="HO87" i="14"/>
  <c r="DT87" i="14"/>
  <c r="EB87" i="14"/>
  <c r="EJ87" i="14"/>
  <c r="ER87" i="14"/>
  <c r="EZ87" i="14"/>
  <c r="FH87" i="14"/>
  <c r="FP87" i="14"/>
  <c r="FX87" i="14"/>
  <c r="GF87" i="14"/>
  <c r="GN87" i="14"/>
  <c r="GV87" i="14"/>
  <c r="HD87" i="14"/>
  <c r="HL87" i="14"/>
  <c r="DU87" i="14"/>
  <c r="EC87" i="14"/>
  <c r="EK87" i="14"/>
  <c r="ES87" i="14"/>
  <c r="FA87" i="14"/>
  <c r="FI87" i="14"/>
  <c r="FQ87" i="14"/>
  <c r="FY87" i="14"/>
  <c r="GG87" i="14"/>
  <c r="GO87" i="14"/>
  <c r="GW87" i="14"/>
  <c r="HE87" i="14"/>
  <c r="HM87" i="14"/>
  <c r="DX87" i="14"/>
  <c r="EF87" i="14"/>
  <c r="EN87" i="14"/>
  <c r="EV87" i="14"/>
  <c r="FD87" i="14"/>
  <c r="FL87" i="14"/>
  <c r="FT87" i="14"/>
  <c r="GB87" i="14"/>
  <c r="GJ87" i="14"/>
  <c r="GR87" i="14"/>
  <c r="GZ87" i="14"/>
  <c r="HH87" i="14"/>
  <c r="DY87" i="14"/>
  <c r="FE87" i="14"/>
  <c r="GK87" i="14"/>
  <c r="EG87" i="14"/>
  <c r="FM87" i="14"/>
  <c r="GS87" i="14"/>
  <c r="EO87" i="14"/>
  <c r="FU87" i="14"/>
  <c r="HA87" i="14"/>
  <c r="EW87" i="14"/>
  <c r="GC87" i="14"/>
  <c r="HI87" i="14"/>
  <c r="DU41" i="14"/>
  <c r="DY41" i="14"/>
  <c r="EC41" i="14"/>
  <c r="EG41" i="14"/>
  <c r="EK41" i="14"/>
  <c r="EO41" i="14"/>
  <c r="ES41" i="14"/>
  <c r="EW41" i="14"/>
  <c r="FA41" i="14"/>
  <c r="FE41" i="14"/>
  <c r="FI41" i="14"/>
  <c r="FM41" i="14"/>
  <c r="FQ41" i="14"/>
  <c r="FU41" i="14"/>
  <c r="FY41" i="14"/>
  <c r="GC41" i="14"/>
  <c r="GG41" i="14"/>
  <c r="GK41" i="14"/>
  <c r="GO41" i="14"/>
  <c r="GS41" i="14"/>
  <c r="GW41" i="14"/>
  <c r="HA41" i="14"/>
  <c r="HE41" i="14"/>
  <c r="HI41" i="14"/>
  <c r="HM41" i="14"/>
  <c r="DV41" i="14"/>
  <c r="DZ41" i="14"/>
  <c r="ED41" i="14"/>
  <c r="EH41" i="14"/>
  <c r="EL41" i="14"/>
  <c r="EP41" i="14"/>
  <c r="ET41" i="14"/>
  <c r="EX41" i="14"/>
  <c r="FB41" i="14"/>
  <c r="FF41" i="14"/>
  <c r="FJ41" i="14"/>
  <c r="FN41" i="14"/>
  <c r="FR41" i="14"/>
  <c r="FV41" i="14"/>
  <c r="FZ41" i="14"/>
  <c r="GD41" i="14"/>
  <c r="GH41" i="14"/>
  <c r="GL41" i="14"/>
  <c r="GP41" i="14"/>
  <c r="GT41" i="14"/>
  <c r="GX41" i="14"/>
  <c r="HB41" i="14"/>
  <c r="HF41" i="14"/>
  <c r="HJ41" i="14"/>
  <c r="HN41" i="14"/>
  <c r="DT41" i="14"/>
  <c r="EB41" i="14"/>
  <c r="EJ41" i="14"/>
  <c r="ER41" i="14"/>
  <c r="EZ41" i="14"/>
  <c r="FH41" i="14"/>
  <c r="FP41" i="14"/>
  <c r="FX41" i="14"/>
  <c r="GF41" i="14"/>
  <c r="GN41" i="14"/>
  <c r="GV41" i="14"/>
  <c r="HD41" i="14"/>
  <c r="HL41" i="14"/>
  <c r="DW41" i="14"/>
  <c r="EE41" i="14"/>
  <c r="EM41" i="14"/>
  <c r="EU41" i="14"/>
  <c r="FC41" i="14"/>
  <c r="FK41" i="14"/>
  <c r="FS41" i="14"/>
  <c r="GA41" i="14"/>
  <c r="GI41" i="14"/>
  <c r="GQ41" i="14"/>
  <c r="GY41" i="14"/>
  <c r="HG41" i="14"/>
  <c r="HO41" i="14"/>
  <c r="EF41" i="14"/>
  <c r="EV41" i="14"/>
  <c r="FL41" i="14"/>
  <c r="GB41" i="14"/>
  <c r="GR41" i="14"/>
  <c r="HH41" i="14"/>
  <c r="DS41" i="14"/>
  <c r="EI41" i="14"/>
  <c r="EY41" i="14"/>
  <c r="FO41" i="14"/>
  <c r="GE41" i="14"/>
  <c r="GU41" i="14"/>
  <c r="HK41" i="14"/>
  <c r="DX41" i="14"/>
  <c r="EN41" i="14"/>
  <c r="FD41" i="14"/>
  <c r="FT41" i="14"/>
  <c r="GJ41" i="14"/>
  <c r="GZ41" i="14"/>
  <c r="EQ41" i="14"/>
  <c r="HC41" i="14"/>
  <c r="FG41" i="14"/>
  <c r="FW41" i="14"/>
  <c r="EA41" i="14"/>
  <c r="GM41" i="14"/>
  <c r="DV63" i="14"/>
  <c r="DZ63" i="14"/>
  <c r="ED63" i="14"/>
  <c r="EH63" i="14"/>
  <c r="EL63" i="14"/>
  <c r="EP63" i="14"/>
  <c r="ET63" i="14"/>
  <c r="EX63" i="14"/>
  <c r="FB63" i="14"/>
  <c r="FF63" i="14"/>
  <c r="FJ63" i="14"/>
  <c r="FN63" i="14"/>
  <c r="FR63" i="14"/>
  <c r="FV63" i="14"/>
  <c r="FZ63" i="14"/>
  <c r="GD63" i="14"/>
  <c r="GH63" i="14"/>
  <c r="GL63" i="14"/>
  <c r="GP63" i="14"/>
  <c r="GT63" i="14"/>
  <c r="GX63" i="14"/>
  <c r="HB63" i="14"/>
  <c r="HF63" i="14"/>
  <c r="HJ63" i="14"/>
  <c r="HN63" i="14"/>
  <c r="DS63" i="14"/>
  <c r="DW63" i="14"/>
  <c r="EA63" i="14"/>
  <c r="EE63" i="14"/>
  <c r="EI63" i="14"/>
  <c r="EM63" i="14"/>
  <c r="EQ63" i="14"/>
  <c r="EU63" i="14"/>
  <c r="EY63" i="14"/>
  <c r="FC63" i="14"/>
  <c r="FG63" i="14"/>
  <c r="FK63" i="14"/>
  <c r="FO63" i="14"/>
  <c r="FS63" i="14"/>
  <c r="FW63" i="14"/>
  <c r="GA63" i="14"/>
  <c r="GE63" i="14"/>
  <c r="GI63" i="14"/>
  <c r="GM63" i="14"/>
  <c r="GQ63" i="14"/>
  <c r="GU63" i="14"/>
  <c r="GY63" i="14"/>
  <c r="HC63" i="14"/>
  <c r="HG63" i="14"/>
  <c r="HK63" i="14"/>
  <c r="HO63" i="14"/>
  <c r="DT63" i="14"/>
  <c r="EB63" i="14"/>
  <c r="EJ63" i="14"/>
  <c r="ER63" i="14"/>
  <c r="EZ63" i="14"/>
  <c r="FH63" i="14"/>
  <c r="FP63" i="14"/>
  <c r="FX63" i="14"/>
  <c r="GF63" i="14"/>
  <c r="GN63" i="14"/>
  <c r="GV63" i="14"/>
  <c r="HD63" i="14"/>
  <c r="HL63" i="14"/>
  <c r="DU63" i="14"/>
  <c r="EC63" i="14"/>
  <c r="EK63" i="14"/>
  <c r="ES63" i="14"/>
  <c r="FA63" i="14"/>
  <c r="FI63" i="14"/>
  <c r="FQ63" i="14"/>
  <c r="FY63" i="14"/>
  <c r="GG63" i="14"/>
  <c r="GO63" i="14"/>
  <c r="GW63" i="14"/>
  <c r="HE63" i="14"/>
  <c r="HM63" i="14"/>
  <c r="DX63" i="14"/>
  <c r="EF63" i="14"/>
  <c r="EN63" i="14"/>
  <c r="EV63" i="14"/>
  <c r="FD63" i="14"/>
  <c r="FL63" i="14"/>
  <c r="FT63" i="14"/>
  <c r="GB63" i="14"/>
  <c r="GJ63" i="14"/>
  <c r="GR63" i="14"/>
  <c r="GZ63" i="14"/>
  <c r="HH63" i="14"/>
  <c r="EW63" i="14"/>
  <c r="GC63" i="14"/>
  <c r="HI63" i="14"/>
  <c r="DY63" i="14"/>
  <c r="FE63" i="14"/>
  <c r="GK63" i="14"/>
  <c r="EG63" i="14"/>
  <c r="FM63" i="14"/>
  <c r="GS63" i="14"/>
  <c r="EO63" i="14"/>
  <c r="FU63" i="14"/>
  <c r="HA63" i="14"/>
  <c r="DS31" i="14"/>
  <c r="DW31" i="14"/>
  <c r="EA31" i="14"/>
  <c r="EE31" i="14"/>
  <c r="EI31" i="14"/>
  <c r="EM31" i="14"/>
  <c r="EQ31" i="14"/>
  <c r="EU31" i="14"/>
  <c r="EY31" i="14"/>
  <c r="FC31" i="14"/>
  <c r="FG31" i="14"/>
  <c r="FK31" i="14"/>
  <c r="FO31" i="14"/>
  <c r="FS31" i="14"/>
  <c r="FW31" i="14"/>
  <c r="GA31" i="14"/>
  <c r="GE31" i="14"/>
  <c r="GI31" i="14"/>
  <c r="GM31" i="14"/>
  <c r="GQ31" i="14"/>
  <c r="GU31" i="14"/>
  <c r="GY31" i="14"/>
  <c r="HC31" i="14"/>
  <c r="HG31" i="14"/>
  <c r="HK31" i="14"/>
  <c r="HO31" i="14"/>
  <c r="DT31" i="14"/>
  <c r="DX31" i="14"/>
  <c r="EB31" i="14"/>
  <c r="EF31" i="14"/>
  <c r="EJ31" i="14"/>
  <c r="EN31" i="14"/>
  <c r="ER31" i="14"/>
  <c r="EV31" i="14"/>
  <c r="EZ31" i="14"/>
  <c r="FD31" i="14"/>
  <c r="FH31" i="14"/>
  <c r="FL31" i="14"/>
  <c r="FP31" i="14"/>
  <c r="FT31" i="14"/>
  <c r="FX31" i="14"/>
  <c r="GB31" i="14"/>
  <c r="GF31" i="14"/>
  <c r="GJ31" i="14"/>
  <c r="GN31" i="14"/>
  <c r="GR31" i="14"/>
  <c r="GV31" i="14"/>
  <c r="GZ31" i="14"/>
  <c r="HD31" i="14"/>
  <c r="HH31" i="14"/>
  <c r="HL31" i="14"/>
  <c r="DV31" i="14"/>
  <c r="ED31" i="14"/>
  <c r="EL31" i="14"/>
  <c r="ET31" i="14"/>
  <c r="FB31" i="14"/>
  <c r="FJ31" i="14"/>
  <c r="FR31" i="14"/>
  <c r="FZ31" i="14"/>
  <c r="GH31" i="14"/>
  <c r="GP31" i="14"/>
  <c r="GX31" i="14"/>
  <c r="HF31" i="14"/>
  <c r="HN31" i="14"/>
  <c r="DY31" i="14"/>
  <c r="EG31" i="14"/>
  <c r="EO31" i="14"/>
  <c r="EW31" i="14"/>
  <c r="FE31" i="14"/>
  <c r="FM31" i="14"/>
  <c r="FU31" i="14"/>
  <c r="GC31" i="14"/>
  <c r="GK31" i="14"/>
  <c r="GS31" i="14"/>
  <c r="HA31" i="14"/>
  <c r="HI31" i="14"/>
  <c r="EH31" i="14"/>
  <c r="EX31" i="14"/>
  <c r="FN31" i="14"/>
  <c r="GD31" i="14"/>
  <c r="GT31" i="14"/>
  <c r="HJ31" i="14"/>
  <c r="DU31" i="14"/>
  <c r="EK31" i="14"/>
  <c r="FA31" i="14"/>
  <c r="FQ31" i="14"/>
  <c r="GG31" i="14"/>
  <c r="GW31" i="14"/>
  <c r="HM31" i="14"/>
  <c r="DZ31" i="14"/>
  <c r="EP31" i="14"/>
  <c r="FF31" i="14"/>
  <c r="FV31" i="14"/>
  <c r="GL31" i="14"/>
  <c r="HB31" i="14"/>
  <c r="EC31" i="14"/>
  <c r="GO31" i="14"/>
  <c r="ES31" i="14"/>
  <c r="HE31" i="14"/>
  <c r="FI31" i="14"/>
  <c r="FY31" i="14"/>
  <c r="DS74" i="14"/>
  <c r="DW74" i="14"/>
  <c r="EA74" i="14"/>
  <c r="EE74" i="14"/>
  <c r="EI74" i="14"/>
  <c r="EM74" i="14"/>
  <c r="EQ74" i="14"/>
  <c r="EU74" i="14"/>
  <c r="EY74" i="14"/>
  <c r="FC74" i="14"/>
  <c r="FG74" i="14"/>
  <c r="FK74" i="14"/>
  <c r="FO74" i="14"/>
  <c r="FS74" i="14"/>
  <c r="FW74" i="14"/>
  <c r="GA74" i="14"/>
  <c r="GE74" i="14"/>
  <c r="GI74" i="14"/>
  <c r="GM74" i="14"/>
  <c r="GQ74" i="14"/>
  <c r="GU74" i="14"/>
  <c r="GY74" i="14"/>
  <c r="HC74" i="14"/>
  <c r="HG74" i="14"/>
  <c r="HK74" i="14"/>
  <c r="HO74" i="14"/>
  <c r="DT74" i="14"/>
  <c r="DX74" i="14"/>
  <c r="EB74" i="14"/>
  <c r="EF74" i="14"/>
  <c r="EJ74" i="14"/>
  <c r="EN74" i="14"/>
  <c r="ER74" i="14"/>
  <c r="EV74" i="14"/>
  <c r="EZ74" i="14"/>
  <c r="FD74" i="14"/>
  <c r="FH74" i="14"/>
  <c r="FL74" i="14"/>
  <c r="FP74" i="14"/>
  <c r="FT74" i="14"/>
  <c r="FX74" i="14"/>
  <c r="GB74" i="14"/>
  <c r="GF74" i="14"/>
  <c r="GJ74" i="14"/>
  <c r="GN74" i="14"/>
  <c r="GR74" i="14"/>
  <c r="GV74" i="14"/>
  <c r="GZ74" i="14"/>
  <c r="HD74" i="14"/>
  <c r="HH74" i="14"/>
  <c r="HL74" i="14"/>
  <c r="DU74" i="14"/>
  <c r="EC74" i="14"/>
  <c r="EK74" i="14"/>
  <c r="ES74" i="14"/>
  <c r="FA74" i="14"/>
  <c r="FI74" i="14"/>
  <c r="FQ74" i="14"/>
  <c r="FY74" i="14"/>
  <c r="GG74" i="14"/>
  <c r="GO74" i="14"/>
  <c r="GW74" i="14"/>
  <c r="HE74" i="14"/>
  <c r="HM74" i="14"/>
  <c r="DV74" i="14"/>
  <c r="ED74" i="14"/>
  <c r="EL74" i="14"/>
  <c r="ET74" i="14"/>
  <c r="FB74" i="14"/>
  <c r="FJ74" i="14"/>
  <c r="FR74" i="14"/>
  <c r="FZ74" i="14"/>
  <c r="GH74" i="14"/>
  <c r="GP74" i="14"/>
  <c r="GX74" i="14"/>
  <c r="HF74" i="14"/>
  <c r="HN74" i="14"/>
  <c r="DY74" i="14"/>
  <c r="EG74" i="14"/>
  <c r="EO74" i="14"/>
  <c r="EW74" i="14"/>
  <c r="FE74" i="14"/>
  <c r="FM74" i="14"/>
  <c r="FU74" i="14"/>
  <c r="GC74" i="14"/>
  <c r="GK74" i="14"/>
  <c r="GS74" i="14"/>
  <c r="HA74" i="14"/>
  <c r="HI74" i="14"/>
  <c r="DZ74" i="14"/>
  <c r="FF74" i="14"/>
  <c r="GL74" i="14"/>
  <c r="EH74" i="14"/>
  <c r="FN74" i="14"/>
  <c r="GT74" i="14"/>
  <c r="EP74" i="14"/>
  <c r="FV74" i="14"/>
  <c r="HB74" i="14"/>
  <c r="EX74" i="14"/>
  <c r="GD74" i="14"/>
  <c r="HJ74" i="14"/>
  <c r="DV83" i="14"/>
  <c r="DZ83" i="14"/>
  <c r="ED83" i="14"/>
  <c r="EH83" i="14"/>
  <c r="EL83" i="14"/>
  <c r="EP83" i="14"/>
  <c r="ET83" i="14"/>
  <c r="EX83" i="14"/>
  <c r="FB83" i="14"/>
  <c r="FF83" i="14"/>
  <c r="FJ83" i="14"/>
  <c r="FN83" i="14"/>
  <c r="FR83" i="14"/>
  <c r="FV83" i="14"/>
  <c r="FZ83" i="14"/>
  <c r="GD83" i="14"/>
  <c r="GH83" i="14"/>
  <c r="GL83" i="14"/>
  <c r="GP83" i="14"/>
  <c r="GT83" i="14"/>
  <c r="GX83" i="14"/>
  <c r="HB83" i="14"/>
  <c r="HF83" i="14"/>
  <c r="HJ83" i="14"/>
  <c r="HN83" i="14"/>
  <c r="DS83" i="14"/>
  <c r="DW83" i="14"/>
  <c r="EA83" i="14"/>
  <c r="EE83" i="14"/>
  <c r="EI83" i="14"/>
  <c r="EM83" i="14"/>
  <c r="EQ83" i="14"/>
  <c r="EU83" i="14"/>
  <c r="EY83" i="14"/>
  <c r="FC83" i="14"/>
  <c r="FG83" i="14"/>
  <c r="FK83" i="14"/>
  <c r="FO83" i="14"/>
  <c r="FS83" i="14"/>
  <c r="FW83" i="14"/>
  <c r="GA83" i="14"/>
  <c r="GE83" i="14"/>
  <c r="GI83" i="14"/>
  <c r="GM83" i="14"/>
  <c r="GQ83" i="14"/>
  <c r="GU83" i="14"/>
  <c r="GY83" i="14"/>
  <c r="HC83" i="14"/>
  <c r="HG83" i="14"/>
  <c r="HK83" i="14"/>
  <c r="HO83" i="14"/>
  <c r="DX83" i="14"/>
  <c r="EF83" i="14"/>
  <c r="EN83" i="14"/>
  <c r="EV83" i="14"/>
  <c r="FD83" i="14"/>
  <c r="FL83" i="14"/>
  <c r="FT83" i="14"/>
  <c r="GB83" i="14"/>
  <c r="GJ83" i="14"/>
  <c r="GR83" i="14"/>
  <c r="GZ83" i="14"/>
  <c r="HH83" i="14"/>
  <c r="DY83" i="14"/>
  <c r="EG83" i="14"/>
  <c r="EO83" i="14"/>
  <c r="EW83" i="14"/>
  <c r="FE83" i="14"/>
  <c r="FM83" i="14"/>
  <c r="FU83" i="14"/>
  <c r="GC83" i="14"/>
  <c r="GK83" i="14"/>
  <c r="GS83" i="14"/>
  <c r="HA83" i="14"/>
  <c r="HI83" i="14"/>
  <c r="DT83" i="14"/>
  <c r="EB83" i="14"/>
  <c r="EJ83" i="14"/>
  <c r="ER83" i="14"/>
  <c r="EZ83" i="14"/>
  <c r="FH83" i="14"/>
  <c r="FP83" i="14"/>
  <c r="FX83" i="14"/>
  <c r="GF83" i="14"/>
  <c r="GN83" i="14"/>
  <c r="GV83" i="14"/>
  <c r="HD83" i="14"/>
  <c r="HL83" i="14"/>
  <c r="ES83" i="14"/>
  <c r="FY83" i="14"/>
  <c r="HE83" i="14"/>
  <c r="DU83" i="14"/>
  <c r="FA83" i="14"/>
  <c r="GG83" i="14"/>
  <c r="HM83" i="14"/>
  <c r="EC83" i="14"/>
  <c r="FI83" i="14"/>
  <c r="GO83" i="14"/>
  <c r="EK83" i="14"/>
  <c r="FQ83" i="14"/>
  <c r="GW83" i="14"/>
  <c r="DT77" i="14"/>
  <c r="DX77" i="14"/>
  <c r="EB77" i="14"/>
  <c r="EF77" i="14"/>
  <c r="EJ77" i="14"/>
  <c r="EN77" i="14"/>
  <c r="ER77" i="14"/>
  <c r="EV77" i="14"/>
  <c r="EZ77" i="14"/>
  <c r="FD77" i="14"/>
  <c r="FH77" i="14"/>
  <c r="FL77" i="14"/>
  <c r="FP77" i="14"/>
  <c r="FT77" i="14"/>
  <c r="FX77" i="14"/>
  <c r="GB77" i="14"/>
  <c r="GF77" i="14"/>
  <c r="GJ77" i="14"/>
  <c r="GN77" i="14"/>
  <c r="GR77" i="14"/>
  <c r="GV77" i="14"/>
  <c r="GZ77" i="14"/>
  <c r="HD77" i="14"/>
  <c r="HH77" i="14"/>
  <c r="HL77" i="14"/>
  <c r="DU77" i="14"/>
  <c r="DY77" i="14"/>
  <c r="EC77" i="14"/>
  <c r="EG77" i="14"/>
  <c r="EK77" i="14"/>
  <c r="EO77" i="14"/>
  <c r="ES77" i="14"/>
  <c r="EW77" i="14"/>
  <c r="FA77" i="14"/>
  <c r="FE77" i="14"/>
  <c r="FI77" i="14"/>
  <c r="FM77" i="14"/>
  <c r="FQ77" i="14"/>
  <c r="FU77" i="14"/>
  <c r="FY77" i="14"/>
  <c r="GC77" i="14"/>
  <c r="GG77" i="14"/>
  <c r="GK77" i="14"/>
  <c r="GO77" i="14"/>
  <c r="GS77" i="14"/>
  <c r="GW77" i="14"/>
  <c r="HA77" i="14"/>
  <c r="HE77" i="14"/>
  <c r="HI77" i="14"/>
  <c r="HM77" i="14"/>
  <c r="DV77" i="14"/>
  <c r="ED77" i="14"/>
  <c r="EL77" i="14"/>
  <c r="ET77" i="14"/>
  <c r="FB77" i="14"/>
  <c r="FJ77" i="14"/>
  <c r="FR77" i="14"/>
  <c r="FZ77" i="14"/>
  <c r="GH77" i="14"/>
  <c r="GP77" i="14"/>
  <c r="GX77" i="14"/>
  <c r="HF77" i="14"/>
  <c r="HN77" i="14"/>
  <c r="DW77" i="14"/>
  <c r="EE77" i="14"/>
  <c r="EM77" i="14"/>
  <c r="EU77" i="14"/>
  <c r="FC77" i="14"/>
  <c r="FK77" i="14"/>
  <c r="FS77" i="14"/>
  <c r="GA77" i="14"/>
  <c r="GI77" i="14"/>
  <c r="GQ77" i="14"/>
  <c r="GY77" i="14"/>
  <c r="HG77" i="14"/>
  <c r="HO77" i="14"/>
  <c r="DZ77" i="14"/>
  <c r="EH77" i="14"/>
  <c r="EP77" i="14"/>
  <c r="EX77" i="14"/>
  <c r="FF77" i="14"/>
  <c r="FN77" i="14"/>
  <c r="FV77" i="14"/>
  <c r="GD77" i="14"/>
  <c r="GL77" i="14"/>
  <c r="GT77" i="14"/>
  <c r="HB77" i="14"/>
  <c r="HJ77" i="14"/>
  <c r="EQ77" i="14"/>
  <c r="FW77" i="14"/>
  <c r="HC77" i="14"/>
  <c r="DS77" i="14"/>
  <c r="EY77" i="14"/>
  <c r="GE77" i="14"/>
  <c r="HK77" i="14"/>
  <c r="EA77" i="14"/>
  <c r="FG77" i="14"/>
  <c r="GM77" i="14"/>
  <c r="EI77" i="14"/>
  <c r="FO77" i="14"/>
  <c r="GU77" i="14"/>
  <c r="DU52" i="14"/>
  <c r="DY52" i="14"/>
  <c r="EC52" i="14"/>
  <c r="EG52" i="14"/>
  <c r="EK52" i="14"/>
  <c r="EO52" i="14"/>
  <c r="ES52" i="14"/>
  <c r="EW52" i="14"/>
  <c r="FA52" i="14"/>
  <c r="FE52" i="14"/>
  <c r="FI52" i="14"/>
  <c r="FM52" i="14"/>
  <c r="FQ52" i="14"/>
  <c r="FU52" i="14"/>
  <c r="FY52" i="14"/>
  <c r="GC52" i="14"/>
  <c r="GG52" i="14"/>
  <c r="GK52" i="14"/>
  <c r="GO52" i="14"/>
  <c r="GS52" i="14"/>
  <c r="GW52" i="14"/>
  <c r="HA52" i="14"/>
  <c r="HE52" i="14"/>
  <c r="HI52" i="14"/>
  <c r="HM52" i="14"/>
  <c r="DV52" i="14"/>
  <c r="DZ52" i="14"/>
  <c r="ED52" i="14"/>
  <c r="EH52" i="14"/>
  <c r="EL52" i="14"/>
  <c r="EP52" i="14"/>
  <c r="ET52" i="14"/>
  <c r="EX52" i="14"/>
  <c r="FB52" i="14"/>
  <c r="FF52" i="14"/>
  <c r="FJ52" i="14"/>
  <c r="FN52" i="14"/>
  <c r="FR52" i="14"/>
  <c r="FV52" i="14"/>
  <c r="FZ52" i="14"/>
  <c r="GD52" i="14"/>
  <c r="GH52" i="14"/>
  <c r="GL52" i="14"/>
  <c r="GP52" i="14"/>
  <c r="GT52" i="14"/>
  <c r="GX52" i="14"/>
  <c r="HB52" i="14"/>
  <c r="HF52" i="14"/>
  <c r="HJ52" i="14"/>
  <c r="HN52" i="14"/>
  <c r="DS52" i="14"/>
  <c r="EA52" i="14"/>
  <c r="EI52" i="14"/>
  <c r="EQ52" i="14"/>
  <c r="EY52" i="14"/>
  <c r="FG52" i="14"/>
  <c r="FO52" i="14"/>
  <c r="FW52" i="14"/>
  <c r="GE52" i="14"/>
  <c r="GM52" i="14"/>
  <c r="GU52" i="14"/>
  <c r="HC52" i="14"/>
  <c r="HK52" i="14"/>
  <c r="DT52" i="14"/>
  <c r="EB52" i="14"/>
  <c r="EJ52" i="14"/>
  <c r="ER52" i="14"/>
  <c r="EZ52" i="14"/>
  <c r="FH52" i="14"/>
  <c r="FP52" i="14"/>
  <c r="FX52" i="14"/>
  <c r="GF52" i="14"/>
  <c r="GN52" i="14"/>
  <c r="GV52" i="14"/>
  <c r="HD52" i="14"/>
  <c r="HL52" i="14"/>
  <c r="DW52" i="14"/>
  <c r="EE52" i="14"/>
  <c r="EM52" i="14"/>
  <c r="EU52" i="14"/>
  <c r="FC52" i="14"/>
  <c r="FK52" i="14"/>
  <c r="FS52" i="14"/>
  <c r="GA52" i="14"/>
  <c r="GI52" i="14"/>
  <c r="GQ52" i="14"/>
  <c r="GY52" i="14"/>
  <c r="HG52" i="14"/>
  <c r="HO52" i="14"/>
  <c r="DX52" i="14"/>
  <c r="FD52" i="14"/>
  <c r="GJ52" i="14"/>
  <c r="EF52" i="14"/>
  <c r="FL52" i="14"/>
  <c r="GR52" i="14"/>
  <c r="EN52" i="14"/>
  <c r="FT52" i="14"/>
  <c r="GZ52" i="14"/>
  <c r="EV52" i="14"/>
  <c r="GB52" i="14"/>
  <c r="HH52" i="14"/>
  <c r="DX17" i="15"/>
  <c r="EB17" i="15"/>
  <c r="EF17" i="15"/>
  <c r="EJ17" i="15"/>
  <c r="EN17" i="15"/>
  <c r="ER17" i="15"/>
  <c r="EV17" i="15"/>
  <c r="EZ17" i="15"/>
  <c r="FD17" i="15"/>
  <c r="FH17" i="15"/>
  <c r="FL17" i="15"/>
  <c r="FP17" i="15"/>
  <c r="FT17" i="15"/>
  <c r="FX17" i="15"/>
  <c r="GB17" i="15"/>
  <c r="GF17" i="15"/>
  <c r="GJ17" i="15"/>
  <c r="GN17" i="15"/>
  <c r="GR17" i="15"/>
  <c r="GV17" i="15"/>
  <c r="GZ17" i="15"/>
  <c r="HD17" i="15"/>
  <c r="HH17" i="15"/>
  <c r="HL17" i="15"/>
  <c r="HP17" i="15"/>
  <c r="DY17" i="15"/>
  <c r="EC17" i="15"/>
  <c r="EG17" i="15"/>
  <c r="EK17" i="15"/>
  <c r="EO17" i="15"/>
  <c r="ES17" i="15"/>
  <c r="EW17" i="15"/>
  <c r="FA17" i="15"/>
  <c r="FE17" i="15"/>
  <c r="FI17" i="15"/>
  <c r="FM17" i="15"/>
  <c r="FQ17" i="15"/>
  <c r="FU17" i="15"/>
  <c r="FY17" i="15"/>
  <c r="GC17" i="15"/>
  <c r="GG17" i="15"/>
  <c r="GK17" i="15"/>
  <c r="GO17" i="15"/>
  <c r="GS17" i="15"/>
  <c r="GW17" i="15"/>
  <c r="HA17" i="15"/>
  <c r="HE17" i="15"/>
  <c r="HI17" i="15"/>
  <c r="HM17" i="15"/>
  <c r="HQ17" i="15"/>
  <c r="DZ17" i="15"/>
  <c r="ED17" i="15"/>
  <c r="EH17" i="15"/>
  <c r="EL17" i="15"/>
  <c r="EP17" i="15"/>
  <c r="ET17" i="15"/>
  <c r="EX17" i="15"/>
  <c r="FB17" i="15"/>
  <c r="FF17" i="15"/>
  <c r="FJ17" i="15"/>
  <c r="FN17" i="15"/>
  <c r="FR17" i="15"/>
  <c r="FV17" i="15"/>
  <c r="FZ17" i="15"/>
  <c r="GD17" i="15"/>
  <c r="GH17" i="15"/>
  <c r="GL17" i="15"/>
  <c r="GP17" i="15"/>
  <c r="GT17" i="15"/>
  <c r="GX17" i="15"/>
  <c r="HB17" i="15"/>
  <c r="HF17" i="15"/>
  <c r="HJ17" i="15"/>
  <c r="HN17" i="15"/>
  <c r="HR17" i="15"/>
  <c r="DW17" i="15"/>
  <c r="EM17" i="15"/>
  <c r="FC17" i="15"/>
  <c r="FS17" i="15"/>
  <c r="GI17" i="15"/>
  <c r="GY17" i="15"/>
  <c r="HO17" i="15"/>
  <c r="EA17" i="15"/>
  <c r="EQ17" i="15"/>
  <c r="FG17" i="15"/>
  <c r="FW17" i="15"/>
  <c r="GM17" i="15"/>
  <c r="HC17" i="15"/>
  <c r="HS17" i="15"/>
  <c r="EE17" i="15"/>
  <c r="EU17" i="15"/>
  <c r="FK17" i="15"/>
  <c r="GA17" i="15"/>
  <c r="GQ17" i="15"/>
  <c r="HG17" i="15"/>
  <c r="GE17" i="15"/>
  <c r="EI17" i="15"/>
  <c r="GU17" i="15"/>
  <c r="EY17" i="15"/>
  <c r="HK17" i="15"/>
  <c r="FO17" i="15"/>
  <c r="DZ37" i="15"/>
  <c r="ED37" i="15"/>
  <c r="EH37" i="15"/>
  <c r="EL37" i="15"/>
  <c r="EP37" i="15"/>
  <c r="ET37" i="15"/>
  <c r="EX37" i="15"/>
  <c r="FB37" i="15"/>
  <c r="FF37" i="15"/>
  <c r="FJ37" i="15"/>
  <c r="FN37" i="15"/>
  <c r="FR37" i="15"/>
  <c r="FV37" i="15"/>
  <c r="FZ37" i="15"/>
  <c r="GD37" i="15"/>
  <c r="GH37" i="15"/>
  <c r="GL37" i="15"/>
  <c r="GP37" i="15"/>
  <c r="GT37" i="15"/>
  <c r="GX37" i="15"/>
  <c r="HB37" i="15"/>
  <c r="HF37" i="15"/>
  <c r="HJ37" i="15"/>
  <c r="HN37" i="15"/>
  <c r="HR37" i="15"/>
  <c r="DW37" i="15"/>
  <c r="EA37" i="15"/>
  <c r="EE37" i="15"/>
  <c r="EI37" i="15"/>
  <c r="EM37" i="15"/>
  <c r="EQ37" i="15"/>
  <c r="EU37" i="15"/>
  <c r="EY37" i="15"/>
  <c r="FC37" i="15"/>
  <c r="FG37" i="15"/>
  <c r="FK37" i="15"/>
  <c r="FO37" i="15"/>
  <c r="FS37" i="15"/>
  <c r="FW37" i="15"/>
  <c r="GA37" i="15"/>
  <c r="GE37" i="15"/>
  <c r="GI37" i="15"/>
  <c r="GM37" i="15"/>
  <c r="GQ37" i="15"/>
  <c r="GU37" i="15"/>
  <c r="GY37" i="15"/>
  <c r="HC37" i="15"/>
  <c r="HG37" i="15"/>
  <c r="HK37" i="15"/>
  <c r="HO37" i="15"/>
  <c r="HS37" i="15"/>
  <c r="DX37" i="15"/>
  <c r="EB37" i="15"/>
  <c r="EF37" i="15"/>
  <c r="EJ37" i="15"/>
  <c r="EN37" i="15"/>
  <c r="ER37" i="15"/>
  <c r="EV37" i="15"/>
  <c r="EZ37" i="15"/>
  <c r="FD37" i="15"/>
  <c r="FH37" i="15"/>
  <c r="FL37" i="15"/>
  <c r="FP37" i="15"/>
  <c r="FT37" i="15"/>
  <c r="FX37" i="15"/>
  <c r="GB37" i="15"/>
  <c r="GF37" i="15"/>
  <c r="GJ37" i="15"/>
  <c r="GN37" i="15"/>
  <c r="GR37" i="15"/>
  <c r="GV37" i="15"/>
  <c r="GZ37" i="15"/>
  <c r="HD37" i="15"/>
  <c r="HH37" i="15"/>
  <c r="HL37" i="15"/>
  <c r="HP37" i="15"/>
  <c r="EG37" i="15"/>
  <c r="EW37" i="15"/>
  <c r="FM37" i="15"/>
  <c r="GC37" i="15"/>
  <c r="GS37" i="15"/>
  <c r="HI37" i="15"/>
  <c r="EK37" i="15"/>
  <c r="FA37" i="15"/>
  <c r="FQ37" i="15"/>
  <c r="GG37" i="15"/>
  <c r="GW37" i="15"/>
  <c r="HM37" i="15"/>
  <c r="DY37" i="15"/>
  <c r="EO37" i="15"/>
  <c r="FE37" i="15"/>
  <c r="FU37" i="15"/>
  <c r="GK37" i="15"/>
  <c r="HA37" i="15"/>
  <c r="HQ37" i="15"/>
  <c r="EC37" i="15"/>
  <c r="GO37" i="15"/>
  <c r="ES37" i="15"/>
  <c r="HE37" i="15"/>
  <c r="FI37" i="15"/>
  <c r="FY37" i="15"/>
  <c r="DW93" i="15"/>
  <c r="EA93" i="15"/>
  <c r="EE93" i="15"/>
  <c r="EI93" i="15"/>
  <c r="EM93" i="15"/>
  <c r="EQ93" i="15"/>
  <c r="EU93" i="15"/>
  <c r="EY93" i="15"/>
  <c r="FC93" i="15"/>
  <c r="FG93" i="15"/>
  <c r="FK93" i="15"/>
  <c r="FO93" i="15"/>
  <c r="FS93" i="15"/>
  <c r="FW93" i="15"/>
  <c r="GA93" i="15"/>
  <c r="GE93" i="15"/>
  <c r="GI93" i="15"/>
  <c r="GM93" i="15"/>
  <c r="GQ93" i="15"/>
  <c r="GU93" i="15"/>
  <c r="GY93" i="15"/>
  <c r="HC93" i="15"/>
  <c r="HG93" i="15"/>
  <c r="HK93" i="15"/>
  <c r="HO93" i="15"/>
  <c r="HS93" i="15"/>
  <c r="DX93" i="15"/>
  <c r="EB93" i="15"/>
  <c r="EF93" i="15"/>
  <c r="EJ93" i="15"/>
  <c r="EN93" i="15"/>
  <c r="ER93" i="15"/>
  <c r="EV93" i="15"/>
  <c r="EZ93" i="15"/>
  <c r="FD93" i="15"/>
  <c r="FH93" i="15"/>
  <c r="FL93" i="15"/>
  <c r="FP93" i="15"/>
  <c r="FT93" i="15"/>
  <c r="FX93" i="15"/>
  <c r="GB93" i="15"/>
  <c r="GF93" i="15"/>
  <c r="GJ93" i="15"/>
  <c r="GN93" i="15"/>
  <c r="GR93" i="15"/>
  <c r="GV93" i="15"/>
  <c r="GZ93" i="15"/>
  <c r="HD93" i="15"/>
  <c r="HH93" i="15"/>
  <c r="HL93" i="15"/>
  <c r="HP93" i="15"/>
  <c r="DY93" i="15"/>
  <c r="EC93" i="15"/>
  <c r="EG93" i="15"/>
  <c r="EK93" i="15"/>
  <c r="EO93" i="15"/>
  <c r="ES93" i="15"/>
  <c r="EW93" i="15"/>
  <c r="FA93" i="15"/>
  <c r="FE93" i="15"/>
  <c r="FI93" i="15"/>
  <c r="FM93" i="15"/>
  <c r="FQ93" i="15"/>
  <c r="FU93" i="15"/>
  <c r="FY93" i="15"/>
  <c r="GC93" i="15"/>
  <c r="GG93" i="15"/>
  <c r="GK93" i="15"/>
  <c r="GO93" i="15"/>
  <c r="GS93" i="15"/>
  <c r="GW93" i="15"/>
  <c r="HA93" i="15"/>
  <c r="HE93" i="15"/>
  <c r="HI93" i="15"/>
  <c r="HM93" i="15"/>
  <c r="HQ93" i="15"/>
  <c r="EL93" i="15"/>
  <c r="FB93" i="15"/>
  <c r="FR93" i="15"/>
  <c r="GH93" i="15"/>
  <c r="GX93" i="15"/>
  <c r="HN93" i="15"/>
  <c r="DZ93" i="15"/>
  <c r="EP93" i="15"/>
  <c r="FF93" i="15"/>
  <c r="FV93" i="15"/>
  <c r="GL93" i="15"/>
  <c r="HB93" i="15"/>
  <c r="HR93" i="15"/>
  <c r="ED93" i="15"/>
  <c r="ET93" i="15"/>
  <c r="FJ93" i="15"/>
  <c r="FZ93" i="15"/>
  <c r="GP93" i="15"/>
  <c r="HF93" i="15"/>
  <c r="FN93" i="15"/>
  <c r="GD93" i="15"/>
  <c r="EH93" i="15"/>
  <c r="GT93" i="15"/>
  <c r="EX93" i="15"/>
  <c r="HJ93" i="15"/>
  <c r="DW81" i="15"/>
  <c r="EA81" i="15"/>
  <c r="EE81" i="15"/>
  <c r="EI81" i="15"/>
  <c r="EM81" i="15"/>
  <c r="EQ81" i="15"/>
  <c r="EU81" i="15"/>
  <c r="EY81" i="15"/>
  <c r="FC81" i="15"/>
  <c r="FG81" i="15"/>
  <c r="FK81" i="15"/>
  <c r="FO81" i="15"/>
  <c r="FS81" i="15"/>
  <c r="FW81" i="15"/>
  <c r="GA81" i="15"/>
  <c r="GE81" i="15"/>
  <c r="GI81" i="15"/>
  <c r="GM81" i="15"/>
  <c r="GQ81" i="15"/>
  <c r="GU81" i="15"/>
  <c r="GY81" i="15"/>
  <c r="HC81" i="15"/>
  <c r="HG81" i="15"/>
  <c r="HK81" i="15"/>
  <c r="HO81" i="15"/>
  <c r="HS81" i="15"/>
  <c r="DX81" i="15"/>
  <c r="EB81" i="15"/>
  <c r="EF81" i="15"/>
  <c r="EJ81" i="15"/>
  <c r="EN81" i="15"/>
  <c r="ER81" i="15"/>
  <c r="EV81" i="15"/>
  <c r="EZ81" i="15"/>
  <c r="FD81" i="15"/>
  <c r="FH81" i="15"/>
  <c r="FL81" i="15"/>
  <c r="FP81" i="15"/>
  <c r="FT81" i="15"/>
  <c r="FX81" i="15"/>
  <c r="GB81" i="15"/>
  <c r="GF81" i="15"/>
  <c r="GJ81" i="15"/>
  <c r="GN81" i="15"/>
  <c r="GR81" i="15"/>
  <c r="GV81" i="15"/>
  <c r="GZ81" i="15"/>
  <c r="HD81" i="15"/>
  <c r="HH81" i="15"/>
  <c r="HL81" i="15"/>
  <c r="HP81" i="15"/>
  <c r="DY81" i="15"/>
  <c r="EC81" i="15"/>
  <c r="EG81" i="15"/>
  <c r="EK81" i="15"/>
  <c r="EO81" i="15"/>
  <c r="ES81" i="15"/>
  <c r="EW81" i="15"/>
  <c r="FA81" i="15"/>
  <c r="FE81" i="15"/>
  <c r="FI81" i="15"/>
  <c r="FM81" i="15"/>
  <c r="FQ81" i="15"/>
  <c r="FU81" i="15"/>
  <c r="FY81" i="15"/>
  <c r="GC81" i="15"/>
  <c r="GG81" i="15"/>
  <c r="GK81" i="15"/>
  <c r="GO81" i="15"/>
  <c r="GS81" i="15"/>
  <c r="GW81" i="15"/>
  <c r="HA81" i="15"/>
  <c r="HE81" i="15"/>
  <c r="HI81" i="15"/>
  <c r="HM81" i="15"/>
  <c r="HQ81" i="15"/>
  <c r="EH81" i="15"/>
  <c r="EX81" i="15"/>
  <c r="FN81" i="15"/>
  <c r="GD81" i="15"/>
  <c r="GT81" i="15"/>
  <c r="HJ81" i="15"/>
  <c r="EL81" i="15"/>
  <c r="FB81" i="15"/>
  <c r="FR81" i="15"/>
  <c r="GH81" i="15"/>
  <c r="GX81" i="15"/>
  <c r="HN81" i="15"/>
  <c r="DZ81" i="15"/>
  <c r="EP81" i="15"/>
  <c r="FF81" i="15"/>
  <c r="FV81" i="15"/>
  <c r="GL81" i="15"/>
  <c r="HB81" i="15"/>
  <c r="HR81" i="15"/>
  <c r="FJ81" i="15"/>
  <c r="FZ81" i="15"/>
  <c r="ED81" i="15"/>
  <c r="GP81" i="15"/>
  <c r="ET81" i="15"/>
  <c r="HF81" i="15"/>
  <c r="DW77" i="15"/>
  <c r="EA77" i="15"/>
  <c r="EE77" i="15"/>
  <c r="EI77" i="15"/>
  <c r="EM77" i="15"/>
  <c r="EQ77" i="15"/>
  <c r="EU77" i="15"/>
  <c r="EY77" i="15"/>
  <c r="FC77" i="15"/>
  <c r="FG77" i="15"/>
  <c r="FK77" i="15"/>
  <c r="FO77" i="15"/>
  <c r="FS77" i="15"/>
  <c r="FW77" i="15"/>
  <c r="GA77" i="15"/>
  <c r="GE77" i="15"/>
  <c r="GI77" i="15"/>
  <c r="GM77" i="15"/>
  <c r="GQ77" i="15"/>
  <c r="GU77" i="15"/>
  <c r="GY77" i="15"/>
  <c r="HC77" i="15"/>
  <c r="HG77" i="15"/>
  <c r="HK77" i="15"/>
  <c r="HO77" i="15"/>
  <c r="HS77" i="15"/>
  <c r="DX77" i="15"/>
  <c r="EB77" i="15"/>
  <c r="EF77" i="15"/>
  <c r="EJ77" i="15"/>
  <c r="EN77" i="15"/>
  <c r="ER77" i="15"/>
  <c r="EV77" i="15"/>
  <c r="EZ77" i="15"/>
  <c r="FD77" i="15"/>
  <c r="FH77" i="15"/>
  <c r="FL77" i="15"/>
  <c r="FP77" i="15"/>
  <c r="FT77" i="15"/>
  <c r="FX77" i="15"/>
  <c r="GB77" i="15"/>
  <c r="GF77" i="15"/>
  <c r="GJ77" i="15"/>
  <c r="GN77" i="15"/>
  <c r="GR77" i="15"/>
  <c r="GV77" i="15"/>
  <c r="GZ77" i="15"/>
  <c r="HD77" i="15"/>
  <c r="HH77" i="15"/>
  <c r="HL77" i="15"/>
  <c r="HP77" i="15"/>
  <c r="DY77" i="15"/>
  <c r="EC77" i="15"/>
  <c r="EG77" i="15"/>
  <c r="EK77" i="15"/>
  <c r="EO77" i="15"/>
  <c r="ES77" i="15"/>
  <c r="EW77" i="15"/>
  <c r="FA77" i="15"/>
  <c r="FE77" i="15"/>
  <c r="FI77" i="15"/>
  <c r="FM77" i="15"/>
  <c r="FQ77" i="15"/>
  <c r="FU77" i="15"/>
  <c r="FY77" i="15"/>
  <c r="GC77" i="15"/>
  <c r="GG77" i="15"/>
  <c r="GK77" i="15"/>
  <c r="GO77" i="15"/>
  <c r="GS77" i="15"/>
  <c r="GW77" i="15"/>
  <c r="HA77" i="15"/>
  <c r="HE77" i="15"/>
  <c r="HI77" i="15"/>
  <c r="HM77" i="15"/>
  <c r="HQ77" i="15"/>
  <c r="EL77" i="15"/>
  <c r="FB77" i="15"/>
  <c r="FR77" i="15"/>
  <c r="GH77" i="15"/>
  <c r="GX77" i="15"/>
  <c r="HN77" i="15"/>
  <c r="DZ77" i="15"/>
  <c r="EP77" i="15"/>
  <c r="FF77" i="15"/>
  <c r="FV77" i="15"/>
  <c r="GL77" i="15"/>
  <c r="HB77" i="15"/>
  <c r="HR77" i="15"/>
  <c r="ED77" i="15"/>
  <c r="ET77" i="15"/>
  <c r="FJ77" i="15"/>
  <c r="FZ77" i="15"/>
  <c r="GP77" i="15"/>
  <c r="HF77" i="15"/>
  <c r="GD77" i="15"/>
  <c r="EH77" i="15"/>
  <c r="GT77" i="15"/>
  <c r="EX77" i="15"/>
  <c r="HJ77" i="15"/>
  <c r="FN77" i="15"/>
  <c r="DW49" i="15"/>
  <c r="EA49" i="15"/>
  <c r="EE49" i="15"/>
  <c r="EI49" i="15"/>
  <c r="EM49" i="15"/>
  <c r="EQ49" i="15"/>
  <c r="EU49" i="15"/>
  <c r="EY49" i="15"/>
  <c r="FC49" i="15"/>
  <c r="FG49" i="15"/>
  <c r="FK49" i="15"/>
  <c r="FO49" i="15"/>
  <c r="FS49" i="15"/>
  <c r="FW49" i="15"/>
  <c r="GA49" i="15"/>
  <c r="GE49" i="15"/>
  <c r="GI49" i="15"/>
  <c r="GM49" i="15"/>
  <c r="GQ49" i="15"/>
  <c r="GU49" i="15"/>
  <c r="GY49" i="15"/>
  <c r="HC49" i="15"/>
  <c r="HG49" i="15"/>
  <c r="HK49" i="15"/>
  <c r="HO49" i="15"/>
  <c r="HS49" i="15"/>
  <c r="DX49" i="15"/>
  <c r="EB49" i="15"/>
  <c r="EF49" i="15"/>
  <c r="EJ49" i="15"/>
  <c r="EN49" i="15"/>
  <c r="ER49" i="15"/>
  <c r="EV49" i="15"/>
  <c r="EZ49" i="15"/>
  <c r="FD49" i="15"/>
  <c r="FH49" i="15"/>
  <c r="FL49" i="15"/>
  <c r="FP49" i="15"/>
  <c r="FT49" i="15"/>
  <c r="FX49" i="15"/>
  <c r="GB49" i="15"/>
  <c r="GF49" i="15"/>
  <c r="GJ49" i="15"/>
  <c r="GN49" i="15"/>
  <c r="GR49" i="15"/>
  <c r="GV49" i="15"/>
  <c r="GZ49" i="15"/>
  <c r="HD49" i="15"/>
  <c r="HH49" i="15"/>
  <c r="HL49" i="15"/>
  <c r="HP49" i="15"/>
  <c r="DY49" i="15"/>
  <c r="EC49" i="15"/>
  <c r="EG49" i="15"/>
  <c r="EK49" i="15"/>
  <c r="EO49" i="15"/>
  <c r="ES49" i="15"/>
  <c r="EW49" i="15"/>
  <c r="FA49" i="15"/>
  <c r="FE49" i="15"/>
  <c r="FI49" i="15"/>
  <c r="FM49" i="15"/>
  <c r="FQ49" i="15"/>
  <c r="FU49" i="15"/>
  <c r="FY49" i="15"/>
  <c r="GC49" i="15"/>
  <c r="GG49" i="15"/>
  <c r="GK49" i="15"/>
  <c r="GO49" i="15"/>
  <c r="GS49" i="15"/>
  <c r="GW49" i="15"/>
  <c r="HA49" i="15"/>
  <c r="HE49" i="15"/>
  <c r="HI49" i="15"/>
  <c r="HM49" i="15"/>
  <c r="HQ49" i="15"/>
  <c r="EL49" i="15"/>
  <c r="FB49" i="15"/>
  <c r="FR49" i="15"/>
  <c r="GH49" i="15"/>
  <c r="GX49" i="15"/>
  <c r="HN49" i="15"/>
  <c r="DZ49" i="15"/>
  <c r="EP49" i="15"/>
  <c r="FF49" i="15"/>
  <c r="FV49" i="15"/>
  <c r="GL49" i="15"/>
  <c r="HB49" i="15"/>
  <c r="HR49" i="15"/>
  <c r="ED49" i="15"/>
  <c r="ET49" i="15"/>
  <c r="FJ49" i="15"/>
  <c r="FZ49" i="15"/>
  <c r="GP49" i="15"/>
  <c r="HF49" i="15"/>
  <c r="FN49" i="15"/>
  <c r="GD49" i="15"/>
  <c r="EH49" i="15"/>
  <c r="GT49" i="15"/>
  <c r="EX49" i="15"/>
  <c r="HJ49" i="15"/>
  <c r="DX26" i="15"/>
  <c r="EB26" i="15"/>
  <c r="EF26" i="15"/>
  <c r="EJ26" i="15"/>
  <c r="EN26" i="15"/>
  <c r="ER26" i="15"/>
  <c r="EV26" i="15"/>
  <c r="EZ26" i="15"/>
  <c r="FD26" i="15"/>
  <c r="FH26" i="15"/>
  <c r="FL26" i="15"/>
  <c r="FP26" i="15"/>
  <c r="FT26" i="15"/>
  <c r="FX26" i="15"/>
  <c r="GB26" i="15"/>
  <c r="GF26" i="15"/>
  <c r="GJ26" i="15"/>
  <c r="GN26" i="15"/>
  <c r="GR26" i="15"/>
  <c r="GV26" i="15"/>
  <c r="GZ26" i="15"/>
  <c r="HD26" i="15"/>
  <c r="HH26" i="15"/>
  <c r="HL26" i="15"/>
  <c r="HP26" i="15"/>
  <c r="DY26" i="15"/>
  <c r="EC26" i="15"/>
  <c r="EG26" i="15"/>
  <c r="EK26" i="15"/>
  <c r="EO26" i="15"/>
  <c r="ES26" i="15"/>
  <c r="EW26" i="15"/>
  <c r="FA26" i="15"/>
  <c r="FE26" i="15"/>
  <c r="FI26" i="15"/>
  <c r="FM26" i="15"/>
  <c r="FQ26" i="15"/>
  <c r="FU26" i="15"/>
  <c r="FY26" i="15"/>
  <c r="GC26" i="15"/>
  <c r="GG26" i="15"/>
  <c r="GK26" i="15"/>
  <c r="GO26" i="15"/>
  <c r="GS26" i="15"/>
  <c r="GW26" i="15"/>
  <c r="HA26" i="15"/>
  <c r="HE26" i="15"/>
  <c r="HI26" i="15"/>
  <c r="HM26" i="15"/>
  <c r="HQ26" i="15"/>
  <c r="DZ26" i="15"/>
  <c r="ED26" i="15"/>
  <c r="EH26" i="15"/>
  <c r="EL26" i="15"/>
  <c r="EP26" i="15"/>
  <c r="ET26" i="15"/>
  <c r="EX26" i="15"/>
  <c r="FB26" i="15"/>
  <c r="FF26" i="15"/>
  <c r="FJ26" i="15"/>
  <c r="FN26" i="15"/>
  <c r="FR26" i="15"/>
  <c r="FV26" i="15"/>
  <c r="FZ26" i="15"/>
  <c r="GD26" i="15"/>
  <c r="GH26" i="15"/>
  <c r="GL26" i="15"/>
  <c r="GP26" i="15"/>
  <c r="GT26" i="15"/>
  <c r="GX26" i="15"/>
  <c r="HB26" i="15"/>
  <c r="HF26" i="15"/>
  <c r="HJ26" i="15"/>
  <c r="HN26" i="15"/>
  <c r="HR26" i="15"/>
  <c r="EA26" i="15"/>
  <c r="EQ26" i="15"/>
  <c r="FG26" i="15"/>
  <c r="FW26" i="15"/>
  <c r="GM26" i="15"/>
  <c r="HC26" i="15"/>
  <c r="HS26" i="15"/>
  <c r="EE26" i="15"/>
  <c r="EU26" i="15"/>
  <c r="FK26" i="15"/>
  <c r="GA26" i="15"/>
  <c r="GQ26" i="15"/>
  <c r="HG26" i="15"/>
  <c r="EI26" i="15"/>
  <c r="EY26" i="15"/>
  <c r="FO26" i="15"/>
  <c r="GE26" i="15"/>
  <c r="GU26" i="15"/>
  <c r="HK26" i="15"/>
  <c r="FC26" i="15"/>
  <c r="HO26" i="15"/>
  <c r="FS26" i="15"/>
  <c r="DW26" i="15"/>
  <c r="GI26" i="15"/>
  <c r="EM26" i="15"/>
  <c r="GY26" i="15"/>
  <c r="DZ42" i="15"/>
  <c r="ED42" i="15"/>
  <c r="EH42" i="15"/>
  <c r="EL42" i="15"/>
  <c r="EP42" i="15"/>
  <c r="ET42" i="15"/>
  <c r="EX42" i="15"/>
  <c r="FB42" i="15"/>
  <c r="FF42" i="15"/>
  <c r="FJ42" i="15"/>
  <c r="FN42" i="15"/>
  <c r="FR42" i="15"/>
  <c r="FV42" i="15"/>
  <c r="FZ42" i="15"/>
  <c r="GD42" i="15"/>
  <c r="GH42" i="15"/>
  <c r="GL42" i="15"/>
  <c r="GP42" i="15"/>
  <c r="GT42" i="15"/>
  <c r="GX42" i="15"/>
  <c r="HB42" i="15"/>
  <c r="HF42" i="15"/>
  <c r="HJ42" i="15"/>
  <c r="HN42" i="15"/>
  <c r="HR42" i="15"/>
  <c r="DW42" i="15"/>
  <c r="EA42" i="15"/>
  <c r="EE42" i="15"/>
  <c r="EI42" i="15"/>
  <c r="EM42" i="15"/>
  <c r="EQ42" i="15"/>
  <c r="EU42" i="15"/>
  <c r="EY42" i="15"/>
  <c r="FC42" i="15"/>
  <c r="FG42" i="15"/>
  <c r="FK42" i="15"/>
  <c r="FO42" i="15"/>
  <c r="FS42" i="15"/>
  <c r="FW42" i="15"/>
  <c r="GA42" i="15"/>
  <c r="GE42" i="15"/>
  <c r="GI42" i="15"/>
  <c r="GM42" i="15"/>
  <c r="GQ42" i="15"/>
  <c r="GU42" i="15"/>
  <c r="GY42" i="15"/>
  <c r="HC42" i="15"/>
  <c r="HG42" i="15"/>
  <c r="HK42" i="15"/>
  <c r="HO42" i="15"/>
  <c r="HS42" i="15"/>
  <c r="DX42" i="15"/>
  <c r="EB42" i="15"/>
  <c r="EF42" i="15"/>
  <c r="EJ42" i="15"/>
  <c r="EN42" i="15"/>
  <c r="ER42" i="15"/>
  <c r="EV42" i="15"/>
  <c r="EZ42" i="15"/>
  <c r="FD42" i="15"/>
  <c r="FH42" i="15"/>
  <c r="FL42" i="15"/>
  <c r="FP42" i="15"/>
  <c r="FT42" i="15"/>
  <c r="FX42" i="15"/>
  <c r="GB42" i="15"/>
  <c r="GF42" i="15"/>
  <c r="GJ42" i="15"/>
  <c r="GN42" i="15"/>
  <c r="GR42" i="15"/>
  <c r="GV42" i="15"/>
  <c r="GZ42" i="15"/>
  <c r="HD42" i="15"/>
  <c r="HH42" i="15"/>
  <c r="HL42" i="15"/>
  <c r="HP42" i="15"/>
  <c r="DY42" i="15"/>
  <c r="EO42" i="15"/>
  <c r="FE42" i="15"/>
  <c r="FU42" i="15"/>
  <c r="GK42" i="15"/>
  <c r="HA42" i="15"/>
  <c r="HQ42" i="15"/>
  <c r="EC42" i="15"/>
  <c r="ES42" i="15"/>
  <c r="FI42" i="15"/>
  <c r="FY42" i="15"/>
  <c r="GO42" i="15"/>
  <c r="HE42" i="15"/>
  <c r="EG42" i="15"/>
  <c r="EW42" i="15"/>
  <c r="FM42" i="15"/>
  <c r="GC42" i="15"/>
  <c r="GS42" i="15"/>
  <c r="HI42" i="15"/>
  <c r="FQ42" i="15"/>
  <c r="GG42" i="15"/>
  <c r="EK42" i="15"/>
  <c r="GW42" i="15"/>
  <c r="HM42" i="15"/>
  <c r="FA42" i="15"/>
  <c r="DZ90" i="15"/>
  <c r="ED90" i="15"/>
  <c r="EH90" i="15"/>
  <c r="EL90" i="15"/>
  <c r="EP90" i="15"/>
  <c r="ET90" i="15"/>
  <c r="EX90" i="15"/>
  <c r="FB90" i="15"/>
  <c r="FF90" i="15"/>
  <c r="FJ90" i="15"/>
  <c r="FN90" i="15"/>
  <c r="FR90" i="15"/>
  <c r="FV90" i="15"/>
  <c r="FZ90" i="15"/>
  <c r="GD90" i="15"/>
  <c r="GH90" i="15"/>
  <c r="GL90" i="15"/>
  <c r="GP90" i="15"/>
  <c r="GT90" i="15"/>
  <c r="GX90" i="15"/>
  <c r="HB90" i="15"/>
  <c r="HF90" i="15"/>
  <c r="HJ90" i="15"/>
  <c r="HN90" i="15"/>
  <c r="HR90" i="15"/>
  <c r="DW90" i="15"/>
  <c r="EA90" i="15"/>
  <c r="EE90" i="15"/>
  <c r="EI90" i="15"/>
  <c r="EM90" i="15"/>
  <c r="EQ90" i="15"/>
  <c r="EU90" i="15"/>
  <c r="EY90" i="15"/>
  <c r="FC90" i="15"/>
  <c r="FG90" i="15"/>
  <c r="FK90" i="15"/>
  <c r="FO90" i="15"/>
  <c r="FS90" i="15"/>
  <c r="FW90" i="15"/>
  <c r="GA90" i="15"/>
  <c r="GE90" i="15"/>
  <c r="GI90" i="15"/>
  <c r="GM90" i="15"/>
  <c r="GQ90" i="15"/>
  <c r="GU90" i="15"/>
  <c r="GY90" i="15"/>
  <c r="HC90" i="15"/>
  <c r="HG90" i="15"/>
  <c r="HK90" i="15"/>
  <c r="HO90" i="15"/>
  <c r="HS90" i="15"/>
  <c r="DX90" i="15"/>
  <c r="EB90" i="15"/>
  <c r="EF90" i="15"/>
  <c r="EJ90" i="15"/>
  <c r="EN90" i="15"/>
  <c r="ER90" i="15"/>
  <c r="EV90" i="15"/>
  <c r="EZ90" i="15"/>
  <c r="FD90" i="15"/>
  <c r="FH90" i="15"/>
  <c r="FL90" i="15"/>
  <c r="FP90" i="15"/>
  <c r="FT90" i="15"/>
  <c r="FX90" i="15"/>
  <c r="GB90" i="15"/>
  <c r="GF90" i="15"/>
  <c r="GJ90" i="15"/>
  <c r="GN90" i="15"/>
  <c r="GR90" i="15"/>
  <c r="GV90" i="15"/>
  <c r="GZ90" i="15"/>
  <c r="HD90" i="15"/>
  <c r="HH90" i="15"/>
  <c r="HL90" i="15"/>
  <c r="HP90" i="15"/>
  <c r="EK90" i="15"/>
  <c r="FA90" i="15"/>
  <c r="FQ90" i="15"/>
  <c r="GG90" i="15"/>
  <c r="GW90" i="15"/>
  <c r="HM90" i="15"/>
  <c r="DY90" i="15"/>
  <c r="EO90" i="15"/>
  <c r="FE90" i="15"/>
  <c r="FU90" i="15"/>
  <c r="GK90" i="15"/>
  <c r="HA90" i="15"/>
  <c r="HQ90" i="15"/>
  <c r="EC90" i="15"/>
  <c r="ES90" i="15"/>
  <c r="FI90" i="15"/>
  <c r="FY90" i="15"/>
  <c r="GO90" i="15"/>
  <c r="HE90" i="15"/>
  <c r="EW90" i="15"/>
  <c r="HI90" i="15"/>
  <c r="FM90" i="15"/>
  <c r="GC90" i="15"/>
  <c r="GS90" i="15"/>
  <c r="EG90" i="15"/>
  <c r="DZ94" i="15"/>
  <c r="ED94" i="15"/>
  <c r="EH94" i="15"/>
  <c r="EL94" i="15"/>
  <c r="EP94" i="15"/>
  <c r="ET94" i="15"/>
  <c r="DW94" i="15"/>
  <c r="EA94" i="15"/>
  <c r="EE94" i="15"/>
  <c r="EI94" i="15"/>
  <c r="EM94" i="15"/>
  <c r="EQ94" i="15"/>
  <c r="EU94" i="15"/>
  <c r="EY94" i="15"/>
  <c r="DX94" i="15"/>
  <c r="EB94" i="15"/>
  <c r="EF94" i="15"/>
  <c r="EJ94" i="15"/>
  <c r="EN94" i="15"/>
  <c r="ER94" i="15"/>
  <c r="EV94" i="15"/>
  <c r="EZ94" i="15"/>
  <c r="EG94" i="15"/>
  <c r="EW94" i="15"/>
  <c r="FC94" i="15"/>
  <c r="FG94" i="15"/>
  <c r="FK94" i="15"/>
  <c r="FO94" i="15"/>
  <c r="FS94" i="15"/>
  <c r="FW94" i="15"/>
  <c r="GA94" i="15"/>
  <c r="GE94" i="15"/>
  <c r="GI94" i="15"/>
  <c r="GM94" i="15"/>
  <c r="GQ94" i="15"/>
  <c r="GU94" i="15"/>
  <c r="GY94" i="15"/>
  <c r="HC94" i="15"/>
  <c r="HG94" i="15"/>
  <c r="HK94" i="15"/>
  <c r="HO94" i="15"/>
  <c r="HS94" i="15"/>
  <c r="EK94" i="15"/>
  <c r="EX94" i="15"/>
  <c r="FD94" i="15"/>
  <c r="FH94" i="15"/>
  <c r="FL94" i="15"/>
  <c r="FP94" i="15"/>
  <c r="FT94" i="15"/>
  <c r="FX94" i="15"/>
  <c r="GB94" i="15"/>
  <c r="GF94" i="15"/>
  <c r="GJ94" i="15"/>
  <c r="GN94" i="15"/>
  <c r="GR94" i="15"/>
  <c r="GV94" i="15"/>
  <c r="GZ94" i="15"/>
  <c r="HD94" i="15"/>
  <c r="HH94" i="15"/>
  <c r="HL94" i="15"/>
  <c r="HP94" i="15"/>
  <c r="DY94" i="15"/>
  <c r="EO94" i="15"/>
  <c r="FA94" i="15"/>
  <c r="FE94" i="15"/>
  <c r="FI94" i="15"/>
  <c r="FM94" i="15"/>
  <c r="FQ94" i="15"/>
  <c r="FU94" i="15"/>
  <c r="FY94" i="15"/>
  <c r="GC94" i="15"/>
  <c r="GG94" i="15"/>
  <c r="GK94" i="15"/>
  <c r="GO94" i="15"/>
  <c r="GS94" i="15"/>
  <c r="GW94" i="15"/>
  <c r="HA94" i="15"/>
  <c r="HE94" i="15"/>
  <c r="HI94" i="15"/>
  <c r="HM94" i="15"/>
  <c r="HQ94" i="15"/>
  <c r="EC94" i="15"/>
  <c r="FJ94" i="15"/>
  <c r="FZ94" i="15"/>
  <c r="GP94" i="15"/>
  <c r="HF94" i="15"/>
  <c r="ES94" i="15"/>
  <c r="FN94" i="15"/>
  <c r="GD94" i="15"/>
  <c r="GT94" i="15"/>
  <c r="HJ94" i="15"/>
  <c r="FB94" i="15"/>
  <c r="FR94" i="15"/>
  <c r="GH94" i="15"/>
  <c r="GX94" i="15"/>
  <c r="HN94" i="15"/>
  <c r="GL94" i="15"/>
  <c r="HB94" i="15"/>
  <c r="FF94" i="15"/>
  <c r="FV94" i="15"/>
  <c r="HR94" i="15"/>
  <c r="DX44" i="15"/>
  <c r="EB44" i="15"/>
  <c r="EF44" i="15"/>
  <c r="EJ44" i="15"/>
  <c r="EN44" i="15"/>
  <c r="ER44" i="15"/>
  <c r="EV44" i="15"/>
  <c r="EZ44" i="15"/>
  <c r="FD44" i="15"/>
  <c r="FH44" i="15"/>
  <c r="FL44" i="15"/>
  <c r="FP44" i="15"/>
  <c r="FT44" i="15"/>
  <c r="FX44" i="15"/>
  <c r="GB44" i="15"/>
  <c r="GF44" i="15"/>
  <c r="GJ44" i="15"/>
  <c r="GN44" i="15"/>
  <c r="GR44" i="15"/>
  <c r="GV44" i="15"/>
  <c r="GZ44" i="15"/>
  <c r="HD44" i="15"/>
  <c r="HH44" i="15"/>
  <c r="HL44" i="15"/>
  <c r="HP44" i="15"/>
  <c r="DY44" i="15"/>
  <c r="EC44" i="15"/>
  <c r="EG44" i="15"/>
  <c r="EK44" i="15"/>
  <c r="EO44" i="15"/>
  <c r="ES44" i="15"/>
  <c r="EW44" i="15"/>
  <c r="FA44" i="15"/>
  <c r="FE44" i="15"/>
  <c r="FI44" i="15"/>
  <c r="FM44" i="15"/>
  <c r="FQ44" i="15"/>
  <c r="FU44" i="15"/>
  <c r="FY44" i="15"/>
  <c r="GC44" i="15"/>
  <c r="GG44" i="15"/>
  <c r="GK44" i="15"/>
  <c r="GO44" i="15"/>
  <c r="GS44" i="15"/>
  <c r="GW44" i="15"/>
  <c r="HA44" i="15"/>
  <c r="HE44" i="15"/>
  <c r="HI44" i="15"/>
  <c r="HM44" i="15"/>
  <c r="HQ44" i="15"/>
  <c r="DZ44" i="15"/>
  <c r="ED44" i="15"/>
  <c r="EH44" i="15"/>
  <c r="EL44" i="15"/>
  <c r="EP44" i="15"/>
  <c r="ET44" i="15"/>
  <c r="EX44" i="15"/>
  <c r="FB44" i="15"/>
  <c r="FF44" i="15"/>
  <c r="FJ44" i="15"/>
  <c r="FN44" i="15"/>
  <c r="FR44" i="15"/>
  <c r="FV44" i="15"/>
  <c r="FZ44" i="15"/>
  <c r="GD44" i="15"/>
  <c r="GH44" i="15"/>
  <c r="GL44" i="15"/>
  <c r="GP44" i="15"/>
  <c r="GT44" i="15"/>
  <c r="GX44" i="15"/>
  <c r="HB44" i="15"/>
  <c r="HF44" i="15"/>
  <c r="HJ44" i="15"/>
  <c r="HN44" i="15"/>
  <c r="HR44" i="15"/>
  <c r="EE44" i="15"/>
  <c r="EU44" i="15"/>
  <c r="FK44" i="15"/>
  <c r="GA44" i="15"/>
  <c r="GQ44" i="15"/>
  <c r="HG44" i="15"/>
  <c r="EI44" i="15"/>
  <c r="EY44" i="15"/>
  <c r="FO44" i="15"/>
  <c r="GE44" i="15"/>
  <c r="GU44" i="15"/>
  <c r="HK44" i="15"/>
  <c r="DW44" i="15"/>
  <c r="EM44" i="15"/>
  <c r="FC44" i="15"/>
  <c r="FS44" i="15"/>
  <c r="GI44" i="15"/>
  <c r="GY44" i="15"/>
  <c r="HO44" i="15"/>
  <c r="FG44" i="15"/>
  <c r="HS44" i="15"/>
  <c r="FW44" i="15"/>
  <c r="EA44" i="15"/>
  <c r="GM44" i="15"/>
  <c r="EQ44" i="15"/>
  <c r="HC44" i="15"/>
  <c r="DW64" i="15"/>
  <c r="EA64" i="15"/>
  <c r="EE64" i="15"/>
  <c r="EI64" i="15"/>
  <c r="EM64" i="15"/>
  <c r="EQ64" i="15"/>
  <c r="EU64" i="15"/>
  <c r="EY64" i="15"/>
  <c r="FC64" i="15"/>
  <c r="FG64" i="15"/>
  <c r="FK64" i="15"/>
  <c r="FO64" i="15"/>
  <c r="FS64" i="15"/>
  <c r="FW64" i="15"/>
  <c r="GA64" i="15"/>
  <c r="GE64" i="15"/>
  <c r="GI64" i="15"/>
  <c r="GM64" i="15"/>
  <c r="GQ64" i="15"/>
  <c r="GU64" i="15"/>
  <c r="GY64" i="15"/>
  <c r="HC64" i="15"/>
  <c r="HG64" i="15"/>
  <c r="HK64" i="15"/>
  <c r="HO64" i="15"/>
  <c r="HS64" i="15"/>
  <c r="DX64" i="15"/>
  <c r="EB64" i="15"/>
  <c r="EF64" i="15"/>
  <c r="EJ64" i="15"/>
  <c r="EN64" i="15"/>
  <c r="ER64" i="15"/>
  <c r="EV64" i="15"/>
  <c r="EZ64" i="15"/>
  <c r="FD64" i="15"/>
  <c r="FH64" i="15"/>
  <c r="FL64" i="15"/>
  <c r="FP64" i="15"/>
  <c r="FT64" i="15"/>
  <c r="FX64" i="15"/>
  <c r="GB64" i="15"/>
  <c r="GF64" i="15"/>
  <c r="GJ64" i="15"/>
  <c r="GN64" i="15"/>
  <c r="GR64" i="15"/>
  <c r="GV64" i="15"/>
  <c r="GZ64" i="15"/>
  <c r="HD64" i="15"/>
  <c r="HH64" i="15"/>
  <c r="HL64" i="15"/>
  <c r="HP64" i="15"/>
  <c r="DY64" i="15"/>
  <c r="EC64" i="15"/>
  <c r="EG64" i="15"/>
  <c r="EK64" i="15"/>
  <c r="EO64" i="15"/>
  <c r="ES64" i="15"/>
  <c r="EW64" i="15"/>
  <c r="FA64" i="15"/>
  <c r="FE64" i="15"/>
  <c r="FI64" i="15"/>
  <c r="FM64" i="15"/>
  <c r="FQ64" i="15"/>
  <c r="FU64" i="15"/>
  <c r="FY64" i="15"/>
  <c r="GC64" i="15"/>
  <c r="GG64" i="15"/>
  <c r="GK64" i="15"/>
  <c r="GO64" i="15"/>
  <c r="GS64" i="15"/>
  <c r="GW64" i="15"/>
  <c r="HA64" i="15"/>
  <c r="HE64" i="15"/>
  <c r="HI64" i="15"/>
  <c r="HM64" i="15"/>
  <c r="HQ64" i="15"/>
  <c r="ED64" i="15"/>
  <c r="ET64" i="15"/>
  <c r="FJ64" i="15"/>
  <c r="FZ64" i="15"/>
  <c r="GP64" i="15"/>
  <c r="HF64" i="15"/>
  <c r="EH64" i="15"/>
  <c r="EX64" i="15"/>
  <c r="FN64" i="15"/>
  <c r="GD64" i="15"/>
  <c r="GT64" i="15"/>
  <c r="HJ64" i="15"/>
  <c r="EL64" i="15"/>
  <c r="FB64" i="15"/>
  <c r="FR64" i="15"/>
  <c r="GH64" i="15"/>
  <c r="GX64" i="15"/>
  <c r="HN64" i="15"/>
  <c r="FV64" i="15"/>
  <c r="DZ64" i="15"/>
  <c r="GL64" i="15"/>
  <c r="EP64" i="15"/>
  <c r="HB64" i="15"/>
  <c r="FF64" i="15"/>
  <c r="HR64" i="15"/>
  <c r="DY21" i="15"/>
  <c r="EC21" i="15"/>
  <c r="EG21" i="15"/>
  <c r="EK21" i="15"/>
  <c r="EO21" i="15"/>
  <c r="ES21" i="15"/>
  <c r="EW21" i="15"/>
  <c r="FA21" i="15"/>
  <c r="FE21" i="15"/>
  <c r="FI21" i="15"/>
  <c r="FM21" i="15"/>
  <c r="FQ21" i="15"/>
  <c r="FU21" i="15"/>
  <c r="FY21" i="15"/>
  <c r="GC21" i="15"/>
  <c r="GG21" i="15"/>
  <c r="GK21" i="15"/>
  <c r="GO21" i="15"/>
  <c r="GS21" i="15"/>
  <c r="GW21" i="15"/>
  <c r="HA21" i="15"/>
  <c r="HE21" i="15"/>
  <c r="HI21" i="15"/>
  <c r="HM21" i="15"/>
  <c r="HQ21" i="15"/>
  <c r="DZ21" i="15"/>
  <c r="ED21" i="15"/>
  <c r="EH21" i="15"/>
  <c r="EL21" i="15"/>
  <c r="EP21" i="15"/>
  <c r="ET21" i="15"/>
  <c r="EX21" i="15"/>
  <c r="FB21" i="15"/>
  <c r="FF21" i="15"/>
  <c r="FJ21" i="15"/>
  <c r="FN21" i="15"/>
  <c r="FR21" i="15"/>
  <c r="FV21" i="15"/>
  <c r="FZ21" i="15"/>
  <c r="GD21" i="15"/>
  <c r="GH21" i="15"/>
  <c r="GL21" i="15"/>
  <c r="GP21" i="15"/>
  <c r="GT21" i="15"/>
  <c r="GX21" i="15"/>
  <c r="HB21" i="15"/>
  <c r="HF21" i="15"/>
  <c r="HJ21" i="15"/>
  <c r="HN21" i="15"/>
  <c r="HR21" i="15"/>
  <c r="DW21" i="15"/>
  <c r="EA21" i="15"/>
  <c r="EE21" i="15"/>
  <c r="EI21" i="15"/>
  <c r="EM21" i="15"/>
  <c r="EQ21" i="15"/>
  <c r="EU21" i="15"/>
  <c r="EY21" i="15"/>
  <c r="FC21" i="15"/>
  <c r="FG21" i="15"/>
  <c r="FK21" i="15"/>
  <c r="FO21" i="15"/>
  <c r="FS21" i="15"/>
  <c r="FW21" i="15"/>
  <c r="GA21" i="15"/>
  <c r="GE21" i="15"/>
  <c r="GI21" i="15"/>
  <c r="GM21" i="15"/>
  <c r="GQ21" i="15"/>
  <c r="GU21" i="15"/>
  <c r="GY21" i="15"/>
  <c r="HC21" i="15"/>
  <c r="HG21" i="15"/>
  <c r="HK21" i="15"/>
  <c r="HO21" i="15"/>
  <c r="HS21" i="15"/>
  <c r="EF21" i="15"/>
  <c r="EV21" i="15"/>
  <c r="FL21" i="15"/>
  <c r="GB21" i="15"/>
  <c r="GR21" i="15"/>
  <c r="HH21" i="15"/>
  <c r="EJ21" i="15"/>
  <c r="EZ21" i="15"/>
  <c r="FP21" i="15"/>
  <c r="GF21" i="15"/>
  <c r="GV21" i="15"/>
  <c r="HL21" i="15"/>
  <c r="DX21" i="15"/>
  <c r="EN21" i="15"/>
  <c r="FD21" i="15"/>
  <c r="FT21" i="15"/>
  <c r="GJ21" i="15"/>
  <c r="GZ21" i="15"/>
  <c r="HP21" i="15"/>
  <c r="FX21" i="15"/>
  <c r="EB21" i="15"/>
  <c r="GN21" i="15"/>
  <c r="ER21" i="15"/>
  <c r="HD21" i="15"/>
  <c r="FH21" i="15"/>
  <c r="DY29" i="15"/>
  <c r="DZ29" i="15"/>
  <c r="ED29" i="15"/>
  <c r="DW29" i="15"/>
  <c r="EA29" i="15"/>
  <c r="EE29" i="15"/>
  <c r="EB29" i="15"/>
  <c r="EH29" i="15"/>
  <c r="EL29" i="15"/>
  <c r="EP29" i="15"/>
  <c r="ET29" i="15"/>
  <c r="EX29" i="15"/>
  <c r="FB29" i="15"/>
  <c r="FF29" i="15"/>
  <c r="FJ29" i="15"/>
  <c r="FN29" i="15"/>
  <c r="FR29" i="15"/>
  <c r="FV29" i="15"/>
  <c r="FZ29" i="15"/>
  <c r="GD29" i="15"/>
  <c r="GH29" i="15"/>
  <c r="GL29" i="15"/>
  <c r="GP29" i="15"/>
  <c r="GT29" i="15"/>
  <c r="GX29" i="15"/>
  <c r="HB29" i="15"/>
  <c r="HF29" i="15"/>
  <c r="HJ29" i="15"/>
  <c r="HN29" i="15"/>
  <c r="HR29" i="15"/>
  <c r="EC29" i="15"/>
  <c r="EI29" i="15"/>
  <c r="EM29" i="15"/>
  <c r="EQ29" i="15"/>
  <c r="EU29" i="15"/>
  <c r="EY29" i="15"/>
  <c r="FC29" i="15"/>
  <c r="FG29" i="15"/>
  <c r="FK29" i="15"/>
  <c r="FO29" i="15"/>
  <c r="FS29" i="15"/>
  <c r="FW29" i="15"/>
  <c r="GA29" i="15"/>
  <c r="GE29" i="15"/>
  <c r="GI29" i="15"/>
  <c r="GM29" i="15"/>
  <c r="GQ29" i="15"/>
  <c r="GU29" i="15"/>
  <c r="GY29" i="15"/>
  <c r="HC29" i="15"/>
  <c r="HG29" i="15"/>
  <c r="HK29" i="15"/>
  <c r="HO29" i="15"/>
  <c r="HS29" i="15"/>
  <c r="EF29" i="15"/>
  <c r="EJ29" i="15"/>
  <c r="EN29" i="15"/>
  <c r="ER29" i="15"/>
  <c r="EV29" i="15"/>
  <c r="EZ29" i="15"/>
  <c r="FD29" i="15"/>
  <c r="FH29" i="15"/>
  <c r="FL29" i="15"/>
  <c r="FP29" i="15"/>
  <c r="FT29" i="15"/>
  <c r="FX29" i="15"/>
  <c r="GB29" i="15"/>
  <c r="GF29" i="15"/>
  <c r="GJ29" i="15"/>
  <c r="GN29" i="15"/>
  <c r="GR29" i="15"/>
  <c r="GV29" i="15"/>
  <c r="GZ29" i="15"/>
  <c r="HD29" i="15"/>
  <c r="HH29" i="15"/>
  <c r="HL29" i="15"/>
  <c r="HP29" i="15"/>
  <c r="EO29" i="15"/>
  <c r="FE29" i="15"/>
  <c r="FU29" i="15"/>
  <c r="GK29" i="15"/>
  <c r="HA29" i="15"/>
  <c r="HQ29" i="15"/>
  <c r="DX29" i="15"/>
  <c r="ES29" i="15"/>
  <c r="FI29" i="15"/>
  <c r="FY29" i="15"/>
  <c r="GO29" i="15"/>
  <c r="HE29" i="15"/>
  <c r="EG29" i="15"/>
  <c r="EW29" i="15"/>
  <c r="FM29" i="15"/>
  <c r="GC29" i="15"/>
  <c r="GS29" i="15"/>
  <c r="HI29" i="15"/>
  <c r="FQ29" i="15"/>
  <c r="GG29" i="15"/>
  <c r="EK29" i="15"/>
  <c r="GW29" i="15"/>
  <c r="FA29" i="15"/>
  <c r="HM29" i="15"/>
  <c r="DW41" i="15"/>
  <c r="EA41" i="15"/>
  <c r="EE41" i="15"/>
  <c r="EI41" i="15"/>
  <c r="EM41" i="15"/>
  <c r="EQ41" i="15"/>
  <c r="EU41" i="15"/>
  <c r="EY41" i="15"/>
  <c r="FC41" i="15"/>
  <c r="FG41" i="15"/>
  <c r="FK41" i="15"/>
  <c r="FO41" i="15"/>
  <c r="FS41" i="15"/>
  <c r="FW41" i="15"/>
  <c r="GA41" i="15"/>
  <c r="GE41" i="15"/>
  <c r="GI41" i="15"/>
  <c r="GM41" i="15"/>
  <c r="GQ41" i="15"/>
  <c r="GU41" i="15"/>
  <c r="GY41" i="15"/>
  <c r="HC41" i="15"/>
  <c r="HG41" i="15"/>
  <c r="HK41" i="15"/>
  <c r="HO41" i="15"/>
  <c r="HS41" i="15"/>
  <c r="DX41" i="15"/>
  <c r="EB41" i="15"/>
  <c r="EF41" i="15"/>
  <c r="EJ41" i="15"/>
  <c r="EN41" i="15"/>
  <c r="ER41" i="15"/>
  <c r="EV41" i="15"/>
  <c r="EZ41" i="15"/>
  <c r="FD41" i="15"/>
  <c r="FH41" i="15"/>
  <c r="FL41" i="15"/>
  <c r="FP41" i="15"/>
  <c r="FT41" i="15"/>
  <c r="FX41" i="15"/>
  <c r="GB41" i="15"/>
  <c r="GF41" i="15"/>
  <c r="GJ41" i="15"/>
  <c r="GN41" i="15"/>
  <c r="GR41" i="15"/>
  <c r="GV41" i="15"/>
  <c r="GZ41" i="15"/>
  <c r="HD41" i="15"/>
  <c r="HH41" i="15"/>
  <c r="HL41" i="15"/>
  <c r="HP41" i="15"/>
  <c r="DY41" i="15"/>
  <c r="EC41" i="15"/>
  <c r="EG41" i="15"/>
  <c r="EK41" i="15"/>
  <c r="EO41" i="15"/>
  <c r="ES41" i="15"/>
  <c r="EW41" i="15"/>
  <c r="FA41" i="15"/>
  <c r="FE41" i="15"/>
  <c r="FI41" i="15"/>
  <c r="FM41" i="15"/>
  <c r="FQ41" i="15"/>
  <c r="FU41" i="15"/>
  <c r="FY41" i="15"/>
  <c r="GC41" i="15"/>
  <c r="GG41" i="15"/>
  <c r="GK41" i="15"/>
  <c r="GO41" i="15"/>
  <c r="GS41" i="15"/>
  <c r="GW41" i="15"/>
  <c r="HA41" i="15"/>
  <c r="HE41" i="15"/>
  <c r="HI41" i="15"/>
  <c r="HM41" i="15"/>
  <c r="HQ41" i="15"/>
  <c r="ED41" i="15"/>
  <c r="ET41" i="15"/>
  <c r="FJ41" i="15"/>
  <c r="FZ41" i="15"/>
  <c r="GP41" i="15"/>
  <c r="HF41" i="15"/>
  <c r="EH41" i="15"/>
  <c r="EX41" i="15"/>
  <c r="FN41" i="15"/>
  <c r="GD41" i="15"/>
  <c r="GT41" i="15"/>
  <c r="HJ41" i="15"/>
  <c r="EL41" i="15"/>
  <c r="FB41" i="15"/>
  <c r="FR41" i="15"/>
  <c r="GH41" i="15"/>
  <c r="GX41" i="15"/>
  <c r="HN41" i="15"/>
  <c r="EP41" i="15"/>
  <c r="HB41" i="15"/>
  <c r="FF41" i="15"/>
  <c r="HR41" i="15"/>
  <c r="FV41" i="15"/>
  <c r="DZ41" i="15"/>
  <c r="GL41" i="15"/>
  <c r="DW89" i="15"/>
  <c r="EA89" i="15"/>
  <c r="EE89" i="15"/>
  <c r="EI89" i="15"/>
  <c r="EM89" i="15"/>
  <c r="EQ89" i="15"/>
  <c r="EU89" i="15"/>
  <c r="EY89" i="15"/>
  <c r="FC89" i="15"/>
  <c r="FG89" i="15"/>
  <c r="FK89" i="15"/>
  <c r="FO89" i="15"/>
  <c r="FS89" i="15"/>
  <c r="FW89" i="15"/>
  <c r="GA89" i="15"/>
  <c r="GE89" i="15"/>
  <c r="GI89" i="15"/>
  <c r="GM89" i="15"/>
  <c r="GQ89" i="15"/>
  <c r="GU89" i="15"/>
  <c r="GY89" i="15"/>
  <c r="HC89" i="15"/>
  <c r="HG89" i="15"/>
  <c r="HK89" i="15"/>
  <c r="HO89" i="15"/>
  <c r="HS89" i="15"/>
  <c r="DX89" i="15"/>
  <c r="EB89" i="15"/>
  <c r="EF89" i="15"/>
  <c r="EJ89" i="15"/>
  <c r="EN89" i="15"/>
  <c r="ER89" i="15"/>
  <c r="EV89" i="15"/>
  <c r="EZ89" i="15"/>
  <c r="FD89" i="15"/>
  <c r="FH89" i="15"/>
  <c r="FL89" i="15"/>
  <c r="FP89" i="15"/>
  <c r="FT89" i="15"/>
  <c r="FX89" i="15"/>
  <c r="GB89" i="15"/>
  <c r="GF89" i="15"/>
  <c r="GJ89" i="15"/>
  <c r="GN89" i="15"/>
  <c r="GR89" i="15"/>
  <c r="GV89" i="15"/>
  <c r="GZ89" i="15"/>
  <c r="HD89" i="15"/>
  <c r="HH89" i="15"/>
  <c r="HL89" i="15"/>
  <c r="HP89" i="15"/>
  <c r="DY89" i="15"/>
  <c r="EC89" i="15"/>
  <c r="EG89" i="15"/>
  <c r="EK89" i="15"/>
  <c r="EO89" i="15"/>
  <c r="ES89" i="15"/>
  <c r="EW89" i="15"/>
  <c r="FA89" i="15"/>
  <c r="FE89" i="15"/>
  <c r="FI89" i="15"/>
  <c r="FM89" i="15"/>
  <c r="FQ89" i="15"/>
  <c r="FU89" i="15"/>
  <c r="FY89" i="15"/>
  <c r="GC89" i="15"/>
  <c r="GG89" i="15"/>
  <c r="GK89" i="15"/>
  <c r="GO89" i="15"/>
  <c r="GS89" i="15"/>
  <c r="GW89" i="15"/>
  <c r="HA89" i="15"/>
  <c r="HE89" i="15"/>
  <c r="HI89" i="15"/>
  <c r="HM89" i="15"/>
  <c r="HQ89" i="15"/>
  <c r="DZ89" i="15"/>
  <c r="EP89" i="15"/>
  <c r="FF89" i="15"/>
  <c r="FV89" i="15"/>
  <c r="GL89" i="15"/>
  <c r="HB89" i="15"/>
  <c r="HR89" i="15"/>
  <c r="ED89" i="15"/>
  <c r="ET89" i="15"/>
  <c r="FJ89" i="15"/>
  <c r="FZ89" i="15"/>
  <c r="GP89" i="15"/>
  <c r="HF89" i="15"/>
  <c r="EH89" i="15"/>
  <c r="EX89" i="15"/>
  <c r="FN89" i="15"/>
  <c r="GD89" i="15"/>
  <c r="GT89" i="15"/>
  <c r="HJ89" i="15"/>
  <c r="GH89" i="15"/>
  <c r="EL89" i="15"/>
  <c r="GX89" i="15"/>
  <c r="FB89" i="15"/>
  <c r="HN89" i="15"/>
  <c r="FR89" i="15"/>
  <c r="DZ103" i="15"/>
  <c r="ED103" i="15"/>
  <c r="EH103" i="15"/>
  <c r="EL103" i="15"/>
  <c r="EP103" i="15"/>
  <c r="ET103" i="15"/>
  <c r="EX103" i="15"/>
  <c r="FB103" i="15"/>
  <c r="FF103" i="15"/>
  <c r="FJ103" i="15"/>
  <c r="FN103" i="15"/>
  <c r="FR103" i="15"/>
  <c r="FV103" i="15"/>
  <c r="FZ103" i="15"/>
  <c r="GD103" i="15"/>
  <c r="GH103" i="15"/>
  <c r="GL103" i="15"/>
  <c r="GP103" i="15"/>
  <c r="GT103" i="15"/>
  <c r="GX103" i="15"/>
  <c r="HB103" i="15"/>
  <c r="HF103" i="15"/>
  <c r="HJ103" i="15"/>
  <c r="HN103" i="15"/>
  <c r="HR103" i="15"/>
  <c r="DW103" i="15"/>
  <c r="EA103" i="15"/>
  <c r="EE103" i="15"/>
  <c r="EI103" i="15"/>
  <c r="EM103" i="15"/>
  <c r="EQ103" i="15"/>
  <c r="EU103" i="15"/>
  <c r="EY103" i="15"/>
  <c r="FC103" i="15"/>
  <c r="FG103" i="15"/>
  <c r="FK103" i="15"/>
  <c r="FO103" i="15"/>
  <c r="FS103" i="15"/>
  <c r="FW103" i="15"/>
  <c r="GA103" i="15"/>
  <c r="GE103" i="15"/>
  <c r="GI103" i="15"/>
  <c r="GM103" i="15"/>
  <c r="GQ103" i="15"/>
  <c r="GU103" i="15"/>
  <c r="GY103" i="15"/>
  <c r="HC103" i="15"/>
  <c r="HG103" i="15"/>
  <c r="HK103" i="15"/>
  <c r="HO103" i="15"/>
  <c r="HS103" i="15"/>
  <c r="DX103" i="15"/>
  <c r="EB103" i="15"/>
  <c r="EF103" i="15"/>
  <c r="EJ103" i="15"/>
  <c r="EN103" i="15"/>
  <c r="ER103" i="15"/>
  <c r="EV103" i="15"/>
  <c r="EZ103" i="15"/>
  <c r="FD103" i="15"/>
  <c r="FH103" i="15"/>
  <c r="FL103" i="15"/>
  <c r="FP103" i="15"/>
  <c r="FT103" i="15"/>
  <c r="FX103" i="15"/>
  <c r="GB103" i="15"/>
  <c r="GF103" i="15"/>
  <c r="GJ103" i="15"/>
  <c r="GN103" i="15"/>
  <c r="GR103" i="15"/>
  <c r="GV103" i="15"/>
  <c r="GZ103" i="15"/>
  <c r="HD103" i="15"/>
  <c r="HH103" i="15"/>
  <c r="HL103" i="15"/>
  <c r="HP103" i="15"/>
  <c r="EG103" i="15"/>
  <c r="EW103" i="15"/>
  <c r="FM103" i="15"/>
  <c r="GC103" i="15"/>
  <c r="GS103" i="15"/>
  <c r="HI103" i="15"/>
  <c r="EK103" i="15"/>
  <c r="FA103" i="15"/>
  <c r="FQ103" i="15"/>
  <c r="GG103" i="15"/>
  <c r="GW103" i="15"/>
  <c r="HM103" i="15"/>
  <c r="DY103" i="15"/>
  <c r="EO103" i="15"/>
  <c r="FE103" i="15"/>
  <c r="FU103" i="15"/>
  <c r="GK103" i="15"/>
  <c r="HA103" i="15"/>
  <c r="HQ103" i="15"/>
  <c r="FY103" i="15"/>
  <c r="EC103" i="15"/>
  <c r="GO103" i="15"/>
  <c r="ES103" i="15"/>
  <c r="FI103" i="15"/>
  <c r="HE103" i="15"/>
  <c r="DX67" i="15"/>
  <c r="EB67" i="15"/>
  <c r="EF67" i="15"/>
  <c r="EJ67" i="15"/>
  <c r="EN67" i="15"/>
  <c r="ER67" i="15"/>
  <c r="EV67" i="15"/>
  <c r="EZ67" i="15"/>
  <c r="FD67" i="15"/>
  <c r="FH67" i="15"/>
  <c r="FL67" i="15"/>
  <c r="FP67" i="15"/>
  <c r="FT67" i="15"/>
  <c r="FX67" i="15"/>
  <c r="GB67" i="15"/>
  <c r="GF67" i="15"/>
  <c r="GJ67" i="15"/>
  <c r="GN67" i="15"/>
  <c r="GR67" i="15"/>
  <c r="GV67" i="15"/>
  <c r="GZ67" i="15"/>
  <c r="HD67" i="15"/>
  <c r="HH67" i="15"/>
  <c r="HL67" i="15"/>
  <c r="HP67" i="15"/>
  <c r="DY67" i="15"/>
  <c r="EC67" i="15"/>
  <c r="EG67" i="15"/>
  <c r="EK67" i="15"/>
  <c r="EO67" i="15"/>
  <c r="ES67" i="15"/>
  <c r="EW67" i="15"/>
  <c r="FA67" i="15"/>
  <c r="FE67" i="15"/>
  <c r="FI67" i="15"/>
  <c r="FM67" i="15"/>
  <c r="FQ67" i="15"/>
  <c r="FU67" i="15"/>
  <c r="FY67" i="15"/>
  <c r="GC67" i="15"/>
  <c r="GG67" i="15"/>
  <c r="GK67" i="15"/>
  <c r="GO67" i="15"/>
  <c r="GS67" i="15"/>
  <c r="GW67" i="15"/>
  <c r="HA67" i="15"/>
  <c r="HE67" i="15"/>
  <c r="HI67" i="15"/>
  <c r="HM67" i="15"/>
  <c r="HQ67" i="15"/>
  <c r="DZ67" i="15"/>
  <c r="ED67" i="15"/>
  <c r="EH67" i="15"/>
  <c r="EL67" i="15"/>
  <c r="EP67" i="15"/>
  <c r="ET67" i="15"/>
  <c r="EX67" i="15"/>
  <c r="FB67" i="15"/>
  <c r="FF67" i="15"/>
  <c r="FJ67" i="15"/>
  <c r="FN67" i="15"/>
  <c r="FR67" i="15"/>
  <c r="FV67" i="15"/>
  <c r="FZ67" i="15"/>
  <c r="GD67" i="15"/>
  <c r="GH67" i="15"/>
  <c r="GL67" i="15"/>
  <c r="GP67" i="15"/>
  <c r="GT67" i="15"/>
  <c r="GX67" i="15"/>
  <c r="HB67" i="15"/>
  <c r="HF67" i="15"/>
  <c r="HJ67" i="15"/>
  <c r="HN67" i="15"/>
  <c r="HR67" i="15"/>
  <c r="EE67" i="15"/>
  <c r="EU67" i="15"/>
  <c r="FK67" i="15"/>
  <c r="GA67" i="15"/>
  <c r="GQ67" i="15"/>
  <c r="HG67" i="15"/>
  <c r="EI67" i="15"/>
  <c r="EY67" i="15"/>
  <c r="FO67" i="15"/>
  <c r="GE67" i="15"/>
  <c r="GU67" i="15"/>
  <c r="HK67" i="15"/>
  <c r="DW67" i="15"/>
  <c r="EM67" i="15"/>
  <c r="FC67" i="15"/>
  <c r="FS67" i="15"/>
  <c r="GI67" i="15"/>
  <c r="GY67" i="15"/>
  <c r="HO67" i="15"/>
  <c r="EA67" i="15"/>
  <c r="GM67" i="15"/>
  <c r="EQ67" i="15"/>
  <c r="HC67" i="15"/>
  <c r="FG67" i="15"/>
  <c r="HS67" i="15"/>
  <c r="FW67" i="15"/>
  <c r="AU60" i="15"/>
  <c r="BC60" i="15"/>
  <c r="DO60" i="15"/>
  <c r="DR60" i="15"/>
  <c r="AX60" i="15"/>
  <c r="CF60" i="15"/>
  <c r="AT60" i="15"/>
  <c r="BS60" i="15"/>
  <c r="BF60" i="15"/>
  <c r="BM60" i="15"/>
  <c r="CO60" i="15"/>
  <c r="DV60" i="15"/>
  <c r="Z60" i="15"/>
  <c r="BY60" i="15"/>
  <c r="CW60" i="15"/>
  <c r="AR60" i="15"/>
  <c r="AQ60" i="15"/>
  <c r="CY60" i="15"/>
  <c r="DD60" i="15"/>
  <c r="CV60" i="15"/>
  <c r="DY15" i="15"/>
  <c r="EC15" i="15"/>
  <c r="EG15" i="15"/>
  <c r="EK15" i="15"/>
  <c r="EO15" i="15"/>
  <c r="ES15" i="15"/>
  <c r="EW15" i="15"/>
  <c r="FA15" i="15"/>
  <c r="FE15" i="15"/>
  <c r="FI15" i="15"/>
  <c r="FM15" i="15"/>
  <c r="FQ15" i="15"/>
  <c r="FU15" i="15"/>
  <c r="FY15" i="15"/>
  <c r="GC15" i="15"/>
  <c r="GG15" i="15"/>
  <c r="GK15" i="15"/>
  <c r="GO15" i="15"/>
  <c r="GS15" i="15"/>
  <c r="GW15" i="15"/>
  <c r="HA15" i="15"/>
  <c r="HE15" i="15"/>
  <c r="HI15" i="15"/>
  <c r="DZ15" i="15"/>
  <c r="ED15" i="15"/>
  <c r="EH15" i="15"/>
  <c r="EL15" i="15"/>
  <c r="EP15" i="15"/>
  <c r="ET15" i="15"/>
  <c r="EX15" i="15"/>
  <c r="FB15" i="15"/>
  <c r="FF15" i="15"/>
  <c r="FJ15" i="15"/>
  <c r="FN15" i="15"/>
  <c r="FR15" i="15"/>
  <c r="FV15" i="15"/>
  <c r="FZ15" i="15"/>
  <c r="GD15" i="15"/>
  <c r="GH15" i="15"/>
  <c r="GL15" i="15"/>
  <c r="GP15" i="15"/>
  <c r="GT15" i="15"/>
  <c r="GX15" i="15"/>
  <c r="HB15" i="15"/>
  <c r="HF15" i="15"/>
  <c r="HJ15" i="15"/>
  <c r="DW15" i="15"/>
  <c r="EA15" i="15"/>
  <c r="EE15" i="15"/>
  <c r="EI15" i="15"/>
  <c r="EM15" i="15"/>
  <c r="EQ15" i="15"/>
  <c r="EJ15" i="15"/>
  <c r="EV15" i="15"/>
  <c r="FD15" i="15"/>
  <c r="FL15" i="15"/>
  <c r="FT15" i="15"/>
  <c r="GB15" i="15"/>
  <c r="GJ15" i="15"/>
  <c r="GR15" i="15"/>
  <c r="GZ15" i="15"/>
  <c r="HH15" i="15"/>
  <c r="HN15" i="15"/>
  <c r="HR15" i="15"/>
  <c r="DX15" i="15"/>
  <c r="EN15" i="15"/>
  <c r="EY15" i="15"/>
  <c r="FG15" i="15"/>
  <c r="FO15" i="15"/>
  <c r="FW15" i="15"/>
  <c r="GE15" i="15"/>
  <c r="GM15" i="15"/>
  <c r="GU15" i="15"/>
  <c r="HC15" i="15"/>
  <c r="HK15" i="15"/>
  <c r="HO15" i="15"/>
  <c r="HS15" i="15"/>
  <c r="EB15" i="15"/>
  <c r="ER15" i="15"/>
  <c r="EZ15" i="15"/>
  <c r="FH15" i="15"/>
  <c r="FP15" i="15"/>
  <c r="FX15" i="15"/>
  <c r="GF15" i="15"/>
  <c r="GN15" i="15"/>
  <c r="GV15" i="15"/>
  <c r="HD15" i="15"/>
  <c r="HL15" i="15"/>
  <c r="HP15" i="15"/>
  <c r="EU15" i="15"/>
  <c r="GA15" i="15"/>
  <c r="HG15" i="15"/>
  <c r="FC15" i="15"/>
  <c r="GI15" i="15"/>
  <c r="HM15" i="15"/>
  <c r="FK15" i="15"/>
  <c r="GQ15" i="15"/>
  <c r="HQ15" i="15"/>
  <c r="FS15" i="15"/>
  <c r="GY15" i="15"/>
  <c r="EF15" i="15"/>
  <c r="DX97" i="15"/>
  <c r="EB97" i="15"/>
  <c r="EF97" i="15"/>
  <c r="EJ97" i="15"/>
  <c r="EN97" i="15"/>
  <c r="ER97" i="15"/>
  <c r="EV97" i="15"/>
  <c r="EZ97" i="15"/>
  <c r="FD97" i="15"/>
  <c r="FH97" i="15"/>
  <c r="FL97" i="15"/>
  <c r="FP97" i="15"/>
  <c r="FT97" i="15"/>
  <c r="FX97" i="15"/>
  <c r="GB97" i="15"/>
  <c r="GF97" i="15"/>
  <c r="GJ97" i="15"/>
  <c r="GN97" i="15"/>
  <c r="GR97" i="15"/>
  <c r="GV97" i="15"/>
  <c r="GZ97" i="15"/>
  <c r="HD97" i="15"/>
  <c r="HH97" i="15"/>
  <c r="HL97" i="15"/>
  <c r="HP97" i="15"/>
  <c r="DY97" i="15"/>
  <c r="EC97" i="15"/>
  <c r="EG97" i="15"/>
  <c r="EK97" i="15"/>
  <c r="EO97" i="15"/>
  <c r="ES97" i="15"/>
  <c r="EW97" i="15"/>
  <c r="FA97" i="15"/>
  <c r="FE97" i="15"/>
  <c r="FI97" i="15"/>
  <c r="FM97" i="15"/>
  <c r="FQ97" i="15"/>
  <c r="FU97" i="15"/>
  <c r="FY97" i="15"/>
  <c r="GC97" i="15"/>
  <c r="GG97" i="15"/>
  <c r="GK97" i="15"/>
  <c r="GO97" i="15"/>
  <c r="GS97" i="15"/>
  <c r="GW97" i="15"/>
  <c r="HA97" i="15"/>
  <c r="HE97" i="15"/>
  <c r="HI97" i="15"/>
  <c r="HM97" i="15"/>
  <c r="HQ97" i="15"/>
  <c r="DZ97" i="15"/>
  <c r="ED97" i="15"/>
  <c r="EH97" i="15"/>
  <c r="EL97" i="15"/>
  <c r="EP97" i="15"/>
  <c r="ET97" i="15"/>
  <c r="EX97" i="15"/>
  <c r="FB97" i="15"/>
  <c r="FF97" i="15"/>
  <c r="FJ97" i="15"/>
  <c r="FN97" i="15"/>
  <c r="FR97" i="15"/>
  <c r="FV97" i="15"/>
  <c r="FZ97" i="15"/>
  <c r="GD97" i="15"/>
  <c r="GH97" i="15"/>
  <c r="GL97" i="15"/>
  <c r="GP97" i="15"/>
  <c r="GT97" i="15"/>
  <c r="GX97" i="15"/>
  <c r="HB97" i="15"/>
  <c r="HF97" i="15"/>
  <c r="HJ97" i="15"/>
  <c r="HN97" i="15"/>
  <c r="HR97" i="15"/>
  <c r="EE97" i="15"/>
  <c r="EU97" i="15"/>
  <c r="FK97" i="15"/>
  <c r="GA97" i="15"/>
  <c r="GQ97" i="15"/>
  <c r="HG97" i="15"/>
  <c r="EI97" i="15"/>
  <c r="EY97" i="15"/>
  <c r="FO97" i="15"/>
  <c r="GE97" i="15"/>
  <c r="GU97" i="15"/>
  <c r="HK97" i="15"/>
  <c r="DW97" i="15"/>
  <c r="EM97" i="15"/>
  <c r="FC97" i="15"/>
  <c r="FS97" i="15"/>
  <c r="GI97" i="15"/>
  <c r="GY97" i="15"/>
  <c r="HO97" i="15"/>
  <c r="EQ97" i="15"/>
  <c r="HC97" i="15"/>
  <c r="FG97" i="15"/>
  <c r="HS97" i="15"/>
  <c r="EA97" i="15"/>
  <c r="FW97" i="15"/>
  <c r="GM97" i="15"/>
  <c r="DS15" i="14"/>
  <c r="DW15" i="14"/>
  <c r="EA15" i="14"/>
  <c r="EE15" i="14"/>
  <c r="EI15" i="14"/>
  <c r="EM15" i="14"/>
  <c r="EQ15" i="14"/>
  <c r="EU15" i="14"/>
  <c r="EY15" i="14"/>
  <c r="FC15" i="14"/>
  <c r="FG15" i="14"/>
  <c r="FK15" i="14"/>
  <c r="FO15" i="14"/>
  <c r="FS15" i="14"/>
  <c r="FW15" i="14"/>
  <c r="GA15" i="14"/>
  <c r="GE15" i="14"/>
  <c r="GI15" i="14"/>
  <c r="GM15" i="14"/>
  <c r="GQ15" i="14"/>
  <c r="GU15" i="14"/>
  <c r="GY15" i="14"/>
  <c r="HC15" i="14"/>
  <c r="HG15" i="14"/>
  <c r="HK15" i="14"/>
  <c r="HO15" i="14"/>
  <c r="DT15" i="14"/>
  <c r="DX15" i="14"/>
  <c r="EB15" i="14"/>
  <c r="EF15" i="14"/>
  <c r="EJ15" i="14"/>
  <c r="EN15" i="14"/>
  <c r="ER15" i="14"/>
  <c r="EV15" i="14"/>
  <c r="EZ15" i="14"/>
  <c r="FD15" i="14"/>
  <c r="FH15" i="14"/>
  <c r="FL15" i="14"/>
  <c r="FP15" i="14"/>
  <c r="FT15" i="14"/>
  <c r="FX15" i="14"/>
  <c r="GB15" i="14"/>
  <c r="GF15" i="14"/>
  <c r="GJ15" i="14"/>
  <c r="GN15" i="14"/>
  <c r="GR15" i="14"/>
  <c r="GV15" i="14"/>
  <c r="GZ15" i="14"/>
  <c r="HD15" i="14"/>
  <c r="HH15" i="14"/>
  <c r="HL15" i="14"/>
  <c r="DV15" i="14"/>
  <c r="ED15" i="14"/>
  <c r="EL15" i="14"/>
  <c r="ET15" i="14"/>
  <c r="FB15" i="14"/>
  <c r="FJ15" i="14"/>
  <c r="FR15" i="14"/>
  <c r="FZ15" i="14"/>
  <c r="GH15" i="14"/>
  <c r="GP15" i="14"/>
  <c r="GX15" i="14"/>
  <c r="HF15" i="14"/>
  <c r="HN15" i="14"/>
  <c r="DY15" i="14"/>
  <c r="EG15" i="14"/>
  <c r="EO15" i="14"/>
  <c r="EW15" i="14"/>
  <c r="FE15" i="14"/>
  <c r="FM15" i="14"/>
  <c r="FU15" i="14"/>
  <c r="GC15" i="14"/>
  <c r="GK15" i="14"/>
  <c r="GS15" i="14"/>
  <c r="HA15" i="14"/>
  <c r="HI15" i="14"/>
  <c r="EH15" i="14"/>
  <c r="EX15" i="14"/>
  <c r="FN15" i="14"/>
  <c r="GD15" i="14"/>
  <c r="GT15" i="14"/>
  <c r="HJ15" i="14"/>
  <c r="DU15" i="14"/>
  <c r="EK15" i="14"/>
  <c r="FA15" i="14"/>
  <c r="FQ15" i="14"/>
  <c r="GG15" i="14"/>
  <c r="GW15" i="14"/>
  <c r="HM15" i="14"/>
  <c r="DZ15" i="14"/>
  <c r="EP15" i="14"/>
  <c r="FF15" i="14"/>
  <c r="FV15" i="14"/>
  <c r="GL15" i="14"/>
  <c r="HB15" i="14"/>
  <c r="ES15" i="14"/>
  <c r="HE15" i="14"/>
  <c r="FI15" i="14"/>
  <c r="FY15" i="14"/>
  <c r="EC15" i="14"/>
  <c r="GO15" i="14"/>
  <c r="DS23" i="14"/>
  <c r="DW23" i="14"/>
  <c r="EA23" i="14"/>
  <c r="EE23" i="14"/>
  <c r="EI23" i="14"/>
  <c r="EM23" i="14"/>
  <c r="EQ23" i="14"/>
  <c r="EU23" i="14"/>
  <c r="EY23" i="14"/>
  <c r="FC23" i="14"/>
  <c r="FG23" i="14"/>
  <c r="FK23" i="14"/>
  <c r="FO23" i="14"/>
  <c r="FS23" i="14"/>
  <c r="FW23" i="14"/>
  <c r="GA23" i="14"/>
  <c r="GE23" i="14"/>
  <c r="GI23" i="14"/>
  <c r="GM23" i="14"/>
  <c r="GQ23" i="14"/>
  <c r="GU23" i="14"/>
  <c r="GY23" i="14"/>
  <c r="HC23" i="14"/>
  <c r="HG23" i="14"/>
  <c r="HK23" i="14"/>
  <c r="HO23" i="14"/>
  <c r="DT23" i="14"/>
  <c r="DX23" i="14"/>
  <c r="EB23" i="14"/>
  <c r="EF23" i="14"/>
  <c r="EJ23" i="14"/>
  <c r="EN23" i="14"/>
  <c r="ER23" i="14"/>
  <c r="EV23" i="14"/>
  <c r="EZ23" i="14"/>
  <c r="FD23" i="14"/>
  <c r="FH23" i="14"/>
  <c r="FL23" i="14"/>
  <c r="FP23" i="14"/>
  <c r="FT23" i="14"/>
  <c r="FX23" i="14"/>
  <c r="GB23" i="14"/>
  <c r="GF23" i="14"/>
  <c r="GJ23" i="14"/>
  <c r="GN23" i="14"/>
  <c r="GR23" i="14"/>
  <c r="GV23" i="14"/>
  <c r="GZ23" i="14"/>
  <c r="HD23" i="14"/>
  <c r="HH23" i="14"/>
  <c r="HL23" i="14"/>
  <c r="DV23" i="14"/>
  <c r="ED23" i="14"/>
  <c r="EL23" i="14"/>
  <c r="ET23" i="14"/>
  <c r="FB23" i="14"/>
  <c r="FJ23" i="14"/>
  <c r="FR23" i="14"/>
  <c r="FZ23" i="14"/>
  <c r="GH23" i="14"/>
  <c r="GP23" i="14"/>
  <c r="GX23" i="14"/>
  <c r="HF23" i="14"/>
  <c r="HN23" i="14"/>
  <c r="DY23" i="14"/>
  <c r="EG23" i="14"/>
  <c r="EO23" i="14"/>
  <c r="EW23" i="14"/>
  <c r="FE23" i="14"/>
  <c r="FM23" i="14"/>
  <c r="FU23" i="14"/>
  <c r="GC23" i="14"/>
  <c r="GK23" i="14"/>
  <c r="GS23" i="14"/>
  <c r="HA23" i="14"/>
  <c r="HI23" i="14"/>
  <c r="DZ23" i="14"/>
  <c r="EP23" i="14"/>
  <c r="FF23" i="14"/>
  <c r="FV23" i="14"/>
  <c r="GL23" i="14"/>
  <c r="HB23" i="14"/>
  <c r="EC23" i="14"/>
  <c r="ES23" i="14"/>
  <c r="FI23" i="14"/>
  <c r="FY23" i="14"/>
  <c r="GO23" i="14"/>
  <c r="HE23" i="14"/>
  <c r="EH23" i="14"/>
  <c r="EX23" i="14"/>
  <c r="FN23" i="14"/>
  <c r="GD23" i="14"/>
  <c r="GT23" i="14"/>
  <c r="HJ23" i="14"/>
  <c r="FQ23" i="14"/>
  <c r="DU23" i="14"/>
  <c r="GG23" i="14"/>
  <c r="EK23" i="14"/>
  <c r="GW23" i="14"/>
  <c r="FA23" i="14"/>
  <c r="HM23" i="14"/>
  <c r="DV55" i="14"/>
  <c r="DZ55" i="14"/>
  <c r="ED55" i="14"/>
  <c r="EH55" i="14"/>
  <c r="EL55" i="14"/>
  <c r="EP55" i="14"/>
  <c r="ET55" i="14"/>
  <c r="EX55" i="14"/>
  <c r="FB55" i="14"/>
  <c r="FF55" i="14"/>
  <c r="FJ55" i="14"/>
  <c r="FN55" i="14"/>
  <c r="FR55" i="14"/>
  <c r="FV55" i="14"/>
  <c r="FZ55" i="14"/>
  <c r="GD55" i="14"/>
  <c r="GH55" i="14"/>
  <c r="GL55" i="14"/>
  <c r="GP55" i="14"/>
  <c r="GT55" i="14"/>
  <c r="GX55" i="14"/>
  <c r="HB55" i="14"/>
  <c r="HF55" i="14"/>
  <c r="HJ55" i="14"/>
  <c r="HN55" i="14"/>
  <c r="DS55" i="14"/>
  <c r="DW55" i="14"/>
  <c r="EA55" i="14"/>
  <c r="EE55" i="14"/>
  <c r="EI55" i="14"/>
  <c r="EM55" i="14"/>
  <c r="EQ55" i="14"/>
  <c r="EU55" i="14"/>
  <c r="EY55" i="14"/>
  <c r="FC55" i="14"/>
  <c r="FG55" i="14"/>
  <c r="FK55" i="14"/>
  <c r="FO55" i="14"/>
  <c r="FS55" i="14"/>
  <c r="FW55" i="14"/>
  <c r="GA55" i="14"/>
  <c r="GE55" i="14"/>
  <c r="GI55" i="14"/>
  <c r="GM55" i="14"/>
  <c r="GQ55" i="14"/>
  <c r="GU55" i="14"/>
  <c r="GY55" i="14"/>
  <c r="HC55" i="14"/>
  <c r="HG55" i="14"/>
  <c r="HK55" i="14"/>
  <c r="HO55" i="14"/>
  <c r="DT55" i="14"/>
  <c r="EB55" i="14"/>
  <c r="EJ55" i="14"/>
  <c r="ER55" i="14"/>
  <c r="EZ55" i="14"/>
  <c r="FH55" i="14"/>
  <c r="FP55" i="14"/>
  <c r="FX55" i="14"/>
  <c r="GF55" i="14"/>
  <c r="GN55" i="14"/>
  <c r="GV55" i="14"/>
  <c r="HD55" i="14"/>
  <c r="HL55" i="14"/>
  <c r="DU55" i="14"/>
  <c r="EC55" i="14"/>
  <c r="EK55" i="14"/>
  <c r="ES55" i="14"/>
  <c r="FA55" i="14"/>
  <c r="FI55" i="14"/>
  <c r="FQ55" i="14"/>
  <c r="FY55" i="14"/>
  <c r="GG55" i="14"/>
  <c r="GO55" i="14"/>
  <c r="GW55" i="14"/>
  <c r="HE55" i="14"/>
  <c r="HM55" i="14"/>
  <c r="DX55" i="14"/>
  <c r="EF55" i="14"/>
  <c r="EN55" i="14"/>
  <c r="EV55" i="14"/>
  <c r="FD55" i="14"/>
  <c r="FL55" i="14"/>
  <c r="FT55" i="14"/>
  <c r="GB55" i="14"/>
  <c r="GJ55" i="14"/>
  <c r="GR55" i="14"/>
  <c r="GZ55" i="14"/>
  <c r="HH55" i="14"/>
  <c r="EO55" i="14"/>
  <c r="FU55" i="14"/>
  <c r="HA55" i="14"/>
  <c r="EG55" i="14"/>
  <c r="FM55" i="14"/>
  <c r="GS55" i="14"/>
  <c r="DY55" i="14"/>
  <c r="GK55" i="14"/>
  <c r="EW55" i="14"/>
  <c r="HI55" i="14"/>
  <c r="FE55" i="14"/>
  <c r="GC55" i="14"/>
  <c r="DV59" i="14"/>
  <c r="DZ59" i="14"/>
  <c r="ED59" i="14"/>
  <c r="EH59" i="14"/>
  <c r="EL59" i="14"/>
  <c r="EP59" i="14"/>
  <c r="ET59" i="14"/>
  <c r="EX59" i="14"/>
  <c r="FB59" i="14"/>
  <c r="FF59" i="14"/>
  <c r="FJ59" i="14"/>
  <c r="FN59" i="14"/>
  <c r="FR59" i="14"/>
  <c r="FV59" i="14"/>
  <c r="FZ59" i="14"/>
  <c r="GD59" i="14"/>
  <c r="GH59" i="14"/>
  <c r="GL59" i="14"/>
  <c r="GP59" i="14"/>
  <c r="GT59" i="14"/>
  <c r="GX59" i="14"/>
  <c r="HB59" i="14"/>
  <c r="HF59" i="14"/>
  <c r="HJ59" i="14"/>
  <c r="HN59" i="14"/>
  <c r="DS59" i="14"/>
  <c r="DW59" i="14"/>
  <c r="EA59" i="14"/>
  <c r="EE59" i="14"/>
  <c r="EI59" i="14"/>
  <c r="EM59" i="14"/>
  <c r="EQ59" i="14"/>
  <c r="EU59" i="14"/>
  <c r="EY59" i="14"/>
  <c r="FC59" i="14"/>
  <c r="FG59" i="14"/>
  <c r="FK59" i="14"/>
  <c r="FO59" i="14"/>
  <c r="FS59" i="14"/>
  <c r="FW59" i="14"/>
  <c r="GA59" i="14"/>
  <c r="GE59" i="14"/>
  <c r="GI59" i="14"/>
  <c r="GM59" i="14"/>
  <c r="GQ59" i="14"/>
  <c r="GU59" i="14"/>
  <c r="GY59" i="14"/>
  <c r="HC59" i="14"/>
  <c r="HG59" i="14"/>
  <c r="HK59" i="14"/>
  <c r="HO59" i="14"/>
  <c r="DX59" i="14"/>
  <c r="EF59" i="14"/>
  <c r="EN59" i="14"/>
  <c r="EV59" i="14"/>
  <c r="FD59" i="14"/>
  <c r="FL59" i="14"/>
  <c r="FT59" i="14"/>
  <c r="GB59" i="14"/>
  <c r="GJ59" i="14"/>
  <c r="GR59" i="14"/>
  <c r="GZ59" i="14"/>
  <c r="HH59" i="14"/>
  <c r="DY59" i="14"/>
  <c r="EG59" i="14"/>
  <c r="EO59" i="14"/>
  <c r="EW59" i="14"/>
  <c r="FE59" i="14"/>
  <c r="FM59" i="14"/>
  <c r="FU59" i="14"/>
  <c r="GC59" i="14"/>
  <c r="GK59" i="14"/>
  <c r="GS59" i="14"/>
  <c r="HA59" i="14"/>
  <c r="HI59" i="14"/>
  <c r="DT59" i="14"/>
  <c r="EB59" i="14"/>
  <c r="EJ59" i="14"/>
  <c r="ER59" i="14"/>
  <c r="EZ59" i="14"/>
  <c r="FH59" i="14"/>
  <c r="FP59" i="14"/>
  <c r="FX59" i="14"/>
  <c r="GF59" i="14"/>
  <c r="GN59" i="14"/>
  <c r="GV59" i="14"/>
  <c r="HD59" i="14"/>
  <c r="HL59" i="14"/>
  <c r="EK59" i="14"/>
  <c r="FQ59" i="14"/>
  <c r="GW59" i="14"/>
  <c r="ES59" i="14"/>
  <c r="FY59" i="14"/>
  <c r="HE59" i="14"/>
  <c r="DU59" i="14"/>
  <c r="FA59" i="14"/>
  <c r="GG59" i="14"/>
  <c r="HM59" i="14"/>
  <c r="EC59" i="14"/>
  <c r="FI59" i="14"/>
  <c r="GO59" i="14"/>
  <c r="DV75" i="14"/>
  <c r="DZ75" i="14"/>
  <c r="ED75" i="14"/>
  <c r="EH75" i="14"/>
  <c r="EL75" i="14"/>
  <c r="EP75" i="14"/>
  <c r="ET75" i="14"/>
  <c r="EX75" i="14"/>
  <c r="FB75" i="14"/>
  <c r="FF75" i="14"/>
  <c r="FJ75" i="14"/>
  <c r="FN75" i="14"/>
  <c r="FR75" i="14"/>
  <c r="FV75" i="14"/>
  <c r="FZ75" i="14"/>
  <c r="GD75" i="14"/>
  <c r="GH75" i="14"/>
  <c r="GL75" i="14"/>
  <c r="GP75" i="14"/>
  <c r="GT75" i="14"/>
  <c r="GX75" i="14"/>
  <c r="HB75" i="14"/>
  <c r="HF75" i="14"/>
  <c r="HJ75" i="14"/>
  <c r="HN75" i="14"/>
  <c r="DS75" i="14"/>
  <c r="DW75" i="14"/>
  <c r="EA75" i="14"/>
  <c r="EE75" i="14"/>
  <c r="EI75" i="14"/>
  <c r="EM75" i="14"/>
  <c r="EQ75" i="14"/>
  <c r="EU75" i="14"/>
  <c r="EY75" i="14"/>
  <c r="FC75" i="14"/>
  <c r="FG75" i="14"/>
  <c r="FK75" i="14"/>
  <c r="FO75" i="14"/>
  <c r="FS75" i="14"/>
  <c r="FW75" i="14"/>
  <c r="GA75" i="14"/>
  <c r="GE75" i="14"/>
  <c r="GI75" i="14"/>
  <c r="GM75" i="14"/>
  <c r="GQ75" i="14"/>
  <c r="GU75" i="14"/>
  <c r="GY75" i="14"/>
  <c r="HC75" i="14"/>
  <c r="HG75" i="14"/>
  <c r="HK75" i="14"/>
  <c r="HO75" i="14"/>
  <c r="DX75" i="14"/>
  <c r="EF75" i="14"/>
  <c r="EN75" i="14"/>
  <c r="EV75" i="14"/>
  <c r="FD75" i="14"/>
  <c r="FL75" i="14"/>
  <c r="FT75" i="14"/>
  <c r="GB75" i="14"/>
  <c r="GJ75" i="14"/>
  <c r="GR75" i="14"/>
  <c r="GZ75" i="14"/>
  <c r="HH75" i="14"/>
  <c r="DY75" i="14"/>
  <c r="EG75" i="14"/>
  <c r="EO75" i="14"/>
  <c r="EW75" i="14"/>
  <c r="FE75" i="14"/>
  <c r="FM75" i="14"/>
  <c r="FU75" i="14"/>
  <c r="GC75" i="14"/>
  <c r="GK75" i="14"/>
  <c r="GS75" i="14"/>
  <c r="HA75" i="14"/>
  <c r="HI75" i="14"/>
  <c r="DT75" i="14"/>
  <c r="EB75" i="14"/>
  <c r="EJ75" i="14"/>
  <c r="ER75" i="14"/>
  <c r="EZ75" i="14"/>
  <c r="FH75" i="14"/>
  <c r="FP75" i="14"/>
  <c r="FX75" i="14"/>
  <c r="GF75" i="14"/>
  <c r="GN75" i="14"/>
  <c r="GV75" i="14"/>
  <c r="HD75" i="14"/>
  <c r="HL75" i="14"/>
  <c r="DU75" i="14"/>
  <c r="FA75" i="14"/>
  <c r="GG75" i="14"/>
  <c r="HM75" i="14"/>
  <c r="EC75" i="14"/>
  <c r="FI75" i="14"/>
  <c r="GO75" i="14"/>
  <c r="EK75" i="14"/>
  <c r="FQ75" i="14"/>
  <c r="GW75" i="14"/>
  <c r="ES75" i="14"/>
  <c r="FY75" i="14"/>
  <c r="HE75" i="14"/>
  <c r="DU92" i="14"/>
  <c r="DY92" i="14"/>
  <c r="EC92" i="14"/>
  <c r="EG92" i="14"/>
  <c r="EK92" i="14"/>
  <c r="EO92" i="14"/>
  <c r="ES92" i="14"/>
  <c r="EW92" i="14"/>
  <c r="FA92" i="14"/>
  <c r="FE92" i="14"/>
  <c r="FI92" i="14"/>
  <c r="FM92" i="14"/>
  <c r="FQ92" i="14"/>
  <c r="FU92" i="14"/>
  <c r="FY92" i="14"/>
  <c r="GC92" i="14"/>
  <c r="GG92" i="14"/>
  <c r="GK92" i="14"/>
  <c r="GO92" i="14"/>
  <c r="GS92" i="14"/>
  <c r="GW92" i="14"/>
  <c r="HA92" i="14"/>
  <c r="HE92" i="14"/>
  <c r="HI92" i="14"/>
  <c r="HM92" i="14"/>
  <c r="DV92" i="14"/>
  <c r="DZ92" i="14"/>
  <c r="ED92" i="14"/>
  <c r="EH92" i="14"/>
  <c r="EL92" i="14"/>
  <c r="EP92" i="14"/>
  <c r="ET92" i="14"/>
  <c r="EX92" i="14"/>
  <c r="FB92" i="14"/>
  <c r="FF92" i="14"/>
  <c r="FJ92" i="14"/>
  <c r="FN92" i="14"/>
  <c r="FR92" i="14"/>
  <c r="FV92" i="14"/>
  <c r="FZ92" i="14"/>
  <c r="GD92" i="14"/>
  <c r="GH92" i="14"/>
  <c r="GL92" i="14"/>
  <c r="GP92" i="14"/>
  <c r="GT92" i="14"/>
  <c r="GX92" i="14"/>
  <c r="HB92" i="14"/>
  <c r="HF92" i="14"/>
  <c r="HJ92" i="14"/>
  <c r="HN92" i="14"/>
  <c r="DS92" i="14"/>
  <c r="EA92" i="14"/>
  <c r="EI92" i="14"/>
  <c r="EQ92" i="14"/>
  <c r="EY92" i="14"/>
  <c r="FG92" i="14"/>
  <c r="FO92" i="14"/>
  <c r="FW92" i="14"/>
  <c r="GE92" i="14"/>
  <c r="GM92" i="14"/>
  <c r="GU92" i="14"/>
  <c r="HC92" i="14"/>
  <c r="HK92" i="14"/>
  <c r="DT92" i="14"/>
  <c r="EB92" i="14"/>
  <c r="EJ92" i="14"/>
  <c r="ER92" i="14"/>
  <c r="EZ92" i="14"/>
  <c r="FH92" i="14"/>
  <c r="FP92" i="14"/>
  <c r="FX92" i="14"/>
  <c r="GF92" i="14"/>
  <c r="GN92" i="14"/>
  <c r="GV92" i="14"/>
  <c r="HD92" i="14"/>
  <c r="HL92" i="14"/>
  <c r="DW92" i="14"/>
  <c r="EE92" i="14"/>
  <c r="EM92" i="14"/>
  <c r="EU92" i="14"/>
  <c r="FC92" i="14"/>
  <c r="FK92" i="14"/>
  <c r="FS92" i="14"/>
  <c r="GA92" i="14"/>
  <c r="GI92" i="14"/>
  <c r="GQ92" i="14"/>
  <c r="GY92" i="14"/>
  <c r="HG92" i="14"/>
  <c r="HO92" i="14"/>
  <c r="EF92" i="14"/>
  <c r="FL92" i="14"/>
  <c r="GR92" i="14"/>
  <c r="EN92" i="14"/>
  <c r="FT92" i="14"/>
  <c r="GZ92" i="14"/>
  <c r="EV92" i="14"/>
  <c r="GB92" i="14"/>
  <c r="HH92" i="14"/>
  <c r="DX92" i="14"/>
  <c r="FD92" i="14"/>
  <c r="GJ92" i="14"/>
  <c r="DS54" i="14"/>
  <c r="DW54" i="14"/>
  <c r="EA54" i="14"/>
  <c r="EE54" i="14"/>
  <c r="EI54" i="14"/>
  <c r="EM54" i="14"/>
  <c r="EQ54" i="14"/>
  <c r="EU54" i="14"/>
  <c r="EY54" i="14"/>
  <c r="FC54" i="14"/>
  <c r="FG54" i="14"/>
  <c r="FK54" i="14"/>
  <c r="FO54" i="14"/>
  <c r="FS54" i="14"/>
  <c r="FW54" i="14"/>
  <c r="GA54" i="14"/>
  <c r="GE54" i="14"/>
  <c r="GI54" i="14"/>
  <c r="GM54" i="14"/>
  <c r="GQ54" i="14"/>
  <c r="GU54" i="14"/>
  <c r="GY54" i="14"/>
  <c r="HC54" i="14"/>
  <c r="HG54" i="14"/>
  <c r="HK54" i="14"/>
  <c r="HO54" i="14"/>
  <c r="DT54" i="14"/>
  <c r="DX54" i="14"/>
  <c r="EB54" i="14"/>
  <c r="EF54" i="14"/>
  <c r="EJ54" i="14"/>
  <c r="EN54" i="14"/>
  <c r="ER54" i="14"/>
  <c r="EV54" i="14"/>
  <c r="EZ54" i="14"/>
  <c r="FD54" i="14"/>
  <c r="FH54" i="14"/>
  <c r="FL54" i="14"/>
  <c r="FP54" i="14"/>
  <c r="FT54" i="14"/>
  <c r="FX54" i="14"/>
  <c r="GB54" i="14"/>
  <c r="GF54" i="14"/>
  <c r="GJ54" i="14"/>
  <c r="GN54" i="14"/>
  <c r="GR54" i="14"/>
  <c r="GV54" i="14"/>
  <c r="GZ54" i="14"/>
  <c r="HD54" i="14"/>
  <c r="HH54" i="14"/>
  <c r="HL54" i="14"/>
  <c r="DY54" i="14"/>
  <c r="EG54" i="14"/>
  <c r="EO54" i="14"/>
  <c r="EW54" i="14"/>
  <c r="FE54" i="14"/>
  <c r="FM54" i="14"/>
  <c r="FU54" i="14"/>
  <c r="GC54" i="14"/>
  <c r="GK54" i="14"/>
  <c r="GS54" i="14"/>
  <c r="HA54" i="14"/>
  <c r="HI54" i="14"/>
  <c r="DZ54" i="14"/>
  <c r="EH54" i="14"/>
  <c r="EP54" i="14"/>
  <c r="EX54" i="14"/>
  <c r="FF54" i="14"/>
  <c r="FN54" i="14"/>
  <c r="FV54" i="14"/>
  <c r="GD54" i="14"/>
  <c r="GL54" i="14"/>
  <c r="GT54" i="14"/>
  <c r="HB54" i="14"/>
  <c r="HJ54" i="14"/>
  <c r="DU54" i="14"/>
  <c r="EC54" i="14"/>
  <c r="EK54" i="14"/>
  <c r="ES54" i="14"/>
  <c r="FA54" i="14"/>
  <c r="FI54" i="14"/>
  <c r="FQ54" i="14"/>
  <c r="FY54" i="14"/>
  <c r="GG54" i="14"/>
  <c r="GO54" i="14"/>
  <c r="GW54" i="14"/>
  <c r="HE54" i="14"/>
  <c r="HM54" i="14"/>
  <c r="ET54" i="14"/>
  <c r="FZ54" i="14"/>
  <c r="HF54" i="14"/>
  <c r="EL54" i="14"/>
  <c r="FR54" i="14"/>
  <c r="GX54" i="14"/>
  <c r="FJ54" i="14"/>
  <c r="DV54" i="14"/>
  <c r="GH54" i="14"/>
  <c r="ED54" i="14"/>
  <c r="GP54" i="14"/>
  <c r="FB54" i="14"/>
  <c r="HN54" i="14"/>
  <c r="DT85" i="14"/>
  <c r="DX85" i="14"/>
  <c r="EB85" i="14"/>
  <c r="EF85" i="14"/>
  <c r="EJ85" i="14"/>
  <c r="EN85" i="14"/>
  <c r="ER85" i="14"/>
  <c r="EV85" i="14"/>
  <c r="EZ85" i="14"/>
  <c r="FD85" i="14"/>
  <c r="FH85" i="14"/>
  <c r="FL85" i="14"/>
  <c r="FP85" i="14"/>
  <c r="FT85" i="14"/>
  <c r="FX85" i="14"/>
  <c r="GB85" i="14"/>
  <c r="GF85" i="14"/>
  <c r="GJ85" i="14"/>
  <c r="GN85" i="14"/>
  <c r="GR85" i="14"/>
  <c r="GV85" i="14"/>
  <c r="GZ85" i="14"/>
  <c r="HD85" i="14"/>
  <c r="HH85" i="14"/>
  <c r="HL85" i="14"/>
  <c r="DU85" i="14"/>
  <c r="DY85" i="14"/>
  <c r="EC85" i="14"/>
  <c r="EG85" i="14"/>
  <c r="EK85" i="14"/>
  <c r="EO85" i="14"/>
  <c r="ES85" i="14"/>
  <c r="EW85" i="14"/>
  <c r="FA85" i="14"/>
  <c r="FE85" i="14"/>
  <c r="FI85" i="14"/>
  <c r="FM85" i="14"/>
  <c r="FQ85" i="14"/>
  <c r="FU85" i="14"/>
  <c r="FY85" i="14"/>
  <c r="GC85" i="14"/>
  <c r="GG85" i="14"/>
  <c r="GK85" i="14"/>
  <c r="GO85" i="14"/>
  <c r="GS85" i="14"/>
  <c r="GW85" i="14"/>
  <c r="HA85" i="14"/>
  <c r="HE85" i="14"/>
  <c r="HI85" i="14"/>
  <c r="HM85" i="14"/>
  <c r="DV85" i="14"/>
  <c r="ED85" i="14"/>
  <c r="EL85" i="14"/>
  <c r="ET85" i="14"/>
  <c r="FB85" i="14"/>
  <c r="FJ85" i="14"/>
  <c r="FR85" i="14"/>
  <c r="FZ85" i="14"/>
  <c r="GH85" i="14"/>
  <c r="GP85" i="14"/>
  <c r="GX85" i="14"/>
  <c r="HF85" i="14"/>
  <c r="HN85" i="14"/>
  <c r="DW85" i="14"/>
  <c r="EE85" i="14"/>
  <c r="EM85" i="14"/>
  <c r="EU85" i="14"/>
  <c r="FC85" i="14"/>
  <c r="FK85" i="14"/>
  <c r="FS85" i="14"/>
  <c r="GA85" i="14"/>
  <c r="GI85" i="14"/>
  <c r="GQ85" i="14"/>
  <c r="GY85" i="14"/>
  <c r="HG85" i="14"/>
  <c r="HO85" i="14"/>
  <c r="DZ85" i="14"/>
  <c r="EH85" i="14"/>
  <c r="EP85" i="14"/>
  <c r="EX85" i="14"/>
  <c r="FF85" i="14"/>
  <c r="FN85" i="14"/>
  <c r="FV85" i="14"/>
  <c r="GD85" i="14"/>
  <c r="GL85" i="14"/>
  <c r="GT85" i="14"/>
  <c r="HB85" i="14"/>
  <c r="HJ85" i="14"/>
  <c r="EI85" i="14"/>
  <c r="FO85" i="14"/>
  <c r="GU85" i="14"/>
  <c r="EQ85" i="14"/>
  <c r="FW85" i="14"/>
  <c r="HC85" i="14"/>
  <c r="DS85" i="14"/>
  <c r="EY85" i="14"/>
  <c r="GE85" i="14"/>
  <c r="HK85" i="14"/>
  <c r="EA85" i="14"/>
  <c r="FG85" i="14"/>
  <c r="GM85" i="14"/>
  <c r="DT69" i="14"/>
  <c r="DX69" i="14"/>
  <c r="EB69" i="14"/>
  <c r="EF69" i="14"/>
  <c r="EJ69" i="14"/>
  <c r="EN69" i="14"/>
  <c r="ER69" i="14"/>
  <c r="EV69" i="14"/>
  <c r="EZ69" i="14"/>
  <c r="FD69" i="14"/>
  <c r="FH69" i="14"/>
  <c r="FL69" i="14"/>
  <c r="FP69" i="14"/>
  <c r="FT69" i="14"/>
  <c r="FX69" i="14"/>
  <c r="GB69" i="14"/>
  <c r="GF69" i="14"/>
  <c r="GJ69" i="14"/>
  <c r="GN69" i="14"/>
  <c r="GR69" i="14"/>
  <c r="GV69" i="14"/>
  <c r="GZ69" i="14"/>
  <c r="HD69" i="14"/>
  <c r="HH69" i="14"/>
  <c r="HL69" i="14"/>
  <c r="DU69" i="14"/>
  <c r="DY69" i="14"/>
  <c r="EC69" i="14"/>
  <c r="EG69" i="14"/>
  <c r="EK69" i="14"/>
  <c r="EO69" i="14"/>
  <c r="ES69" i="14"/>
  <c r="EW69" i="14"/>
  <c r="FA69" i="14"/>
  <c r="FE69" i="14"/>
  <c r="FI69" i="14"/>
  <c r="FM69" i="14"/>
  <c r="FQ69" i="14"/>
  <c r="FU69" i="14"/>
  <c r="FY69" i="14"/>
  <c r="GC69" i="14"/>
  <c r="GG69" i="14"/>
  <c r="GK69" i="14"/>
  <c r="GO69" i="14"/>
  <c r="GS69" i="14"/>
  <c r="GW69" i="14"/>
  <c r="HA69" i="14"/>
  <c r="HE69" i="14"/>
  <c r="HI69" i="14"/>
  <c r="HM69" i="14"/>
  <c r="DV69" i="14"/>
  <c r="ED69" i="14"/>
  <c r="EL69" i="14"/>
  <c r="ET69" i="14"/>
  <c r="FB69" i="14"/>
  <c r="FJ69" i="14"/>
  <c r="FR69" i="14"/>
  <c r="FZ69" i="14"/>
  <c r="GH69" i="14"/>
  <c r="GP69" i="14"/>
  <c r="GX69" i="14"/>
  <c r="HF69" i="14"/>
  <c r="HN69" i="14"/>
  <c r="DW69" i="14"/>
  <c r="EE69" i="14"/>
  <c r="EM69" i="14"/>
  <c r="EU69" i="14"/>
  <c r="FC69" i="14"/>
  <c r="FK69" i="14"/>
  <c r="FS69" i="14"/>
  <c r="GA69" i="14"/>
  <c r="GI69" i="14"/>
  <c r="GQ69" i="14"/>
  <c r="GY69" i="14"/>
  <c r="HG69" i="14"/>
  <c r="HO69" i="14"/>
  <c r="DZ69" i="14"/>
  <c r="EH69" i="14"/>
  <c r="EP69" i="14"/>
  <c r="EX69" i="14"/>
  <c r="FF69" i="14"/>
  <c r="FN69" i="14"/>
  <c r="FV69" i="14"/>
  <c r="GD69" i="14"/>
  <c r="GL69" i="14"/>
  <c r="GT69" i="14"/>
  <c r="HB69" i="14"/>
  <c r="HJ69" i="14"/>
  <c r="DS69" i="14"/>
  <c r="EY69" i="14"/>
  <c r="GE69" i="14"/>
  <c r="HK69" i="14"/>
  <c r="EA69" i="14"/>
  <c r="FG69" i="14"/>
  <c r="GM69" i="14"/>
  <c r="EI69" i="14"/>
  <c r="FO69" i="14"/>
  <c r="GU69" i="14"/>
  <c r="EQ69" i="14"/>
  <c r="FW69" i="14"/>
  <c r="HC69" i="14"/>
  <c r="DV48" i="14"/>
  <c r="DZ48" i="14"/>
  <c r="ED48" i="14"/>
  <c r="EH48" i="14"/>
  <c r="EL48" i="14"/>
  <c r="EP48" i="14"/>
  <c r="ET48" i="14"/>
  <c r="EX48" i="14"/>
  <c r="FB48" i="14"/>
  <c r="FF48" i="14"/>
  <c r="FJ48" i="14"/>
  <c r="FN48" i="14"/>
  <c r="FR48" i="14"/>
  <c r="FV48" i="14"/>
  <c r="FZ48" i="14"/>
  <c r="GD48" i="14"/>
  <c r="GH48" i="14"/>
  <c r="GL48" i="14"/>
  <c r="GP48" i="14"/>
  <c r="GT48" i="14"/>
  <c r="GX48" i="14"/>
  <c r="HB48" i="14"/>
  <c r="HF48" i="14"/>
  <c r="HJ48" i="14"/>
  <c r="HN48" i="14"/>
  <c r="DS48" i="14"/>
  <c r="DW48" i="14"/>
  <c r="EA48" i="14"/>
  <c r="EE48" i="14"/>
  <c r="EI48" i="14"/>
  <c r="EM48" i="14"/>
  <c r="EQ48" i="14"/>
  <c r="EU48" i="14"/>
  <c r="EY48" i="14"/>
  <c r="FC48" i="14"/>
  <c r="FG48" i="14"/>
  <c r="FK48" i="14"/>
  <c r="FO48" i="14"/>
  <c r="FS48" i="14"/>
  <c r="FW48" i="14"/>
  <c r="GA48" i="14"/>
  <c r="GE48" i="14"/>
  <c r="GI48" i="14"/>
  <c r="GM48" i="14"/>
  <c r="GQ48" i="14"/>
  <c r="GU48" i="14"/>
  <c r="GY48" i="14"/>
  <c r="HC48" i="14"/>
  <c r="HG48" i="14"/>
  <c r="HK48" i="14"/>
  <c r="HO48" i="14"/>
  <c r="DY48" i="14"/>
  <c r="EG48" i="14"/>
  <c r="EO48" i="14"/>
  <c r="EW48" i="14"/>
  <c r="FE48" i="14"/>
  <c r="FM48" i="14"/>
  <c r="FU48" i="14"/>
  <c r="GC48" i="14"/>
  <c r="GK48" i="14"/>
  <c r="GS48" i="14"/>
  <c r="HA48" i="14"/>
  <c r="HI48" i="14"/>
  <c r="DT48" i="14"/>
  <c r="EB48" i="14"/>
  <c r="EJ48" i="14"/>
  <c r="ER48" i="14"/>
  <c r="EZ48" i="14"/>
  <c r="FH48" i="14"/>
  <c r="FP48" i="14"/>
  <c r="FX48" i="14"/>
  <c r="GF48" i="14"/>
  <c r="GN48" i="14"/>
  <c r="GV48" i="14"/>
  <c r="HD48" i="14"/>
  <c r="HL48" i="14"/>
  <c r="EC48" i="14"/>
  <c r="ES48" i="14"/>
  <c r="FI48" i="14"/>
  <c r="FY48" i="14"/>
  <c r="GO48" i="14"/>
  <c r="HE48" i="14"/>
  <c r="EF48" i="14"/>
  <c r="EV48" i="14"/>
  <c r="FL48" i="14"/>
  <c r="GB48" i="14"/>
  <c r="GR48" i="14"/>
  <c r="HH48" i="14"/>
  <c r="DU48" i="14"/>
  <c r="EK48" i="14"/>
  <c r="FA48" i="14"/>
  <c r="FQ48" i="14"/>
  <c r="GG48" i="14"/>
  <c r="GW48" i="14"/>
  <c r="HM48" i="14"/>
  <c r="EN48" i="14"/>
  <c r="GZ48" i="14"/>
  <c r="FD48" i="14"/>
  <c r="FT48" i="14"/>
  <c r="DX48" i="14"/>
  <c r="GJ48" i="14"/>
  <c r="DV40" i="14"/>
  <c r="DZ40" i="14"/>
  <c r="ED40" i="14"/>
  <c r="EH40" i="14"/>
  <c r="EL40" i="14"/>
  <c r="EP40" i="14"/>
  <c r="ET40" i="14"/>
  <c r="EX40" i="14"/>
  <c r="FB40" i="14"/>
  <c r="FF40" i="14"/>
  <c r="FJ40" i="14"/>
  <c r="FN40" i="14"/>
  <c r="FR40" i="14"/>
  <c r="FV40" i="14"/>
  <c r="FZ40" i="14"/>
  <c r="GD40" i="14"/>
  <c r="GH40" i="14"/>
  <c r="GL40" i="14"/>
  <c r="GP40" i="14"/>
  <c r="GT40" i="14"/>
  <c r="GX40" i="14"/>
  <c r="HB40" i="14"/>
  <c r="HF40" i="14"/>
  <c r="HJ40" i="14"/>
  <c r="HN40" i="14"/>
  <c r="DS40" i="14"/>
  <c r="DW40" i="14"/>
  <c r="EA40" i="14"/>
  <c r="EE40" i="14"/>
  <c r="EI40" i="14"/>
  <c r="EM40" i="14"/>
  <c r="EQ40" i="14"/>
  <c r="EU40" i="14"/>
  <c r="EY40" i="14"/>
  <c r="FC40" i="14"/>
  <c r="FG40" i="14"/>
  <c r="FK40" i="14"/>
  <c r="FO40" i="14"/>
  <c r="FS40" i="14"/>
  <c r="FW40" i="14"/>
  <c r="GA40" i="14"/>
  <c r="GE40" i="14"/>
  <c r="GI40" i="14"/>
  <c r="GM40" i="14"/>
  <c r="GQ40" i="14"/>
  <c r="GU40" i="14"/>
  <c r="GY40" i="14"/>
  <c r="HC40" i="14"/>
  <c r="HG40" i="14"/>
  <c r="HK40" i="14"/>
  <c r="HO40" i="14"/>
  <c r="DY40" i="14"/>
  <c r="EG40" i="14"/>
  <c r="EO40" i="14"/>
  <c r="EW40" i="14"/>
  <c r="FE40" i="14"/>
  <c r="FM40" i="14"/>
  <c r="FU40" i="14"/>
  <c r="GC40" i="14"/>
  <c r="GK40" i="14"/>
  <c r="GS40" i="14"/>
  <c r="HA40" i="14"/>
  <c r="HI40" i="14"/>
  <c r="DT40" i="14"/>
  <c r="EB40" i="14"/>
  <c r="EJ40" i="14"/>
  <c r="ER40" i="14"/>
  <c r="EZ40" i="14"/>
  <c r="FH40" i="14"/>
  <c r="FP40" i="14"/>
  <c r="FX40" i="14"/>
  <c r="GF40" i="14"/>
  <c r="GN40" i="14"/>
  <c r="GV40" i="14"/>
  <c r="HD40" i="14"/>
  <c r="HL40" i="14"/>
  <c r="DU40" i="14"/>
  <c r="EK40" i="14"/>
  <c r="FA40" i="14"/>
  <c r="FQ40" i="14"/>
  <c r="GG40" i="14"/>
  <c r="GW40" i="14"/>
  <c r="HM40" i="14"/>
  <c r="DX40" i="14"/>
  <c r="EN40" i="14"/>
  <c r="FD40" i="14"/>
  <c r="FT40" i="14"/>
  <c r="GJ40" i="14"/>
  <c r="GZ40" i="14"/>
  <c r="EC40" i="14"/>
  <c r="ES40" i="14"/>
  <c r="FI40" i="14"/>
  <c r="FY40" i="14"/>
  <c r="GO40" i="14"/>
  <c r="HE40" i="14"/>
  <c r="GB40" i="14"/>
  <c r="EF40" i="14"/>
  <c r="GR40" i="14"/>
  <c r="EV40" i="14"/>
  <c r="HH40" i="14"/>
  <c r="FL40" i="14"/>
  <c r="DV28" i="14"/>
  <c r="DZ28" i="14"/>
  <c r="ED28" i="14"/>
  <c r="EH28" i="14"/>
  <c r="EL28" i="14"/>
  <c r="EP28" i="14"/>
  <c r="ET28" i="14"/>
  <c r="EX28" i="14"/>
  <c r="FB28" i="14"/>
  <c r="FF28" i="14"/>
  <c r="FJ28" i="14"/>
  <c r="FN28" i="14"/>
  <c r="FR28" i="14"/>
  <c r="FV28" i="14"/>
  <c r="FZ28" i="14"/>
  <c r="GD28" i="14"/>
  <c r="GH28" i="14"/>
  <c r="GL28" i="14"/>
  <c r="GP28" i="14"/>
  <c r="GT28" i="14"/>
  <c r="GX28" i="14"/>
  <c r="HB28" i="14"/>
  <c r="HF28" i="14"/>
  <c r="HJ28" i="14"/>
  <c r="HN28" i="14"/>
  <c r="DS28" i="14"/>
  <c r="DW28" i="14"/>
  <c r="EA28" i="14"/>
  <c r="EE28" i="14"/>
  <c r="EI28" i="14"/>
  <c r="EM28" i="14"/>
  <c r="EQ28" i="14"/>
  <c r="EU28" i="14"/>
  <c r="EY28" i="14"/>
  <c r="FC28" i="14"/>
  <c r="FG28" i="14"/>
  <c r="FK28" i="14"/>
  <c r="FO28" i="14"/>
  <c r="FS28" i="14"/>
  <c r="FW28" i="14"/>
  <c r="GA28" i="14"/>
  <c r="GE28" i="14"/>
  <c r="GI28" i="14"/>
  <c r="GM28" i="14"/>
  <c r="GQ28" i="14"/>
  <c r="GU28" i="14"/>
  <c r="GY28" i="14"/>
  <c r="HC28" i="14"/>
  <c r="HG28" i="14"/>
  <c r="HK28" i="14"/>
  <c r="HO28" i="14"/>
  <c r="DU28" i="14"/>
  <c r="EC28" i="14"/>
  <c r="EK28" i="14"/>
  <c r="ES28" i="14"/>
  <c r="FA28" i="14"/>
  <c r="FI28" i="14"/>
  <c r="FQ28" i="14"/>
  <c r="FY28" i="14"/>
  <c r="GG28" i="14"/>
  <c r="GO28" i="14"/>
  <c r="GW28" i="14"/>
  <c r="HE28" i="14"/>
  <c r="HM28" i="14"/>
  <c r="DX28" i="14"/>
  <c r="EF28" i="14"/>
  <c r="EN28" i="14"/>
  <c r="EV28" i="14"/>
  <c r="FD28" i="14"/>
  <c r="FL28" i="14"/>
  <c r="FT28" i="14"/>
  <c r="GB28" i="14"/>
  <c r="GJ28" i="14"/>
  <c r="GR28" i="14"/>
  <c r="GZ28" i="14"/>
  <c r="HH28" i="14"/>
  <c r="EG28" i="14"/>
  <c r="EW28" i="14"/>
  <c r="FM28" i="14"/>
  <c r="GC28" i="14"/>
  <c r="GS28" i="14"/>
  <c r="HI28" i="14"/>
  <c r="DT28" i="14"/>
  <c r="EJ28" i="14"/>
  <c r="EZ28" i="14"/>
  <c r="FP28" i="14"/>
  <c r="GF28" i="14"/>
  <c r="GV28" i="14"/>
  <c r="HL28" i="14"/>
  <c r="DY28" i="14"/>
  <c r="EO28" i="14"/>
  <c r="FE28" i="14"/>
  <c r="FU28" i="14"/>
  <c r="GK28" i="14"/>
  <c r="HA28" i="14"/>
  <c r="FX28" i="14"/>
  <c r="EB28" i="14"/>
  <c r="GN28" i="14"/>
  <c r="ER28" i="14"/>
  <c r="HD28" i="14"/>
  <c r="FH28" i="14"/>
  <c r="DU100" i="14"/>
  <c r="DY100" i="14"/>
  <c r="EC100" i="14"/>
  <c r="EG100" i="14"/>
  <c r="EK100" i="14"/>
  <c r="EO100" i="14"/>
  <c r="ES100" i="14"/>
  <c r="EW100" i="14"/>
  <c r="FA100" i="14"/>
  <c r="FE100" i="14"/>
  <c r="FI100" i="14"/>
  <c r="FM100" i="14"/>
  <c r="FQ100" i="14"/>
  <c r="FU100" i="14"/>
  <c r="FY100" i="14"/>
  <c r="GC100" i="14"/>
  <c r="GG100" i="14"/>
  <c r="GK100" i="14"/>
  <c r="GO100" i="14"/>
  <c r="GS100" i="14"/>
  <c r="GW100" i="14"/>
  <c r="HA100" i="14"/>
  <c r="HE100" i="14"/>
  <c r="HI100" i="14"/>
  <c r="HM100" i="14"/>
  <c r="DV100" i="14"/>
  <c r="DZ100" i="14"/>
  <c r="ED100" i="14"/>
  <c r="EH100" i="14"/>
  <c r="EL100" i="14"/>
  <c r="EP100" i="14"/>
  <c r="ET100" i="14"/>
  <c r="EX100" i="14"/>
  <c r="FB100" i="14"/>
  <c r="FF100" i="14"/>
  <c r="FJ100" i="14"/>
  <c r="FN100" i="14"/>
  <c r="FR100" i="14"/>
  <c r="FV100" i="14"/>
  <c r="FZ100" i="14"/>
  <c r="GD100" i="14"/>
  <c r="GH100" i="14"/>
  <c r="GL100" i="14"/>
  <c r="GP100" i="14"/>
  <c r="GT100" i="14"/>
  <c r="GX100" i="14"/>
  <c r="HB100" i="14"/>
  <c r="HF100" i="14"/>
  <c r="HJ100" i="14"/>
  <c r="HN100" i="14"/>
  <c r="DS100" i="14"/>
  <c r="EA100" i="14"/>
  <c r="EI100" i="14"/>
  <c r="EQ100" i="14"/>
  <c r="EY100" i="14"/>
  <c r="FG100" i="14"/>
  <c r="FO100" i="14"/>
  <c r="FW100" i="14"/>
  <c r="GE100" i="14"/>
  <c r="GM100" i="14"/>
  <c r="GU100" i="14"/>
  <c r="HC100" i="14"/>
  <c r="HK100" i="14"/>
  <c r="DT100" i="14"/>
  <c r="EB100" i="14"/>
  <c r="EJ100" i="14"/>
  <c r="ER100" i="14"/>
  <c r="EZ100" i="14"/>
  <c r="FH100" i="14"/>
  <c r="FP100" i="14"/>
  <c r="FX100" i="14"/>
  <c r="GF100" i="14"/>
  <c r="GN100" i="14"/>
  <c r="GV100" i="14"/>
  <c r="HD100" i="14"/>
  <c r="HL100" i="14"/>
  <c r="DW100" i="14"/>
  <c r="EE100" i="14"/>
  <c r="EM100" i="14"/>
  <c r="EU100" i="14"/>
  <c r="FC100" i="14"/>
  <c r="FK100" i="14"/>
  <c r="FS100" i="14"/>
  <c r="GA100" i="14"/>
  <c r="GI100" i="14"/>
  <c r="GQ100" i="14"/>
  <c r="GY100" i="14"/>
  <c r="HG100" i="14"/>
  <c r="HO100" i="14"/>
  <c r="DX100" i="14"/>
  <c r="FD100" i="14"/>
  <c r="GJ100" i="14"/>
  <c r="EF100" i="14"/>
  <c r="FL100" i="14"/>
  <c r="GR100" i="14"/>
  <c r="EN100" i="14"/>
  <c r="FT100" i="14"/>
  <c r="GZ100" i="14"/>
  <c r="EV100" i="14"/>
  <c r="GB100" i="14"/>
  <c r="HH100" i="14"/>
  <c r="DT57" i="14"/>
  <c r="DX57" i="14"/>
  <c r="EB57" i="14"/>
  <c r="EF57" i="14"/>
  <c r="EJ57" i="14"/>
  <c r="EN57" i="14"/>
  <c r="ER57" i="14"/>
  <c r="EV57" i="14"/>
  <c r="EZ57" i="14"/>
  <c r="FD57" i="14"/>
  <c r="FH57" i="14"/>
  <c r="FL57" i="14"/>
  <c r="FP57" i="14"/>
  <c r="FT57" i="14"/>
  <c r="FX57" i="14"/>
  <c r="GB57" i="14"/>
  <c r="GF57" i="14"/>
  <c r="GJ57" i="14"/>
  <c r="GN57" i="14"/>
  <c r="GR57" i="14"/>
  <c r="GV57" i="14"/>
  <c r="GZ57" i="14"/>
  <c r="HD57" i="14"/>
  <c r="HH57" i="14"/>
  <c r="HL57" i="14"/>
  <c r="DU57" i="14"/>
  <c r="DY57" i="14"/>
  <c r="EC57" i="14"/>
  <c r="EG57" i="14"/>
  <c r="EK57" i="14"/>
  <c r="EO57" i="14"/>
  <c r="ES57" i="14"/>
  <c r="EW57" i="14"/>
  <c r="FA57" i="14"/>
  <c r="FE57" i="14"/>
  <c r="FI57" i="14"/>
  <c r="FM57" i="14"/>
  <c r="FQ57" i="14"/>
  <c r="FU57" i="14"/>
  <c r="FY57" i="14"/>
  <c r="GC57" i="14"/>
  <c r="GG57" i="14"/>
  <c r="GK57" i="14"/>
  <c r="GO57" i="14"/>
  <c r="GS57" i="14"/>
  <c r="GW57" i="14"/>
  <c r="HA57" i="14"/>
  <c r="HE57" i="14"/>
  <c r="HI57" i="14"/>
  <c r="HM57" i="14"/>
  <c r="DZ57" i="14"/>
  <c r="EH57" i="14"/>
  <c r="EP57" i="14"/>
  <c r="EX57" i="14"/>
  <c r="FF57" i="14"/>
  <c r="FN57" i="14"/>
  <c r="FV57" i="14"/>
  <c r="GD57" i="14"/>
  <c r="GL57" i="14"/>
  <c r="GT57" i="14"/>
  <c r="HB57" i="14"/>
  <c r="HJ57" i="14"/>
  <c r="DS57" i="14"/>
  <c r="EA57" i="14"/>
  <c r="EI57" i="14"/>
  <c r="EQ57" i="14"/>
  <c r="EY57" i="14"/>
  <c r="FG57" i="14"/>
  <c r="FO57" i="14"/>
  <c r="FW57" i="14"/>
  <c r="GE57" i="14"/>
  <c r="GM57" i="14"/>
  <c r="GU57" i="14"/>
  <c r="HC57" i="14"/>
  <c r="HK57" i="14"/>
  <c r="DV57" i="14"/>
  <c r="ED57" i="14"/>
  <c r="EL57" i="14"/>
  <c r="ET57" i="14"/>
  <c r="FB57" i="14"/>
  <c r="FJ57" i="14"/>
  <c r="FR57" i="14"/>
  <c r="FZ57" i="14"/>
  <c r="GH57" i="14"/>
  <c r="GP57" i="14"/>
  <c r="GX57" i="14"/>
  <c r="HF57" i="14"/>
  <c r="HN57" i="14"/>
  <c r="EU57" i="14"/>
  <c r="GA57" i="14"/>
  <c r="HG57" i="14"/>
  <c r="DW57" i="14"/>
  <c r="FC57" i="14"/>
  <c r="GI57" i="14"/>
  <c r="HO57" i="14"/>
  <c r="EE57" i="14"/>
  <c r="FK57" i="14"/>
  <c r="GQ57" i="14"/>
  <c r="EM57" i="14"/>
  <c r="FS57" i="14"/>
  <c r="GY57" i="14"/>
  <c r="DT93" i="14"/>
  <c r="DX93" i="14"/>
  <c r="EB93" i="14"/>
  <c r="EF93" i="14"/>
  <c r="EJ93" i="14"/>
  <c r="EN93" i="14"/>
  <c r="ER93" i="14"/>
  <c r="EV93" i="14"/>
  <c r="EZ93" i="14"/>
  <c r="FD93" i="14"/>
  <c r="FH93" i="14"/>
  <c r="FL93" i="14"/>
  <c r="FP93" i="14"/>
  <c r="FT93" i="14"/>
  <c r="FX93" i="14"/>
  <c r="GB93" i="14"/>
  <c r="GF93" i="14"/>
  <c r="GJ93" i="14"/>
  <c r="GN93" i="14"/>
  <c r="GR93" i="14"/>
  <c r="GV93" i="14"/>
  <c r="GZ93" i="14"/>
  <c r="HD93" i="14"/>
  <c r="HH93" i="14"/>
  <c r="HL93" i="14"/>
  <c r="DU93" i="14"/>
  <c r="DY93" i="14"/>
  <c r="EC93" i="14"/>
  <c r="EG93" i="14"/>
  <c r="EK93" i="14"/>
  <c r="EO93" i="14"/>
  <c r="ES93" i="14"/>
  <c r="EW93" i="14"/>
  <c r="FA93" i="14"/>
  <c r="FE93" i="14"/>
  <c r="FI93" i="14"/>
  <c r="FM93" i="14"/>
  <c r="FQ93" i="14"/>
  <c r="FU93" i="14"/>
  <c r="FY93" i="14"/>
  <c r="GC93" i="14"/>
  <c r="GG93" i="14"/>
  <c r="GK93" i="14"/>
  <c r="GO93" i="14"/>
  <c r="GS93" i="14"/>
  <c r="GW93" i="14"/>
  <c r="HA93" i="14"/>
  <c r="HE93" i="14"/>
  <c r="HI93" i="14"/>
  <c r="HM93" i="14"/>
  <c r="DV93" i="14"/>
  <c r="ED93" i="14"/>
  <c r="EL93" i="14"/>
  <c r="ET93" i="14"/>
  <c r="FB93" i="14"/>
  <c r="FJ93" i="14"/>
  <c r="FR93" i="14"/>
  <c r="FZ93" i="14"/>
  <c r="GH93" i="14"/>
  <c r="GP93" i="14"/>
  <c r="GX93" i="14"/>
  <c r="HF93" i="14"/>
  <c r="HN93" i="14"/>
  <c r="DW93" i="14"/>
  <c r="EE93" i="14"/>
  <c r="EM93" i="14"/>
  <c r="EU93" i="14"/>
  <c r="FC93" i="14"/>
  <c r="FK93" i="14"/>
  <c r="FS93" i="14"/>
  <c r="GA93" i="14"/>
  <c r="GI93" i="14"/>
  <c r="GQ93" i="14"/>
  <c r="GY93" i="14"/>
  <c r="HG93" i="14"/>
  <c r="HO93" i="14"/>
  <c r="DZ93" i="14"/>
  <c r="EH93" i="14"/>
  <c r="EP93" i="14"/>
  <c r="EX93" i="14"/>
  <c r="FF93" i="14"/>
  <c r="FN93" i="14"/>
  <c r="FV93" i="14"/>
  <c r="GD93" i="14"/>
  <c r="GL93" i="14"/>
  <c r="GT93" i="14"/>
  <c r="HB93" i="14"/>
  <c r="HJ93" i="14"/>
  <c r="EA93" i="14"/>
  <c r="FG93" i="14"/>
  <c r="GM93" i="14"/>
  <c r="EI93" i="14"/>
  <c r="FO93" i="14"/>
  <c r="GU93" i="14"/>
  <c r="EQ93" i="14"/>
  <c r="FW93" i="14"/>
  <c r="HC93" i="14"/>
  <c r="DS93" i="14"/>
  <c r="EY93" i="14"/>
  <c r="GE93" i="14"/>
  <c r="HK93" i="14"/>
  <c r="DS90" i="14"/>
  <c r="DW90" i="14"/>
  <c r="EA90" i="14"/>
  <c r="EE90" i="14"/>
  <c r="EI90" i="14"/>
  <c r="EM90" i="14"/>
  <c r="EQ90" i="14"/>
  <c r="EU90" i="14"/>
  <c r="EY90" i="14"/>
  <c r="FC90" i="14"/>
  <c r="FG90" i="14"/>
  <c r="FK90" i="14"/>
  <c r="FO90" i="14"/>
  <c r="FS90" i="14"/>
  <c r="FW90" i="14"/>
  <c r="GA90" i="14"/>
  <c r="GE90" i="14"/>
  <c r="GI90" i="14"/>
  <c r="GM90" i="14"/>
  <c r="GQ90" i="14"/>
  <c r="GU90" i="14"/>
  <c r="GY90" i="14"/>
  <c r="HC90" i="14"/>
  <c r="HG90" i="14"/>
  <c r="HK90" i="14"/>
  <c r="HO90" i="14"/>
  <c r="DT90" i="14"/>
  <c r="DX90" i="14"/>
  <c r="EB90" i="14"/>
  <c r="EF90" i="14"/>
  <c r="EJ90" i="14"/>
  <c r="EN90" i="14"/>
  <c r="ER90" i="14"/>
  <c r="EV90" i="14"/>
  <c r="EZ90" i="14"/>
  <c r="FD90" i="14"/>
  <c r="FH90" i="14"/>
  <c r="FL90" i="14"/>
  <c r="FP90" i="14"/>
  <c r="FT90" i="14"/>
  <c r="FX90" i="14"/>
  <c r="GB90" i="14"/>
  <c r="GF90" i="14"/>
  <c r="GJ90" i="14"/>
  <c r="GN90" i="14"/>
  <c r="GR90" i="14"/>
  <c r="GV90" i="14"/>
  <c r="GZ90" i="14"/>
  <c r="HD90" i="14"/>
  <c r="HH90" i="14"/>
  <c r="HL90" i="14"/>
  <c r="DU90" i="14"/>
  <c r="EC90" i="14"/>
  <c r="EK90" i="14"/>
  <c r="ES90" i="14"/>
  <c r="FA90" i="14"/>
  <c r="FI90" i="14"/>
  <c r="FQ90" i="14"/>
  <c r="FY90" i="14"/>
  <c r="GG90" i="14"/>
  <c r="GO90" i="14"/>
  <c r="GW90" i="14"/>
  <c r="HE90" i="14"/>
  <c r="HM90" i="14"/>
  <c r="DV90" i="14"/>
  <c r="ED90" i="14"/>
  <c r="EL90" i="14"/>
  <c r="ET90" i="14"/>
  <c r="FB90" i="14"/>
  <c r="FJ90" i="14"/>
  <c r="FR90" i="14"/>
  <c r="FZ90" i="14"/>
  <c r="GH90" i="14"/>
  <c r="GP90" i="14"/>
  <c r="GX90" i="14"/>
  <c r="HF90" i="14"/>
  <c r="HN90" i="14"/>
  <c r="DY90" i="14"/>
  <c r="EG90" i="14"/>
  <c r="EO90" i="14"/>
  <c r="EW90" i="14"/>
  <c r="FE90" i="14"/>
  <c r="FM90" i="14"/>
  <c r="FU90" i="14"/>
  <c r="GC90" i="14"/>
  <c r="GK90" i="14"/>
  <c r="GS90" i="14"/>
  <c r="HA90" i="14"/>
  <c r="HI90" i="14"/>
  <c r="EP90" i="14"/>
  <c r="FV90" i="14"/>
  <c r="HB90" i="14"/>
  <c r="EX90" i="14"/>
  <c r="GD90" i="14"/>
  <c r="HJ90" i="14"/>
  <c r="DZ90" i="14"/>
  <c r="FF90" i="14"/>
  <c r="GL90" i="14"/>
  <c r="EH90" i="14"/>
  <c r="FN90" i="14"/>
  <c r="GT90" i="14"/>
  <c r="DU21" i="14"/>
  <c r="DY21" i="14"/>
  <c r="EC21" i="14"/>
  <c r="EG21" i="14"/>
  <c r="EK21" i="14"/>
  <c r="EO21" i="14"/>
  <c r="ES21" i="14"/>
  <c r="EW21" i="14"/>
  <c r="FA21" i="14"/>
  <c r="FE21" i="14"/>
  <c r="FI21" i="14"/>
  <c r="FM21" i="14"/>
  <c r="FQ21" i="14"/>
  <c r="FU21" i="14"/>
  <c r="FY21" i="14"/>
  <c r="GC21" i="14"/>
  <c r="GG21" i="14"/>
  <c r="GK21" i="14"/>
  <c r="GO21" i="14"/>
  <c r="GS21" i="14"/>
  <c r="GW21" i="14"/>
  <c r="HA21" i="14"/>
  <c r="HE21" i="14"/>
  <c r="HI21" i="14"/>
  <c r="HM21" i="14"/>
  <c r="DV21" i="14"/>
  <c r="DZ21" i="14"/>
  <c r="ED21" i="14"/>
  <c r="EH21" i="14"/>
  <c r="EL21" i="14"/>
  <c r="EP21" i="14"/>
  <c r="ET21" i="14"/>
  <c r="EX21" i="14"/>
  <c r="FB21" i="14"/>
  <c r="FF21" i="14"/>
  <c r="FJ21" i="14"/>
  <c r="FN21" i="14"/>
  <c r="FR21" i="14"/>
  <c r="FV21" i="14"/>
  <c r="FZ21" i="14"/>
  <c r="GD21" i="14"/>
  <c r="GH21" i="14"/>
  <c r="GL21" i="14"/>
  <c r="GP21" i="14"/>
  <c r="GT21" i="14"/>
  <c r="GX21" i="14"/>
  <c r="HB21" i="14"/>
  <c r="HF21" i="14"/>
  <c r="HJ21" i="14"/>
  <c r="HN21" i="14"/>
  <c r="DX21" i="14"/>
  <c r="EF21" i="14"/>
  <c r="EN21" i="14"/>
  <c r="EV21" i="14"/>
  <c r="FD21" i="14"/>
  <c r="FL21" i="14"/>
  <c r="FT21" i="14"/>
  <c r="GB21" i="14"/>
  <c r="GJ21" i="14"/>
  <c r="GR21" i="14"/>
  <c r="GZ21" i="14"/>
  <c r="HH21" i="14"/>
  <c r="DS21" i="14"/>
  <c r="EA21" i="14"/>
  <c r="EI21" i="14"/>
  <c r="EQ21" i="14"/>
  <c r="EY21" i="14"/>
  <c r="FG21" i="14"/>
  <c r="FO21" i="14"/>
  <c r="FW21" i="14"/>
  <c r="GE21" i="14"/>
  <c r="GM21" i="14"/>
  <c r="GU21" i="14"/>
  <c r="HC21" i="14"/>
  <c r="HK21" i="14"/>
  <c r="DT21" i="14"/>
  <c r="EJ21" i="14"/>
  <c r="EZ21" i="14"/>
  <c r="FP21" i="14"/>
  <c r="GF21" i="14"/>
  <c r="GV21" i="14"/>
  <c r="HL21" i="14"/>
  <c r="DW21" i="14"/>
  <c r="EM21" i="14"/>
  <c r="FC21" i="14"/>
  <c r="FS21" i="14"/>
  <c r="GI21" i="14"/>
  <c r="GY21" i="14"/>
  <c r="HO21" i="14"/>
  <c r="EB21" i="14"/>
  <c r="ER21" i="14"/>
  <c r="FH21" i="14"/>
  <c r="FX21" i="14"/>
  <c r="GN21" i="14"/>
  <c r="HD21" i="14"/>
  <c r="GA21" i="14"/>
  <c r="EE21" i="14"/>
  <c r="GQ21" i="14"/>
  <c r="EU21" i="14"/>
  <c r="HG21" i="14"/>
  <c r="FK21" i="14"/>
  <c r="DS47" i="14"/>
  <c r="DW47" i="14"/>
  <c r="EA47" i="14"/>
  <c r="EE47" i="14"/>
  <c r="EI47" i="14"/>
  <c r="EM47" i="14"/>
  <c r="EQ47" i="14"/>
  <c r="EU47" i="14"/>
  <c r="EY47" i="14"/>
  <c r="FC47" i="14"/>
  <c r="FG47" i="14"/>
  <c r="FK47" i="14"/>
  <c r="FO47" i="14"/>
  <c r="FS47" i="14"/>
  <c r="FW47" i="14"/>
  <c r="GA47" i="14"/>
  <c r="GE47" i="14"/>
  <c r="GI47" i="14"/>
  <c r="GM47" i="14"/>
  <c r="GQ47" i="14"/>
  <c r="GU47" i="14"/>
  <c r="GY47" i="14"/>
  <c r="HC47" i="14"/>
  <c r="HG47" i="14"/>
  <c r="HK47" i="14"/>
  <c r="HO47" i="14"/>
  <c r="DT47" i="14"/>
  <c r="DX47" i="14"/>
  <c r="EB47" i="14"/>
  <c r="EF47" i="14"/>
  <c r="EJ47" i="14"/>
  <c r="EN47" i="14"/>
  <c r="ER47" i="14"/>
  <c r="EV47" i="14"/>
  <c r="EZ47" i="14"/>
  <c r="FD47" i="14"/>
  <c r="FH47" i="14"/>
  <c r="FL47" i="14"/>
  <c r="FP47" i="14"/>
  <c r="FT47" i="14"/>
  <c r="FX47" i="14"/>
  <c r="GB47" i="14"/>
  <c r="GF47" i="14"/>
  <c r="GJ47" i="14"/>
  <c r="GN47" i="14"/>
  <c r="GR47" i="14"/>
  <c r="GV47" i="14"/>
  <c r="GZ47" i="14"/>
  <c r="HD47" i="14"/>
  <c r="HH47" i="14"/>
  <c r="HL47" i="14"/>
  <c r="DV47" i="14"/>
  <c r="ED47" i="14"/>
  <c r="EL47" i="14"/>
  <c r="ET47" i="14"/>
  <c r="FB47" i="14"/>
  <c r="FJ47" i="14"/>
  <c r="FR47" i="14"/>
  <c r="FZ47" i="14"/>
  <c r="GH47" i="14"/>
  <c r="GP47" i="14"/>
  <c r="GX47" i="14"/>
  <c r="HF47" i="14"/>
  <c r="HN47" i="14"/>
  <c r="DY47" i="14"/>
  <c r="EG47" i="14"/>
  <c r="EO47" i="14"/>
  <c r="EW47" i="14"/>
  <c r="FE47" i="14"/>
  <c r="FM47" i="14"/>
  <c r="FU47" i="14"/>
  <c r="GC47" i="14"/>
  <c r="GK47" i="14"/>
  <c r="GS47" i="14"/>
  <c r="HA47" i="14"/>
  <c r="HI47" i="14"/>
  <c r="EH47" i="14"/>
  <c r="EX47" i="14"/>
  <c r="FN47" i="14"/>
  <c r="GD47" i="14"/>
  <c r="GT47" i="14"/>
  <c r="HJ47" i="14"/>
  <c r="DU47" i="14"/>
  <c r="EK47" i="14"/>
  <c r="FA47" i="14"/>
  <c r="FQ47" i="14"/>
  <c r="GG47" i="14"/>
  <c r="GW47" i="14"/>
  <c r="HM47" i="14"/>
  <c r="DZ47" i="14"/>
  <c r="EP47" i="14"/>
  <c r="FF47" i="14"/>
  <c r="FV47" i="14"/>
  <c r="GL47" i="14"/>
  <c r="HB47" i="14"/>
  <c r="FY47" i="14"/>
  <c r="EC47" i="14"/>
  <c r="GO47" i="14"/>
  <c r="ES47" i="14"/>
  <c r="HE47" i="14"/>
  <c r="FI47" i="14"/>
  <c r="DT97" i="14"/>
  <c r="DX97" i="14"/>
  <c r="EB97" i="14"/>
  <c r="EF97" i="14"/>
  <c r="EJ97" i="14"/>
  <c r="EN97" i="14"/>
  <c r="ER97" i="14"/>
  <c r="EV97" i="14"/>
  <c r="EZ97" i="14"/>
  <c r="FD97" i="14"/>
  <c r="FH97" i="14"/>
  <c r="FL97" i="14"/>
  <c r="FP97" i="14"/>
  <c r="FT97" i="14"/>
  <c r="FX97" i="14"/>
  <c r="GB97" i="14"/>
  <c r="GF97" i="14"/>
  <c r="GJ97" i="14"/>
  <c r="GN97" i="14"/>
  <c r="GR97" i="14"/>
  <c r="GV97" i="14"/>
  <c r="GZ97" i="14"/>
  <c r="HD97" i="14"/>
  <c r="HH97" i="14"/>
  <c r="HL97" i="14"/>
  <c r="DU97" i="14"/>
  <c r="DY97" i="14"/>
  <c r="EC97" i="14"/>
  <c r="EG97" i="14"/>
  <c r="EK97" i="14"/>
  <c r="EO97" i="14"/>
  <c r="ES97" i="14"/>
  <c r="EW97" i="14"/>
  <c r="FA97" i="14"/>
  <c r="FE97" i="14"/>
  <c r="FI97" i="14"/>
  <c r="FM97" i="14"/>
  <c r="FQ97" i="14"/>
  <c r="FU97" i="14"/>
  <c r="FY97" i="14"/>
  <c r="GC97" i="14"/>
  <c r="GG97" i="14"/>
  <c r="GK97" i="14"/>
  <c r="GO97" i="14"/>
  <c r="GS97" i="14"/>
  <c r="GW97" i="14"/>
  <c r="HA97" i="14"/>
  <c r="HE97" i="14"/>
  <c r="HI97" i="14"/>
  <c r="HM97" i="14"/>
  <c r="DZ97" i="14"/>
  <c r="EH97" i="14"/>
  <c r="EP97" i="14"/>
  <c r="EX97" i="14"/>
  <c r="FF97" i="14"/>
  <c r="FN97" i="14"/>
  <c r="FV97" i="14"/>
  <c r="GD97" i="14"/>
  <c r="GL97" i="14"/>
  <c r="GT97" i="14"/>
  <c r="HB97" i="14"/>
  <c r="HJ97" i="14"/>
  <c r="DS97" i="14"/>
  <c r="EA97" i="14"/>
  <c r="EI97" i="14"/>
  <c r="EQ97" i="14"/>
  <c r="EY97" i="14"/>
  <c r="FG97" i="14"/>
  <c r="FO97" i="14"/>
  <c r="FW97" i="14"/>
  <c r="GE97" i="14"/>
  <c r="GM97" i="14"/>
  <c r="GU97" i="14"/>
  <c r="HC97" i="14"/>
  <c r="HK97" i="14"/>
  <c r="DV97" i="14"/>
  <c r="ED97" i="14"/>
  <c r="EL97" i="14"/>
  <c r="ET97" i="14"/>
  <c r="FB97" i="14"/>
  <c r="FJ97" i="14"/>
  <c r="FR97" i="14"/>
  <c r="FZ97" i="14"/>
  <c r="GH97" i="14"/>
  <c r="GP97" i="14"/>
  <c r="GX97" i="14"/>
  <c r="HF97" i="14"/>
  <c r="HN97" i="14"/>
  <c r="EM97" i="14"/>
  <c r="FS97" i="14"/>
  <c r="GY97" i="14"/>
  <c r="EU97" i="14"/>
  <c r="GA97" i="14"/>
  <c r="HG97" i="14"/>
  <c r="DW97" i="14"/>
  <c r="FC97" i="14"/>
  <c r="GI97" i="14"/>
  <c r="HO97" i="14"/>
  <c r="EE97" i="14"/>
  <c r="FK97" i="14"/>
  <c r="GQ97" i="14"/>
  <c r="DS27" i="14"/>
  <c r="DW27" i="14"/>
  <c r="EA27" i="14"/>
  <c r="EE27" i="14"/>
  <c r="EI27" i="14"/>
  <c r="EM27" i="14"/>
  <c r="EQ27" i="14"/>
  <c r="EU27" i="14"/>
  <c r="EY27" i="14"/>
  <c r="FC27" i="14"/>
  <c r="FG27" i="14"/>
  <c r="FK27" i="14"/>
  <c r="FO27" i="14"/>
  <c r="FS27" i="14"/>
  <c r="FW27" i="14"/>
  <c r="GA27" i="14"/>
  <c r="GE27" i="14"/>
  <c r="GI27" i="14"/>
  <c r="GM27" i="14"/>
  <c r="GQ27" i="14"/>
  <c r="GU27" i="14"/>
  <c r="GY27" i="14"/>
  <c r="HC27" i="14"/>
  <c r="HG27" i="14"/>
  <c r="HK27" i="14"/>
  <c r="HO27" i="14"/>
  <c r="DT27" i="14"/>
  <c r="DX27" i="14"/>
  <c r="EB27" i="14"/>
  <c r="EF27" i="14"/>
  <c r="EJ27" i="14"/>
  <c r="EN27" i="14"/>
  <c r="ER27" i="14"/>
  <c r="EV27" i="14"/>
  <c r="EZ27" i="14"/>
  <c r="FD27" i="14"/>
  <c r="FH27" i="14"/>
  <c r="FL27" i="14"/>
  <c r="FP27" i="14"/>
  <c r="FT27" i="14"/>
  <c r="FX27" i="14"/>
  <c r="GB27" i="14"/>
  <c r="GF27" i="14"/>
  <c r="GJ27" i="14"/>
  <c r="GN27" i="14"/>
  <c r="GR27" i="14"/>
  <c r="GV27" i="14"/>
  <c r="GZ27" i="14"/>
  <c r="HD27" i="14"/>
  <c r="HH27" i="14"/>
  <c r="HL27" i="14"/>
  <c r="DZ27" i="14"/>
  <c r="EH27" i="14"/>
  <c r="EP27" i="14"/>
  <c r="EX27" i="14"/>
  <c r="FF27" i="14"/>
  <c r="FN27" i="14"/>
  <c r="FV27" i="14"/>
  <c r="GD27" i="14"/>
  <c r="GL27" i="14"/>
  <c r="GT27" i="14"/>
  <c r="HB27" i="14"/>
  <c r="HJ27" i="14"/>
  <c r="DU27" i="14"/>
  <c r="EC27" i="14"/>
  <c r="EK27" i="14"/>
  <c r="ES27" i="14"/>
  <c r="FA27" i="14"/>
  <c r="FI27" i="14"/>
  <c r="FQ27" i="14"/>
  <c r="FY27" i="14"/>
  <c r="GG27" i="14"/>
  <c r="GO27" i="14"/>
  <c r="GW27" i="14"/>
  <c r="HE27" i="14"/>
  <c r="HM27" i="14"/>
  <c r="DV27" i="14"/>
  <c r="EL27" i="14"/>
  <c r="FB27" i="14"/>
  <c r="FR27" i="14"/>
  <c r="GH27" i="14"/>
  <c r="GX27" i="14"/>
  <c r="HN27" i="14"/>
  <c r="DY27" i="14"/>
  <c r="EO27" i="14"/>
  <c r="FE27" i="14"/>
  <c r="FU27" i="14"/>
  <c r="GK27" i="14"/>
  <c r="HA27" i="14"/>
  <c r="ED27" i="14"/>
  <c r="ET27" i="14"/>
  <c r="FJ27" i="14"/>
  <c r="FZ27" i="14"/>
  <c r="GP27" i="14"/>
  <c r="HF27" i="14"/>
  <c r="EW27" i="14"/>
  <c r="HI27" i="14"/>
  <c r="FM27" i="14"/>
  <c r="GC27" i="14"/>
  <c r="EG27" i="14"/>
  <c r="GS27" i="14"/>
  <c r="DU29" i="14"/>
  <c r="DY29" i="14"/>
  <c r="EC29" i="14"/>
  <c r="EG29" i="14"/>
  <c r="EK29" i="14"/>
  <c r="EO29" i="14"/>
  <c r="ES29" i="14"/>
  <c r="EW29" i="14"/>
  <c r="FA29" i="14"/>
  <c r="FE29" i="14"/>
  <c r="FI29" i="14"/>
  <c r="FM29" i="14"/>
  <c r="FQ29" i="14"/>
  <c r="FU29" i="14"/>
  <c r="FY29" i="14"/>
  <c r="GC29" i="14"/>
  <c r="GG29" i="14"/>
  <c r="GK29" i="14"/>
  <c r="GO29" i="14"/>
  <c r="GS29" i="14"/>
  <c r="GW29" i="14"/>
  <c r="HA29" i="14"/>
  <c r="HE29" i="14"/>
  <c r="HI29" i="14"/>
  <c r="HM29" i="14"/>
  <c r="DV29" i="14"/>
  <c r="DZ29" i="14"/>
  <c r="ED29" i="14"/>
  <c r="EH29" i="14"/>
  <c r="EL29" i="14"/>
  <c r="EP29" i="14"/>
  <c r="ET29" i="14"/>
  <c r="EX29" i="14"/>
  <c r="FB29" i="14"/>
  <c r="FF29" i="14"/>
  <c r="FJ29" i="14"/>
  <c r="FN29" i="14"/>
  <c r="FR29" i="14"/>
  <c r="FV29" i="14"/>
  <c r="FZ29" i="14"/>
  <c r="GD29" i="14"/>
  <c r="GH29" i="14"/>
  <c r="GL29" i="14"/>
  <c r="GP29" i="14"/>
  <c r="GT29" i="14"/>
  <c r="GX29" i="14"/>
  <c r="HB29" i="14"/>
  <c r="HF29" i="14"/>
  <c r="HJ29" i="14"/>
  <c r="HN29" i="14"/>
  <c r="DX29" i="14"/>
  <c r="EF29" i="14"/>
  <c r="EN29" i="14"/>
  <c r="EV29" i="14"/>
  <c r="FD29" i="14"/>
  <c r="FL29" i="14"/>
  <c r="FT29" i="14"/>
  <c r="GB29" i="14"/>
  <c r="GJ29" i="14"/>
  <c r="GR29" i="14"/>
  <c r="GZ29" i="14"/>
  <c r="HH29" i="14"/>
  <c r="DS29" i="14"/>
  <c r="EA29" i="14"/>
  <c r="EI29" i="14"/>
  <c r="EQ29" i="14"/>
  <c r="EY29" i="14"/>
  <c r="FG29" i="14"/>
  <c r="FO29" i="14"/>
  <c r="FW29" i="14"/>
  <c r="GE29" i="14"/>
  <c r="GM29" i="14"/>
  <c r="GU29" i="14"/>
  <c r="HC29" i="14"/>
  <c r="HK29" i="14"/>
  <c r="EB29" i="14"/>
  <c r="ER29" i="14"/>
  <c r="FH29" i="14"/>
  <c r="FX29" i="14"/>
  <c r="GN29" i="14"/>
  <c r="HD29" i="14"/>
  <c r="EE29" i="14"/>
  <c r="EU29" i="14"/>
  <c r="FK29" i="14"/>
  <c r="GA29" i="14"/>
  <c r="GQ29" i="14"/>
  <c r="HG29" i="14"/>
  <c r="DT29" i="14"/>
  <c r="EJ29" i="14"/>
  <c r="EZ29" i="14"/>
  <c r="FP29" i="14"/>
  <c r="GF29" i="14"/>
  <c r="GV29" i="14"/>
  <c r="HL29" i="14"/>
  <c r="EM29" i="14"/>
  <c r="GY29" i="14"/>
  <c r="FC29" i="14"/>
  <c r="HO29" i="14"/>
  <c r="FS29" i="14"/>
  <c r="DW29" i="14"/>
  <c r="GI29" i="14"/>
  <c r="DV36" i="14"/>
  <c r="DZ36" i="14"/>
  <c r="ED36" i="14"/>
  <c r="EH36" i="14"/>
  <c r="EL36" i="14"/>
  <c r="EP36" i="14"/>
  <c r="ET36" i="14"/>
  <c r="EX36" i="14"/>
  <c r="FB36" i="14"/>
  <c r="FF36" i="14"/>
  <c r="FJ36" i="14"/>
  <c r="FN36" i="14"/>
  <c r="FR36" i="14"/>
  <c r="FV36" i="14"/>
  <c r="FZ36" i="14"/>
  <c r="GD36" i="14"/>
  <c r="GH36" i="14"/>
  <c r="GL36" i="14"/>
  <c r="GP36" i="14"/>
  <c r="GT36" i="14"/>
  <c r="GX36" i="14"/>
  <c r="HB36" i="14"/>
  <c r="HF36" i="14"/>
  <c r="HJ36" i="14"/>
  <c r="HN36" i="14"/>
  <c r="DS36" i="14"/>
  <c r="DW36" i="14"/>
  <c r="EA36" i="14"/>
  <c r="EE36" i="14"/>
  <c r="EI36" i="14"/>
  <c r="EM36" i="14"/>
  <c r="EQ36" i="14"/>
  <c r="EU36" i="14"/>
  <c r="EY36" i="14"/>
  <c r="FC36" i="14"/>
  <c r="FG36" i="14"/>
  <c r="FK36" i="14"/>
  <c r="FO36" i="14"/>
  <c r="FS36" i="14"/>
  <c r="FW36" i="14"/>
  <c r="GA36" i="14"/>
  <c r="GE36" i="14"/>
  <c r="GI36" i="14"/>
  <c r="GM36" i="14"/>
  <c r="GQ36" i="14"/>
  <c r="GU36" i="14"/>
  <c r="GY36" i="14"/>
  <c r="HC36" i="14"/>
  <c r="HG36" i="14"/>
  <c r="HK36" i="14"/>
  <c r="HO36" i="14"/>
  <c r="DU36" i="14"/>
  <c r="EC36" i="14"/>
  <c r="EK36" i="14"/>
  <c r="ES36" i="14"/>
  <c r="FA36" i="14"/>
  <c r="FI36" i="14"/>
  <c r="FQ36" i="14"/>
  <c r="FY36" i="14"/>
  <c r="GG36" i="14"/>
  <c r="GO36" i="14"/>
  <c r="GW36" i="14"/>
  <c r="HE36" i="14"/>
  <c r="HM36" i="14"/>
  <c r="DX36" i="14"/>
  <c r="EF36" i="14"/>
  <c r="EN36" i="14"/>
  <c r="EV36" i="14"/>
  <c r="FD36" i="14"/>
  <c r="FL36" i="14"/>
  <c r="FT36" i="14"/>
  <c r="GB36" i="14"/>
  <c r="GJ36" i="14"/>
  <c r="GR36" i="14"/>
  <c r="GZ36" i="14"/>
  <c r="HH36" i="14"/>
  <c r="DY36" i="14"/>
  <c r="EO36" i="14"/>
  <c r="FE36" i="14"/>
  <c r="FU36" i="14"/>
  <c r="GK36" i="14"/>
  <c r="HA36" i="14"/>
  <c r="EB36" i="14"/>
  <c r="ER36" i="14"/>
  <c r="FH36" i="14"/>
  <c r="FX36" i="14"/>
  <c r="GN36" i="14"/>
  <c r="HD36" i="14"/>
  <c r="EG36" i="14"/>
  <c r="EW36" i="14"/>
  <c r="FM36" i="14"/>
  <c r="GC36" i="14"/>
  <c r="GS36" i="14"/>
  <c r="HI36" i="14"/>
  <c r="EJ36" i="14"/>
  <c r="GV36" i="14"/>
  <c r="EZ36" i="14"/>
  <c r="HL36" i="14"/>
  <c r="FP36" i="14"/>
  <c r="DT36" i="14"/>
  <c r="GF36" i="14"/>
  <c r="DU49" i="14"/>
  <c r="DY49" i="14"/>
  <c r="EC49" i="14"/>
  <c r="EG49" i="14"/>
  <c r="EK49" i="14"/>
  <c r="EO49" i="14"/>
  <c r="ES49" i="14"/>
  <c r="EW49" i="14"/>
  <c r="FA49" i="14"/>
  <c r="FE49" i="14"/>
  <c r="FI49" i="14"/>
  <c r="FM49" i="14"/>
  <c r="FQ49" i="14"/>
  <c r="FU49" i="14"/>
  <c r="FY49" i="14"/>
  <c r="GC49" i="14"/>
  <c r="GG49" i="14"/>
  <c r="GK49" i="14"/>
  <c r="GO49" i="14"/>
  <c r="GS49" i="14"/>
  <c r="GW49" i="14"/>
  <c r="HA49" i="14"/>
  <c r="HE49" i="14"/>
  <c r="HI49" i="14"/>
  <c r="HM49" i="14"/>
  <c r="DV49" i="14"/>
  <c r="DZ49" i="14"/>
  <c r="ED49" i="14"/>
  <c r="EH49" i="14"/>
  <c r="EL49" i="14"/>
  <c r="EP49" i="14"/>
  <c r="ET49" i="14"/>
  <c r="EX49" i="14"/>
  <c r="FB49" i="14"/>
  <c r="FF49" i="14"/>
  <c r="FJ49" i="14"/>
  <c r="FN49" i="14"/>
  <c r="FR49" i="14"/>
  <c r="FV49" i="14"/>
  <c r="FZ49" i="14"/>
  <c r="GD49" i="14"/>
  <c r="GH49" i="14"/>
  <c r="GL49" i="14"/>
  <c r="GP49" i="14"/>
  <c r="GT49" i="14"/>
  <c r="GX49" i="14"/>
  <c r="HB49" i="14"/>
  <c r="HF49" i="14"/>
  <c r="HJ49" i="14"/>
  <c r="HN49" i="14"/>
  <c r="DT49" i="14"/>
  <c r="EB49" i="14"/>
  <c r="EJ49" i="14"/>
  <c r="ER49" i="14"/>
  <c r="EZ49" i="14"/>
  <c r="FH49" i="14"/>
  <c r="FP49" i="14"/>
  <c r="FX49" i="14"/>
  <c r="GF49" i="14"/>
  <c r="GN49" i="14"/>
  <c r="GV49" i="14"/>
  <c r="HD49" i="14"/>
  <c r="HL49" i="14"/>
  <c r="DW49" i="14"/>
  <c r="EE49" i="14"/>
  <c r="EM49" i="14"/>
  <c r="EU49" i="14"/>
  <c r="FC49" i="14"/>
  <c r="FK49" i="14"/>
  <c r="FS49" i="14"/>
  <c r="GA49" i="14"/>
  <c r="GI49" i="14"/>
  <c r="GQ49" i="14"/>
  <c r="GY49" i="14"/>
  <c r="HG49" i="14"/>
  <c r="HO49" i="14"/>
  <c r="DX49" i="14"/>
  <c r="EN49" i="14"/>
  <c r="FD49" i="14"/>
  <c r="FT49" i="14"/>
  <c r="GJ49" i="14"/>
  <c r="GZ49" i="14"/>
  <c r="EA49" i="14"/>
  <c r="EQ49" i="14"/>
  <c r="FG49" i="14"/>
  <c r="FW49" i="14"/>
  <c r="GM49" i="14"/>
  <c r="HC49" i="14"/>
  <c r="EF49" i="14"/>
  <c r="EV49" i="14"/>
  <c r="FL49" i="14"/>
  <c r="GB49" i="14"/>
  <c r="GR49" i="14"/>
  <c r="HH49" i="14"/>
  <c r="FO49" i="14"/>
  <c r="DS49" i="14"/>
  <c r="GE49" i="14"/>
  <c r="EI49" i="14"/>
  <c r="GU49" i="14"/>
  <c r="EY49" i="14"/>
  <c r="HK49" i="14"/>
  <c r="DT65" i="14"/>
  <c r="DX65" i="14"/>
  <c r="EB65" i="14"/>
  <c r="EF65" i="14"/>
  <c r="EJ65" i="14"/>
  <c r="EN65" i="14"/>
  <c r="ER65" i="14"/>
  <c r="EV65" i="14"/>
  <c r="EZ65" i="14"/>
  <c r="FD65" i="14"/>
  <c r="FH65" i="14"/>
  <c r="FL65" i="14"/>
  <c r="FP65" i="14"/>
  <c r="FT65" i="14"/>
  <c r="FX65" i="14"/>
  <c r="GB65" i="14"/>
  <c r="GF65" i="14"/>
  <c r="GJ65" i="14"/>
  <c r="GN65" i="14"/>
  <c r="GR65" i="14"/>
  <c r="GV65" i="14"/>
  <c r="GZ65" i="14"/>
  <c r="HD65" i="14"/>
  <c r="HH65" i="14"/>
  <c r="HL65" i="14"/>
  <c r="DU65" i="14"/>
  <c r="DY65" i="14"/>
  <c r="EC65" i="14"/>
  <c r="EG65" i="14"/>
  <c r="EK65" i="14"/>
  <c r="EO65" i="14"/>
  <c r="ES65" i="14"/>
  <c r="EW65" i="14"/>
  <c r="FA65" i="14"/>
  <c r="FE65" i="14"/>
  <c r="FI65" i="14"/>
  <c r="FM65" i="14"/>
  <c r="FQ65" i="14"/>
  <c r="FU65" i="14"/>
  <c r="FY65" i="14"/>
  <c r="GC65" i="14"/>
  <c r="GG65" i="14"/>
  <c r="GK65" i="14"/>
  <c r="GO65" i="14"/>
  <c r="GS65" i="14"/>
  <c r="GW65" i="14"/>
  <c r="HA65" i="14"/>
  <c r="HE65" i="14"/>
  <c r="HI65" i="14"/>
  <c r="HM65" i="14"/>
  <c r="DZ65" i="14"/>
  <c r="EH65" i="14"/>
  <c r="EP65" i="14"/>
  <c r="EX65" i="14"/>
  <c r="FF65" i="14"/>
  <c r="FN65" i="14"/>
  <c r="FV65" i="14"/>
  <c r="GD65" i="14"/>
  <c r="GL65" i="14"/>
  <c r="GT65" i="14"/>
  <c r="HB65" i="14"/>
  <c r="HJ65" i="14"/>
  <c r="DS65" i="14"/>
  <c r="EA65" i="14"/>
  <c r="EI65" i="14"/>
  <c r="EQ65" i="14"/>
  <c r="EY65" i="14"/>
  <c r="FG65" i="14"/>
  <c r="FO65" i="14"/>
  <c r="FW65" i="14"/>
  <c r="GE65" i="14"/>
  <c r="GM65" i="14"/>
  <c r="GU65" i="14"/>
  <c r="HC65" i="14"/>
  <c r="HK65" i="14"/>
  <c r="DV65" i="14"/>
  <c r="ED65" i="14"/>
  <c r="EL65" i="14"/>
  <c r="ET65" i="14"/>
  <c r="FB65" i="14"/>
  <c r="FJ65" i="14"/>
  <c r="FR65" i="14"/>
  <c r="FZ65" i="14"/>
  <c r="GH65" i="14"/>
  <c r="GP65" i="14"/>
  <c r="GX65" i="14"/>
  <c r="HF65" i="14"/>
  <c r="HN65" i="14"/>
  <c r="EM65" i="14"/>
  <c r="FS65" i="14"/>
  <c r="GY65" i="14"/>
  <c r="EU65" i="14"/>
  <c r="GA65" i="14"/>
  <c r="HG65" i="14"/>
  <c r="DW65" i="14"/>
  <c r="FC65" i="14"/>
  <c r="GI65" i="14"/>
  <c r="HO65" i="14"/>
  <c r="EE65" i="14"/>
  <c r="FK65" i="14"/>
  <c r="GQ65" i="14"/>
  <c r="DZ61" i="15"/>
  <c r="ED61" i="15"/>
  <c r="EH61" i="15"/>
  <c r="EL61" i="15"/>
  <c r="EP61" i="15"/>
  <c r="ET61" i="15"/>
  <c r="EX61" i="15"/>
  <c r="FB61" i="15"/>
  <c r="FF61" i="15"/>
  <c r="FJ61" i="15"/>
  <c r="FN61" i="15"/>
  <c r="FR61" i="15"/>
  <c r="FV61" i="15"/>
  <c r="FZ61" i="15"/>
  <c r="GD61" i="15"/>
  <c r="GH61" i="15"/>
  <c r="GL61" i="15"/>
  <c r="GP61" i="15"/>
  <c r="GT61" i="15"/>
  <c r="GX61" i="15"/>
  <c r="HB61" i="15"/>
  <c r="HF61" i="15"/>
  <c r="HJ61" i="15"/>
  <c r="HN61" i="15"/>
  <c r="HR61" i="15"/>
  <c r="DW61" i="15"/>
  <c r="EA61" i="15"/>
  <c r="EE61" i="15"/>
  <c r="EI61" i="15"/>
  <c r="EM61" i="15"/>
  <c r="EQ61" i="15"/>
  <c r="EU61" i="15"/>
  <c r="EY61" i="15"/>
  <c r="FC61" i="15"/>
  <c r="FG61" i="15"/>
  <c r="FK61" i="15"/>
  <c r="FO61" i="15"/>
  <c r="FS61" i="15"/>
  <c r="FW61" i="15"/>
  <c r="GA61" i="15"/>
  <c r="GE61" i="15"/>
  <c r="GI61" i="15"/>
  <c r="GM61" i="15"/>
  <c r="GQ61" i="15"/>
  <c r="GU61" i="15"/>
  <c r="GY61" i="15"/>
  <c r="HC61" i="15"/>
  <c r="HG61" i="15"/>
  <c r="HK61" i="15"/>
  <c r="HO61" i="15"/>
  <c r="HS61" i="15"/>
  <c r="DX61" i="15"/>
  <c r="EB61" i="15"/>
  <c r="EF61" i="15"/>
  <c r="EJ61" i="15"/>
  <c r="EN61" i="15"/>
  <c r="ER61" i="15"/>
  <c r="EV61" i="15"/>
  <c r="EZ61" i="15"/>
  <c r="FD61" i="15"/>
  <c r="FH61" i="15"/>
  <c r="FL61" i="15"/>
  <c r="FP61" i="15"/>
  <c r="FT61" i="15"/>
  <c r="FX61" i="15"/>
  <c r="GB61" i="15"/>
  <c r="GF61" i="15"/>
  <c r="GJ61" i="15"/>
  <c r="GN61" i="15"/>
  <c r="GR61" i="15"/>
  <c r="GV61" i="15"/>
  <c r="GZ61" i="15"/>
  <c r="HD61" i="15"/>
  <c r="HH61" i="15"/>
  <c r="HL61" i="15"/>
  <c r="HP61" i="15"/>
  <c r="EC61" i="15"/>
  <c r="ES61" i="15"/>
  <c r="FI61" i="15"/>
  <c r="FY61" i="15"/>
  <c r="GO61" i="15"/>
  <c r="HE61" i="15"/>
  <c r="EG61" i="15"/>
  <c r="EW61" i="15"/>
  <c r="FM61" i="15"/>
  <c r="GC61" i="15"/>
  <c r="GS61" i="15"/>
  <c r="HI61" i="15"/>
  <c r="EK61" i="15"/>
  <c r="FA61" i="15"/>
  <c r="FQ61" i="15"/>
  <c r="GG61" i="15"/>
  <c r="GW61" i="15"/>
  <c r="HM61" i="15"/>
  <c r="FE61" i="15"/>
  <c r="HQ61" i="15"/>
  <c r="FU61" i="15"/>
  <c r="DY61" i="15"/>
  <c r="GK61" i="15"/>
  <c r="EO61" i="15"/>
  <c r="HA61" i="15"/>
  <c r="DY25" i="15"/>
  <c r="EC25" i="15"/>
  <c r="EG25" i="15"/>
  <c r="EK25" i="15"/>
  <c r="EO25" i="15"/>
  <c r="ES25" i="15"/>
  <c r="EW25" i="15"/>
  <c r="FA25" i="15"/>
  <c r="FE25" i="15"/>
  <c r="FI25" i="15"/>
  <c r="FM25" i="15"/>
  <c r="FQ25" i="15"/>
  <c r="FU25" i="15"/>
  <c r="FY25" i="15"/>
  <c r="GC25" i="15"/>
  <c r="GG25" i="15"/>
  <c r="GK25" i="15"/>
  <c r="GO25" i="15"/>
  <c r="GS25" i="15"/>
  <c r="GW25" i="15"/>
  <c r="HA25" i="15"/>
  <c r="HE25" i="15"/>
  <c r="HI25" i="15"/>
  <c r="HM25" i="15"/>
  <c r="HQ25" i="15"/>
  <c r="DZ25" i="15"/>
  <c r="ED25" i="15"/>
  <c r="EH25" i="15"/>
  <c r="EL25" i="15"/>
  <c r="EP25" i="15"/>
  <c r="ET25" i="15"/>
  <c r="EX25" i="15"/>
  <c r="FB25" i="15"/>
  <c r="FF25" i="15"/>
  <c r="FJ25" i="15"/>
  <c r="FN25" i="15"/>
  <c r="FR25" i="15"/>
  <c r="FV25" i="15"/>
  <c r="FZ25" i="15"/>
  <c r="GD25" i="15"/>
  <c r="GH25" i="15"/>
  <c r="GL25" i="15"/>
  <c r="GP25" i="15"/>
  <c r="GT25" i="15"/>
  <c r="GX25" i="15"/>
  <c r="HB25" i="15"/>
  <c r="HF25" i="15"/>
  <c r="HJ25" i="15"/>
  <c r="HN25" i="15"/>
  <c r="HR25" i="15"/>
  <c r="DW25" i="15"/>
  <c r="EA25" i="15"/>
  <c r="EE25" i="15"/>
  <c r="EI25" i="15"/>
  <c r="EM25" i="15"/>
  <c r="EQ25" i="15"/>
  <c r="EU25" i="15"/>
  <c r="EY25" i="15"/>
  <c r="FC25" i="15"/>
  <c r="FG25" i="15"/>
  <c r="FK25" i="15"/>
  <c r="FO25" i="15"/>
  <c r="FS25" i="15"/>
  <c r="FW25" i="15"/>
  <c r="GA25" i="15"/>
  <c r="GE25" i="15"/>
  <c r="GI25" i="15"/>
  <c r="GM25" i="15"/>
  <c r="GQ25" i="15"/>
  <c r="GU25" i="15"/>
  <c r="GY25" i="15"/>
  <c r="HC25" i="15"/>
  <c r="HG25" i="15"/>
  <c r="HK25" i="15"/>
  <c r="HO25" i="15"/>
  <c r="HS25" i="15"/>
  <c r="EF25" i="15"/>
  <c r="EV25" i="15"/>
  <c r="FL25" i="15"/>
  <c r="GB25" i="15"/>
  <c r="GR25" i="15"/>
  <c r="HH25" i="15"/>
  <c r="EJ25" i="15"/>
  <c r="EZ25" i="15"/>
  <c r="FP25" i="15"/>
  <c r="GF25" i="15"/>
  <c r="GV25" i="15"/>
  <c r="HL25" i="15"/>
  <c r="DX25" i="15"/>
  <c r="EN25" i="15"/>
  <c r="FD25" i="15"/>
  <c r="FT25" i="15"/>
  <c r="GJ25" i="15"/>
  <c r="GZ25" i="15"/>
  <c r="HP25" i="15"/>
  <c r="EB25" i="15"/>
  <c r="GN25" i="15"/>
  <c r="ER25" i="15"/>
  <c r="HD25" i="15"/>
  <c r="FH25" i="15"/>
  <c r="FX25" i="15"/>
  <c r="DZ69" i="15"/>
  <c r="ED69" i="15"/>
  <c r="EH69" i="15"/>
  <c r="EL69" i="15"/>
  <c r="EP69" i="15"/>
  <c r="ET69" i="15"/>
  <c r="EX69" i="15"/>
  <c r="FB69" i="15"/>
  <c r="FF69" i="15"/>
  <c r="FJ69" i="15"/>
  <c r="FN69" i="15"/>
  <c r="FR69" i="15"/>
  <c r="FV69" i="15"/>
  <c r="FZ69" i="15"/>
  <c r="GD69" i="15"/>
  <c r="GH69" i="15"/>
  <c r="GL69" i="15"/>
  <c r="GP69" i="15"/>
  <c r="GT69" i="15"/>
  <c r="GX69" i="15"/>
  <c r="HB69" i="15"/>
  <c r="HF69" i="15"/>
  <c r="HJ69" i="15"/>
  <c r="HN69" i="15"/>
  <c r="HR69" i="15"/>
  <c r="DW69" i="15"/>
  <c r="EA69" i="15"/>
  <c r="EE69" i="15"/>
  <c r="EI69" i="15"/>
  <c r="EM69" i="15"/>
  <c r="EQ69" i="15"/>
  <c r="EU69" i="15"/>
  <c r="EY69" i="15"/>
  <c r="FC69" i="15"/>
  <c r="FG69" i="15"/>
  <c r="FK69" i="15"/>
  <c r="FO69" i="15"/>
  <c r="FS69" i="15"/>
  <c r="FW69" i="15"/>
  <c r="GA69" i="15"/>
  <c r="GE69" i="15"/>
  <c r="GI69" i="15"/>
  <c r="GM69" i="15"/>
  <c r="GQ69" i="15"/>
  <c r="GU69" i="15"/>
  <c r="GY69" i="15"/>
  <c r="HC69" i="15"/>
  <c r="HG69" i="15"/>
  <c r="HK69" i="15"/>
  <c r="HO69" i="15"/>
  <c r="HS69" i="15"/>
  <c r="DX69" i="15"/>
  <c r="EB69" i="15"/>
  <c r="EF69" i="15"/>
  <c r="EJ69" i="15"/>
  <c r="EN69" i="15"/>
  <c r="ER69" i="15"/>
  <c r="EV69" i="15"/>
  <c r="EZ69" i="15"/>
  <c r="FD69" i="15"/>
  <c r="FH69" i="15"/>
  <c r="FL69" i="15"/>
  <c r="FP69" i="15"/>
  <c r="FT69" i="15"/>
  <c r="FX69" i="15"/>
  <c r="GB69" i="15"/>
  <c r="GF69" i="15"/>
  <c r="GJ69" i="15"/>
  <c r="GN69" i="15"/>
  <c r="GR69" i="15"/>
  <c r="GV69" i="15"/>
  <c r="GZ69" i="15"/>
  <c r="HD69" i="15"/>
  <c r="HH69" i="15"/>
  <c r="HL69" i="15"/>
  <c r="HP69" i="15"/>
  <c r="EK69" i="15"/>
  <c r="FA69" i="15"/>
  <c r="FQ69" i="15"/>
  <c r="GG69" i="15"/>
  <c r="GW69" i="15"/>
  <c r="HM69" i="15"/>
  <c r="DY69" i="15"/>
  <c r="EO69" i="15"/>
  <c r="FE69" i="15"/>
  <c r="FU69" i="15"/>
  <c r="GK69" i="15"/>
  <c r="HA69" i="15"/>
  <c r="HQ69" i="15"/>
  <c r="EC69" i="15"/>
  <c r="ES69" i="15"/>
  <c r="FI69" i="15"/>
  <c r="FY69" i="15"/>
  <c r="GO69" i="15"/>
  <c r="HE69" i="15"/>
  <c r="GC69" i="15"/>
  <c r="EG69" i="15"/>
  <c r="GS69" i="15"/>
  <c r="EW69" i="15"/>
  <c r="HI69" i="15"/>
  <c r="FM69" i="15"/>
  <c r="DZ57" i="15"/>
  <c r="ED57" i="15"/>
  <c r="EH57" i="15"/>
  <c r="EL57" i="15"/>
  <c r="EP57" i="15"/>
  <c r="ET57" i="15"/>
  <c r="EX57" i="15"/>
  <c r="FB57" i="15"/>
  <c r="FF57" i="15"/>
  <c r="FJ57" i="15"/>
  <c r="FN57" i="15"/>
  <c r="FR57" i="15"/>
  <c r="FV57" i="15"/>
  <c r="FZ57" i="15"/>
  <c r="GD57" i="15"/>
  <c r="GH57" i="15"/>
  <c r="GL57" i="15"/>
  <c r="GP57" i="15"/>
  <c r="GT57" i="15"/>
  <c r="GX57" i="15"/>
  <c r="HB57" i="15"/>
  <c r="HF57" i="15"/>
  <c r="HJ57" i="15"/>
  <c r="HN57" i="15"/>
  <c r="HR57" i="15"/>
  <c r="DW57" i="15"/>
  <c r="EA57" i="15"/>
  <c r="EE57" i="15"/>
  <c r="EI57" i="15"/>
  <c r="EM57" i="15"/>
  <c r="EQ57" i="15"/>
  <c r="EU57" i="15"/>
  <c r="EY57" i="15"/>
  <c r="FC57" i="15"/>
  <c r="FG57" i="15"/>
  <c r="FK57" i="15"/>
  <c r="FO57" i="15"/>
  <c r="FS57" i="15"/>
  <c r="FW57" i="15"/>
  <c r="GA57" i="15"/>
  <c r="GE57" i="15"/>
  <c r="GI57" i="15"/>
  <c r="GM57" i="15"/>
  <c r="GQ57" i="15"/>
  <c r="GU57" i="15"/>
  <c r="GY57" i="15"/>
  <c r="HC57" i="15"/>
  <c r="HG57" i="15"/>
  <c r="HK57" i="15"/>
  <c r="HO57" i="15"/>
  <c r="HS57" i="15"/>
  <c r="DX57" i="15"/>
  <c r="EB57" i="15"/>
  <c r="EF57" i="15"/>
  <c r="EJ57" i="15"/>
  <c r="EN57" i="15"/>
  <c r="ER57" i="15"/>
  <c r="EV57" i="15"/>
  <c r="EZ57" i="15"/>
  <c r="FD57" i="15"/>
  <c r="FH57" i="15"/>
  <c r="FL57" i="15"/>
  <c r="FP57" i="15"/>
  <c r="FT57" i="15"/>
  <c r="FX57" i="15"/>
  <c r="GB57" i="15"/>
  <c r="GF57" i="15"/>
  <c r="GJ57" i="15"/>
  <c r="GN57" i="15"/>
  <c r="GR57" i="15"/>
  <c r="GV57" i="15"/>
  <c r="GZ57" i="15"/>
  <c r="HD57" i="15"/>
  <c r="HH57" i="15"/>
  <c r="HL57" i="15"/>
  <c r="HP57" i="15"/>
  <c r="EG57" i="15"/>
  <c r="EW57" i="15"/>
  <c r="FM57" i="15"/>
  <c r="GC57" i="15"/>
  <c r="GS57" i="15"/>
  <c r="HI57" i="15"/>
  <c r="EK57" i="15"/>
  <c r="FA57" i="15"/>
  <c r="FQ57" i="15"/>
  <c r="GG57" i="15"/>
  <c r="GW57" i="15"/>
  <c r="HM57" i="15"/>
  <c r="DY57" i="15"/>
  <c r="EO57" i="15"/>
  <c r="FE57" i="15"/>
  <c r="FU57" i="15"/>
  <c r="GK57" i="15"/>
  <c r="HA57" i="15"/>
  <c r="HQ57" i="15"/>
  <c r="FY57" i="15"/>
  <c r="EC57" i="15"/>
  <c r="GO57" i="15"/>
  <c r="ES57" i="15"/>
  <c r="HE57" i="15"/>
  <c r="FI57" i="15"/>
  <c r="DX22" i="15"/>
  <c r="EB22" i="15"/>
  <c r="EF22" i="15"/>
  <c r="EJ22" i="15"/>
  <c r="EN22" i="15"/>
  <c r="ER22" i="15"/>
  <c r="EV22" i="15"/>
  <c r="EZ22" i="15"/>
  <c r="FD22" i="15"/>
  <c r="FH22" i="15"/>
  <c r="FL22" i="15"/>
  <c r="FP22" i="15"/>
  <c r="FT22" i="15"/>
  <c r="FX22" i="15"/>
  <c r="GB22" i="15"/>
  <c r="GF22" i="15"/>
  <c r="GJ22" i="15"/>
  <c r="GN22" i="15"/>
  <c r="GR22" i="15"/>
  <c r="GV22" i="15"/>
  <c r="GZ22" i="15"/>
  <c r="HD22" i="15"/>
  <c r="HH22" i="15"/>
  <c r="HL22" i="15"/>
  <c r="HP22" i="15"/>
  <c r="DY22" i="15"/>
  <c r="EC22" i="15"/>
  <c r="EG22" i="15"/>
  <c r="EK22" i="15"/>
  <c r="EO22" i="15"/>
  <c r="ES22" i="15"/>
  <c r="EW22" i="15"/>
  <c r="FA22" i="15"/>
  <c r="FE22" i="15"/>
  <c r="FI22" i="15"/>
  <c r="FM22" i="15"/>
  <c r="FQ22" i="15"/>
  <c r="FU22" i="15"/>
  <c r="FY22" i="15"/>
  <c r="GC22" i="15"/>
  <c r="GG22" i="15"/>
  <c r="GK22" i="15"/>
  <c r="GO22" i="15"/>
  <c r="GS22" i="15"/>
  <c r="GW22" i="15"/>
  <c r="HA22" i="15"/>
  <c r="HE22" i="15"/>
  <c r="HI22" i="15"/>
  <c r="HM22" i="15"/>
  <c r="HQ22" i="15"/>
  <c r="DZ22" i="15"/>
  <c r="ED22" i="15"/>
  <c r="EH22" i="15"/>
  <c r="EL22" i="15"/>
  <c r="EP22" i="15"/>
  <c r="ET22" i="15"/>
  <c r="EX22" i="15"/>
  <c r="FB22" i="15"/>
  <c r="FF22" i="15"/>
  <c r="FJ22" i="15"/>
  <c r="FN22" i="15"/>
  <c r="FR22" i="15"/>
  <c r="FV22" i="15"/>
  <c r="FZ22" i="15"/>
  <c r="GD22" i="15"/>
  <c r="GH22" i="15"/>
  <c r="GL22" i="15"/>
  <c r="GP22" i="15"/>
  <c r="GT22" i="15"/>
  <c r="GX22" i="15"/>
  <c r="HB22" i="15"/>
  <c r="HF22" i="15"/>
  <c r="HJ22" i="15"/>
  <c r="HN22" i="15"/>
  <c r="HR22" i="15"/>
  <c r="EA22" i="15"/>
  <c r="EQ22" i="15"/>
  <c r="FG22" i="15"/>
  <c r="FW22" i="15"/>
  <c r="GM22" i="15"/>
  <c r="HC22" i="15"/>
  <c r="HS22" i="15"/>
  <c r="EE22" i="15"/>
  <c r="EU22" i="15"/>
  <c r="FK22" i="15"/>
  <c r="GA22" i="15"/>
  <c r="GQ22" i="15"/>
  <c r="HG22" i="15"/>
  <c r="EI22" i="15"/>
  <c r="EY22" i="15"/>
  <c r="FO22" i="15"/>
  <c r="GE22" i="15"/>
  <c r="GU22" i="15"/>
  <c r="HK22" i="15"/>
  <c r="EM22" i="15"/>
  <c r="GY22" i="15"/>
  <c r="FC22" i="15"/>
  <c r="HO22" i="15"/>
  <c r="FS22" i="15"/>
  <c r="DW22" i="15"/>
  <c r="GI22" i="15"/>
  <c r="DY54" i="15"/>
  <c r="EC54" i="15"/>
  <c r="EG54" i="15"/>
  <c r="EK54" i="15"/>
  <c r="EO54" i="15"/>
  <c r="ES54" i="15"/>
  <c r="EW54" i="15"/>
  <c r="FA54" i="15"/>
  <c r="FE54" i="15"/>
  <c r="FI54" i="15"/>
  <c r="FM54" i="15"/>
  <c r="FQ54" i="15"/>
  <c r="FU54" i="15"/>
  <c r="FY54" i="15"/>
  <c r="GC54" i="15"/>
  <c r="GG54" i="15"/>
  <c r="GK54" i="15"/>
  <c r="GO54" i="15"/>
  <c r="GS54" i="15"/>
  <c r="GW54" i="15"/>
  <c r="HA54" i="15"/>
  <c r="HE54" i="15"/>
  <c r="HI54" i="15"/>
  <c r="HM54" i="15"/>
  <c r="HQ54" i="15"/>
  <c r="DZ54" i="15"/>
  <c r="ED54" i="15"/>
  <c r="EH54" i="15"/>
  <c r="EL54" i="15"/>
  <c r="EP54" i="15"/>
  <c r="ET54" i="15"/>
  <c r="EX54" i="15"/>
  <c r="FB54" i="15"/>
  <c r="FF54" i="15"/>
  <c r="FJ54" i="15"/>
  <c r="FN54" i="15"/>
  <c r="FR54" i="15"/>
  <c r="FV54" i="15"/>
  <c r="FZ54" i="15"/>
  <c r="GD54" i="15"/>
  <c r="GH54" i="15"/>
  <c r="GL54" i="15"/>
  <c r="GP54" i="15"/>
  <c r="GT54" i="15"/>
  <c r="GX54" i="15"/>
  <c r="HB54" i="15"/>
  <c r="HF54" i="15"/>
  <c r="HJ54" i="15"/>
  <c r="HN54" i="15"/>
  <c r="HR54" i="15"/>
  <c r="DW54" i="15"/>
  <c r="EA54" i="15"/>
  <c r="EE54" i="15"/>
  <c r="EI54" i="15"/>
  <c r="EM54" i="15"/>
  <c r="EQ54" i="15"/>
  <c r="EU54" i="15"/>
  <c r="EY54" i="15"/>
  <c r="FC54" i="15"/>
  <c r="FG54" i="15"/>
  <c r="FK54" i="15"/>
  <c r="FO54" i="15"/>
  <c r="FS54" i="15"/>
  <c r="FW54" i="15"/>
  <c r="GA54" i="15"/>
  <c r="GE54" i="15"/>
  <c r="GI54" i="15"/>
  <c r="GM54" i="15"/>
  <c r="GQ54" i="15"/>
  <c r="GU54" i="15"/>
  <c r="GY54" i="15"/>
  <c r="HC54" i="15"/>
  <c r="HG54" i="15"/>
  <c r="HK54" i="15"/>
  <c r="HO54" i="15"/>
  <c r="HS54" i="15"/>
  <c r="EF54" i="15"/>
  <c r="EV54" i="15"/>
  <c r="FL54" i="15"/>
  <c r="GB54" i="15"/>
  <c r="GR54" i="15"/>
  <c r="HH54" i="15"/>
  <c r="EJ54" i="15"/>
  <c r="EZ54" i="15"/>
  <c r="FP54" i="15"/>
  <c r="GF54" i="15"/>
  <c r="GV54" i="15"/>
  <c r="HL54" i="15"/>
  <c r="DX54" i="15"/>
  <c r="EN54" i="15"/>
  <c r="FD54" i="15"/>
  <c r="FT54" i="15"/>
  <c r="GJ54" i="15"/>
  <c r="GZ54" i="15"/>
  <c r="HP54" i="15"/>
  <c r="FH54" i="15"/>
  <c r="FX54" i="15"/>
  <c r="EB54" i="15"/>
  <c r="GN54" i="15"/>
  <c r="ER54" i="15"/>
  <c r="HD54" i="15"/>
  <c r="DW52" i="15"/>
  <c r="EA52" i="15"/>
  <c r="EE52" i="15"/>
  <c r="EI52" i="15"/>
  <c r="EM52" i="15"/>
  <c r="EQ52" i="15"/>
  <c r="EU52" i="15"/>
  <c r="EY52" i="15"/>
  <c r="FC52" i="15"/>
  <c r="FG52" i="15"/>
  <c r="FK52" i="15"/>
  <c r="FO52" i="15"/>
  <c r="FS52" i="15"/>
  <c r="FW52" i="15"/>
  <c r="GA52" i="15"/>
  <c r="GE52" i="15"/>
  <c r="GI52" i="15"/>
  <c r="GM52" i="15"/>
  <c r="GQ52" i="15"/>
  <c r="GU52" i="15"/>
  <c r="GY52" i="15"/>
  <c r="HC52" i="15"/>
  <c r="HG52" i="15"/>
  <c r="HK52" i="15"/>
  <c r="HO52" i="15"/>
  <c r="HS52" i="15"/>
  <c r="DX52" i="15"/>
  <c r="EB52" i="15"/>
  <c r="EF52" i="15"/>
  <c r="EJ52" i="15"/>
  <c r="EN52" i="15"/>
  <c r="ER52" i="15"/>
  <c r="EV52" i="15"/>
  <c r="EZ52" i="15"/>
  <c r="FD52" i="15"/>
  <c r="FH52" i="15"/>
  <c r="FL52" i="15"/>
  <c r="FP52" i="15"/>
  <c r="FT52" i="15"/>
  <c r="FX52" i="15"/>
  <c r="GB52" i="15"/>
  <c r="GF52" i="15"/>
  <c r="GJ52" i="15"/>
  <c r="GN52" i="15"/>
  <c r="GR52" i="15"/>
  <c r="GV52" i="15"/>
  <c r="GZ52" i="15"/>
  <c r="HD52" i="15"/>
  <c r="HH52" i="15"/>
  <c r="HL52" i="15"/>
  <c r="HP52" i="15"/>
  <c r="DY52" i="15"/>
  <c r="EC52" i="15"/>
  <c r="EG52" i="15"/>
  <c r="EK52" i="15"/>
  <c r="EO52" i="15"/>
  <c r="ES52" i="15"/>
  <c r="EW52" i="15"/>
  <c r="FA52" i="15"/>
  <c r="FE52" i="15"/>
  <c r="FI52" i="15"/>
  <c r="FM52" i="15"/>
  <c r="FQ52" i="15"/>
  <c r="FU52" i="15"/>
  <c r="FY52" i="15"/>
  <c r="GC52" i="15"/>
  <c r="GG52" i="15"/>
  <c r="GK52" i="15"/>
  <c r="GO52" i="15"/>
  <c r="GS52" i="15"/>
  <c r="GW52" i="15"/>
  <c r="HA52" i="15"/>
  <c r="HE52" i="15"/>
  <c r="HI52" i="15"/>
  <c r="HM52" i="15"/>
  <c r="HQ52" i="15"/>
  <c r="DZ52" i="15"/>
  <c r="EP52" i="15"/>
  <c r="FF52" i="15"/>
  <c r="FV52" i="15"/>
  <c r="GL52" i="15"/>
  <c r="HB52" i="15"/>
  <c r="HR52" i="15"/>
  <c r="ED52" i="15"/>
  <c r="ET52" i="15"/>
  <c r="FJ52" i="15"/>
  <c r="FZ52" i="15"/>
  <c r="GP52" i="15"/>
  <c r="HF52" i="15"/>
  <c r="EH52" i="15"/>
  <c r="EX52" i="15"/>
  <c r="FN52" i="15"/>
  <c r="GD52" i="15"/>
  <c r="GT52" i="15"/>
  <c r="HJ52" i="15"/>
  <c r="FR52" i="15"/>
  <c r="GH52" i="15"/>
  <c r="EL52" i="15"/>
  <c r="GX52" i="15"/>
  <c r="HN52" i="15"/>
  <c r="FB52" i="15"/>
  <c r="DW60" i="15"/>
  <c r="EA60" i="15"/>
  <c r="EE60" i="15"/>
  <c r="EI60" i="15"/>
  <c r="EM60" i="15"/>
  <c r="EQ60" i="15"/>
  <c r="EU60" i="15"/>
  <c r="EY60" i="15"/>
  <c r="FC60" i="15"/>
  <c r="FG60" i="15"/>
  <c r="FK60" i="15"/>
  <c r="FO60" i="15"/>
  <c r="FS60" i="15"/>
  <c r="FW60" i="15"/>
  <c r="GA60" i="15"/>
  <c r="GE60" i="15"/>
  <c r="GI60" i="15"/>
  <c r="GM60" i="15"/>
  <c r="GQ60" i="15"/>
  <c r="GU60" i="15"/>
  <c r="GY60" i="15"/>
  <c r="HC60" i="15"/>
  <c r="HG60" i="15"/>
  <c r="HK60" i="15"/>
  <c r="HO60" i="15"/>
  <c r="HS60" i="15"/>
  <c r="DX60" i="15"/>
  <c r="EB60" i="15"/>
  <c r="EF60" i="15"/>
  <c r="EJ60" i="15"/>
  <c r="EN60" i="15"/>
  <c r="ER60" i="15"/>
  <c r="EV60" i="15"/>
  <c r="EZ60" i="15"/>
  <c r="FD60" i="15"/>
  <c r="FH60" i="15"/>
  <c r="FL60" i="15"/>
  <c r="FP60" i="15"/>
  <c r="FT60" i="15"/>
  <c r="FX60" i="15"/>
  <c r="GB60" i="15"/>
  <c r="GF60" i="15"/>
  <c r="GJ60" i="15"/>
  <c r="GN60" i="15"/>
  <c r="GR60" i="15"/>
  <c r="GV60" i="15"/>
  <c r="GZ60" i="15"/>
  <c r="HD60" i="15"/>
  <c r="HH60" i="15"/>
  <c r="HL60" i="15"/>
  <c r="HP60" i="15"/>
  <c r="DY60" i="15"/>
  <c r="EC60" i="15"/>
  <c r="EG60" i="15"/>
  <c r="EK60" i="15"/>
  <c r="EO60" i="15"/>
  <c r="ES60" i="15"/>
  <c r="EW60" i="15"/>
  <c r="FA60" i="15"/>
  <c r="FE60" i="15"/>
  <c r="FI60" i="15"/>
  <c r="FM60" i="15"/>
  <c r="FQ60" i="15"/>
  <c r="FU60" i="15"/>
  <c r="FY60" i="15"/>
  <c r="GC60" i="15"/>
  <c r="GG60" i="15"/>
  <c r="GK60" i="15"/>
  <c r="GO60" i="15"/>
  <c r="GS60" i="15"/>
  <c r="GW60" i="15"/>
  <c r="HA60" i="15"/>
  <c r="HE60" i="15"/>
  <c r="HI60" i="15"/>
  <c r="HM60" i="15"/>
  <c r="HQ60" i="15"/>
  <c r="EH60" i="15"/>
  <c r="EX60" i="15"/>
  <c r="FN60" i="15"/>
  <c r="GD60" i="15"/>
  <c r="GT60" i="15"/>
  <c r="HJ60" i="15"/>
  <c r="EL60" i="15"/>
  <c r="FB60" i="15"/>
  <c r="FR60" i="15"/>
  <c r="GH60" i="15"/>
  <c r="GX60" i="15"/>
  <c r="HN60" i="15"/>
  <c r="DZ60" i="15"/>
  <c r="EP60" i="15"/>
  <c r="FF60" i="15"/>
  <c r="FV60" i="15"/>
  <c r="GL60" i="15"/>
  <c r="HB60" i="15"/>
  <c r="HR60" i="15"/>
  <c r="ED60" i="15"/>
  <c r="GP60" i="15"/>
  <c r="ET60" i="15"/>
  <c r="HF60" i="15"/>
  <c r="FJ60" i="15"/>
  <c r="FZ60" i="15"/>
  <c r="DW68" i="15"/>
  <c r="EA68" i="15"/>
  <c r="EE68" i="15"/>
  <c r="EI68" i="15"/>
  <c r="EM68" i="15"/>
  <c r="EQ68" i="15"/>
  <c r="EU68" i="15"/>
  <c r="EY68" i="15"/>
  <c r="FC68" i="15"/>
  <c r="FG68" i="15"/>
  <c r="FK68" i="15"/>
  <c r="FO68" i="15"/>
  <c r="FS68" i="15"/>
  <c r="FW68" i="15"/>
  <c r="GA68" i="15"/>
  <c r="GE68" i="15"/>
  <c r="GI68" i="15"/>
  <c r="GM68" i="15"/>
  <c r="GQ68" i="15"/>
  <c r="GU68" i="15"/>
  <c r="GY68" i="15"/>
  <c r="HC68" i="15"/>
  <c r="HG68" i="15"/>
  <c r="HK68" i="15"/>
  <c r="HO68" i="15"/>
  <c r="HS68" i="15"/>
  <c r="DX68" i="15"/>
  <c r="EB68" i="15"/>
  <c r="EF68" i="15"/>
  <c r="EJ68" i="15"/>
  <c r="EN68" i="15"/>
  <c r="ER68" i="15"/>
  <c r="EV68" i="15"/>
  <c r="EZ68" i="15"/>
  <c r="FD68" i="15"/>
  <c r="FH68" i="15"/>
  <c r="FL68" i="15"/>
  <c r="FP68" i="15"/>
  <c r="FT68" i="15"/>
  <c r="FX68" i="15"/>
  <c r="GB68" i="15"/>
  <c r="GF68" i="15"/>
  <c r="GJ68" i="15"/>
  <c r="GN68" i="15"/>
  <c r="GR68" i="15"/>
  <c r="GV68" i="15"/>
  <c r="GZ68" i="15"/>
  <c r="HD68" i="15"/>
  <c r="HH68" i="15"/>
  <c r="HL68" i="15"/>
  <c r="HP68" i="15"/>
  <c r="DY68" i="15"/>
  <c r="EC68" i="15"/>
  <c r="EG68" i="15"/>
  <c r="EK68" i="15"/>
  <c r="EO68" i="15"/>
  <c r="ES68" i="15"/>
  <c r="EW68" i="15"/>
  <c r="FA68" i="15"/>
  <c r="FE68" i="15"/>
  <c r="FI68" i="15"/>
  <c r="FM68" i="15"/>
  <c r="FQ68" i="15"/>
  <c r="FU68" i="15"/>
  <c r="FY68" i="15"/>
  <c r="GC68" i="15"/>
  <c r="GG68" i="15"/>
  <c r="GK68" i="15"/>
  <c r="GO68" i="15"/>
  <c r="GS68" i="15"/>
  <c r="GW68" i="15"/>
  <c r="HA68" i="15"/>
  <c r="HE68" i="15"/>
  <c r="HI68" i="15"/>
  <c r="HM68" i="15"/>
  <c r="HQ68" i="15"/>
  <c r="DZ68" i="15"/>
  <c r="EP68" i="15"/>
  <c r="FF68" i="15"/>
  <c r="FV68" i="15"/>
  <c r="GL68" i="15"/>
  <c r="HB68" i="15"/>
  <c r="HR68" i="15"/>
  <c r="ED68" i="15"/>
  <c r="ET68" i="15"/>
  <c r="FJ68" i="15"/>
  <c r="FZ68" i="15"/>
  <c r="GP68" i="15"/>
  <c r="HF68" i="15"/>
  <c r="EH68" i="15"/>
  <c r="EX68" i="15"/>
  <c r="FN68" i="15"/>
  <c r="GD68" i="15"/>
  <c r="GT68" i="15"/>
  <c r="HJ68" i="15"/>
  <c r="FB68" i="15"/>
  <c r="HN68" i="15"/>
  <c r="FR68" i="15"/>
  <c r="GH68" i="15"/>
  <c r="EL68" i="15"/>
  <c r="GX68" i="15"/>
  <c r="DZ65" i="15"/>
  <c r="ED65" i="15"/>
  <c r="EH65" i="15"/>
  <c r="EL65" i="15"/>
  <c r="EP65" i="15"/>
  <c r="ET65" i="15"/>
  <c r="EX65" i="15"/>
  <c r="FB65" i="15"/>
  <c r="FF65" i="15"/>
  <c r="FJ65" i="15"/>
  <c r="FN65" i="15"/>
  <c r="FR65" i="15"/>
  <c r="FV65" i="15"/>
  <c r="FZ65" i="15"/>
  <c r="GD65" i="15"/>
  <c r="GH65" i="15"/>
  <c r="GL65" i="15"/>
  <c r="GP65" i="15"/>
  <c r="GT65" i="15"/>
  <c r="GX65" i="15"/>
  <c r="HB65" i="15"/>
  <c r="HF65" i="15"/>
  <c r="HJ65" i="15"/>
  <c r="HN65" i="15"/>
  <c r="HR65" i="15"/>
  <c r="DW65" i="15"/>
  <c r="EA65" i="15"/>
  <c r="EE65" i="15"/>
  <c r="EI65" i="15"/>
  <c r="EM65" i="15"/>
  <c r="EQ65" i="15"/>
  <c r="EU65" i="15"/>
  <c r="EY65" i="15"/>
  <c r="FC65" i="15"/>
  <c r="FG65" i="15"/>
  <c r="FK65" i="15"/>
  <c r="FO65" i="15"/>
  <c r="FS65" i="15"/>
  <c r="FW65" i="15"/>
  <c r="GA65" i="15"/>
  <c r="GE65" i="15"/>
  <c r="GI65" i="15"/>
  <c r="GM65" i="15"/>
  <c r="GQ65" i="15"/>
  <c r="GU65" i="15"/>
  <c r="GY65" i="15"/>
  <c r="HC65" i="15"/>
  <c r="HG65" i="15"/>
  <c r="HK65" i="15"/>
  <c r="HO65" i="15"/>
  <c r="HS65" i="15"/>
  <c r="DX65" i="15"/>
  <c r="EB65" i="15"/>
  <c r="EF65" i="15"/>
  <c r="EJ65" i="15"/>
  <c r="EN65" i="15"/>
  <c r="ER65" i="15"/>
  <c r="EV65" i="15"/>
  <c r="EZ65" i="15"/>
  <c r="FD65" i="15"/>
  <c r="FH65" i="15"/>
  <c r="FL65" i="15"/>
  <c r="FP65" i="15"/>
  <c r="FT65" i="15"/>
  <c r="FX65" i="15"/>
  <c r="GB65" i="15"/>
  <c r="GF65" i="15"/>
  <c r="GJ65" i="15"/>
  <c r="GN65" i="15"/>
  <c r="GR65" i="15"/>
  <c r="GV65" i="15"/>
  <c r="GZ65" i="15"/>
  <c r="HD65" i="15"/>
  <c r="HH65" i="15"/>
  <c r="HL65" i="15"/>
  <c r="HP65" i="15"/>
  <c r="DY65" i="15"/>
  <c r="EO65" i="15"/>
  <c r="FE65" i="15"/>
  <c r="FU65" i="15"/>
  <c r="GK65" i="15"/>
  <c r="HA65" i="15"/>
  <c r="HQ65" i="15"/>
  <c r="EC65" i="15"/>
  <c r="ES65" i="15"/>
  <c r="FI65" i="15"/>
  <c r="FY65" i="15"/>
  <c r="GO65" i="15"/>
  <c r="HE65" i="15"/>
  <c r="EG65" i="15"/>
  <c r="EW65" i="15"/>
  <c r="FM65" i="15"/>
  <c r="GC65" i="15"/>
  <c r="GS65" i="15"/>
  <c r="HI65" i="15"/>
  <c r="EK65" i="15"/>
  <c r="GW65" i="15"/>
  <c r="FA65" i="15"/>
  <c r="HM65" i="15"/>
  <c r="FQ65" i="15"/>
  <c r="GG65" i="15"/>
  <c r="DP11" i="14"/>
  <c r="DL11" i="14"/>
  <c r="DH11" i="14"/>
  <c r="DD11" i="14"/>
  <c r="CZ11" i="14"/>
  <c r="CV11" i="14"/>
  <c r="CR11" i="14"/>
  <c r="CN11" i="14"/>
  <c r="CJ11" i="14"/>
  <c r="CF11" i="14"/>
  <c r="CB11" i="14"/>
  <c r="BX11" i="14"/>
  <c r="BT11" i="14"/>
  <c r="BP11" i="14"/>
  <c r="BL11" i="14"/>
  <c r="BH11" i="14"/>
  <c r="BD11" i="14"/>
  <c r="AZ11" i="14"/>
  <c r="AV11" i="14"/>
  <c r="AR11" i="14"/>
  <c r="DT81" i="14"/>
  <c r="DX81" i="14"/>
  <c r="EB81" i="14"/>
  <c r="EF81" i="14"/>
  <c r="EJ81" i="14"/>
  <c r="EN81" i="14"/>
  <c r="ER81" i="14"/>
  <c r="EV81" i="14"/>
  <c r="EZ81" i="14"/>
  <c r="FD81" i="14"/>
  <c r="FH81" i="14"/>
  <c r="FL81" i="14"/>
  <c r="FP81" i="14"/>
  <c r="FT81" i="14"/>
  <c r="FX81" i="14"/>
  <c r="GB81" i="14"/>
  <c r="GF81" i="14"/>
  <c r="GJ81" i="14"/>
  <c r="GN81" i="14"/>
  <c r="GR81" i="14"/>
  <c r="GV81" i="14"/>
  <c r="GZ81" i="14"/>
  <c r="HD81" i="14"/>
  <c r="HH81" i="14"/>
  <c r="HL81" i="14"/>
  <c r="DU81" i="14"/>
  <c r="DY81" i="14"/>
  <c r="EC81" i="14"/>
  <c r="EG81" i="14"/>
  <c r="EK81" i="14"/>
  <c r="EO81" i="14"/>
  <c r="ES81" i="14"/>
  <c r="EW81" i="14"/>
  <c r="FA81" i="14"/>
  <c r="FE81" i="14"/>
  <c r="FI81" i="14"/>
  <c r="FM81" i="14"/>
  <c r="FQ81" i="14"/>
  <c r="FU81" i="14"/>
  <c r="FY81" i="14"/>
  <c r="GC81" i="14"/>
  <c r="GG81" i="14"/>
  <c r="GK81" i="14"/>
  <c r="GO81" i="14"/>
  <c r="GS81" i="14"/>
  <c r="GW81" i="14"/>
  <c r="HA81" i="14"/>
  <c r="HE81" i="14"/>
  <c r="HI81" i="14"/>
  <c r="HM81" i="14"/>
  <c r="DZ81" i="14"/>
  <c r="EH81" i="14"/>
  <c r="EP81" i="14"/>
  <c r="EX81" i="14"/>
  <c r="FF81" i="14"/>
  <c r="FN81" i="14"/>
  <c r="FV81" i="14"/>
  <c r="GD81" i="14"/>
  <c r="GL81" i="14"/>
  <c r="GT81" i="14"/>
  <c r="HB81" i="14"/>
  <c r="HJ81" i="14"/>
  <c r="DS81" i="14"/>
  <c r="EA81" i="14"/>
  <c r="EI81" i="14"/>
  <c r="EQ81" i="14"/>
  <c r="EY81" i="14"/>
  <c r="FG81" i="14"/>
  <c r="FO81" i="14"/>
  <c r="FW81" i="14"/>
  <c r="GE81" i="14"/>
  <c r="GM81" i="14"/>
  <c r="GU81" i="14"/>
  <c r="HC81" i="14"/>
  <c r="HK81" i="14"/>
  <c r="DV81" i="14"/>
  <c r="ED81" i="14"/>
  <c r="EL81" i="14"/>
  <c r="ET81" i="14"/>
  <c r="FB81" i="14"/>
  <c r="FJ81" i="14"/>
  <c r="FR81" i="14"/>
  <c r="FZ81" i="14"/>
  <c r="GH81" i="14"/>
  <c r="GP81" i="14"/>
  <c r="GX81" i="14"/>
  <c r="HF81" i="14"/>
  <c r="HN81" i="14"/>
  <c r="DW81" i="14"/>
  <c r="FC81" i="14"/>
  <c r="GI81" i="14"/>
  <c r="HO81" i="14"/>
  <c r="EE81" i="14"/>
  <c r="FK81" i="14"/>
  <c r="GQ81" i="14"/>
  <c r="EM81" i="14"/>
  <c r="FS81" i="14"/>
  <c r="GY81" i="14"/>
  <c r="EU81" i="14"/>
  <c r="GA81" i="14"/>
  <c r="HG81" i="14"/>
  <c r="DU17" i="14"/>
  <c r="DY17" i="14"/>
  <c r="EC17" i="14"/>
  <c r="EG17" i="14"/>
  <c r="EK17" i="14"/>
  <c r="EO17" i="14"/>
  <c r="ES17" i="14"/>
  <c r="EW17" i="14"/>
  <c r="FA17" i="14"/>
  <c r="FE17" i="14"/>
  <c r="FI17" i="14"/>
  <c r="FM17" i="14"/>
  <c r="FQ17" i="14"/>
  <c r="FU17" i="14"/>
  <c r="FY17" i="14"/>
  <c r="GC17" i="14"/>
  <c r="GG17" i="14"/>
  <c r="GK17" i="14"/>
  <c r="GO17" i="14"/>
  <c r="GS17" i="14"/>
  <c r="GW17" i="14"/>
  <c r="HA17" i="14"/>
  <c r="HE17" i="14"/>
  <c r="HI17" i="14"/>
  <c r="HM17" i="14"/>
  <c r="DV17" i="14"/>
  <c r="DZ17" i="14"/>
  <c r="ED17" i="14"/>
  <c r="EH17" i="14"/>
  <c r="EL17" i="14"/>
  <c r="EP17" i="14"/>
  <c r="ET17" i="14"/>
  <c r="EX17" i="14"/>
  <c r="FB17" i="14"/>
  <c r="FF17" i="14"/>
  <c r="FJ17" i="14"/>
  <c r="FN17" i="14"/>
  <c r="FR17" i="14"/>
  <c r="FV17" i="14"/>
  <c r="FZ17" i="14"/>
  <c r="GD17" i="14"/>
  <c r="GH17" i="14"/>
  <c r="GL17" i="14"/>
  <c r="GP17" i="14"/>
  <c r="GT17" i="14"/>
  <c r="GX17" i="14"/>
  <c r="HB17" i="14"/>
  <c r="HF17" i="14"/>
  <c r="HJ17" i="14"/>
  <c r="HN17" i="14"/>
  <c r="DT17" i="14"/>
  <c r="EB17" i="14"/>
  <c r="EJ17" i="14"/>
  <c r="ER17" i="14"/>
  <c r="EZ17" i="14"/>
  <c r="FH17" i="14"/>
  <c r="FP17" i="14"/>
  <c r="FX17" i="14"/>
  <c r="GF17" i="14"/>
  <c r="GN17" i="14"/>
  <c r="GV17" i="14"/>
  <c r="HD17" i="14"/>
  <c r="HL17" i="14"/>
  <c r="DW17" i="14"/>
  <c r="EE17" i="14"/>
  <c r="EM17" i="14"/>
  <c r="EU17" i="14"/>
  <c r="FC17" i="14"/>
  <c r="FK17" i="14"/>
  <c r="FS17" i="14"/>
  <c r="GA17" i="14"/>
  <c r="GI17" i="14"/>
  <c r="GQ17" i="14"/>
  <c r="GY17" i="14"/>
  <c r="HG17" i="14"/>
  <c r="HO17" i="14"/>
  <c r="DX17" i="14"/>
  <c r="EN17" i="14"/>
  <c r="FD17" i="14"/>
  <c r="FT17" i="14"/>
  <c r="GJ17" i="14"/>
  <c r="GZ17" i="14"/>
  <c r="EA17" i="14"/>
  <c r="EQ17" i="14"/>
  <c r="FG17" i="14"/>
  <c r="FW17" i="14"/>
  <c r="GM17" i="14"/>
  <c r="HC17" i="14"/>
  <c r="EF17" i="14"/>
  <c r="EV17" i="14"/>
  <c r="FL17" i="14"/>
  <c r="GB17" i="14"/>
  <c r="GR17" i="14"/>
  <c r="HH17" i="14"/>
  <c r="EI17" i="14"/>
  <c r="GU17" i="14"/>
  <c r="EY17" i="14"/>
  <c r="HK17" i="14"/>
  <c r="FO17" i="14"/>
  <c r="DS17" i="14"/>
  <c r="GE17" i="14"/>
  <c r="DZ78" i="15"/>
  <c r="ED78" i="15"/>
  <c r="EH78" i="15"/>
  <c r="EL78" i="15"/>
  <c r="EP78" i="15"/>
  <c r="ET78" i="15"/>
  <c r="EX78" i="15"/>
  <c r="FB78" i="15"/>
  <c r="FF78" i="15"/>
  <c r="FJ78" i="15"/>
  <c r="FN78" i="15"/>
  <c r="FR78" i="15"/>
  <c r="FV78" i="15"/>
  <c r="FZ78" i="15"/>
  <c r="GD78" i="15"/>
  <c r="GH78" i="15"/>
  <c r="GL78" i="15"/>
  <c r="GP78" i="15"/>
  <c r="GT78" i="15"/>
  <c r="GX78" i="15"/>
  <c r="HB78" i="15"/>
  <c r="HF78" i="15"/>
  <c r="HJ78" i="15"/>
  <c r="HN78" i="15"/>
  <c r="HR78" i="15"/>
  <c r="DW78" i="15"/>
  <c r="EA78" i="15"/>
  <c r="EE78" i="15"/>
  <c r="EI78" i="15"/>
  <c r="EM78" i="15"/>
  <c r="EQ78" i="15"/>
  <c r="EU78" i="15"/>
  <c r="EY78" i="15"/>
  <c r="FC78" i="15"/>
  <c r="FG78" i="15"/>
  <c r="FK78" i="15"/>
  <c r="FO78" i="15"/>
  <c r="FS78" i="15"/>
  <c r="FW78" i="15"/>
  <c r="GA78" i="15"/>
  <c r="GE78" i="15"/>
  <c r="GI78" i="15"/>
  <c r="GM78" i="15"/>
  <c r="GQ78" i="15"/>
  <c r="GU78" i="15"/>
  <c r="GY78" i="15"/>
  <c r="HC78" i="15"/>
  <c r="HG78" i="15"/>
  <c r="HK78" i="15"/>
  <c r="HO78" i="15"/>
  <c r="HS78" i="15"/>
  <c r="DX78" i="15"/>
  <c r="EB78" i="15"/>
  <c r="EF78" i="15"/>
  <c r="EJ78" i="15"/>
  <c r="EN78" i="15"/>
  <c r="ER78" i="15"/>
  <c r="EV78" i="15"/>
  <c r="EZ78" i="15"/>
  <c r="FD78" i="15"/>
  <c r="FH78" i="15"/>
  <c r="FL78" i="15"/>
  <c r="FP78" i="15"/>
  <c r="FT78" i="15"/>
  <c r="FX78" i="15"/>
  <c r="GB78" i="15"/>
  <c r="GF78" i="15"/>
  <c r="GJ78" i="15"/>
  <c r="GN78" i="15"/>
  <c r="GR78" i="15"/>
  <c r="GV78" i="15"/>
  <c r="GZ78" i="15"/>
  <c r="HD78" i="15"/>
  <c r="HH78" i="15"/>
  <c r="HL78" i="15"/>
  <c r="HP78" i="15"/>
  <c r="EG78" i="15"/>
  <c r="EW78" i="15"/>
  <c r="FM78" i="15"/>
  <c r="GC78" i="15"/>
  <c r="GS78" i="15"/>
  <c r="HI78" i="15"/>
  <c r="EK78" i="15"/>
  <c r="FA78" i="15"/>
  <c r="FQ78" i="15"/>
  <c r="GG78" i="15"/>
  <c r="GW78" i="15"/>
  <c r="HM78" i="15"/>
  <c r="DY78" i="15"/>
  <c r="EO78" i="15"/>
  <c r="FE78" i="15"/>
  <c r="FU78" i="15"/>
  <c r="GK78" i="15"/>
  <c r="HA78" i="15"/>
  <c r="HQ78" i="15"/>
  <c r="ES78" i="15"/>
  <c r="HE78" i="15"/>
  <c r="FI78" i="15"/>
  <c r="FY78" i="15"/>
  <c r="EC78" i="15"/>
  <c r="GO78" i="15"/>
  <c r="DX101" i="15"/>
  <c r="EB101" i="15"/>
  <c r="EF101" i="15"/>
  <c r="EJ101" i="15"/>
  <c r="EN101" i="15"/>
  <c r="ER101" i="15"/>
  <c r="EV101" i="15"/>
  <c r="EZ101" i="15"/>
  <c r="FD101" i="15"/>
  <c r="FH101" i="15"/>
  <c r="FL101" i="15"/>
  <c r="FP101" i="15"/>
  <c r="FT101" i="15"/>
  <c r="FX101" i="15"/>
  <c r="GB101" i="15"/>
  <c r="GF101" i="15"/>
  <c r="GJ101" i="15"/>
  <c r="GN101" i="15"/>
  <c r="GR101" i="15"/>
  <c r="GV101" i="15"/>
  <c r="GZ101" i="15"/>
  <c r="HD101" i="15"/>
  <c r="HH101" i="15"/>
  <c r="HL101" i="15"/>
  <c r="HP101" i="15"/>
  <c r="DY101" i="15"/>
  <c r="EC101" i="15"/>
  <c r="EG101" i="15"/>
  <c r="EK101" i="15"/>
  <c r="EO101" i="15"/>
  <c r="ES101" i="15"/>
  <c r="EW101" i="15"/>
  <c r="FA101" i="15"/>
  <c r="FE101" i="15"/>
  <c r="FI101" i="15"/>
  <c r="FM101" i="15"/>
  <c r="FQ101" i="15"/>
  <c r="FU101" i="15"/>
  <c r="FY101" i="15"/>
  <c r="GC101" i="15"/>
  <c r="GG101" i="15"/>
  <c r="GK101" i="15"/>
  <c r="GO101" i="15"/>
  <c r="GS101" i="15"/>
  <c r="GW101" i="15"/>
  <c r="HA101" i="15"/>
  <c r="HE101" i="15"/>
  <c r="HI101" i="15"/>
  <c r="HM101" i="15"/>
  <c r="HQ101" i="15"/>
  <c r="DZ101" i="15"/>
  <c r="ED101" i="15"/>
  <c r="EH101" i="15"/>
  <c r="EL101" i="15"/>
  <c r="EP101" i="15"/>
  <c r="ET101" i="15"/>
  <c r="EX101" i="15"/>
  <c r="FB101" i="15"/>
  <c r="FF101" i="15"/>
  <c r="FJ101" i="15"/>
  <c r="FN101" i="15"/>
  <c r="FR101" i="15"/>
  <c r="FV101" i="15"/>
  <c r="FZ101" i="15"/>
  <c r="GD101" i="15"/>
  <c r="GH101" i="15"/>
  <c r="GL101" i="15"/>
  <c r="GP101" i="15"/>
  <c r="GT101" i="15"/>
  <c r="GX101" i="15"/>
  <c r="HB101" i="15"/>
  <c r="HF101" i="15"/>
  <c r="HJ101" i="15"/>
  <c r="HN101" i="15"/>
  <c r="HR101" i="15"/>
  <c r="EA101" i="15"/>
  <c r="EQ101" i="15"/>
  <c r="FG101" i="15"/>
  <c r="FW101" i="15"/>
  <c r="GM101" i="15"/>
  <c r="HC101" i="15"/>
  <c r="HS101" i="15"/>
  <c r="EE101" i="15"/>
  <c r="EU101" i="15"/>
  <c r="FK101" i="15"/>
  <c r="GA101" i="15"/>
  <c r="GQ101" i="15"/>
  <c r="HG101" i="15"/>
  <c r="EI101" i="15"/>
  <c r="EY101" i="15"/>
  <c r="FO101" i="15"/>
  <c r="GE101" i="15"/>
  <c r="GU101" i="15"/>
  <c r="HK101" i="15"/>
  <c r="DW101" i="15"/>
  <c r="GI101" i="15"/>
  <c r="EM101" i="15"/>
  <c r="GY101" i="15"/>
  <c r="HO101" i="15"/>
  <c r="FC101" i="15"/>
  <c r="FS101" i="15"/>
  <c r="DS39" i="14"/>
  <c r="DW39" i="14"/>
  <c r="EA39" i="14"/>
  <c r="EE39" i="14"/>
  <c r="EI39" i="14"/>
  <c r="EM39" i="14"/>
  <c r="EQ39" i="14"/>
  <c r="EU39" i="14"/>
  <c r="EY39" i="14"/>
  <c r="FC39" i="14"/>
  <c r="FG39" i="14"/>
  <c r="FK39" i="14"/>
  <c r="FO39" i="14"/>
  <c r="FS39" i="14"/>
  <c r="FW39" i="14"/>
  <c r="GA39" i="14"/>
  <c r="GE39" i="14"/>
  <c r="GI39" i="14"/>
  <c r="GM39" i="14"/>
  <c r="GQ39" i="14"/>
  <c r="GU39" i="14"/>
  <c r="GY39" i="14"/>
  <c r="HC39" i="14"/>
  <c r="HG39" i="14"/>
  <c r="HK39" i="14"/>
  <c r="HO39" i="14"/>
  <c r="DT39" i="14"/>
  <c r="DX39" i="14"/>
  <c r="EB39" i="14"/>
  <c r="EF39" i="14"/>
  <c r="EJ39" i="14"/>
  <c r="EN39" i="14"/>
  <c r="ER39" i="14"/>
  <c r="EV39" i="14"/>
  <c r="EZ39" i="14"/>
  <c r="FD39" i="14"/>
  <c r="FH39" i="14"/>
  <c r="FL39" i="14"/>
  <c r="FP39" i="14"/>
  <c r="FT39" i="14"/>
  <c r="FX39" i="14"/>
  <c r="GB39" i="14"/>
  <c r="GF39" i="14"/>
  <c r="GJ39" i="14"/>
  <c r="GN39" i="14"/>
  <c r="GR39" i="14"/>
  <c r="GV39" i="14"/>
  <c r="GZ39" i="14"/>
  <c r="HD39" i="14"/>
  <c r="HH39" i="14"/>
  <c r="HL39" i="14"/>
  <c r="DV39" i="14"/>
  <c r="ED39" i="14"/>
  <c r="EL39" i="14"/>
  <c r="ET39" i="14"/>
  <c r="FB39" i="14"/>
  <c r="FJ39" i="14"/>
  <c r="FR39" i="14"/>
  <c r="FZ39" i="14"/>
  <c r="GH39" i="14"/>
  <c r="GP39" i="14"/>
  <c r="GX39" i="14"/>
  <c r="HF39" i="14"/>
  <c r="HN39" i="14"/>
  <c r="DY39" i="14"/>
  <c r="EG39" i="14"/>
  <c r="EO39" i="14"/>
  <c r="EW39" i="14"/>
  <c r="FE39" i="14"/>
  <c r="FM39" i="14"/>
  <c r="FU39" i="14"/>
  <c r="GC39" i="14"/>
  <c r="GK39" i="14"/>
  <c r="GS39" i="14"/>
  <c r="HA39" i="14"/>
  <c r="HI39" i="14"/>
  <c r="DZ39" i="14"/>
  <c r="EP39" i="14"/>
  <c r="FF39" i="14"/>
  <c r="FV39" i="14"/>
  <c r="GL39" i="14"/>
  <c r="HB39" i="14"/>
  <c r="EC39" i="14"/>
  <c r="ES39" i="14"/>
  <c r="FI39" i="14"/>
  <c r="FY39" i="14"/>
  <c r="GO39" i="14"/>
  <c r="HE39" i="14"/>
  <c r="EH39" i="14"/>
  <c r="EX39" i="14"/>
  <c r="FN39" i="14"/>
  <c r="GD39" i="14"/>
  <c r="GT39" i="14"/>
  <c r="HJ39" i="14"/>
  <c r="FA39" i="14"/>
  <c r="HM39" i="14"/>
  <c r="FQ39" i="14"/>
  <c r="DU39" i="14"/>
  <c r="GG39" i="14"/>
  <c r="EK39" i="14"/>
  <c r="GW39" i="14"/>
  <c r="DS43" i="14"/>
  <c r="DW43" i="14"/>
  <c r="EA43" i="14"/>
  <c r="EE43" i="14"/>
  <c r="EI43" i="14"/>
  <c r="EM43" i="14"/>
  <c r="EQ43" i="14"/>
  <c r="EU43" i="14"/>
  <c r="EY43" i="14"/>
  <c r="FC43" i="14"/>
  <c r="FG43" i="14"/>
  <c r="FK43" i="14"/>
  <c r="FO43" i="14"/>
  <c r="FS43" i="14"/>
  <c r="FW43" i="14"/>
  <c r="GA43" i="14"/>
  <c r="GE43" i="14"/>
  <c r="GI43" i="14"/>
  <c r="GM43" i="14"/>
  <c r="GQ43" i="14"/>
  <c r="GU43" i="14"/>
  <c r="GY43" i="14"/>
  <c r="HC43" i="14"/>
  <c r="HG43" i="14"/>
  <c r="HK43" i="14"/>
  <c r="HO43" i="14"/>
  <c r="DT43" i="14"/>
  <c r="DX43" i="14"/>
  <c r="EB43" i="14"/>
  <c r="EF43" i="14"/>
  <c r="EJ43" i="14"/>
  <c r="EN43" i="14"/>
  <c r="ER43" i="14"/>
  <c r="EV43" i="14"/>
  <c r="EZ43" i="14"/>
  <c r="FD43" i="14"/>
  <c r="FH43" i="14"/>
  <c r="FL43" i="14"/>
  <c r="FP43" i="14"/>
  <c r="FT43" i="14"/>
  <c r="FX43" i="14"/>
  <c r="GB43" i="14"/>
  <c r="GF43" i="14"/>
  <c r="GJ43" i="14"/>
  <c r="GN43" i="14"/>
  <c r="GR43" i="14"/>
  <c r="GV43" i="14"/>
  <c r="GZ43" i="14"/>
  <c r="HD43" i="14"/>
  <c r="HH43" i="14"/>
  <c r="HL43" i="14"/>
  <c r="DZ43" i="14"/>
  <c r="EH43" i="14"/>
  <c r="EP43" i="14"/>
  <c r="EX43" i="14"/>
  <c r="FF43" i="14"/>
  <c r="FN43" i="14"/>
  <c r="FV43" i="14"/>
  <c r="GD43" i="14"/>
  <c r="GL43" i="14"/>
  <c r="GT43" i="14"/>
  <c r="HB43" i="14"/>
  <c r="HJ43" i="14"/>
  <c r="DU43" i="14"/>
  <c r="EC43" i="14"/>
  <c r="EK43" i="14"/>
  <c r="ES43" i="14"/>
  <c r="FA43" i="14"/>
  <c r="FI43" i="14"/>
  <c r="FQ43" i="14"/>
  <c r="FY43" i="14"/>
  <c r="GG43" i="14"/>
  <c r="GO43" i="14"/>
  <c r="GW43" i="14"/>
  <c r="HE43" i="14"/>
  <c r="HM43" i="14"/>
  <c r="DV43" i="14"/>
  <c r="EL43" i="14"/>
  <c r="FB43" i="14"/>
  <c r="FR43" i="14"/>
  <c r="GH43" i="14"/>
  <c r="GX43" i="14"/>
  <c r="HN43" i="14"/>
  <c r="DY43" i="14"/>
  <c r="EO43" i="14"/>
  <c r="FE43" i="14"/>
  <c r="FU43" i="14"/>
  <c r="GK43" i="14"/>
  <c r="HA43" i="14"/>
  <c r="ED43" i="14"/>
  <c r="ET43" i="14"/>
  <c r="FJ43" i="14"/>
  <c r="FZ43" i="14"/>
  <c r="GP43" i="14"/>
  <c r="HF43" i="14"/>
  <c r="EG43" i="14"/>
  <c r="GS43" i="14"/>
  <c r="EW43" i="14"/>
  <c r="HI43" i="14"/>
  <c r="FM43" i="14"/>
  <c r="GC43" i="14"/>
  <c r="DV99" i="14"/>
  <c r="DZ99" i="14"/>
  <c r="ED99" i="14"/>
  <c r="EH99" i="14"/>
  <c r="EL99" i="14"/>
  <c r="EP99" i="14"/>
  <c r="ET99" i="14"/>
  <c r="EX99" i="14"/>
  <c r="FB99" i="14"/>
  <c r="FF99" i="14"/>
  <c r="FJ99" i="14"/>
  <c r="FN99" i="14"/>
  <c r="FR99" i="14"/>
  <c r="FV99" i="14"/>
  <c r="FZ99" i="14"/>
  <c r="GD99" i="14"/>
  <c r="GH99" i="14"/>
  <c r="GL99" i="14"/>
  <c r="GP99" i="14"/>
  <c r="GT99" i="14"/>
  <c r="GX99" i="14"/>
  <c r="HB99" i="14"/>
  <c r="HF99" i="14"/>
  <c r="HJ99" i="14"/>
  <c r="HN99" i="14"/>
  <c r="DS99" i="14"/>
  <c r="DW99" i="14"/>
  <c r="EA99" i="14"/>
  <c r="EE99" i="14"/>
  <c r="EI99" i="14"/>
  <c r="EM99" i="14"/>
  <c r="EQ99" i="14"/>
  <c r="EU99" i="14"/>
  <c r="EY99" i="14"/>
  <c r="FC99" i="14"/>
  <c r="FG99" i="14"/>
  <c r="FK99" i="14"/>
  <c r="FO99" i="14"/>
  <c r="FS99" i="14"/>
  <c r="FW99" i="14"/>
  <c r="GA99" i="14"/>
  <c r="GE99" i="14"/>
  <c r="GI99" i="14"/>
  <c r="GM99" i="14"/>
  <c r="GQ99" i="14"/>
  <c r="GU99" i="14"/>
  <c r="GY99" i="14"/>
  <c r="HC99" i="14"/>
  <c r="HG99" i="14"/>
  <c r="HK99" i="14"/>
  <c r="HO99" i="14"/>
  <c r="DX99" i="14"/>
  <c r="EF99" i="14"/>
  <c r="EN99" i="14"/>
  <c r="EV99" i="14"/>
  <c r="FD99" i="14"/>
  <c r="FL99" i="14"/>
  <c r="FT99" i="14"/>
  <c r="GB99" i="14"/>
  <c r="GJ99" i="14"/>
  <c r="GR99" i="14"/>
  <c r="GZ99" i="14"/>
  <c r="HH99" i="14"/>
  <c r="DY99" i="14"/>
  <c r="EG99" i="14"/>
  <c r="EO99" i="14"/>
  <c r="EW99" i="14"/>
  <c r="FE99" i="14"/>
  <c r="FM99" i="14"/>
  <c r="FU99" i="14"/>
  <c r="GC99" i="14"/>
  <c r="GK99" i="14"/>
  <c r="GS99" i="14"/>
  <c r="HA99" i="14"/>
  <c r="HI99" i="14"/>
  <c r="DT99" i="14"/>
  <c r="EB99" i="14"/>
  <c r="EJ99" i="14"/>
  <c r="ER99" i="14"/>
  <c r="EZ99" i="14"/>
  <c r="FH99" i="14"/>
  <c r="FP99" i="14"/>
  <c r="FX99" i="14"/>
  <c r="GF99" i="14"/>
  <c r="GN99" i="14"/>
  <c r="GV99" i="14"/>
  <c r="HD99" i="14"/>
  <c r="HL99" i="14"/>
  <c r="EC99" i="14"/>
  <c r="FI99" i="14"/>
  <c r="GO99" i="14"/>
  <c r="EK99" i="14"/>
  <c r="FQ99" i="14"/>
  <c r="GW99" i="14"/>
  <c r="ES99" i="14"/>
  <c r="FY99" i="14"/>
  <c r="HE99" i="14"/>
  <c r="DU99" i="14"/>
  <c r="FA99" i="14"/>
  <c r="GG99" i="14"/>
  <c r="HM99" i="14"/>
  <c r="DU13" i="14"/>
  <c r="DY13" i="14"/>
  <c r="EC13" i="14"/>
  <c r="EG13" i="14"/>
  <c r="EK13" i="14"/>
  <c r="EO13" i="14"/>
  <c r="ES13" i="14"/>
  <c r="EW13" i="14"/>
  <c r="FA13" i="14"/>
  <c r="FE13" i="14"/>
  <c r="FI13" i="14"/>
  <c r="FM13" i="14"/>
  <c r="FQ13" i="14"/>
  <c r="FU13" i="14"/>
  <c r="FY13" i="14"/>
  <c r="GC13" i="14"/>
  <c r="GG13" i="14"/>
  <c r="GK13" i="14"/>
  <c r="GO13" i="14"/>
  <c r="GS13" i="14"/>
  <c r="GW13" i="14"/>
  <c r="HA13" i="14"/>
  <c r="HE13" i="14"/>
  <c r="HI13" i="14"/>
  <c r="HM13" i="14"/>
  <c r="DV13" i="14"/>
  <c r="DZ13" i="14"/>
  <c r="ED13" i="14"/>
  <c r="EH13" i="14"/>
  <c r="EL13" i="14"/>
  <c r="EP13" i="14"/>
  <c r="ET13" i="14"/>
  <c r="EX13" i="14"/>
  <c r="FB13" i="14"/>
  <c r="FF13" i="14"/>
  <c r="FJ13" i="14"/>
  <c r="FN13" i="14"/>
  <c r="FR13" i="14"/>
  <c r="FV13" i="14"/>
  <c r="FZ13" i="14"/>
  <c r="GD13" i="14"/>
  <c r="GH13" i="14"/>
  <c r="GL13" i="14"/>
  <c r="GP13" i="14"/>
  <c r="GT13" i="14"/>
  <c r="GX13" i="14"/>
  <c r="HB13" i="14"/>
  <c r="HF13" i="14"/>
  <c r="HJ13" i="14"/>
  <c r="HN13" i="14"/>
  <c r="DX13" i="14"/>
  <c r="EF13" i="14"/>
  <c r="EN13" i="14"/>
  <c r="EV13" i="14"/>
  <c r="FD13" i="14"/>
  <c r="FL13" i="14"/>
  <c r="FT13" i="14"/>
  <c r="GB13" i="14"/>
  <c r="GJ13" i="14"/>
  <c r="GR13" i="14"/>
  <c r="GZ13" i="14"/>
  <c r="HH13" i="14"/>
  <c r="DS13" i="14"/>
  <c r="EA13" i="14"/>
  <c r="EI13" i="14"/>
  <c r="EQ13" i="14"/>
  <c r="EY13" i="14"/>
  <c r="FG13" i="14"/>
  <c r="FO13" i="14"/>
  <c r="FW13" i="14"/>
  <c r="GE13" i="14"/>
  <c r="GM13" i="14"/>
  <c r="GU13" i="14"/>
  <c r="HC13" i="14"/>
  <c r="HK13" i="14"/>
  <c r="EB13" i="14"/>
  <c r="ER13" i="14"/>
  <c r="FH13" i="14"/>
  <c r="FX13" i="14"/>
  <c r="GN13" i="14"/>
  <c r="HD13" i="14"/>
  <c r="EE13" i="14"/>
  <c r="EU13" i="14"/>
  <c r="FK13" i="14"/>
  <c r="GA13" i="14"/>
  <c r="GQ13" i="14"/>
  <c r="HG13" i="14"/>
  <c r="DT13" i="14"/>
  <c r="EJ13" i="14"/>
  <c r="EZ13" i="14"/>
  <c r="FP13" i="14"/>
  <c r="GF13" i="14"/>
  <c r="GV13" i="14"/>
  <c r="HL13" i="14"/>
  <c r="FC13" i="14"/>
  <c r="HO13" i="14"/>
  <c r="FS13" i="14"/>
  <c r="DW13" i="14"/>
  <c r="GI13" i="14"/>
  <c r="EM13" i="14"/>
  <c r="GY13" i="14"/>
  <c r="DT22" i="14"/>
  <c r="DX22" i="14"/>
  <c r="EB22" i="14"/>
  <c r="EF22" i="14"/>
  <c r="EJ22" i="14"/>
  <c r="EN22" i="14"/>
  <c r="ER22" i="14"/>
  <c r="EV22" i="14"/>
  <c r="EZ22" i="14"/>
  <c r="FD22" i="14"/>
  <c r="FH22" i="14"/>
  <c r="FL22" i="14"/>
  <c r="FP22" i="14"/>
  <c r="FT22" i="14"/>
  <c r="FX22" i="14"/>
  <c r="GB22" i="14"/>
  <c r="GF22" i="14"/>
  <c r="GJ22" i="14"/>
  <c r="GN22" i="14"/>
  <c r="GR22" i="14"/>
  <c r="GV22" i="14"/>
  <c r="GZ22" i="14"/>
  <c r="HD22" i="14"/>
  <c r="HH22" i="14"/>
  <c r="HL22" i="14"/>
  <c r="DU22" i="14"/>
  <c r="DY22" i="14"/>
  <c r="EC22" i="14"/>
  <c r="EG22" i="14"/>
  <c r="EK22" i="14"/>
  <c r="EO22" i="14"/>
  <c r="ES22" i="14"/>
  <c r="EW22" i="14"/>
  <c r="FA22" i="14"/>
  <c r="FE22" i="14"/>
  <c r="FI22" i="14"/>
  <c r="FM22" i="14"/>
  <c r="FQ22" i="14"/>
  <c r="FU22" i="14"/>
  <c r="FY22" i="14"/>
  <c r="GC22" i="14"/>
  <c r="GG22" i="14"/>
  <c r="GK22" i="14"/>
  <c r="GO22" i="14"/>
  <c r="GS22" i="14"/>
  <c r="GW22" i="14"/>
  <c r="HA22" i="14"/>
  <c r="HE22" i="14"/>
  <c r="HI22" i="14"/>
  <c r="HM22" i="14"/>
  <c r="DS22" i="14"/>
  <c r="EA22" i="14"/>
  <c r="EI22" i="14"/>
  <c r="EQ22" i="14"/>
  <c r="EY22" i="14"/>
  <c r="FG22" i="14"/>
  <c r="FO22" i="14"/>
  <c r="FW22" i="14"/>
  <c r="GE22" i="14"/>
  <c r="GM22" i="14"/>
  <c r="GU22" i="14"/>
  <c r="HC22" i="14"/>
  <c r="HK22" i="14"/>
  <c r="DV22" i="14"/>
  <c r="ED22" i="14"/>
  <c r="EL22" i="14"/>
  <c r="ET22" i="14"/>
  <c r="FB22" i="14"/>
  <c r="FJ22" i="14"/>
  <c r="FR22" i="14"/>
  <c r="FZ22" i="14"/>
  <c r="GH22" i="14"/>
  <c r="GP22" i="14"/>
  <c r="GX22" i="14"/>
  <c r="HF22" i="14"/>
  <c r="HN22" i="14"/>
  <c r="EE22" i="14"/>
  <c r="EU22" i="14"/>
  <c r="FK22" i="14"/>
  <c r="GA22" i="14"/>
  <c r="GQ22" i="14"/>
  <c r="HG22" i="14"/>
  <c r="EH22" i="14"/>
  <c r="EX22" i="14"/>
  <c r="FN22" i="14"/>
  <c r="GD22" i="14"/>
  <c r="GT22" i="14"/>
  <c r="HJ22" i="14"/>
  <c r="DW22" i="14"/>
  <c r="EM22" i="14"/>
  <c r="FC22" i="14"/>
  <c r="FS22" i="14"/>
  <c r="GI22" i="14"/>
  <c r="GY22" i="14"/>
  <c r="HO22" i="14"/>
  <c r="EP22" i="14"/>
  <c r="HB22" i="14"/>
  <c r="FF22" i="14"/>
  <c r="FV22" i="14"/>
  <c r="DZ22" i="14"/>
  <c r="GL22" i="14"/>
  <c r="DU84" i="14"/>
  <c r="DY84" i="14"/>
  <c r="EC84" i="14"/>
  <c r="EG84" i="14"/>
  <c r="EK84" i="14"/>
  <c r="EO84" i="14"/>
  <c r="ES84" i="14"/>
  <c r="EW84" i="14"/>
  <c r="FA84" i="14"/>
  <c r="FE84" i="14"/>
  <c r="FI84" i="14"/>
  <c r="FM84" i="14"/>
  <c r="FQ84" i="14"/>
  <c r="FU84" i="14"/>
  <c r="FY84" i="14"/>
  <c r="GC84" i="14"/>
  <c r="GG84" i="14"/>
  <c r="GK84" i="14"/>
  <c r="GO84" i="14"/>
  <c r="GS84" i="14"/>
  <c r="GW84" i="14"/>
  <c r="HA84" i="14"/>
  <c r="HE84" i="14"/>
  <c r="HI84" i="14"/>
  <c r="HM84" i="14"/>
  <c r="DV84" i="14"/>
  <c r="DZ84" i="14"/>
  <c r="ED84" i="14"/>
  <c r="EH84" i="14"/>
  <c r="EL84" i="14"/>
  <c r="EP84" i="14"/>
  <c r="ET84" i="14"/>
  <c r="EX84" i="14"/>
  <c r="FB84" i="14"/>
  <c r="FF84" i="14"/>
  <c r="FJ84" i="14"/>
  <c r="FN84" i="14"/>
  <c r="FR84" i="14"/>
  <c r="FV84" i="14"/>
  <c r="FZ84" i="14"/>
  <c r="GD84" i="14"/>
  <c r="GH84" i="14"/>
  <c r="GL84" i="14"/>
  <c r="GP84" i="14"/>
  <c r="GT84" i="14"/>
  <c r="GX84" i="14"/>
  <c r="HB84" i="14"/>
  <c r="HF84" i="14"/>
  <c r="HJ84" i="14"/>
  <c r="HN84" i="14"/>
  <c r="DS84" i="14"/>
  <c r="EA84" i="14"/>
  <c r="EI84" i="14"/>
  <c r="EQ84" i="14"/>
  <c r="EY84" i="14"/>
  <c r="FG84" i="14"/>
  <c r="FO84" i="14"/>
  <c r="FW84" i="14"/>
  <c r="GE84" i="14"/>
  <c r="GM84" i="14"/>
  <c r="GU84" i="14"/>
  <c r="HC84" i="14"/>
  <c r="HK84" i="14"/>
  <c r="DT84" i="14"/>
  <c r="EB84" i="14"/>
  <c r="EJ84" i="14"/>
  <c r="ER84" i="14"/>
  <c r="EZ84" i="14"/>
  <c r="FH84" i="14"/>
  <c r="FP84" i="14"/>
  <c r="FX84" i="14"/>
  <c r="GF84" i="14"/>
  <c r="GN84" i="14"/>
  <c r="GV84" i="14"/>
  <c r="HD84" i="14"/>
  <c r="HL84" i="14"/>
  <c r="DW84" i="14"/>
  <c r="EE84" i="14"/>
  <c r="EM84" i="14"/>
  <c r="EU84" i="14"/>
  <c r="FC84" i="14"/>
  <c r="FK84" i="14"/>
  <c r="FS84" i="14"/>
  <c r="GA84" i="14"/>
  <c r="GI84" i="14"/>
  <c r="GQ84" i="14"/>
  <c r="GY84" i="14"/>
  <c r="HG84" i="14"/>
  <c r="HO84" i="14"/>
  <c r="EN84" i="14"/>
  <c r="FT84" i="14"/>
  <c r="GZ84" i="14"/>
  <c r="EV84" i="14"/>
  <c r="GB84" i="14"/>
  <c r="HH84" i="14"/>
  <c r="DX84" i="14"/>
  <c r="FD84" i="14"/>
  <c r="GJ84" i="14"/>
  <c r="EF84" i="14"/>
  <c r="FL84" i="14"/>
  <c r="GR84" i="14"/>
  <c r="DT14" i="14"/>
  <c r="DX14" i="14"/>
  <c r="EB14" i="14"/>
  <c r="EF14" i="14"/>
  <c r="EJ14" i="14"/>
  <c r="EN14" i="14"/>
  <c r="ER14" i="14"/>
  <c r="EV14" i="14"/>
  <c r="EZ14" i="14"/>
  <c r="FD14" i="14"/>
  <c r="FH14" i="14"/>
  <c r="FL14" i="14"/>
  <c r="FP14" i="14"/>
  <c r="FT14" i="14"/>
  <c r="FX14" i="14"/>
  <c r="GB14" i="14"/>
  <c r="GF14" i="14"/>
  <c r="GJ14" i="14"/>
  <c r="GN14" i="14"/>
  <c r="GR14" i="14"/>
  <c r="GV14" i="14"/>
  <c r="GZ14" i="14"/>
  <c r="HD14" i="14"/>
  <c r="HH14" i="14"/>
  <c r="HL14" i="14"/>
  <c r="DU14" i="14"/>
  <c r="DY14" i="14"/>
  <c r="EC14" i="14"/>
  <c r="EG14" i="14"/>
  <c r="EK14" i="14"/>
  <c r="EO14" i="14"/>
  <c r="ES14" i="14"/>
  <c r="EW14" i="14"/>
  <c r="FA14" i="14"/>
  <c r="FE14" i="14"/>
  <c r="FI14" i="14"/>
  <c r="FM14" i="14"/>
  <c r="FQ14" i="14"/>
  <c r="FU14" i="14"/>
  <c r="FY14" i="14"/>
  <c r="GC14" i="14"/>
  <c r="GG14" i="14"/>
  <c r="GK14" i="14"/>
  <c r="GO14" i="14"/>
  <c r="GS14" i="14"/>
  <c r="GW14" i="14"/>
  <c r="HA14" i="14"/>
  <c r="HE14" i="14"/>
  <c r="HI14" i="14"/>
  <c r="HM14" i="14"/>
  <c r="DS14" i="14"/>
  <c r="EA14" i="14"/>
  <c r="EI14" i="14"/>
  <c r="EQ14" i="14"/>
  <c r="EY14" i="14"/>
  <c r="FG14" i="14"/>
  <c r="FO14" i="14"/>
  <c r="FW14" i="14"/>
  <c r="GE14" i="14"/>
  <c r="GM14" i="14"/>
  <c r="GU14" i="14"/>
  <c r="HC14" i="14"/>
  <c r="HK14" i="14"/>
  <c r="DV14" i="14"/>
  <c r="ED14" i="14"/>
  <c r="EL14" i="14"/>
  <c r="ET14" i="14"/>
  <c r="FB14" i="14"/>
  <c r="FJ14" i="14"/>
  <c r="FR14" i="14"/>
  <c r="FZ14" i="14"/>
  <c r="GH14" i="14"/>
  <c r="GP14" i="14"/>
  <c r="GX14" i="14"/>
  <c r="HF14" i="14"/>
  <c r="HN14" i="14"/>
  <c r="DW14" i="14"/>
  <c r="EM14" i="14"/>
  <c r="FC14" i="14"/>
  <c r="FS14" i="14"/>
  <c r="GI14" i="14"/>
  <c r="GY14" i="14"/>
  <c r="HO14" i="14"/>
  <c r="DZ14" i="14"/>
  <c r="EP14" i="14"/>
  <c r="FF14" i="14"/>
  <c r="FV14" i="14"/>
  <c r="GL14" i="14"/>
  <c r="HB14" i="14"/>
  <c r="EE14" i="14"/>
  <c r="EU14" i="14"/>
  <c r="FK14" i="14"/>
  <c r="GA14" i="14"/>
  <c r="GQ14" i="14"/>
  <c r="HG14" i="14"/>
  <c r="GD14" i="14"/>
  <c r="EH14" i="14"/>
  <c r="GT14" i="14"/>
  <c r="EX14" i="14"/>
  <c r="HJ14" i="14"/>
  <c r="FN14" i="14"/>
  <c r="DT34" i="14"/>
  <c r="DX34" i="14"/>
  <c r="EB34" i="14"/>
  <c r="EF34" i="14"/>
  <c r="EJ34" i="14"/>
  <c r="EN34" i="14"/>
  <c r="ER34" i="14"/>
  <c r="EV34" i="14"/>
  <c r="EZ34" i="14"/>
  <c r="FD34" i="14"/>
  <c r="FH34" i="14"/>
  <c r="FL34" i="14"/>
  <c r="FP34" i="14"/>
  <c r="FT34" i="14"/>
  <c r="FX34" i="14"/>
  <c r="GB34" i="14"/>
  <c r="GF34" i="14"/>
  <c r="GJ34" i="14"/>
  <c r="GN34" i="14"/>
  <c r="GR34" i="14"/>
  <c r="GV34" i="14"/>
  <c r="GZ34" i="14"/>
  <c r="HD34" i="14"/>
  <c r="HH34" i="14"/>
  <c r="HL34" i="14"/>
  <c r="DU34" i="14"/>
  <c r="DY34" i="14"/>
  <c r="EC34" i="14"/>
  <c r="EG34" i="14"/>
  <c r="EK34" i="14"/>
  <c r="EO34" i="14"/>
  <c r="ES34" i="14"/>
  <c r="EW34" i="14"/>
  <c r="FA34" i="14"/>
  <c r="FE34" i="14"/>
  <c r="FI34" i="14"/>
  <c r="FM34" i="14"/>
  <c r="FQ34" i="14"/>
  <c r="FU34" i="14"/>
  <c r="FY34" i="14"/>
  <c r="GC34" i="14"/>
  <c r="GG34" i="14"/>
  <c r="GK34" i="14"/>
  <c r="GO34" i="14"/>
  <c r="GS34" i="14"/>
  <c r="GW34" i="14"/>
  <c r="HA34" i="14"/>
  <c r="HE34" i="14"/>
  <c r="HI34" i="14"/>
  <c r="HM34" i="14"/>
  <c r="DW34" i="14"/>
  <c r="EE34" i="14"/>
  <c r="EM34" i="14"/>
  <c r="EU34" i="14"/>
  <c r="FC34" i="14"/>
  <c r="FK34" i="14"/>
  <c r="FS34" i="14"/>
  <c r="GA34" i="14"/>
  <c r="GI34" i="14"/>
  <c r="GQ34" i="14"/>
  <c r="GY34" i="14"/>
  <c r="HG34" i="14"/>
  <c r="HO34" i="14"/>
  <c r="DZ34" i="14"/>
  <c r="EH34" i="14"/>
  <c r="EP34" i="14"/>
  <c r="EX34" i="14"/>
  <c r="FF34" i="14"/>
  <c r="FN34" i="14"/>
  <c r="FV34" i="14"/>
  <c r="GD34" i="14"/>
  <c r="GL34" i="14"/>
  <c r="GT34" i="14"/>
  <c r="HB34" i="14"/>
  <c r="HJ34" i="14"/>
  <c r="DS34" i="14"/>
  <c r="EI34" i="14"/>
  <c r="EY34" i="14"/>
  <c r="FO34" i="14"/>
  <c r="GE34" i="14"/>
  <c r="GU34" i="14"/>
  <c r="HK34" i="14"/>
  <c r="DV34" i="14"/>
  <c r="EL34" i="14"/>
  <c r="FB34" i="14"/>
  <c r="FR34" i="14"/>
  <c r="GH34" i="14"/>
  <c r="GX34" i="14"/>
  <c r="HN34" i="14"/>
  <c r="EA34" i="14"/>
  <c r="EQ34" i="14"/>
  <c r="FG34" i="14"/>
  <c r="FW34" i="14"/>
  <c r="GM34" i="14"/>
  <c r="HC34" i="14"/>
  <c r="ET34" i="14"/>
  <c r="HF34" i="14"/>
  <c r="FJ34" i="14"/>
  <c r="FZ34" i="14"/>
  <c r="ED34" i="14"/>
  <c r="GP34" i="14"/>
  <c r="DS70" i="14"/>
  <c r="DW70" i="14"/>
  <c r="EA70" i="14"/>
  <c r="EE70" i="14"/>
  <c r="EI70" i="14"/>
  <c r="EM70" i="14"/>
  <c r="EQ70" i="14"/>
  <c r="EU70" i="14"/>
  <c r="EY70" i="14"/>
  <c r="FC70" i="14"/>
  <c r="FG70" i="14"/>
  <c r="FK70" i="14"/>
  <c r="FO70" i="14"/>
  <c r="FS70" i="14"/>
  <c r="FW70" i="14"/>
  <c r="GA70" i="14"/>
  <c r="GE70" i="14"/>
  <c r="GI70" i="14"/>
  <c r="GM70" i="14"/>
  <c r="GQ70" i="14"/>
  <c r="GU70" i="14"/>
  <c r="GY70" i="14"/>
  <c r="HC70" i="14"/>
  <c r="HG70" i="14"/>
  <c r="HK70" i="14"/>
  <c r="HO70" i="14"/>
  <c r="DT70" i="14"/>
  <c r="DX70" i="14"/>
  <c r="EB70" i="14"/>
  <c r="EF70" i="14"/>
  <c r="EJ70" i="14"/>
  <c r="EN70" i="14"/>
  <c r="ER70" i="14"/>
  <c r="EV70" i="14"/>
  <c r="EZ70" i="14"/>
  <c r="FD70" i="14"/>
  <c r="FH70" i="14"/>
  <c r="FL70" i="14"/>
  <c r="FP70" i="14"/>
  <c r="FT70" i="14"/>
  <c r="FX70" i="14"/>
  <c r="GB70" i="14"/>
  <c r="GF70" i="14"/>
  <c r="GJ70" i="14"/>
  <c r="GN70" i="14"/>
  <c r="GR70" i="14"/>
  <c r="GV70" i="14"/>
  <c r="GZ70" i="14"/>
  <c r="HD70" i="14"/>
  <c r="HH70" i="14"/>
  <c r="HL70" i="14"/>
  <c r="DY70" i="14"/>
  <c r="EG70" i="14"/>
  <c r="EO70" i="14"/>
  <c r="EW70" i="14"/>
  <c r="FE70" i="14"/>
  <c r="FM70" i="14"/>
  <c r="FU70" i="14"/>
  <c r="GC70" i="14"/>
  <c r="GK70" i="14"/>
  <c r="GS70" i="14"/>
  <c r="HA70" i="14"/>
  <c r="HI70" i="14"/>
  <c r="DZ70" i="14"/>
  <c r="EH70" i="14"/>
  <c r="EP70" i="14"/>
  <c r="EX70" i="14"/>
  <c r="FF70" i="14"/>
  <c r="FN70" i="14"/>
  <c r="FV70" i="14"/>
  <c r="GD70" i="14"/>
  <c r="GL70" i="14"/>
  <c r="GT70" i="14"/>
  <c r="HB70" i="14"/>
  <c r="HJ70" i="14"/>
  <c r="DU70" i="14"/>
  <c r="EC70" i="14"/>
  <c r="EK70" i="14"/>
  <c r="ES70" i="14"/>
  <c r="FA70" i="14"/>
  <c r="FI70" i="14"/>
  <c r="FQ70" i="14"/>
  <c r="FY70" i="14"/>
  <c r="GG70" i="14"/>
  <c r="GO70" i="14"/>
  <c r="GW70" i="14"/>
  <c r="HE70" i="14"/>
  <c r="HM70" i="14"/>
  <c r="ET70" i="14"/>
  <c r="FZ70" i="14"/>
  <c r="HF70" i="14"/>
  <c r="DV70" i="14"/>
  <c r="FB70" i="14"/>
  <c r="GH70" i="14"/>
  <c r="HN70" i="14"/>
  <c r="ED70" i="14"/>
  <c r="FJ70" i="14"/>
  <c r="GP70" i="14"/>
  <c r="EL70" i="14"/>
  <c r="FR70" i="14"/>
  <c r="GX70" i="14"/>
  <c r="DU56" i="14"/>
  <c r="DY56" i="14"/>
  <c r="EC56" i="14"/>
  <c r="EG56" i="14"/>
  <c r="EK56" i="14"/>
  <c r="EO56" i="14"/>
  <c r="ES56" i="14"/>
  <c r="EW56" i="14"/>
  <c r="FA56" i="14"/>
  <c r="FE56" i="14"/>
  <c r="FI56" i="14"/>
  <c r="FM56" i="14"/>
  <c r="FQ56" i="14"/>
  <c r="FU56" i="14"/>
  <c r="FY56" i="14"/>
  <c r="GC56" i="14"/>
  <c r="GG56" i="14"/>
  <c r="GK56" i="14"/>
  <c r="GO56" i="14"/>
  <c r="GS56" i="14"/>
  <c r="GW56" i="14"/>
  <c r="HA56" i="14"/>
  <c r="HE56" i="14"/>
  <c r="HI56" i="14"/>
  <c r="HM56" i="14"/>
  <c r="DV56" i="14"/>
  <c r="DZ56" i="14"/>
  <c r="ED56" i="14"/>
  <c r="EH56" i="14"/>
  <c r="EL56" i="14"/>
  <c r="EP56" i="14"/>
  <c r="ET56" i="14"/>
  <c r="EX56" i="14"/>
  <c r="FB56" i="14"/>
  <c r="FF56" i="14"/>
  <c r="FJ56" i="14"/>
  <c r="FN56" i="14"/>
  <c r="FR56" i="14"/>
  <c r="FV56" i="14"/>
  <c r="FZ56" i="14"/>
  <c r="GD56" i="14"/>
  <c r="GH56" i="14"/>
  <c r="GL56" i="14"/>
  <c r="GP56" i="14"/>
  <c r="GT56" i="14"/>
  <c r="GX56" i="14"/>
  <c r="HB56" i="14"/>
  <c r="HF56" i="14"/>
  <c r="HJ56" i="14"/>
  <c r="HN56" i="14"/>
  <c r="DW56" i="14"/>
  <c r="EE56" i="14"/>
  <c r="EM56" i="14"/>
  <c r="EU56" i="14"/>
  <c r="FC56" i="14"/>
  <c r="FK56" i="14"/>
  <c r="FS56" i="14"/>
  <c r="GA56" i="14"/>
  <c r="GI56" i="14"/>
  <c r="GQ56" i="14"/>
  <c r="GY56" i="14"/>
  <c r="HG56" i="14"/>
  <c r="HO56" i="14"/>
  <c r="DX56" i="14"/>
  <c r="EF56" i="14"/>
  <c r="EN56" i="14"/>
  <c r="EV56" i="14"/>
  <c r="FD56" i="14"/>
  <c r="FL56" i="14"/>
  <c r="FT56" i="14"/>
  <c r="GB56" i="14"/>
  <c r="GJ56" i="14"/>
  <c r="GR56" i="14"/>
  <c r="GZ56" i="14"/>
  <c r="HH56" i="14"/>
  <c r="DS56" i="14"/>
  <c r="EA56" i="14"/>
  <c r="EI56" i="14"/>
  <c r="EQ56" i="14"/>
  <c r="EY56" i="14"/>
  <c r="FG56" i="14"/>
  <c r="FO56" i="14"/>
  <c r="FW56" i="14"/>
  <c r="GE56" i="14"/>
  <c r="GM56" i="14"/>
  <c r="GU56" i="14"/>
  <c r="HC56" i="14"/>
  <c r="HK56" i="14"/>
  <c r="EJ56" i="14"/>
  <c r="FP56" i="14"/>
  <c r="GV56" i="14"/>
  <c r="EB56" i="14"/>
  <c r="FH56" i="14"/>
  <c r="GN56" i="14"/>
  <c r="EZ56" i="14"/>
  <c r="HL56" i="14"/>
  <c r="FX56" i="14"/>
  <c r="DT56" i="14"/>
  <c r="GF56" i="14"/>
  <c r="ER56" i="14"/>
  <c r="HD56" i="14"/>
  <c r="DV32" i="14"/>
  <c r="DZ32" i="14"/>
  <c r="ED32" i="14"/>
  <c r="EH32" i="14"/>
  <c r="EL32" i="14"/>
  <c r="EP32" i="14"/>
  <c r="ET32" i="14"/>
  <c r="EX32" i="14"/>
  <c r="FB32" i="14"/>
  <c r="FF32" i="14"/>
  <c r="FJ32" i="14"/>
  <c r="FN32" i="14"/>
  <c r="FR32" i="14"/>
  <c r="FV32" i="14"/>
  <c r="FZ32" i="14"/>
  <c r="GD32" i="14"/>
  <c r="GH32" i="14"/>
  <c r="GL32" i="14"/>
  <c r="GP32" i="14"/>
  <c r="GT32" i="14"/>
  <c r="GX32" i="14"/>
  <c r="HB32" i="14"/>
  <c r="HF32" i="14"/>
  <c r="HJ32" i="14"/>
  <c r="HN32" i="14"/>
  <c r="DS32" i="14"/>
  <c r="DW32" i="14"/>
  <c r="EA32" i="14"/>
  <c r="EE32" i="14"/>
  <c r="EI32" i="14"/>
  <c r="EM32" i="14"/>
  <c r="EQ32" i="14"/>
  <c r="EU32" i="14"/>
  <c r="EY32" i="14"/>
  <c r="FC32" i="14"/>
  <c r="FG32" i="14"/>
  <c r="FK32" i="14"/>
  <c r="FO32" i="14"/>
  <c r="FS32" i="14"/>
  <c r="FW32" i="14"/>
  <c r="GA32" i="14"/>
  <c r="GE32" i="14"/>
  <c r="GI32" i="14"/>
  <c r="GM32" i="14"/>
  <c r="GQ32" i="14"/>
  <c r="GU32" i="14"/>
  <c r="GY32" i="14"/>
  <c r="HC32" i="14"/>
  <c r="HG32" i="14"/>
  <c r="HK32" i="14"/>
  <c r="HO32" i="14"/>
  <c r="DY32" i="14"/>
  <c r="EG32" i="14"/>
  <c r="EO32" i="14"/>
  <c r="EW32" i="14"/>
  <c r="FE32" i="14"/>
  <c r="FM32" i="14"/>
  <c r="FU32" i="14"/>
  <c r="GC32" i="14"/>
  <c r="GK32" i="14"/>
  <c r="GS32" i="14"/>
  <c r="HA32" i="14"/>
  <c r="HI32" i="14"/>
  <c r="DT32" i="14"/>
  <c r="EB32" i="14"/>
  <c r="EJ32" i="14"/>
  <c r="ER32" i="14"/>
  <c r="EZ32" i="14"/>
  <c r="FH32" i="14"/>
  <c r="FP32" i="14"/>
  <c r="FX32" i="14"/>
  <c r="GF32" i="14"/>
  <c r="GN32" i="14"/>
  <c r="GV32" i="14"/>
  <c r="HD32" i="14"/>
  <c r="HL32" i="14"/>
  <c r="EC32" i="14"/>
  <c r="ES32" i="14"/>
  <c r="FI32" i="14"/>
  <c r="FY32" i="14"/>
  <c r="GO32" i="14"/>
  <c r="HE32" i="14"/>
  <c r="EF32" i="14"/>
  <c r="EV32" i="14"/>
  <c r="FL32" i="14"/>
  <c r="GB32" i="14"/>
  <c r="GR32" i="14"/>
  <c r="HH32" i="14"/>
  <c r="DU32" i="14"/>
  <c r="EK32" i="14"/>
  <c r="FA32" i="14"/>
  <c r="FQ32" i="14"/>
  <c r="GG32" i="14"/>
  <c r="GW32" i="14"/>
  <c r="HM32" i="14"/>
  <c r="FD32" i="14"/>
  <c r="FT32" i="14"/>
  <c r="DX32" i="14"/>
  <c r="GJ32" i="14"/>
  <c r="EN32" i="14"/>
  <c r="GZ32" i="14"/>
  <c r="DS66" i="14"/>
  <c r="DW66" i="14"/>
  <c r="EA66" i="14"/>
  <c r="EE66" i="14"/>
  <c r="EI66" i="14"/>
  <c r="EM66" i="14"/>
  <c r="EQ66" i="14"/>
  <c r="EU66" i="14"/>
  <c r="EY66" i="14"/>
  <c r="FC66" i="14"/>
  <c r="FG66" i="14"/>
  <c r="FK66" i="14"/>
  <c r="FO66" i="14"/>
  <c r="FS66" i="14"/>
  <c r="FW66" i="14"/>
  <c r="GA66" i="14"/>
  <c r="GE66" i="14"/>
  <c r="GI66" i="14"/>
  <c r="GM66" i="14"/>
  <c r="GQ66" i="14"/>
  <c r="GU66" i="14"/>
  <c r="GY66" i="14"/>
  <c r="HC66" i="14"/>
  <c r="HG66" i="14"/>
  <c r="HK66" i="14"/>
  <c r="HO66" i="14"/>
  <c r="DT66" i="14"/>
  <c r="DX66" i="14"/>
  <c r="EB66" i="14"/>
  <c r="EF66" i="14"/>
  <c r="EJ66" i="14"/>
  <c r="EN66" i="14"/>
  <c r="ER66" i="14"/>
  <c r="EV66" i="14"/>
  <c r="EZ66" i="14"/>
  <c r="FD66" i="14"/>
  <c r="FH66" i="14"/>
  <c r="FL66" i="14"/>
  <c r="FP66" i="14"/>
  <c r="FT66" i="14"/>
  <c r="FX66" i="14"/>
  <c r="GB66" i="14"/>
  <c r="GF66" i="14"/>
  <c r="GJ66" i="14"/>
  <c r="GN66" i="14"/>
  <c r="GR66" i="14"/>
  <c r="GV66" i="14"/>
  <c r="GZ66" i="14"/>
  <c r="HD66" i="14"/>
  <c r="HH66" i="14"/>
  <c r="HL66" i="14"/>
  <c r="DU66" i="14"/>
  <c r="EC66" i="14"/>
  <c r="EK66" i="14"/>
  <c r="ES66" i="14"/>
  <c r="FA66" i="14"/>
  <c r="FI66" i="14"/>
  <c r="FQ66" i="14"/>
  <c r="FY66" i="14"/>
  <c r="GG66" i="14"/>
  <c r="GO66" i="14"/>
  <c r="GW66" i="14"/>
  <c r="HE66" i="14"/>
  <c r="HM66" i="14"/>
  <c r="DV66" i="14"/>
  <c r="ED66" i="14"/>
  <c r="EL66" i="14"/>
  <c r="ET66" i="14"/>
  <c r="FB66" i="14"/>
  <c r="FJ66" i="14"/>
  <c r="FR66" i="14"/>
  <c r="FZ66" i="14"/>
  <c r="GH66" i="14"/>
  <c r="GP66" i="14"/>
  <c r="GX66" i="14"/>
  <c r="HF66" i="14"/>
  <c r="HN66" i="14"/>
  <c r="DY66" i="14"/>
  <c r="EG66" i="14"/>
  <c r="EO66" i="14"/>
  <c r="EW66" i="14"/>
  <c r="FE66" i="14"/>
  <c r="FM66" i="14"/>
  <c r="FU66" i="14"/>
  <c r="GC66" i="14"/>
  <c r="GK66" i="14"/>
  <c r="GS66" i="14"/>
  <c r="HA66" i="14"/>
  <c r="HI66" i="14"/>
  <c r="EH66" i="14"/>
  <c r="FN66" i="14"/>
  <c r="GT66" i="14"/>
  <c r="EP66" i="14"/>
  <c r="FV66" i="14"/>
  <c r="HB66" i="14"/>
  <c r="EX66" i="14"/>
  <c r="GD66" i="14"/>
  <c r="HJ66" i="14"/>
  <c r="DZ66" i="14"/>
  <c r="FF66" i="14"/>
  <c r="GL66" i="14"/>
  <c r="DT89" i="14"/>
  <c r="DX89" i="14"/>
  <c r="EB89" i="14"/>
  <c r="EF89" i="14"/>
  <c r="EJ89" i="14"/>
  <c r="EN89" i="14"/>
  <c r="ER89" i="14"/>
  <c r="EV89" i="14"/>
  <c r="EZ89" i="14"/>
  <c r="FD89" i="14"/>
  <c r="FH89" i="14"/>
  <c r="FL89" i="14"/>
  <c r="FP89" i="14"/>
  <c r="FT89" i="14"/>
  <c r="FX89" i="14"/>
  <c r="GB89" i="14"/>
  <c r="GF89" i="14"/>
  <c r="GJ89" i="14"/>
  <c r="GN89" i="14"/>
  <c r="GR89" i="14"/>
  <c r="GV89" i="14"/>
  <c r="GZ89" i="14"/>
  <c r="HD89" i="14"/>
  <c r="HH89" i="14"/>
  <c r="HL89" i="14"/>
  <c r="DU89" i="14"/>
  <c r="DY89" i="14"/>
  <c r="EC89" i="14"/>
  <c r="EG89" i="14"/>
  <c r="EK89" i="14"/>
  <c r="EO89" i="14"/>
  <c r="ES89" i="14"/>
  <c r="EW89" i="14"/>
  <c r="FA89" i="14"/>
  <c r="FE89" i="14"/>
  <c r="FI89" i="14"/>
  <c r="FM89" i="14"/>
  <c r="FQ89" i="14"/>
  <c r="FU89" i="14"/>
  <c r="FY89" i="14"/>
  <c r="GC89" i="14"/>
  <c r="GG89" i="14"/>
  <c r="GK89" i="14"/>
  <c r="GO89" i="14"/>
  <c r="GS89" i="14"/>
  <c r="GW89" i="14"/>
  <c r="HA89" i="14"/>
  <c r="HE89" i="14"/>
  <c r="HI89" i="14"/>
  <c r="HM89" i="14"/>
  <c r="DZ89" i="14"/>
  <c r="EH89" i="14"/>
  <c r="EP89" i="14"/>
  <c r="EX89" i="14"/>
  <c r="FF89" i="14"/>
  <c r="FN89" i="14"/>
  <c r="FV89" i="14"/>
  <c r="GD89" i="14"/>
  <c r="GL89" i="14"/>
  <c r="GT89" i="14"/>
  <c r="HB89" i="14"/>
  <c r="HJ89" i="14"/>
  <c r="DS89" i="14"/>
  <c r="EA89" i="14"/>
  <c r="EI89" i="14"/>
  <c r="EQ89" i="14"/>
  <c r="EY89" i="14"/>
  <c r="FG89" i="14"/>
  <c r="FO89" i="14"/>
  <c r="FW89" i="14"/>
  <c r="GE89" i="14"/>
  <c r="GM89" i="14"/>
  <c r="GU89" i="14"/>
  <c r="HC89" i="14"/>
  <c r="HK89" i="14"/>
  <c r="DV89" i="14"/>
  <c r="ED89" i="14"/>
  <c r="EL89" i="14"/>
  <c r="ET89" i="14"/>
  <c r="FB89" i="14"/>
  <c r="FJ89" i="14"/>
  <c r="FR89" i="14"/>
  <c r="FZ89" i="14"/>
  <c r="GH89" i="14"/>
  <c r="GP89" i="14"/>
  <c r="GX89" i="14"/>
  <c r="HF89" i="14"/>
  <c r="HN89" i="14"/>
  <c r="EU89" i="14"/>
  <c r="GA89" i="14"/>
  <c r="HG89" i="14"/>
  <c r="DW89" i="14"/>
  <c r="FC89" i="14"/>
  <c r="GI89" i="14"/>
  <c r="HO89" i="14"/>
  <c r="EE89" i="14"/>
  <c r="FK89" i="14"/>
  <c r="GQ89" i="14"/>
  <c r="EM89" i="14"/>
  <c r="FS89" i="14"/>
  <c r="GY89" i="14"/>
  <c r="DV44" i="14"/>
  <c r="DZ44" i="14"/>
  <c r="ED44" i="14"/>
  <c r="EH44" i="14"/>
  <c r="EL44" i="14"/>
  <c r="EP44" i="14"/>
  <c r="ET44" i="14"/>
  <c r="EX44" i="14"/>
  <c r="FB44" i="14"/>
  <c r="FF44" i="14"/>
  <c r="FJ44" i="14"/>
  <c r="FN44" i="14"/>
  <c r="FR44" i="14"/>
  <c r="FV44" i="14"/>
  <c r="FZ44" i="14"/>
  <c r="GD44" i="14"/>
  <c r="GH44" i="14"/>
  <c r="GL44" i="14"/>
  <c r="GP44" i="14"/>
  <c r="GT44" i="14"/>
  <c r="GX44" i="14"/>
  <c r="HB44" i="14"/>
  <c r="HF44" i="14"/>
  <c r="HJ44" i="14"/>
  <c r="HN44" i="14"/>
  <c r="DS44" i="14"/>
  <c r="DW44" i="14"/>
  <c r="EA44" i="14"/>
  <c r="EE44" i="14"/>
  <c r="EI44" i="14"/>
  <c r="EM44" i="14"/>
  <c r="EQ44" i="14"/>
  <c r="EU44" i="14"/>
  <c r="EY44" i="14"/>
  <c r="FC44" i="14"/>
  <c r="FG44" i="14"/>
  <c r="FK44" i="14"/>
  <c r="FO44" i="14"/>
  <c r="FS44" i="14"/>
  <c r="FW44" i="14"/>
  <c r="GA44" i="14"/>
  <c r="GE44" i="14"/>
  <c r="GI44" i="14"/>
  <c r="GM44" i="14"/>
  <c r="GQ44" i="14"/>
  <c r="GU44" i="14"/>
  <c r="GY44" i="14"/>
  <c r="HC44" i="14"/>
  <c r="HG44" i="14"/>
  <c r="HK44" i="14"/>
  <c r="HO44" i="14"/>
  <c r="DU44" i="14"/>
  <c r="EC44" i="14"/>
  <c r="EK44" i="14"/>
  <c r="ES44" i="14"/>
  <c r="FA44" i="14"/>
  <c r="FI44" i="14"/>
  <c r="FQ44" i="14"/>
  <c r="FY44" i="14"/>
  <c r="GG44" i="14"/>
  <c r="GO44" i="14"/>
  <c r="GW44" i="14"/>
  <c r="HE44" i="14"/>
  <c r="HM44" i="14"/>
  <c r="DX44" i="14"/>
  <c r="EF44" i="14"/>
  <c r="EN44" i="14"/>
  <c r="EV44" i="14"/>
  <c r="FD44" i="14"/>
  <c r="FL44" i="14"/>
  <c r="FT44" i="14"/>
  <c r="GB44" i="14"/>
  <c r="GJ44" i="14"/>
  <c r="GR44" i="14"/>
  <c r="GZ44" i="14"/>
  <c r="HH44" i="14"/>
  <c r="EG44" i="14"/>
  <c r="EW44" i="14"/>
  <c r="FM44" i="14"/>
  <c r="GC44" i="14"/>
  <c r="GS44" i="14"/>
  <c r="HI44" i="14"/>
  <c r="DT44" i="14"/>
  <c r="EJ44" i="14"/>
  <c r="EZ44" i="14"/>
  <c r="FP44" i="14"/>
  <c r="GF44" i="14"/>
  <c r="GV44" i="14"/>
  <c r="HL44" i="14"/>
  <c r="DY44" i="14"/>
  <c r="EO44" i="14"/>
  <c r="FE44" i="14"/>
  <c r="FU44" i="14"/>
  <c r="GK44" i="14"/>
  <c r="HA44" i="14"/>
  <c r="FH44" i="14"/>
  <c r="FX44" i="14"/>
  <c r="EB44" i="14"/>
  <c r="GN44" i="14"/>
  <c r="ER44" i="14"/>
  <c r="HD44" i="14"/>
  <c r="DV24" i="14"/>
  <c r="DZ24" i="14"/>
  <c r="ED24" i="14"/>
  <c r="EH24" i="14"/>
  <c r="EL24" i="14"/>
  <c r="EP24" i="14"/>
  <c r="ET24" i="14"/>
  <c r="EX24" i="14"/>
  <c r="FB24" i="14"/>
  <c r="FF24" i="14"/>
  <c r="FJ24" i="14"/>
  <c r="FN24" i="14"/>
  <c r="FR24" i="14"/>
  <c r="FV24" i="14"/>
  <c r="FZ24" i="14"/>
  <c r="GD24" i="14"/>
  <c r="GH24" i="14"/>
  <c r="GL24" i="14"/>
  <c r="GP24" i="14"/>
  <c r="GT24" i="14"/>
  <c r="GX24" i="14"/>
  <c r="HB24" i="14"/>
  <c r="HF24" i="14"/>
  <c r="HJ24" i="14"/>
  <c r="HN24" i="14"/>
  <c r="DS24" i="14"/>
  <c r="DW24" i="14"/>
  <c r="EA24" i="14"/>
  <c r="EE24" i="14"/>
  <c r="EI24" i="14"/>
  <c r="EM24" i="14"/>
  <c r="EQ24" i="14"/>
  <c r="EU24" i="14"/>
  <c r="EY24" i="14"/>
  <c r="FC24" i="14"/>
  <c r="FG24" i="14"/>
  <c r="FK24" i="14"/>
  <c r="FO24" i="14"/>
  <c r="FS24" i="14"/>
  <c r="FW24" i="14"/>
  <c r="GA24" i="14"/>
  <c r="GE24" i="14"/>
  <c r="GI24" i="14"/>
  <c r="GM24" i="14"/>
  <c r="GQ24" i="14"/>
  <c r="GU24" i="14"/>
  <c r="GY24" i="14"/>
  <c r="HC24" i="14"/>
  <c r="HG24" i="14"/>
  <c r="HK24" i="14"/>
  <c r="HO24" i="14"/>
  <c r="DY24" i="14"/>
  <c r="EG24" i="14"/>
  <c r="EO24" i="14"/>
  <c r="EW24" i="14"/>
  <c r="FE24" i="14"/>
  <c r="FM24" i="14"/>
  <c r="FU24" i="14"/>
  <c r="GC24" i="14"/>
  <c r="GK24" i="14"/>
  <c r="GS24" i="14"/>
  <c r="HA24" i="14"/>
  <c r="HI24" i="14"/>
  <c r="DT24" i="14"/>
  <c r="EB24" i="14"/>
  <c r="EJ24" i="14"/>
  <c r="ER24" i="14"/>
  <c r="EZ24" i="14"/>
  <c r="FH24" i="14"/>
  <c r="FP24" i="14"/>
  <c r="FX24" i="14"/>
  <c r="GF24" i="14"/>
  <c r="GN24" i="14"/>
  <c r="GV24" i="14"/>
  <c r="HD24" i="14"/>
  <c r="HL24" i="14"/>
  <c r="DU24" i="14"/>
  <c r="EK24" i="14"/>
  <c r="FA24" i="14"/>
  <c r="FQ24" i="14"/>
  <c r="GG24" i="14"/>
  <c r="GW24" i="14"/>
  <c r="HM24" i="14"/>
  <c r="DX24" i="14"/>
  <c r="EN24" i="14"/>
  <c r="FD24" i="14"/>
  <c r="FT24" i="14"/>
  <c r="GJ24" i="14"/>
  <c r="GZ24" i="14"/>
  <c r="EC24" i="14"/>
  <c r="ES24" i="14"/>
  <c r="FI24" i="14"/>
  <c r="FY24" i="14"/>
  <c r="GO24" i="14"/>
  <c r="HE24" i="14"/>
  <c r="EF24" i="14"/>
  <c r="GR24" i="14"/>
  <c r="EV24" i="14"/>
  <c r="HH24" i="14"/>
  <c r="FL24" i="14"/>
  <c r="GB24" i="14"/>
  <c r="DT42" i="14"/>
  <c r="DX42" i="14"/>
  <c r="EB42" i="14"/>
  <c r="EF42" i="14"/>
  <c r="EJ42" i="14"/>
  <c r="EN42" i="14"/>
  <c r="ER42" i="14"/>
  <c r="EV42" i="14"/>
  <c r="EZ42" i="14"/>
  <c r="FD42" i="14"/>
  <c r="FH42" i="14"/>
  <c r="FL42" i="14"/>
  <c r="FP42" i="14"/>
  <c r="FT42" i="14"/>
  <c r="FX42" i="14"/>
  <c r="GB42" i="14"/>
  <c r="GF42" i="14"/>
  <c r="GJ42" i="14"/>
  <c r="GN42" i="14"/>
  <c r="GR42" i="14"/>
  <c r="GV42" i="14"/>
  <c r="GZ42" i="14"/>
  <c r="HD42" i="14"/>
  <c r="HH42" i="14"/>
  <c r="HL42" i="14"/>
  <c r="DU42" i="14"/>
  <c r="DY42" i="14"/>
  <c r="EC42" i="14"/>
  <c r="EG42" i="14"/>
  <c r="EK42" i="14"/>
  <c r="EO42" i="14"/>
  <c r="ES42" i="14"/>
  <c r="EW42" i="14"/>
  <c r="FA42" i="14"/>
  <c r="FE42" i="14"/>
  <c r="FI42" i="14"/>
  <c r="FM42" i="14"/>
  <c r="FQ42" i="14"/>
  <c r="FU42" i="14"/>
  <c r="FY42" i="14"/>
  <c r="GC42" i="14"/>
  <c r="GG42" i="14"/>
  <c r="GK42" i="14"/>
  <c r="GO42" i="14"/>
  <c r="GS42" i="14"/>
  <c r="GW42" i="14"/>
  <c r="HA42" i="14"/>
  <c r="HE42" i="14"/>
  <c r="HI42" i="14"/>
  <c r="HM42" i="14"/>
  <c r="DW42" i="14"/>
  <c r="EE42" i="14"/>
  <c r="EM42" i="14"/>
  <c r="EU42" i="14"/>
  <c r="FC42" i="14"/>
  <c r="FK42" i="14"/>
  <c r="FS42" i="14"/>
  <c r="GA42" i="14"/>
  <c r="GI42" i="14"/>
  <c r="GQ42" i="14"/>
  <c r="GY42" i="14"/>
  <c r="HG42" i="14"/>
  <c r="HO42" i="14"/>
  <c r="DZ42" i="14"/>
  <c r="EH42" i="14"/>
  <c r="EP42" i="14"/>
  <c r="EX42" i="14"/>
  <c r="FF42" i="14"/>
  <c r="FN42" i="14"/>
  <c r="FV42" i="14"/>
  <c r="GD42" i="14"/>
  <c r="GL42" i="14"/>
  <c r="GT42" i="14"/>
  <c r="HB42" i="14"/>
  <c r="HJ42" i="14"/>
  <c r="EA42" i="14"/>
  <c r="EQ42" i="14"/>
  <c r="FG42" i="14"/>
  <c r="FW42" i="14"/>
  <c r="GM42" i="14"/>
  <c r="HC42" i="14"/>
  <c r="ED42" i="14"/>
  <c r="ET42" i="14"/>
  <c r="FJ42" i="14"/>
  <c r="FZ42" i="14"/>
  <c r="GP42" i="14"/>
  <c r="HF42" i="14"/>
  <c r="DS42" i="14"/>
  <c r="EI42" i="14"/>
  <c r="EY42" i="14"/>
  <c r="FO42" i="14"/>
  <c r="GE42" i="14"/>
  <c r="GU42" i="14"/>
  <c r="HK42" i="14"/>
  <c r="FR42" i="14"/>
  <c r="DV42" i="14"/>
  <c r="GH42" i="14"/>
  <c r="EL42" i="14"/>
  <c r="GX42" i="14"/>
  <c r="FB42" i="14"/>
  <c r="HN42" i="14"/>
  <c r="DS98" i="14"/>
  <c r="DW98" i="14"/>
  <c r="EA98" i="14"/>
  <c r="EE98" i="14"/>
  <c r="EI98" i="14"/>
  <c r="EM98" i="14"/>
  <c r="EQ98" i="14"/>
  <c r="EU98" i="14"/>
  <c r="EY98" i="14"/>
  <c r="FC98" i="14"/>
  <c r="FG98" i="14"/>
  <c r="FK98" i="14"/>
  <c r="FO98" i="14"/>
  <c r="FS98" i="14"/>
  <c r="FW98" i="14"/>
  <c r="GA98" i="14"/>
  <c r="GE98" i="14"/>
  <c r="GI98" i="14"/>
  <c r="GM98" i="14"/>
  <c r="GQ98" i="14"/>
  <c r="GU98" i="14"/>
  <c r="GY98" i="14"/>
  <c r="HC98" i="14"/>
  <c r="HG98" i="14"/>
  <c r="HK98" i="14"/>
  <c r="HO98" i="14"/>
  <c r="DT98" i="14"/>
  <c r="DX98" i="14"/>
  <c r="EB98" i="14"/>
  <c r="EF98" i="14"/>
  <c r="EJ98" i="14"/>
  <c r="EN98" i="14"/>
  <c r="ER98" i="14"/>
  <c r="EV98" i="14"/>
  <c r="EZ98" i="14"/>
  <c r="FD98" i="14"/>
  <c r="FH98" i="14"/>
  <c r="FL98" i="14"/>
  <c r="FP98" i="14"/>
  <c r="FT98" i="14"/>
  <c r="FX98" i="14"/>
  <c r="GB98" i="14"/>
  <c r="GF98" i="14"/>
  <c r="GJ98" i="14"/>
  <c r="GN98" i="14"/>
  <c r="GR98" i="14"/>
  <c r="GV98" i="14"/>
  <c r="GZ98" i="14"/>
  <c r="HD98" i="14"/>
  <c r="HH98" i="14"/>
  <c r="HL98" i="14"/>
  <c r="DU98" i="14"/>
  <c r="EC98" i="14"/>
  <c r="EK98" i="14"/>
  <c r="ES98" i="14"/>
  <c r="FA98" i="14"/>
  <c r="FI98" i="14"/>
  <c r="FQ98" i="14"/>
  <c r="FY98" i="14"/>
  <c r="GG98" i="14"/>
  <c r="GO98" i="14"/>
  <c r="GW98" i="14"/>
  <c r="HE98" i="14"/>
  <c r="HM98" i="14"/>
  <c r="DV98" i="14"/>
  <c r="ED98" i="14"/>
  <c r="EL98" i="14"/>
  <c r="ET98" i="14"/>
  <c r="FB98" i="14"/>
  <c r="FJ98" i="14"/>
  <c r="FR98" i="14"/>
  <c r="FZ98" i="14"/>
  <c r="GH98" i="14"/>
  <c r="GP98" i="14"/>
  <c r="GX98" i="14"/>
  <c r="HF98" i="14"/>
  <c r="HN98" i="14"/>
  <c r="DY98" i="14"/>
  <c r="EG98" i="14"/>
  <c r="EO98" i="14"/>
  <c r="EW98" i="14"/>
  <c r="FE98" i="14"/>
  <c r="FM98" i="14"/>
  <c r="FU98" i="14"/>
  <c r="GC98" i="14"/>
  <c r="GK98" i="14"/>
  <c r="GS98" i="14"/>
  <c r="HA98" i="14"/>
  <c r="HI98" i="14"/>
  <c r="EH98" i="14"/>
  <c r="FN98" i="14"/>
  <c r="GT98" i="14"/>
  <c r="EP98" i="14"/>
  <c r="FV98" i="14"/>
  <c r="HB98" i="14"/>
  <c r="EX98" i="14"/>
  <c r="GD98" i="14"/>
  <c r="HJ98" i="14"/>
  <c r="DZ98" i="14"/>
  <c r="FF98" i="14"/>
  <c r="GL98" i="14"/>
  <c r="DS58" i="14"/>
  <c r="DW58" i="14"/>
  <c r="EA58" i="14"/>
  <c r="EE58" i="14"/>
  <c r="EI58" i="14"/>
  <c r="EM58" i="14"/>
  <c r="EQ58" i="14"/>
  <c r="EU58" i="14"/>
  <c r="EY58" i="14"/>
  <c r="FC58" i="14"/>
  <c r="FG58" i="14"/>
  <c r="FK58" i="14"/>
  <c r="FO58" i="14"/>
  <c r="FS58" i="14"/>
  <c r="FW58" i="14"/>
  <c r="GA58" i="14"/>
  <c r="GE58" i="14"/>
  <c r="GI58" i="14"/>
  <c r="GM58" i="14"/>
  <c r="GQ58" i="14"/>
  <c r="GU58" i="14"/>
  <c r="GY58" i="14"/>
  <c r="HC58" i="14"/>
  <c r="HG58" i="14"/>
  <c r="HK58" i="14"/>
  <c r="HO58" i="14"/>
  <c r="DT58" i="14"/>
  <c r="DX58" i="14"/>
  <c r="EB58" i="14"/>
  <c r="EF58" i="14"/>
  <c r="EJ58" i="14"/>
  <c r="EN58" i="14"/>
  <c r="ER58" i="14"/>
  <c r="EV58" i="14"/>
  <c r="EZ58" i="14"/>
  <c r="FD58" i="14"/>
  <c r="FH58" i="14"/>
  <c r="FL58" i="14"/>
  <c r="FP58" i="14"/>
  <c r="FT58" i="14"/>
  <c r="FX58" i="14"/>
  <c r="GB58" i="14"/>
  <c r="GF58" i="14"/>
  <c r="GJ58" i="14"/>
  <c r="GN58" i="14"/>
  <c r="GR58" i="14"/>
  <c r="GV58" i="14"/>
  <c r="GZ58" i="14"/>
  <c r="HD58" i="14"/>
  <c r="HH58" i="14"/>
  <c r="HL58" i="14"/>
  <c r="DU58" i="14"/>
  <c r="EC58" i="14"/>
  <c r="EK58" i="14"/>
  <c r="ES58" i="14"/>
  <c r="FA58" i="14"/>
  <c r="FI58" i="14"/>
  <c r="FQ58" i="14"/>
  <c r="FY58" i="14"/>
  <c r="GG58" i="14"/>
  <c r="GO58" i="14"/>
  <c r="GW58" i="14"/>
  <c r="HE58" i="14"/>
  <c r="HM58" i="14"/>
  <c r="DV58" i="14"/>
  <c r="ED58" i="14"/>
  <c r="EL58" i="14"/>
  <c r="ET58" i="14"/>
  <c r="FB58" i="14"/>
  <c r="FJ58" i="14"/>
  <c r="FR58" i="14"/>
  <c r="FZ58" i="14"/>
  <c r="GH58" i="14"/>
  <c r="GP58" i="14"/>
  <c r="GX58" i="14"/>
  <c r="HF58" i="14"/>
  <c r="HN58" i="14"/>
  <c r="DY58" i="14"/>
  <c r="EG58" i="14"/>
  <c r="EO58" i="14"/>
  <c r="EW58" i="14"/>
  <c r="FE58" i="14"/>
  <c r="FM58" i="14"/>
  <c r="FU58" i="14"/>
  <c r="GC58" i="14"/>
  <c r="GK58" i="14"/>
  <c r="GS58" i="14"/>
  <c r="HA58" i="14"/>
  <c r="HI58" i="14"/>
  <c r="EP58" i="14"/>
  <c r="FV58" i="14"/>
  <c r="HB58" i="14"/>
  <c r="EX58" i="14"/>
  <c r="GD58" i="14"/>
  <c r="HJ58" i="14"/>
  <c r="DZ58" i="14"/>
  <c r="FF58" i="14"/>
  <c r="GL58" i="14"/>
  <c r="EH58" i="14"/>
  <c r="FN58" i="14"/>
  <c r="GT58" i="14"/>
  <c r="DV12" i="14"/>
  <c r="DZ12" i="14"/>
  <c r="ED12" i="14"/>
  <c r="EH12" i="14"/>
  <c r="EL12" i="14"/>
  <c r="EP12" i="14"/>
  <c r="ET12" i="14"/>
  <c r="EX12" i="14"/>
  <c r="FB12" i="14"/>
  <c r="FF12" i="14"/>
  <c r="FJ12" i="14"/>
  <c r="FN12" i="14"/>
  <c r="FR12" i="14"/>
  <c r="FV12" i="14"/>
  <c r="FZ12" i="14"/>
  <c r="GD12" i="14"/>
  <c r="GH12" i="14"/>
  <c r="GL12" i="14"/>
  <c r="GP12" i="14"/>
  <c r="GT12" i="14"/>
  <c r="GX12" i="14"/>
  <c r="HB12" i="14"/>
  <c r="HF12" i="14"/>
  <c r="HJ12" i="14"/>
  <c r="HN12" i="14"/>
  <c r="DS12" i="14"/>
  <c r="DW12" i="14"/>
  <c r="EA12" i="14"/>
  <c r="EE12" i="14"/>
  <c r="EI12" i="14"/>
  <c r="EM12" i="14"/>
  <c r="EQ12" i="14"/>
  <c r="EU12" i="14"/>
  <c r="EY12" i="14"/>
  <c r="FC12" i="14"/>
  <c r="FG12" i="14"/>
  <c r="FK12" i="14"/>
  <c r="FO12" i="14"/>
  <c r="FS12" i="14"/>
  <c r="FW12" i="14"/>
  <c r="GA12" i="14"/>
  <c r="GE12" i="14"/>
  <c r="GI12" i="14"/>
  <c r="GM12" i="14"/>
  <c r="GQ12" i="14"/>
  <c r="GU12" i="14"/>
  <c r="GY12" i="14"/>
  <c r="HC12" i="14"/>
  <c r="HG12" i="14"/>
  <c r="HK12" i="14"/>
  <c r="HO12" i="14"/>
  <c r="DU12" i="14"/>
  <c r="EC12" i="14"/>
  <c r="EK12" i="14"/>
  <c r="ES12" i="14"/>
  <c r="FA12" i="14"/>
  <c r="FI12" i="14"/>
  <c r="FQ12" i="14"/>
  <c r="FY12" i="14"/>
  <c r="GG12" i="14"/>
  <c r="GO12" i="14"/>
  <c r="GW12" i="14"/>
  <c r="HE12" i="14"/>
  <c r="HM12" i="14"/>
  <c r="DX12" i="14"/>
  <c r="EF12" i="14"/>
  <c r="EN12" i="14"/>
  <c r="EV12" i="14"/>
  <c r="FD12" i="14"/>
  <c r="FL12" i="14"/>
  <c r="FT12" i="14"/>
  <c r="GB12" i="14"/>
  <c r="GJ12" i="14"/>
  <c r="GR12" i="14"/>
  <c r="GZ12" i="14"/>
  <c r="HH12" i="14"/>
  <c r="EG12" i="14"/>
  <c r="EW12" i="14"/>
  <c r="FM12" i="14"/>
  <c r="GC12" i="14"/>
  <c r="GS12" i="14"/>
  <c r="HI12" i="14"/>
  <c r="DT12" i="14"/>
  <c r="EJ12" i="14"/>
  <c r="EZ12" i="14"/>
  <c r="FP12" i="14"/>
  <c r="GF12" i="14"/>
  <c r="GV12" i="14"/>
  <c r="HL12" i="14"/>
  <c r="DY12" i="14"/>
  <c r="EO12" i="14"/>
  <c r="FE12" i="14"/>
  <c r="FU12" i="14"/>
  <c r="GK12" i="14"/>
  <c r="HA12" i="14"/>
  <c r="EB12" i="14"/>
  <c r="GN12" i="14"/>
  <c r="ER12" i="14"/>
  <c r="HD12" i="14"/>
  <c r="FH12" i="14"/>
  <c r="FX12" i="14"/>
  <c r="DW45" i="15"/>
  <c r="EA45" i="15"/>
  <c r="EE45" i="15"/>
  <c r="EI45" i="15"/>
  <c r="EM45" i="15"/>
  <c r="EQ45" i="15"/>
  <c r="EU45" i="15"/>
  <c r="EY45" i="15"/>
  <c r="FC45" i="15"/>
  <c r="FG45" i="15"/>
  <c r="FK45" i="15"/>
  <c r="FO45" i="15"/>
  <c r="FS45" i="15"/>
  <c r="FW45" i="15"/>
  <c r="GA45" i="15"/>
  <c r="GE45" i="15"/>
  <c r="GI45" i="15"/>
  <c r="GM45" i="15"/>
  <c r="GQ45" i="15"/>
  <c r="GU45" i="15"/>
  <c r="GY45" i="15"/>
  <c r="HC45" i="15"/>
  <c r="HG45" i="15"/>
  <c r="HK45" i="15"/>
  <c r="HO45" i="15"/>
  <c r="HS45" i="15"/>
  <c r="DX45" i="15"/>
  <c r="EB45" i="15"/>
  <c r="EF45" i="15"/>
  <c r="EJ45" i="15"/>
  <c r="EN45" i="15"/>
  <c r="ER45" i="15"/>
  <c r="EV45" i="15"/>
  <c r="EZ45" i="15"/>
  <c r="FD45" i="15"/>
  <c r="FH45" i="15"/>
  <c r="FL45" i="15"/>
  <c r="FP45" i="15"/>
  <c r="FT45" i="15"/>
  <c r="FX45" i="15"/>
  <c r="GB45" i="15"/>
  <c r="GF45" i="15"/>
  <c r="GJ45" i="15"/>
  <c r="GN45" i="15"/>
  <c r="GR45" i="15"/>
  <c r="GV45" i="15"/>
  <c r="GZ45" i="15"/>
  <c r="HD45" i="15"/>
  <c r="HH45" i="15"/>
  <c r="HL45" i="15"/>
  <c r="HP45" i="15"/>
  <c r="DY45" i="15"/>
  <c r="EC45" i="15"/>
  <c r="EG45" i="15"/>
  <c r="EK45" i="15"/>
  <c r="EO45" i="15"/>
  <c r="ES45" i="15"/>
  <c r="EW45" i="15"/>
  <c r="FA45" i="15"/>
  <c r="FE45" i="15"/>
  <c r="FI45" i="15"/>
  <c r="FM45" i="15"/>
  <c r="FQ45" i="15"/>
  <c r="FU45" i="15"/>
  <c r="FY45" i="15"/>
  <c r="GC45" i="15"/>
  <c r="GG45" i="15"/>
  <c r="GK45" i="15"/>
  <c r="GO45" i="15"/>
  <c r="GS45" i="15"/>
  <c r="GW45" i="15"/>
  <c r="HA45" i="15"/>
  <c r="HE45" i="15"/>
  <c r="HI45" i="15"/>
  <c r="HM45" i="15"/>
  <c r="HQ45" i="15"/>
  <c r="DZ45" i="15"/>
  <c r="EP45" i="15"/>
  <c r="FF45" i="15"/>
  <c r="FV45" i="15"/>
  <c r="GL45" i="15"/>
  <c r="HB45" i="15"/>
  <c r="HR45" i="15"/>
  <c r="ED45" i="15"/>
  <c r="ET45" i="15"/>
  <c r="FJ45" i="15"/>
  <c r="FZ45" i="15"/>
  <c r="GP45" i="15"/>
  <c r="HF45" i="15"/>
  <c r="EH45" i="15"/>
  <c r="EX45" i="15"/>
  <c r="FN45" i="15"/>
  <c r="GD45" i="15"/>
  <c r="GT45" i="15"/>
  <c r="HJ45" i="15"/>
  <c r="GH45" i="15"/>
  <c r="EL45" i="15"/>
  <c r="GX45" i="15"/>
  <c r="FB45" i="15"/>
  <c r="HN45" i="15"/>
  <c r="FR45" i="15"/>
  <c r="DW85" i="15"/>
  <c r="EA85" i="15"/>
  <c r="EE85" i="15"/>
  <c r="EI85" i="15"/>
  <c r="EM85" i="15"/>
  <c r="EQ85" i="15"/>
  <c r="EU85" i="15"/>
  <c r="EY85" i="15"/>
  <c r="FC85" i="15"/>
  <c r="FG85" i="15"/>
  <c r="FK85" i="15"/>
  <c r="FO85" i="15"/>
  <c r="FS85" i="15"/>
  <c r="FW85" i="15"/>
  <c r="GA85" i="15"/>
  <c r="GE85" i="15"/>
  <c r="GI85" i="15"/>
  <c r="GM85" i="15"/>
  <c r="GQ85" i="15"/>
  <c r="GU85" i="15"/>
  <c r="GY85" i="15"/>
  <c r="HC85" i="15"/>
  <c r="HG85" i="15"/>
  <c r="HK85" i="15"/>
  <c r="HO85" i="15"/>
  <c r="HS85" i="15"/>
  <c r="DX85" i="15"/>
  <c r="EB85" i="15"/>
  <c r="EF85" i="15"/>
  <c r="EJ85" i="15"/>
  <c r="EN85" i="15"/>
  <c r="ER85" i="15"/>
  <c r="EV85" i="15"/>
  <c r="EZ85" i="15"/>
  <c r="FD85" i="15"/>
  <c r="FH85" i="15"/>
  <c r="FL85" i="15"/>
  <c r="FP85" i="15"/>
  <c r="FT85" i="15"/>
  <c r="FX85" i="15"/>
  <c r="GB85" i="15"/>
  <c r="GF85" i="15"/>
  <c r="GJ85" i="15"/>
  <c r="GN85" i="15"/>
  <c r="GR85" i="15"/>
  <c r="GV85" i="15"/>
  <c r="GZ85" i="15"/>
  <c r="HD85" i="15"/>
  <c r="HH85" i="15"/>
  <c r="HL85" i="15"/>
  <c r="HP85" i="15"/>
  <c r="DY85" i="15"/>
  <c r="EC85" i="15"/>
  <c r="EG85" i="15"/>
  <c r="EK85" i="15"/>
  <c r="EO85" i="15"/>
  <c r="ES85" i="15"/>
  <c r="EW85" i="15"/>
  <c r="FA85" i="15"/>
  <c r="FE85" i="15"/>
  <c r="FI85" i="15"/>
  <c r="FM85" i="15"/>
  <c r="FQ85" i="15"/>
  <c r="FU85" i="15"/>
  <c r="FY85" i="15"/>
  <c r="GC85" i="15"/>
  <c r="GG85" i="15"/>
  <c r="GK85" i="15"/>
  <c r="GO85" i="15"/>
  <c r="GS85" i="15"/>
  <c r="GW85" i="15"/>
  <c r="HA85" i="15"/>
  <c r="HE85" i="15"/>
  <c r="HI85" i="15"/>
  <c r="HM85" i="15"/>
  <c r="HQ85" i="15"/>
  <c r="ED85" i="15"/>
  <c r="ET85" i="15"/>
  <c r="FJ85" i="15"/>
  <c r="FZ85" i="15"/>
  <c r="GP85" i="15"/>
  <c r="HF85" i="15"/>
  <c r="EH85" i="15"/>
  <c r="EX85" i="15"/>
  <c r="FN85" i="15"/>
  <c r="GD85" i="15"/>
  <c r="GT85" i="15"/>
  <c r="HJ85" i="15"/>
  <c r="EL85" i="15"/>
  <c r="FB85" i="15"/>
  <c r="FR85" i="15"/>
  <c r="GH85" i="15"/>
  <c r="GX85" i="15"/>
  <c r="HN85" i="15"/>
  <c r="EP85" i="15"/>
  <c r="HB85" i="15"/>
  <c r="FF85" i="15"/>
  <c r="HR85" i="15"/>
  <c r="FV85" i="15"/>
  <c r="GL85" i="15"/>
  <c r="DZ85" i="15"/>
  <c r="DY14" i="15"/>
  <c r="EC14" i="15"/>
  <c r="EG14" i="15"/>
  <c r="EK14" i="15"/>
  <c r="EO14" i="15"/>
  <c r="ES14" i="15"/>
  <c r="EW14" i="15"/>
  <c r="FA14" i="15"/>
  <c r="FE14" i="15"/>
  <c r="DZ14" i="15"/>
  <c r="EE14" i="15"/>
  <c r="EJ14" i="15"/>
  <c r="EP14" i="15"/>
  <c r="EU14" i="15"/>
  <c r="EZ14" i="15"/>
  <c r="FF14" i="15"/>
  <c r="FJ14" i="15"/>
  <c r="FN14" i="15"/>
  <c r="FR14" i="15"/>
  <c r="FV14" i="15"/>
  <c r="FZ14" i="15"/>
  <c r="GD14" i="15"/>
  <c r="GH14" i="15"/>
  <c r="GL14" i="15"/>
  <c r="GP14" i="15"/>
  <c r="GT14" i="15"/>
  <c r="GX14" i="15"/>
  <c r="HB14" i="15"/>
  <c r="HF14" i="15"/>
  <c r="HJ14" i="15"/>
  <c r="HN14" i="15"/>
  <c r="HR14" i="15"/>
  <c r="EA14" i="15"/>
  <c r="EF14" i="15"/>
  <c r="EL14" i="15"/>
  <c r="EQ14" i="15"/>
  <c r="EV14" i="15"/>
  <c r="FB14" i="15"/>
  <c r="FG14" i="15"/>
  <c r="FK14" i="15"/>
  <c r="FO14" i="15"/>
  <c r="FS14" i="15"/>
  <c r="FW14" i="15"/>
  <c r="GA14" i="15"/>
  <c r="GE14" i="15"/>
  <c r="GI14" i="15"/>
  <c r="GM14" i="15"/>
  <c r="GQ14" i="15"/>
  <c r="GU14" i="15"/>
  <c r="GY14" i="15"/>
  <c r="HC14" i="15"/>
  <c r="HG14" i="15"/>
  <c r="HK14" i="15"/>
  <c r="HO14" i="15"/>
  <c r="HS14" i="15"/>
  <c r="DW14" i="15"/>
  <c r="EB14" i="15"/>
  <c r="EH14" i="15"/>
  <c r="EM14" i="15"/>
  <c r="ER14" i="15"/>
  <c r="EX14" i="15"/>
  <c r="FC14" i="15"/>
  <c r="FH14" i="15"/>
  <c r="FL14" i="15"/>
  <c r="FP14" i="15"/>
  <c r="FT14" i="15"/>
  <c r="FX14" i="15"/>
  <c r="GB14" i="15"/>
  <c r="GF14" i="15"/>
  <c r="GJ14" i="15"/>
  <c r="GN14" i="15"/>
  <c r="GR14" i="15"/>
  <c r="GV14" i="15"/>
  <c r="GZ14" i="15"/>
  <c r="HD14" i="15"/>
  <c r="HH14" i="15"/>
  <c r="HL14" i="15"/>
  <c r="HP14" i="15"/>
  <c r="EI14" i="15"/>
  <c r="FD14" i="15"/>
  <c r="FU14" i="15"/>
  <c r="GK14" i="15"/>
  <c r="HA14" i="15"/>
  <c r="HQ14" i="15"/>
  <c r="EN14" i="15"/>
  <c r="FI14" i="15"/>
  <c r="FY14" i="15"/>
  <c r="GO14" i="15"/>
  <c r="HE14" i="15"/>
  <c r="DX14" i="15"/>
  <c r="ET14" i="15"/>
  <c r="FM14" i="15"/>
  <c r="GC14" i="15"/>
  <c r="GS14" i="15"/>
  <c r="HI14" i="15"/>
  <c r="GG14" i="15"/>
  <c r="ED14" i="15"/>
  <c r="GW14" i="15"/>
  <c r="EY14" i="15"/>
  <c r="HM14" i="15"/>
  <c r="FQ14" i="15"/>
  <c r="DY34" i="15"/>
  <c r="EC34" i="15"/>
  <c r="EG34" i="15"/>
  <c r="EK34" i="15"/>
  <c r="EO34" i="15"/>
  <c r="ES34" i="15"/>
  <c r="EW34" i="15"/>
  <c r="FA34" i="15"/>
  <c r="FE34" i="15"/>
  <c r="FI34" i="15"/>
  <c r="FM34" i="15"/>
  <c r="FQ34" i="15"/>
  <c r="FU34" i="15"/>
  <c r="FY34" i="15"/>
  <c r="GC34" i="15"/>
  <c r="GG34" i="15"/>
  <c r="GK34" i="15"/>
  <c r="GO34" i="15"/>
  <c r="GS34" i="15"/>
  <c r="GW34" i="15"/>
  <c r="HA34" i="15"/>
  <c r="HE34" i="15"/>
  <c r="HI34" i="15"/>
  <c r="HM34" i="15"/>
  <c r="HQ34" i="15"/>
  <c r="DZ34" i="15"/>
  <c r="ED34" i="15"/>
  <c r="EH34" i="15"/>
  <c r="EL34" i="15"/>
  <c r="EP34" i="15"/>
  <c r="ET34" i="15"/>
  <c r="EX34" i="15"/>
  <c r="FB34" i="15"/>
  <c r="FF34" i="15"/>
  <c r="FJ34" i="15"/>
  <c r="FN34" i="15"/>
  <c r="FR34" i="15"/>
  <c r="FV34" i="15"/>
  <c r="FZ34" i="15"/>
  <c r="GD34" i="15"/>
  <c r="GH34" i="15"/>
  <c r="GL34" i="15"/>
  <c r="GP34" i="15"/>
  <c r="GT34" i="15"/>
  <c r="GX34" i="15"/>
  <c r="HB34" i="15"/>
  <c r="HF34" i="15"/>
  <c r="HJ34" i="15"/>
  <c r="HN34" i="15"/>
  <c r="HR34" i="15"/>
  <c r="DW34" i="15"/>
  <c r="EA34" i="15"/>
  <c r="EE34" i="15"/>
  <c r="EI34" i="15"/>
  <c r="EM34" i="15"/>
  <c r="EQ34" i="15"/>
  <c r="EU34" i="15"/>
  <c r="EY34" i="15"/>
  <c r="FC34" i="15"/>
  <c r="FG34" i="15"/>
  <c r="FK34" i="15"/>
  <c r="FO34" i="15"/>
  <c r="FS34" i="15"/>
  <c r="FW34" i="15"/>
  <c r="GA34" i="15"/>
  <c r="GE34" i="15"/>
  <c r="GI34" i="15"/>
  <c r="GM34" i="15"/>
  <c r="GQ34" i="15"/>
  <c r="GU34" i="15"/>
  <c r="GY34" i="15"/>
  <c r="HC34" i="15"/>
  <c r="HG34" i="15"/>
  <c r="HK34" i="15"/>
  <c r="HO34" i="15"/>
  <c r="HS34" i="15"/>
  <c r="EF34" i="15"/>
  <c r="EV34" i="15"/>
  <c r="FL34" i="15"/>
  <c r="GB34" i="15"/>
  <c r="GR34" i="15"/>
  <c r="HH34" i="15"/>
  <c r="EJ34" i="15"/>
  <c r="EZ34" i="15"/>
  <c r="FP34" i="15"/>
  <c r="GF34" i="15"/>
  <c r="GV34" i="15"/>
  <c r="HL34" i="15"/>
  <c r="DX34" i="15"/>
  <c r="EN34" i="15"/>
  <c r="FD34" i="15"/>
  <c r="FT34" i="15"/>
  <c r="GJ34" i="15"/>
  <c r="GZ34" i="15"/>
  <c r="HP34" i="15"/>
  <c r="FX34" i="15"/>
  <c r="EB34" i="15"/>
  <c r="GN34" i="15"/>
  <c r="ER34" i="15"/>
  <c r="HD34" i="15"/>
  <c r="FH34" i="15"/>
  <c r="DY38" i="15"/>
  <c r="EC38" i="15"/>
  <c r="EG38" i="15"/>
  <c r="EK38" i="15"/>
  <c r="EO38" i="15"/>
  <c r="ES38" i="15"/>
  <c r="EW38" i="15"/>
  <c r="FA38" i="15"/>
  <c r="FE38" i="15"/>
  <c r="FI38" i="15"/>
  <c r="FM38" i="15"/>
  <c r="FQ38" i="15"/>
  <c r="FU38" i="15"/>
  <c r="FY38" i="15"/>
  <c r="GC38" i="15"/>
  <c r="GG38" i="15"/>
  <c r="GK38" i="15"/>
  <c r="GO38" i="15"/>
  <c r="GS38" i="15"/>
  <c r="GW38" i="15"/>
  <c r="HA38" i="15"/>
  <c r="HE38" i="15"/>
  <c r="HI38" i="15"/>
  <c r="HM38" i="15"/>
  <c r="HQ38" i="15"/>
  <c r="DZ38" i="15"/>
  <c r="ED38" i="15"/>
  <c r="EH38" i="15"/>
  <c r="EL38" i="15"/>
  <c r="EP38" i="15"/>
  <c r="ET38" i="15"/>
  <c r="EX38" i="15"/>
  <c r="FB38" i="15"/>
  <c r="FF38" i="15"/>
  <c r="FJ38" i="15"/>
  <c r="FN38" i="15"/>
  <c r="FR38" i="15"/>
  <c r="FV38" i="15"/>
  <c r="FZ38" i="15"/>
  <c r="GD38" i="15"/>
  <c r="GH38" i="15"/>
  <c r="GL38" i="15"/>
  <c r="GP38" i="15"/>
  <c r="GT38" i="15"/>
  <c r="GX38" i="15"/>
  <c r="HB38" i="15"/>
  <c r="HF38" i="15"/>
  <c r="HJ38" i="15"/>
  <c r="HN38" i="15"/>
  <c r="HR38" i="15"/>
  <c r="DW38" i="15"/>
  <c r="EA38" i="15"/>
  <c r="EE38" i="15"/>
  <c r="EI38" i="15"/>
  <c r="EM38" i="15"/>
  <c r="EQ38" i="15"/>
  <c r="EU38" i="15"/>
  <c r="EY38" i="15"/>
  <c r="FC38" i="15"/>
  <c r="FG38" i="15"/>
  <c r="FK38" i="15"/>
  <c r="FO38" i="15"/>
  <c r="FS38" i="15"/>
  <c r="FW38" i="15"/>
  <c r="GA38" i="15"/>
  <c r="GE38" i="15"/>
  <c r="GI38" i="15"/>
  <c r="GM38" i="15"/>
  <c r="GQ38" i="15"/>
  <c r="GU38" i="15"/>
  <c r="GY38" i="15"/>
  <c r="HC38" i="15"/>
  <c r="HG38" i="15"/>
  <c r="HK38" i="15"/>
  <c r="HO38" i="15"/>
  <c r="HS38" i="15"/>
  <c r="EB38" i="15"/>
  <c r="ER38" i="15"/>
  <c r="FH38" i="15"/>
  <c r="FX38" i="15"/>
  <c r="GN38" i="15"/>
  <c r="HD38" i="15"/>
  <c r="EF38" i="15"/>
  <c r="EV38" i="15"/>
  <c r="FL38" i="15"/>
  <c r="GB38" i="15"/>
  <c r="GR38" i="15"/>
  <c r="HH38" i="15"/>
  <c r="EJ38" i="15"/>
  <c r="EZ38" i="15"/>
  <c r="FP38" i="15"/>
  <c r="GF38" i="15"/>
  <c r="GV38" i="15"/>
  <c r="HL38" i="15"/>
  <c r="FD38" i="15"/>
  <c r="HP38" i="15"/>
  <c r="FT38" i="15"/>
  <c r="DX38" i="15"/>
  <c r="GJ38" i="15"/>
  <c r="EN38" i="15"/>
  <c r="GZ38" i="15"/>
  <c r="DZ46" i="15"/>
  <c r="ED46" i="15"/>
  <c r="EH46" i="15"/>
  <c r="EL46" i="15"/>
  <c r="EP46" i="15"/>
  <c r="ET46" i="15"/>
  <c r="EX46" i="15"/>
  <c r="FB46" i="15"/>
  <c r="FF46" i="15"/>
  <c r="FJ46" i="15"/>
  <c r="FN46" i="15"/>
  <c r="FR46" i="15"/>
  <c r="FV46" i="15"/>
  <c r="FZ46" i="15"/>
  <c r="GD46" i="15"/>
  <c r="GH46" i="15"/>
  <c r="GL46" i="15"/>
  <c r="GP46" i="15"/>
  <c r="GT46" i="15"/>
  <c r="GX46" i="15"/>
  <c r="HB46" i="15"/>
  <c r="HF46" i="15"/>
  <c r="HJ46" i="15"/>
  <c r="HN46" i="15"/>
  <c r="HR46" i="15"/>
  <c r="DW46" i="15"/>
  <c r="EA46" i="15"/>
  <c r="EE46" i="15"/>
  <c r="EI46" i="15"/>
  <c r="EM46" i="15"/>
  <c r="EQ46" i="15"/>
  <c r="EU46" i="15"/>
  <c r="EY46" i="15"/>
  <c r="FC46" i="15"/>
  <c r="FG46" i="15"/>
  <c r="FK46" i="15"/>
  <c r="FO46" i="15"/>
  <c r="FS46" i="15"/>
  <c r="FW46" i="15"/>
  <c r="GA46" i="15"/>
  <c r="GE46" i="15"/>
  <c r="GI46" i="15"/>
  <c r="GM46" i="15"/>
  <c r="GQ46" i="15"/>
  <c r="GU46" i="15"/>
  <c r="GY46" i="15"/>
  <c r="HC46" i="15"/>
  <c r="HG46" i="15"/>
  <c r="HK46" i="15"/>
  <c r="HO46" i="15"/>
  <c r="HS46" i="15"/>
  <c r="DX46" i="15"/>
  <c r="EB46" i="15"/>
  <c r="EF46" i="15"/>
  <c r="EJ46" i="15"/>
  <c r="EN46" i="15"/>
  <c r="ER46" i="15"/>
  <c r="EV46" i="15"/>
  <c r="EZ46" i="15"/>
  <c r="FD46" i="15"/>
  <c r="FH46" i="15"/>
  <c r="FL46" i="15"/>
  <c r="FP46" i="15"/>
  <c r="FT46" i="15"/>
  <c r="FX46" i="15"/>
  <c r="GB46" i="15"/>
  <c r="GF46" i="15"/>
  <c r="GJ46" i="15"/>
  <c r="GN46" i="15"/>
  <c r="GR46" i="15"/>
  <c r="GV46" i="15"/>
  <c r="GZ46" i="15"/>
  <c r="HD46" i="15"/>
  <c r="HH46" i="15"/>
  <c r="HL46" i="15"/>
  <c r="HP46" i="15"/>
  <c r="EK46" i="15"/>
  <c r="FA46" i="15"/>
  <c r="FQ46" i="15"/>
  <c r="GG46" i="15"/>
  <c r="GW46" i="15"/>
  <c r="HM46" i="15"/>
  <c r="DY46" i="15"/>
  <c r="EO46" i="15"/>
  <c r="FE46" i="15"/>
  <c r="FU46" i="15"/>
  <c r="GK46" i="15"/>
  <c r="HA46" i="15"/>
  <c r="HQ46" i="15"/>
  <c r="EC46" i="15"/>
  <c r="ES46" i="15"/>
  <c r="FI46" i="15"/>
  <c r="FY46" i="15"/>
  <c r="GO46" i="15"/>
  <c r="HE46" i="15"/>
  <c r="EW46" i="15"/>
  <c r="HI46" i="15"/>
  <c r="FM46" i="15"/>
  <c r="GC46" i="15"/>
  <c r="EG46" i="15"/>
  <c r="GS46" i="15"/>
  <c r="DY70" i="15"/>
  <c r="EC70" i="15"/>
  <c r="EG70" i="15"/>
  <c r="EK70" i="15"/>
  <c r="EO70" i="15"/>
  <c r="ES70" i="15"/>
  <c r="EW70" i="15"/>
  <c r="FA70" i="15"/>
  <c r="FE70" i="15"/>
  <c r="FI70" i="15"/>
  <c r="FM70" i="15"/>
  <c r="FQ70" i="15"/>
  <c r="FU70" i="15"/>
  <c r="FY70" i="15"/>
  <c r="GC70" i="15"/>
  <c r="GG70" i="15"/>
  <c r="GK70" i="15"/>
  <c r="GO70" i="15"/>
  <c r="GS70" i="15"/>
  <c r="GW70" i="15"/>
  <c r="HA70" i="15"/>
  <c r="HE70" i="15"/>
  <c r="HI70" i="15"/>
  <c r="HM70" i="15"/>
  <c r="HQ70" i="15"/>
  <c r="DZ70" i="15"/>
  <c r="ED70" i="15"/>
  <c r="EH70" i="15"/>
  <c r="EL70" i="15"/>
  <c r="EP70" i="15"/>
  <c r="ET70" i="15"/>
  <c r="EX70" i="15"/>
  <c r="FB70" i="15"/>
  <c r="FF70" i="15"/>
  <c r="FJ70" i="15"/>
  <c r="FN70" i="15"/>
  <c r="FR70" i="15"/>
  <c r="FV70" i="15"/>
  <c r="FZ70" i="15"/>
  <c r="GD70" i="15"/>
  <c r="GH70" i="15"/>
  <c r="GL70" i="15"/>
  <c r="GP70" i="15"/>
  <c r="GT70" i="15"/>
  <c r="GX70" i="15"/>
  <c r="HB70" i="15"/>
  <c r="HF70" i="15"/>
  <c r="HJ70" i="15"/>
  <c r="HN70" i="15"/>
  <c r="HR70" i="15"/>
  <c r="DW70" i="15"/>
  <c r="EA70" i="15"/>
  <c r="EE70" i="15"/>
  <c r="EI70" i="15"/>
  <c r="EM70" i="15"/>
  <c r="EQ70" i="15"/>
  <c r="EU70" i="15"/>
  <c r="EY70" i="15"/>
  <c r="FC70" i="15"/>
  <c r="FG70" i="15"/>
  <c r="FK70" i="15"/>
  <c r="FO70" i="15"/>
  <c r="FS70" i="15"/>
  <c r="FW70" i="15"/>
  <c r="GA70" i="15"/>
  <c r="GE70" i="15"/>
  <c r="GI70" i="15"/>
  <c r="GM70" i="15"/>
  <c r="GQ70" i="15"/>
  <c r="GU70" i="15"/>
  <c r="GY70" i="15"/>
  <c r="HC70" i="15"/>
  <c r="HG70" i="15"/>
  <c r="HK70" i="15"/>
  <c r="HO70" i="15"/>
  <c r="HS70" i="15"/>
  <c r="EF70" i="15"/>
  <c r="EV70" i="15"/>
  <c r="FL70" i="15"/>
  <c r="GB70" i="15"/>
  <c r="GR70" i="15"/>
  <c r="HH70" i="15"/>
  <c r="EJ70" i="15"/>
  <c r="EZ70" i="15"/>
  <c r="FP70" i="15"/>
  <c r="GF70" i="15"/>
  <c r="GV70" i="15"/>
  <c r="HL70" i="15"/>
  <c r="DX70" i="15"/>
  <c r="EN70" i="15"/>
  <c r="FD70" i="15"/>
  <c r="FT70" i="15"/>
  <c r="GJ70" i="15"/>
  <c r="GZ70" i="15"/>
  <c r="HP70" i="15"/>
  <c r="ER70" i="15"/>
  <c r="HD70" i="15"/>
  <c r="FH70" i="15"/>
  <c r="FX70" i="15"/>
  <c r="GN70" i="15"/>
  <c r="EB70" i="15"/>
  <c r="DZ82" i="15"/>
  <c r="ED82" i="15"/>
  <c r="EH82" i="15"/>
  <c r="EL82" i="15"/>
  <c r="EP82" i="15"/>
  <c r="ET82" i="15"/>
  <c r="EX82" i="15"/>
  <c r="FB82" i="15"/>
  <c r="FF82" i="15"/>
  <c r="FJ82" i="15"/>
  <c r="FN82" i="15"/>
  <c r="FR82" i="15"/>
  <c r="FV82" i="15"/>
  <c r="FZ82" i="15"/>
  <c r="GD82" i="15"/>
  <c r="GH82" i="15"/>
  <c r="GL82" i="15"/>
  <c r="GP82" i="15"/>
  <c r="GT82" i="15"/>
  <c r="GX82" i="15"/>
  <c r="HB82" i="15"/>
  <c r="HF82" i="15"/>
  <c r="HJ82" i="15"/>
  <c r="HN82" i="15"/>
  <c r="HR82" i="15"/>
  <c r="DW82" i="15"/>
  <c r="EA82" i="15"/>
  <c r="EE82" i="15"/>
  <c r="EI82" i="15"/>
  <c r="EM82" i="15"/>
  <c r="EQ82" i="15"/>
  <c r="EU82" i="15"/>
  <c r="EY82" i="15"/>
  <c r="FC82" i="15"/>
  <c r="FG82" i="15"/>
  <c r="FK82" i="15"/>
  <c r="FO82" i="15"/>
  <c r="FS82" i="15"/>
  <c r="FW82" i="15"/>
  <c r="GA82" i="15"/>
  <c r="GE82" i="15"/>
  <c r="GI82" i="15"/>
  <c r="GM82" i="15"/>
  <c r="GQ82" i="15"/>
  <c r="GU82" i="15"/>
  <c r="GY82" i="15"/>
  <c r="HC82" i="15"/>
  <c r="HG82" i="15"/>
  <c r="HK82" i="15"/>
  <c r="HO82" i="15"/>
  <c r="HS82" i="15"/>
  <c r="DX82" i="15"/>
  <c r="EB82" i="15"/>
  <c r="EF82" i="15"/>
  <c r="EJ82" i="15"/>
  <c r="EN82" i="15"/>
  <c r="ER82" i="15"/>
  <c r="EV82" i="15"/>
  <c r="EZ82" i="15"/>
  <c r="FD82" i="15"/>
  <c r="FH82" i="15"/>
  <c r="FL82" i="15"/>
  <c r="FP82" i="15"/>
  <c r="FT82" i="15"/>
  <c r="FX82" i="15"/>
  <c r="GB82" i="15"/>
  <c r="GF82" i="15"/>
  <c r="GJ82" i="15"/>
  <c r="GN82" i="15"/>
  <c r="GR82" i="15"/>
  <c r="GV82" i="15"/>
  <c r="GZ82" i="15"/>
  <c r="HD82" i="15"/>
  <c r="HH82" i="15"/>
  <c r="HL82" i="15"/>
  <c r="HP82" i="15"/>
  <c r="EC82" i="15"/>
  <c r="ES82" i="15"/>
  <c r="FI82" i="15"/>
  <c r="FY82" i="15"/>
  <c r="GO82" i="15"/>
  <c r="HE82" i="15"/>
  <c r="EG82" i="15"/>
  <c r="EW82" i="15"/>
  <c r="FM82" i="15"/>
  <c r="GC82" i="15"/>
  <c r="GS82" i="15"/>
  <c r="HI82" i="15"/>
  <c r="EK82" i="15"/>
  <c r="FA82" i="15"/>
  <c r="FQ82" i="15"/>
  <c r="GG82" i="15"/>
  <c r="GW82" i="15"/>
  <c r="HM82" i="15"/>
  <c r="DY82" i="15"/>
  <c r="GK82" i="15"/>
  <c r="EO82" i="15"/>
  <c r="HA82" i="15"/>
  <c r="FE82" i="15"/>
  <c r="HQ82" i="15"/>
  <c r="FU82" i="15"/>
  <c r="DW102" i="15"/>
  <c r="EA102" i="15"/>
  <c r="EE102" i="15"/>
  <c r="EI102" i="15"/>
  <c r="EM102" i="15"/>
  <c r="EQ102" i="15"/>
  <c r="EU102" i="15"/>
  <c r="EY102" i="15"/>
  <c r="FC102" i="15"/>
  <c r="FG102" i="15"/>
  <c r="FK102" i="15"/>
  <c r="FO102" i="15"/>
  <c r="FS102" i="15"/>
  <c r="FW102" i="15"/>
  <c r="GA102" i="15"/>
  <c r="GE102" i="15"/>
  <c r="GI102" i="15"/>
  <c r="GM102" i="15"/>
  <c r="GQ102" i="15"/>
  <c r="GU102" i="15"/>
  <c r="GY102" i="15"/>
  <c r="HC102" i="15"/>
  <c r="HG102" i="15"/>
  <c r="HK102" i="15"/>
  <c r="HO102" i="15"/>
  <c r="HS102" i="15"/>
  <c r="DX102" i="15"/>
  <c r="EB102" i="15"/>
  <c r="EF102" i="15"/>
  <c r="EJ102" i="15"/>
  <c r="EN102" i="15"/>
  <c r="ER102" i="15"/>
  <c r="EV102" i="15"/>
  <c r="EZ102" i="15"/>
  <c r="FD102" i="15"/>
  <c r="FH102" i="15"/>
  <c r="FL102" i="15"/>
  <c r="FP102" i="15"/>
  <c r="FT102" i="15"/>
  <c r="FX102" i="15"/>
  <c r="GB102" i="15"/>
  <c r="GF102" i="15"/>
  <c r="GJ102" i="15"/>
  <c r="GN102" i="15"/>
  <c r="GR102" i="15"/>
  <c r="GV102" i="15"/>
  <c r="GZ102" i="15"/>
  <c r="HD102" i="15"/>
  <c r="HH102" i="15"/>
  <c r="HL102" i="15"/>
  <c r="HP102" i="15"/>
  <c r="DY102" i="15"/>
  <c r="EC102" i="15"/>
  <c r="EG102" i="15"/>
  <c r="EK102" i="15"/>
  <c r="EO102" i="15"/>
  <c r="ES102" i="15"/>
  <c r="EW102" i="15"/>
  <c r="FA102" i="15"/>
  <c r="FE102" i="15"/>
  <c r="FI102" i="15"/>
  <c r="FM102" i="15"/>
  <c r="FQ102" i="15"/>
  <c r="FU102" i="15"/>
  <c r="FY102" i="15"/>
  <c r="GC102" i="15"/>
  <c r="GG102" i="15"/>
  <c r="GK102" i="15"/>
  <c r="GO102" i="15"/>
  <c r="GS102" i="15"/>
  <c r="GW102" i="15"/>
  <c r="HA102" i="15"/>
  <c r="HE102" i="15"/>
  <c r="HI102" i="15"/>
  <c r="HM102" i="15"/>
  <c r="HQ102" i="15"/>
  <c r="EL102" i="15"/>
  <c r="FB102" i="15"/>
  <c r="FR102" i="15"/>
  <c r="GH102" i="15"/>
  <c r="GX102" i="15"/>
  <c r="HN102" i="15"/>
  <c r="DZ102" i="15"/>
  <c r="EP102" i="15"/>
  <c r="FF102" i="15"/>
  <c r="FV102" i="15"/>
  <c r="GL102" i="15"/>
  <c r="HB102" i="15"/>
  <c r="HR102" i="15"/>
  <c r="ED102" i="15"/>
  <c r="ET102" i="15"/>
  <c r="FJ102" i="15"/>
  <c r="FZ102" i="15"/>
  <c r="GP102" i="15"/>
  <c r="HF102" i="15"/>
  <c r="EX102" i="15"/>
  <c r="HJ102" i="15"/>
  <c r="FN102" i="15"/>
  <c r="EH102" i="15"/>
  <c r="GD102" i="15"/>
  <c r="GT102" i="15"/>
  <c r="DZ24" i="15"/>
  <c r="ED24" i="15"/>
  <c r="EH24" i="15"/>
  <c r="EL24" i="15"/>
  <c r="EP24" i="15"/>
  <c r="ET24" i="15"/>
  <c r="EX24" i="15"/>
  <c r="DW24" i="15"/>
  <c r="EA24" i="15"/>
  <c r="EE24" i="15"/>
  <c r="EI24" i="15"/>
  <c r="EM24" i="15"/>
  <c r="EQ24" i="15"/>
  <c r="EU24" i="15"/>
  <c r="EY24" i="15"/>
  <c r="DX24" i="15"/>
  <c r="EF24" i="15"/>
  <c r="EN24" i="15"/>
  <c r="EV24" i="15"/>
  <c r="FB24" i="15"/>
  <c r="FF24" i="15"/>
  <c r="FJ24" i="15"/>
  <c r="FN24" i="15"/>
  <c r="FR24" i="15"/>
  <c r="FV24" i="15"/>
  <c r="FZ24" i="15"/>
  <c r="GD24" i="15"/>
  <c r="GH24" i="15"/>
  <c r="GL24" i="15"/>
  <c r="GP24" i="15"/>
  <c r="GT24" i="15"/>
  <c r="GX24" i="15"/>
  <c r="HB24" i="15"/>
  <c r="HF24" i="15"/>
  <c r="HJ24" i="15"/>
  <c r="HN24" i="15"/>
  <c r="HR24" i="15"/>
  <c r="DY24" i="15"/>
  <c r="EG24" i="15"/>
  <c r="EO24" i="15"/>
  <c r="EW24" i="15"/>
  <c r="FC24" i="15"/>
  <c r="FG24" i="15"/>
  <c r="FK24" i="15"/>
  <c r="FO24" i="15"/>
  <c r="FS24" i="15"/>
  <c r="FW24" i="15"/>
  <c r="GA24" i="15"/>
  <c r="GE24" i="15"/>
  <c r="GI24" i="15"/>
  <c r="GM24" i="15"/>
  <c r="GQ24" i="15"/>
  <c r="GU24" i="15"/>
  <c r="GY24" i="15"/>
  <c r="HC24" i="15"/>
  <c r="HG24" i="15"/>
  <c r="HK24" i="15"/>
  <c r="HO24" i="15"/>
  <c r="HS24" i="15"/>
  <c r="EB24" i="15"/>
  <c r="EJ24" i="15"/>
  <c r="ER24" i="15"/>
  <c r="EZ24" i="15"/>
  <c r="FD24" i="15"/>
  <c r="FH24" i="15"/>
  <c r="FL24" i="15"/>
  <c r="FP24" i="15"/>
  <c r="FT24" i="15"/>
  <c r="FX24" i="15"/>
  <c r="GB24" i="15"/>
  <c r="GF24" i="15"/>
  <c r="GJ24" i="15"/>
  <c r="GN24" i="15"/>
  <c r="GR24" i="15"/>
  <c r="GV24" i="15"/>
  <c r="GZ24" i="15"/>
  <c r="HD24" i="15"/>
  <c r="HH24" i="15"/>
  <c r="HL24" i="15"/>
  <c r="HP24" i="15"/>
  <c r="FA24" i="15"/>
  <c r="FQ24" i="15"/>
  <c r="GG24" i="15"/>
  <c r="GW24" i="15"/>
  <c r="HM24" i="15"/>
  <c r="EC24" i="15"/>
  <c r="FE24" i="15"/>
  <c r="FU24" i="15"/>
  <c r="GK24" i="15"/>
  <c r="HA24" i="15"/>
  <c r="HQ24" i="15"/>
  <c r="EK24" i="15"/>
  <c r="FI24" i="15"/>
  <c r="FY24" i="15"/>
  <c r="GO24" i="15"/>
  <c r="HE24" i="15"/>
  <c r="FM24" i="15"/>
  <c r="GC24" i="15"/>
  <c r="GS24" i="15"/>
  <c r="ES24" i="15"/>
  <c r="HI24" i="15"/>
  <c r="DW40" i="15"/>
  <c r="EA40" i="15"/>
  <c r="EE40" i="15"/>
  <c r="EI40" i="15"/>
  <c r="EM40" i="15"/>
  <c r="EQ40" i="15"/>
  <c r="EU40" i="15"/>
  <c r="EY40" i="15"/>
  <c r="FC40" i="15"/>
  <c r="FG40" i="15"/>
  <c r="FK40" i="15"/>
  <c r="FO40" i="15"/>
  <c r="FS40" i="15"/>
  <c r="FW40" i="15"/>
  <c r="GA40" i="15"/>
  <c r="GE40" i="15"/>
  <c r="GI40" i="15"/>
  <c r="GM40" i="15"/>
  <c r="GQ40" i="15"/>
  <c r="GU40" i="15"/>
  <c r="GY40" i="15"/>
  <c r="HC40" i="15"/>
  <c r="HG40" i="15"/>
  <c r="DX40" i="15"/>
  <c r="EB40" i="15"/>
  <c r="EF40" i="15"/>
  <c r="EJ40" i="15"/>
  <c r="EN40" i="15"/>
  <c r="ER40" i="15"/>
  <c r="EV40" i="15"/>
  <c r="EZ40" i="15"/>
  <c r="FD40" i="15"/>
  <c r="FH40" i="15"/>
  <c r="FL40" i="15"/>
  <c r="FP40" i="15"/>
  <c r="FT40" i="15"/>
  <c r="FX40" i="15"/>
  <c r="GB40" i="15"/>
  <c r="GF40" i="15"/>
  <c r="GJ40" i="15"/>
  <c r="GN40" i="15"/>
  <c r="GR40" i="15"/>
  <c r="GV40" i="15"/>
  <c r="GZ40" i="15"/>
  <c r="HD40" i="15"/>
  <c r="HH40" i="15"/>
  <c r="ED40" i="15"/>
  <c r="EL40" i="15"/>
  <c r="ET40" i="15"/>
  <c r="FB40" i="15"/>
  <c r="FJ40" i="15"/>
  <c r="FR40" i="15"/>
  <c r="FZ40" i="15"/>
  <c r="GH40" i="15"/>
  <c r="GP40" i="15"/>
  <c r="GX40" i="15"/>
  <c r="HF40" i="15"/>
  <c r="HL40" i="15"/>
  <c r="HP40" i="15"/>
  <c r="DY40" i="15"/>
  <c r="EG40" i="15"/>
  <c r="EO40" i="15"/>
  <c r="EW40" i="15"/>
  <c r="FE40" i="15"/>
  <c r="FM40" i="15"/>
  <c r="FU40" i="15"/>
  <c r="GC40" i="15"/>
  <c r="GK40" i="15"/>
  <c r="GS40" i="15"/>
  <c r="HA40" i="15"/>
  <c r="HI40" i="15"/>
  <c r="HM40" i="15"/>
  <c r="HQ40" i="15"/>
  <c r="DZ40" i="15"/>
  <c r="EH40" i="15"/>
  <c r="EP40" i="15"/>
  <c r="EX40" i="15"/>
  <c r="FF40" i="15"/>
  <c r="FN40" i="15"/>
  <c r="FV40" i="15"/>
  <c r="GD40" i="15"/>
  <c r="GL40" i="15"/>
  <c r="GT40" i="15"/>
  <c r="HB40" i="15"/>
  <c r="HJ40" i="15"/>
  <c r="HN40" i="15"/>
  <c r="HR40" i="15"/>
  <c r="FA40" i="15"/>
  <c r="GG40" i="15"/>
  <c r="HK40" i="15"/>
  <c r="EC40" i="15"/>
  <c r="FI40" i="15"/>
  <c r="GO40" i="15"/>
  <c r="HO40" i="15"/>
  <c r="EK40" i="15"/>
  <c r="FQ40" i="15"/>
  <c r="GW40" i="15"/>
  <c r="HS40" i="15"/>
  <c r="ES40" i="15"/>
  <c r="FY40" i="15"/>
  <c r="HE40" i="15"/>
  <c r="DX84" i="15"/>
  <c r="EB84" i="15"/>
  <c r="EF84" i="15"/>
  <c r="EJ84" i="15"/>
  <c r="EN84" i="15"/>
  <c r="ER84" i="15"/>
  <c r="EV84" i="15"/>
  <c r="EZ84" i="15"/>
  <c r="FD84" i="15"/>
  <c r="FH84" i="15"/>
  <c r="FL84" i="15"/>
  <c r="FP84" i="15"/>
  <c r="FT84" i="15"/>
  <c r="FX84" i="15"/>
  <c r="GB84" i="15"/>
  <c r="GF84" i="15"/>
  <c r="GJ84" i="15"/>
  <c r="GN84" i="15"/>
  <c r="GR84" i="15"/>
  <c r="GV84" i="15"/>
  <c r="GZ84" i="15"/>
  <c r="HD84" i="15"/>
  <c r="HH84" i="15"/>
  <c r="HL84" i="15"/>
  <c r="HP84" i="15"/>
  <c r="DY84" i="15"/>
  <c r="EC84" i="15"/>
  <c r="EG84" i="15"/>
  <c r="EK84" i="15"/>
  <c r="EO84" i="15"/>
  <c r="ES84" i="15"/>
  <c r="EW84" i="15"/>
  <c r="FA84" i="15"/>
  <c r="FE84" i="15"/>
  <c r="FI84" i="15"/>
  <c r="FM84" i="15"/>
  <c r="FQ84" i="15"/>
  <c r="FU84" i="15"/>
  <c r="FY84" i="15"/>
  <c r="GC84" i="15"/>
  <c r="GG84" i="15"/>
  <c r="GK84" i="15"/>
  <c r="GO84" i="15"/>
  <c r="GS84" i="15"/>
  <c r="GW84" i="15"/>
  <c r="HA84" i="15"/>
  <c r="HE84" i="15"/>
  <c r="HI84" i="15"/>
  <c r="HM84" i="15"/>
  <c r="HQ84" i="15"/>
  <c r="DZ84" i="15"/>
  <c r="ED84" i="15"/>
  <c r="EH84" i="15"/>
  <c r="EL84" i="15"/>
  <c r="EP84" i="15"/>
  <c r="ET84" i="15"/>
  <c r="EX84" i="15"/>
  <c r="FB84" i="15"/>
  <c r="FF84" i="15"/>
  <c r="FJ84" i="15"/>
  <c r="FN84" i="15"/>
  <c r="FR84" i="15"/>
  <c r="FV84" i="15"/>
  <c r="FZ84" i="15"/>
  <c r="GD84" i="15"/>
  <c r="GH84" i="15"/>
  <c r="GL84" i="15"/>
  <c r="GP84" i="15"/>
  <c r="GT84" i="15"/>
  <c r="GX84" i="15"/>
  <c r="HB84" i="15"/>
  <c r="HF84" i="15"/>
  <c r="HJ84" i="15"/>
  <c r="HN84" i="15"/>
  <c r="HR84" i="15"/>
  <c r="EI84" i="15"/>
  <c r="EY84" i="15"/>
  <c r="FO84" i="15"/>
  <c r="GE84" i="15"/>
  <c r="GU84" i="15"/>
  <c r="HK84" i="15"/>
  <c r="DW84" i="15"/>
  <c r="EM84" i="15"/>
  <c r="FC84" i="15"/>
  <c r="FS84" i="15"/>
  <c r="GI84" i="15"/>
  <c r="GY84" i="15"/>
  <c r="HO84" i="15"/>
  <c r="EA84" i="15"/>
  <c r="EQ84" i="15"/>
  <c r="FG84" i="15"/>
  <c r="FW84" i="15"/>
  <c r="GM84" i="15"/>
  <c r="HC84" i="15"/>
  <c r="HS84" i="15"/>
  <c r="GA84" i="15"/>
  <c r="EE84" i="15"/>
  <c r="GQ84" i="15"/>
  <c r="EU84" i="15"/>
  <c r="HG84" i="15"/>
  <c r="FK84" i="15"/>
  <c r="DX88" i="15"/>
  <c r="EB88" i="15"/>
  <c r="EF88" i="15"/>
  <c r="EJ88" i="15"/>
  <c r="EN88" i="15"/>
  <c r="ER88" i="15"/>
  <c r="EV88" i="15"/>
  <c r="EZ88" i="15"/>
  <c r="FD88" i="15"/>
  <c r="FH88" i="15"/>
  <c r="FL88" i="15"/>
  <c r="FP88" i="15"/>
  <c r="FT88" i="15"/>
  <c r="FX88" i="15"/>
  <c r="GB88" i="15"/>
  <c r="GF88" i="15"/>
  <c r="GJ88" i="15"/>
  <c r="GN88" i="15"/>
  <c r="GR88" i="15"/>
  <c r="GV88" i="15"/>
  <c r="GZ88" i="15"/>
  <c r="HD88" i="15"/>
  <c r="HH88" i="15"/>
  <c r="HL88" i="15"/>
  <c r="HP88" i="15"/>
  <c r="DY88" i="15"/>
  <c r="EC88" i="15"/>
  <c r="EG88" i="15"/>
  <c r="EK88" i="15"/>
  <c r="EO88" i="15"/>
  <c r="ES88" i="15"/>
  <c r="EW88" i="15"/>
  <c r="FA88" i="15"/>
  <c r="FE88" i="15"/>
  <c r="FI88" i="15"/>
  <c r="FM88" i="15"/>
  <c r="FQ88" i="15"/>
  <c r="FU88" i="15"/>
  <c r="FY88" i="15"/>
  <c r="GC88" i="15"/>
  <c r="GG88" i="15"/>
  <c r="GK88" i="15"/>
  <c r="GO88" i="15"/>
  <c r="GS88" i="15"/>
  <c r="GW88" i="15"/>
  <c r="HA88" i="15"/>
  <c r="HE88" i="15"/>
  <c r="HI88" i="15"/>
  <c r="HM88" i="15"/>
  <c r="HQ88" i="15"/>
  <c r="DZ88" i="15"/>
  <c r="ED88" i="15"/>
  <c r="EH88" i="15"/>
  <c r="EL88" i="15"/>
  <c r="EP88" i="15"/>
  <c r="ET88" i="15"/>
  <c r="EX88" i="15"/>
  <c r="FB88" i="15"/>
  <c r="FF88" i="15"/>
  <c r="FJ88" i="15"/>
  <c r="FN88" i="15"/>
  <c r="FR88" i="15"/>
  <c r="FV88" i="15"/>
  <c r="FZ88" i="15"/>
  <c r="GD88" i="15"/>
  <c r="GH88" i="15"/>
  <c r="GL88" i="15"/>
  <c r="GP88" i="15"/>
  <c r="GT88" i="15"/>
  <c r="GX88" i="15"/>
  <c r="HB88" i="15"/>
  <c r="HF88" i="15"/>
  <c r="HJ88" i="15"/>
  <c r="HN88" i="15"/>
  <c r="HR88" i="15"/>
  <c r="EE88" i="15"/>
  <c r="EU88" i="15"/>
  <c r="FK88" i="15"/>
  <c r="GA88" i="15"/>
  <c r="GQ88" i="15"/>
  <c r="HG88" i="15"/>
  <c r="EI88" i="15"/>
  <c r="EY88" i="15"/>
  <c r="FO88" i="15"/>
  <c r="GE88" i="15"/>
  <c r="GU88" i="15"/>
  <c r="HK88" i="15"/>
  <c r="DW88" i="15"/>
  <c r="EM88" i="15"/>
  <c r="FC88" i="15"/>
  <c r="FS88" i="15"/>
  <c r="GI88" i="15"/>
  <c r="GY88" i="15"/>
  <c r="HO88" i="15"/>
  <c r="FG88" i="15"/>
  <c r="HS88" i="15"/>
  <c r="FW88" i="15"/>
  <c r="EA88" i="15"/>
  <c r="GM88" i="15"/>
  <c r="EQ88" i="15"/>
  <c r="HC88" i="15"/>
  <c r="DO11" i="14"/>
  <c r="DK11" i="14"/>
  <c r="DG11" i="14"/>
  <c r="DC11" i="14"/>
  <c r="CY11" i="14"/>
  <c r="CU11" i="14"/>
  <c r="CQ11" i="14"/>
  <c r="CM11" i="14"/>
  <c r="CI11" i="14"/>
  <c r="CE11" i="14"/>
  <c r="CA11" i="14"/>
  <c r="BW11" i="14"/>
  <c r="BS11" i="14"/>
  <c r="BO11" i="14"/>
  <c r="BK11" i="14"/>
  <c r="BG11" i="14"/>
  <c r="BC11" i="14"/>
  <c r="AY11" i="14"/>
  <c r="AU11" i="14"/>
  <c r="DX92" i="15"/>
  <c r="EB92" i="15"/>
  <c r="EF92" i="15"/>
  <c r="EJ92" i="15"/>
  <c r="EN92" i="15"/>
  <c r="ER92" i="15"/>
  <c r="EV92" i="15"/>
  <c r="EZ92" i="15"/>
  <c r="FD92" i="15"/>
  <c r="FH92" i="15"/>
  <c r="FL92" i="15"/>
  <c r="FP92" i="15"/>
  <c r="FT92" i="15"/>
  <c r="FX92" i="15"/>
  <c r="GB92" i="15"/>
  <c r="GF92" i="15"/>
  <c r="GJ92" i="15"/>
  <c r="GN92" i="15"/>
  <c r="GR92" i="15"/>
  <c r="GV92" i="15"/>
  <c r="GZ92" i="15"/>
  <c r="HD92" i="15"/>
  <c r="HH92" i="15"/>
  <c r="HL92" i="15"/>
  <c r="HP92" i="15"/>
  <c r="DY92" i="15"/>
  <c r="EC92" i="15"/>
  <c r="EG92" i="15"/>
  <c r="EK92" i="15"/>
  <c r="EO92" i="15"/>
  <c r="ES92" i="15"/>
  <c r="EW92" i="15"/>
  <c r="FA92" i="15"/>
  <c r="FE92" i="15"/>
  <c r="FI92" i="15"/>
  <c r="FM92" i="15"/>
  <c r="FQ92" i="15"/>
  <c r="FU92" i="15"/>
  <c r="FY92" i="15"/>
  <c r="GC92" i="15"/>
  <c r="GG92" i="15"/>
  <c r="GK92" i="15"/>
  <c r="GO92" i="15"/>
  <c r="GS92" i="15"/>
  <c r="GW92" i="15"/>
  <c r="HA92" i="15"/>
  <c r="HE92" i="15"/>
  <c r="HI92" i="15"/>
  <c r="HM92" i="15"/>
  <c r="HQ92" i="15"/>
  <c r="DZ92" i="15"/>
  <c r="ED92" i="15"/>
  <c r="EH92" i="15"/>
  <c r="EL92" i="15"/>
  <c r="EP92" i="15"/>
  <c r="ET92" i="15"/>
  <c r="EX92" i="15"/>
  <c r="FB92" i="15"/>
  <c r="FF92" i="15"/>
  <c r="FJ92" i="15"/>
  <c r="FN92" i="15"/>
  <c r="FR92" i="15"/>
  <c r="FV92" i="15"/>
  <c r="FZ92" i="15"/>
  <c r="GD92" i="15"/>
  <c r="GH92" i="15"/>
  <c r="GL92" i="15"/>
  <c r="GP92" i="15"/>
  <c r="GT92" i="15"/>
  <c r="GX92" i="15"/>
  <c r="HB92" i="15"/>
  <c r="HF92" i="15"/>
  <c r="HJ92" i="15"/>
  <c r="HN92" i="15"/>
  <c r="HR92" i="15"/>
  <c r="EA92" i="15"/>
  <c r="EQ92" i="15"/>
  <c r="FG92" i="15"/>
  <c r="FW92" i="15"/>
  <c r="GM92" i="15"/>
  <c r="HC92" i="15"/>
  <c r="HS92" i="15"/>
  <c r="EE92" i="15"/>
  <c r="EU92" i="15"/>
  <c r="FK92" i="15"/>
  <c r="GA92" i="15"/>
  <c r="GQ92" i="15"/>
  <c r="HG92" i="15"/>
  <c r="EI92" i="15"/>
  <c r="EY92" i="15"/>
  <c r="FO92" i="15"/>
  <c r="GE92" i="15"/>
  <c r="GU92" i="15"/>
  <c r="HK92" i="15"/>
  <c r="EM92" i="15"/>
  <c r="GY92" i="15"/>
  <c r="FC92" i="15"/>
  <c r="HO92" i="15"/>
  <c r="FS92" i="15"/>
  <c r="DW92" i="15"/>
  <c r="GI92" i="15"/>
  <c r="DY79" i="15"/>
  <c r="EC79" i="15"/>
  <c r="EG79" i="15"/>
  <c r="EK79" i="15"/>
  <c r="EO79" i="15"/>
  <c r="ES79" i="15"/>
  <c r="EW79" i="15"/>
  <c r="FA79" i="15"/>
  <c r="FE79" i="15"/>
  <c r="FI79" i="15"/>
  <c r="FM79" i="15"/>
  <c r="FQ79" i="15"/>
  <c r="FU79" i="15"/>
  <c r="FY79" i="15"/>
  <c r="GC79" i="15"/>
  <c r="GG79" i="15"/>
  <c r="GK79" i="15"/>
  <c r="GO79" i="15"/>
  <c r="GS79" i="15"/>
  <c r="GW79" i="15"/>
  <c r="HA79" i="15"/>
  <c r="HE79" i="15"/>
  <c r="HI79" i="15"/>
  <c r="HM79" i="15"/>
  <c r="HQ79" i="15"/>
  <c r="DZ79" i="15"/>
  <c r="ED79" i="15"/>
  <c r="EH79" i="15"/>
  <c r="EL79" i="15"/>
  <c r="EP79" i="15"/>
  <c r="ET79" i="15"/>
  <c r="EX79" i="15"/>
  <c r="FB79" i="15"/>
  <c r="FF79" i="15"/>
  <c r="FJ79" i="15"/>
  <c r="FN79" i="15"/>
  <c r="FR79" i="15"/>
  <c r="FV79" i="15"/>
  <c r="FZ79" i="15"/>
  <c r="GD79" i="15"/>
  <c r="GH79" i="15"/>
  <c r="GL79" i="15"/>
  <c r="GP79" i="15"/>
  <c r="GT79" i="15"/>
  <c r="GX79" i="15"/>
  <c r="HB79" i="15"/>
  <c r="HF79" i="15"/>
  <c r="HJ79" i="15"/>
  <c r="HN79" i="15"/>
  <c r="HR79" i="15"/>
  <c r="DW79" i="15"/>
  <c r="EA79" i="15"/>
  <c r="EE79" i="15"/>
  <c r="EI79" i="15"/>
  <c r="EM79" i="15"/>
  <c r="EQ79" i="15"/>
  <c r="EU79" i="15"/>
  <c r="EY79" i="15"/>
  <c r="FC79" i="15"/>
  <c r="FG79" i="15"/>
  <c r="FK79" i="15"/>
  <c r="FO79" i="15"/>
  <c r="FS79" i="15"/>
  <c r="FW79" i="15"/>
  <c r="GA79" i="15"/>
  <c r="GE79" i="15"/>
  <c r="GI79" i="15"/>
  <c r="GM79" i="15"/>
  <c r="GQ79" i="15"/>
  <c r="GU79" i="15"/>
  <c r="GY79" i="15"/>
  <c r="HC79" i="15"/>
  <c r="HG79" i="15"/>
  <c r="HK79" i="15"/>
  <c r="HO79" i="15"/>
  <c r="HS79" i="15"/>
  <c r="EB79" i="15"/>
  <c r="ER79" i="15"/>
  <c r="FH79" i="15"/>
  <c r="FX79" i="15"/>
  <c r="GN79" i="15"/>
  <c r="HD79" i="15"/>
  <c r="EF79" i="15"/>
  <c r="EV79" i="15"/>
  <c r="FL79" i="15"/>
  <c r="GB79" i="15"/>
  <c r="GR79" i="15"/>
  <c r="HH79" i="15"/>
  <c r="EJ79" i="15"/>
  <c r="EZ79" i="15"/>
  <c r="FP79" i="15"/>
  <c r="GF79" i="15"/>
  <c r="GV79" i="15"/>
  <c r="HL79" i="15"/>
  <c r="FT79" i="15"/>
  <c r="DX79" i="15"/>
  <c r="GJ79" i="15"/>
  <c r="EN79" i="15"/>
  <c r="GZ79" i="15"/>
  <c r="FD79" i="15"/>
  <c r="HP79" i="15"/>
  <c r="AR48" i="15"/>
  <c r="DC48" i="15"/>
  <c r="DX31" i="15"/>
  <c r="EB31" i="15"/>
  <c r="EF31" i="15"/>
  <c r="EJ31" i="15"/>
  <c r="EN31" i="15"/>
  <c r="ER31" i="15"/>
  <c r="EV31" i="15"/>
  <c r="EZ31" i="15"/>
  <c r="FD31" i="15"/>
  <c r="FH31" i="15"/>
  <c r="FL31" i="15"/>
  <c r="FP31" i="15"/>
  <c r="FT31" i="15"/>
  <c r="FX31" i="15"/>
  <c r="GB31" i="15"/>
  <c r="GF31" i="15"/>
  <c r="GJ31" i="15"/>
  <c r="GN31" i="15"/>
  <c r="GR31" i="15"/>
  <c r="GV31" i="15"/>
  <c r="GZ31" i="15"/>
  <c r="HD31" i="15"/>
  <c r="HH31" i="15"/>
  <c r="HL31" i="15"/>
  <c r="HP31" i="15"/>
  <c r="DY31" i="15"/>
  <c r="EC31" i="15"/>
  <c r="EG31" i="15"/>
  <c r="EK31" i="15"/>
  <c r="EO31" i="15"/>
  <c r="ES31" i="15"/>
  <c r="EW31" i="15"/>
  <c r="FA31" i="15"/>
  <c r="FE31" i="15"/>
  <c r="FI31" i="15"/>
  <c r="FM31" i="15"/>
  <c r="FQ31" i="15"/>
  <c r="FU31" i="15"/>
  <c r="FY31" i="15"/>
  <c r="GC31" i="15"/>
  <c r="GG31" i="15"/>
  <c r="GK31" i="15"/>
  <c r="GO31" i="15"/>
  <c r="GS31" i="15"/>
  <c r="GW31" i="15"/>
  <c r="HA31" i="15"/>
  <c r="HE31" i="15"/>
  <c r="HI31" i="15"/>
  <c r="HM31" i="15"/>
  <c r="HQ31" i="15"/>
  <c r="DZ31" i="15"/>
  <c r="ED31" i="15"/>
  <c r="EH31" i="15"/>
  <c r="EL31" i="15"/>
  <c r="EP31" i="15"/>
  <c r="ET31" i="15"/>
  <c r="EX31" i="15"/>
  <c r="FB31" i="15"/>
  <c r="FF31" i="15"/>
  <c r="FJ31" i="15"/>
  <c r="FN31" i="15"/>
  <c r="FR31" i="15"/>
  <c r="FV31" i="15"/>
  <c r="FZ31" i="15"/>
  <c r="GD31" i="15"/>
  <c r="GH31" i="15"/>
  <c r="GL31" i="15"/>
  <c r="GP31" i="15"/>
  <c r="GT31" i="15"/>
  <c r="GX31" i="15"/>
  <c r="HB31" i="15"/>
  <c r="HF31" i="15"/>
  <c r="HJ31" i="15"/>
  <c r="HN31" i="15"/>
  <c r="HR31" i="15"/>
  <c r="EE31" i="15"/>
  <c r="EU31" i="15"/>
  <c r="FK31" i="15"/>
  <c r="GA31" i="15"/>
  <c r="GQ31" i="15"/>
  <c r="HG31" i="15"/>
  <c r="EI31" i="15"/>
  <c r="EY31" i="15"/>
  <c r="FO31" i="15"/>
  <c r="GE31" i="15"/>
  <c r="GU31" i="15"/>
  <c r="HK31" i="15"/>
  <c r="DW31" i="15"/>
  <c r="EM31" i="15"/>
  <c r="FC31" i="15"/>
  <c r="FS31" i="15"/>
  <c r="GI31" i="15"/>
  <c r="GY31" i="15"/>
  <c r="HO31" i="15"/>
  <c r="FG31" i="15"/>
  <c r="HS31" i="15"/>
  <c r="FW31" i="15"/>
  <c r="EA31" i="15"/>
  <c r="GM31" i="15"/>
  <c r="EQ31" i="15"/>
  <c r="HC31" i="15"/>
  <c r="CQ55" i="15"/>
  <c r="CJ55" i="15"/>
  <c r="BZ55" i="15"/>
  <c r="DV55" i="15"/>
  <c r="AJ55" i="15"/>
  <c r="CG55" i="15"/>
  <c r="AI55" i="15"/>
  <c r="BG55" i="15"/>
  <c r="DO55" i="15"/>
  <c r="DJ55" i="15"/>
  <c r="DF55" i="15"/>
  <c r="CN55" i="15"/>
  <c r="CS55" i="15"/>
  <c r="AA55" i="15"/>
  <c r="BQ56" i="15"/>
  <c r="DJ56" i="15"/>
  <c r="AT56" i="15"/>
  <c r="BD56" i="15"/>
  <c r="BW56" i="15"/>
  <c r="BR56" i="15"/>
  <c r="AC56" i="15"/>
  <c r="DV96" i="15"/>
  <c r="AV96" i="15"/>
  <c r="BL96" i="15"/>
  <c r="CB96" i="15"/>
  <c r="CR96" i="15"/>
  <c r="DH96" i="15"/>
  <c r="AB96" i="15"/>
  <c r="AR96" i="15"/>
  <c r="BI96" i="15"/>
  <c r="BY96" i="15"/>
  <c r="CO96" i="15"/>
  <c r="DE96" i="15"/>
  <c r="DU96" i="15"/>
  <c r="BS96" i="15"/>
  <c r="CY96" i="15"/>
  <c r="AI96" i="15"/>
  <c r="BN96" i="15"/>
  <c r="CT96" i="15"/>
  <c r="Z96" i="15"/>
  <c r="AY96" i="15"/>
  <c r="CE96" i="15"/>
  <c r="DK96" i="15"/>
  <c r="AL96" i="15"/>
  <c r="BD96" i="15"/>
  <c r="BX96" i="15"/>
  <c r="CV96" i="15"/>
  <c r="DP96" i="15"/>
  <c r="AN96" i="15"/>
  <c r="BM96" i="15"/>
  <c r="CG96" i="15"/>
  <c r="DA96" i="15"/>
  <c r="AU96" i="15"/>
  <c r="CI96" i="15"/>
  <c r="AD96" i="15"/>
  <c r="BV96" i="15"/>
  <c r="DJ96" i="15"/>
  <c r="AP96" i="15"/>
  <c r="CM96" i="15"/>
  <c r="AA96" i="15"/>
  <c r="CH96" i="15"/>
  <c r="DN96" i="15"/>
  <c r="AT96" i="15"/>
  <c r="CX96" i="15"/>
  <c r="BJ96" i="15"/>
  <c r="BH96" i="15"/>
  <c r="CF96" i="15"/>
  <c r="CZ96" i="15"/>
  <c r="DT96" i="15"/>
  <c r="AW96" i="15"/>
  <c r="BQ96" i="15"/>
  <c r="CK96" i="15"/>
  <c r="DI96" i="15"/>
  <c r="BC96" i="15"/>
  <c r="CQ96" i="15"/>
  <c r="AO96" i="15"/>
  <c r="CD96" i="15"/>
  <c r="DR96" i="15"/>
  <c r="BG96" i="15"/>
  <c r="CU96" i="15"/>
  <c r="AG96" i="15"/>
  <c r="BB96" i="15"/>
  <c r="BR96" i="15"/>
  <c r="CP96" i="15"/>
  <c r="BP96" i="15"/>
  <c r="DP24" i="15"/>
  <c r="CL24" i="15"/>
  <c r="BD76" i="7"/>
  <c r="CB76" i="7"/>
  <c r="V76" i="7"/>
  <c r="CV76" i="7"/>
  <c r="AG76" i="7"/>
  <c r="BP76" i="7"/>
  <c r="BL76" i="7"/>
  <c r="Y76" i="7"/>
  <c r="DL76" i="7"/>
  <c r="AZ76" i="7"/>
  <c r="DR76" i="7"/>
  <c r="AV76" i="7"/>
  <c r="CR76" i="7"/>
  <c r="CF76" i="7"/>
  <c r="BT76" i="7"/>
  <c r="CZ76" i="7"/>
  <c r="DW18" i="15"/>
  <c r="EA18" i="15"/>
  <c r="EE18" i="15"/>
  <c r="EI18" i="15"/>
  <c r="EM18" i="15"/>
  <c r="EQ18" i="15"/>
  <c r="EU18" i="15"/>
  <c r="EY18" i="15"/>
  <c r="FC18" i="15"/>
  <c r="FG18" i="15"/>
  <c r="FK18" i="15"/>
  <c r="FO18" i="15"/>
  <c r="FS18" i="15"/>
  <c r="FW18" i="15"/>
  <c r="GA18" i="15"/>
  <c r="GE18" i="15"/>
  <c r="GI18" i="15"/>
  <c r="GM18" i="15"/>
  <c r="GQ18" i="15"/>
  <c r="GU18" i="15"/>
  <c r="DX18" i="15"/>
  <c r="EB18" i="15"/>
  <c r="EF18" i="15"/>
  <c r="EJ18" i="15"/>
  <c r="EN18" i="15"/>
  <c r="ER18" i="15"/>
  <c r="EV18" i="15"/>
  <c r="EZ18" i="15"/>
  <c r="DY18" i="15"/>
  <c r="EC18" i="15"/>
  <c r="EG18" i="15"/>
  <c r="EK18" i="15"/>
  <c r="EO18" i="15"/>
  <c r="ES18" i="15"/>
  <c r="EW18" i="15"/>
  <c r="EH18" i="15"/>
  <c r="EX18" i="15"/>
  <c r="FE18" i="15"/>
  <c r="FJ18" i="15"/>
  <c r="FP18" i="15"/>
  <c r="FU18" i="15"/>
  <c r="FZ18" i="15"/>
  <c r="GF18" i="15"/>
  <c r="GK18" i="15"/>
  <c r="GP18" i="15"/>
  <c r="GV18" i="15"/>
  <c r="GZ18" i="15"/>
  <c r="HD18" i="15"/>
  <c r="HH18" i="15"/>
  <c r="HL18" i="15"/>
  <c r="HP18" i="15"/>
  <c r="EL18" i="15"/>
  <c r="FA18" i="15"/>
  <c r="FF18" i="15"/>
  <c r="FL18" i="15"/>
  <c r="FQ18" i="15"/>
  <c r="FV18" i="15"/>
  <c r="GB18" i="15"/>
  <c r="GG18" i="15"/>
  <c r="GL18" i="15"/>
  <c r="GR18" i="15"/>
  <c r="GW18" i="15"/>
  <c r="HA18" i="15"/>
  <c r="HE18" i="15"/>
  <c r="HI18" i="15"/>
  <c r="HM18" i="15"/>
  <c r="HQ18" i="15"/>
  <c r="DZ18" i="15"/>
  <c r="EP18" i="15"/>
  <c r="FB18" i="15"/>
  <c r="FH18" i="15"/>
  <c r="FM18" i="15"/>
  <c r="FR18" i="15"/>
  <c r="FX18" i="15"/>
  <c r="GC18" i="15"/>
  <c r="GH18" i="15"/>
  <c r="GN18" i="15"/>
  <c r="GS18" i="15"/>
  <c r="GX18" i="15"/>
  <c r="HB18" i="15"/>
  <c r="HF18" i="15"/>
  <c r="HJ18" i="15"/>
  <c r="HN18" i="15"/>
  <c r="HR18" i="15"/>
  <c r="ET18" i="15"/>
  <c r="FT18" i="15"/>
  <c r="GO18" i="15"/>
  <c r="HG18" i="15"/>
  <c r="FD18" i="15"/>
  <c r="FY18" i="15"/>
  <c r="GT18" i="15"/>
  <c r="HK18" i="15"/>
  <c r="FI18" i="15"/>
  <c r="GD18" i="15"/>
  <c r="GY18" i="15"/>
  <c r="HO18" i="15"/>
  <c r="ED18" i="15"/>
  <c r="HS18" i="15"/>
  <c r="FN18" i="15"/>
  <c r="GJ18" i="15"/>
  <c r="HC18" i="15"/>
  <c r="AM19" i="15"/>
  <c r="BN19" i="15"/>
  <c r="CB19" i="15"/>
  <c r="DH19" i="15"/>
  <c r="BZ19" i="15"/>
  <c r="DQ19" i="15"/>
  <c r="CQ19" i="15"/>
  <c r="BW19" i="15"/>
  <c r="BI19" i="15"/>
  <c r="DC19" i="15"/>
  <c r="DI19" i="15"/>
  <c r="AG19" i="15"/>
  <c r="AA19" i="15"/>
  <c r="BE19" i="15"/>
  <c r="CN19" i="15"/>
  <c r="DT19" i="15"/>
  <c r="CP19" i="15"/>
  <c r="BD19" i="15"/>
  <c r="DM19" i="15"/>
  <c r="CS19" i="15"/>
  <c r="DB19" i="15"/>
  <c r="CT19" i="15"/>
  <c r="AJ19" i="15"/>
  <c r="AS19" i="15"/>
  <c r="DX35" i="15"/>
  <c r="EB35" i="15"/>
  <c r="EF35" i="15"/>
  <c r="EJ35" i="15"/>
  <c r="EN35" i="15"/>
  <c r="ER35" i="15"/>
  <c r="EV35" i="15"/>
  <c r="EZ35" i="15"/>
  <c r="FD35" i="15"/>
  <c r="FH35" i="15"/>
  <c r="FL35" i="15"/>
  <c r="FP35" i="15"/>
  <c r="FT35" i="15"/>
  <c r="FX35" i="15"/>
  <c r="GB35" i="15"/>
  <c r="GF35" i="15"/>
  <c r="GJ35" i="15"/>
  <c r="GN35" i="15"/>
  <c r="GR35" i="15"/>
  <c r="GV35" i="15"/>
  <c r="GZ35" i="15"/>
  <c r="HD35" i="15"/>
  <c r="HH35" i="15"/>
  <c r="HL35" i="15"/>
  <c r="HP35" i="15"/>
  <c r="DY35" i="15"/>
  <c r="EC35" i="15"/>
  <c r="EG35" i="15"/>
  <c r="EK35" i="15"/>
  <c r="EO35" i="15"/>
  <c r="ES35" i="15"/>
  <c r="EW35" i="15"/>
  <c r="FA35" i="15"/>
  <c r="FE35" i="15"/>
  <c r="FI35" i="15"/>
  <c r="FM35" i="15"/>
  <c r="FQ35" i="15"/>
  <c r="FU35" i="15"/>
  <c r="FY35" i="15"/>
  <c r="GC35" i="15"/>
  <c r="GG35" i="15"/>
  <c r="GK35" i="15"/>
  <c r="GO35" i="15"/>
  <c r="GS35" i="15"/>
  <c r="GW35" i="15"/>
  <c r="HA35" i="15"/>
  <c r="HE35" i="15"/>
  <c r="HI35" i="15"/>
  <c r="HM35" i="15"/>
  <c r="HQ35" i="15"/>
  <c r="DZ35" i="15"/>
  <c r="ED35" i="15"/>
  <c r="EH35" i="15"/>
  <c r="EL35" i="15"/>
  <c r="EP35" i="15"/>
  <c r="ET35" i="15"/>
  <c r="EX35" i="15"/>
  <c r="FB35" i="15"/>
  <c r="FF35" i="15"/>
  <c r="FJ35" i="15"/>
  <c r="FN35" i="15"/>
  <c r="FR35" i="15"/>
  <c r="FV35" i="15"/>
  <c r="FZ35" i="15"/>
  <c r="GD35" i="15"/>
  <c r="GH35" i="15"/>
  <c r="GL35" i="15"/>
  <c r="GP35" i="15"/>
  <c r="GT35" i="15"/>
  <c r="GX35" i="15"/>
  <c r="HB35" i="15"/>
  <c r="HF35" i="15"/>
  <c r="HJ35" i="15"/>
  <c r="HN35" i="15"/>
  <c r="HR35" i="15"/>
  <c r="EA35" i="15"/>
  <c r="EQ35" i="15"/>
  <c r="FG35" i="15"/>
  <c r="FW35" i="15"/>
  <c r="GM35" i="15"/>
  <c r="HC35" i="15"/>
  <c r="HS35" i="15"/>
  <c r="EE35" i="15"/>
  <c r="EU35" i="15"/>
  <c r="FK35" i="15"/>
  <c r="GA35" i="15"/>
  <c r="GQ35" i="15"/>
  <c r="HG35" i="15"/>
  <c r="EI35" i="15"/>
  <c r="EY35" i="15"/>
  <c r="FO35" i="15"/>
  <c r="GE35" i="15"/>
  <c r="GU35" i="15"/>
  <c r="HK35" i="15"/>
  <c r="EM35" i="15"/>
  <c r="GY35" i="15"/>
  <c r="FC35" i="15"/>
  <c r="HO35" i="15"/>
  <c r="FS35" i="15"/>
  <c r="GI35" i="15"/>
  <c r="DW35" i="15"/>
  <c r="DX59" i="15"/>
  <c r="EB59" i="15"/>
  <c r="EF59" i="15"/>
  <c r="EJ59" i="15"/>
  <c r="EN59" i="15"/>
  <c r="ER59" i="15"/>
  <c r="EV59" i="15"/>
  <c r="EZ59" i="15"/>
  <c r="FD59" i="15"/>
  <c r="FH59" i="15"/>
  <c r="FL59" i="15"/>
  <c r="FP59" i="15"/>
  <c r="FT59" i="15"/>
  <c r="FX59" i="15"/>
  <c r="GB59" i="15"/>
  <c r="GF59" i="15"/>
  <c r="GJ59" i="15"/>
  <c r="GN59" i="15"/>
  <c r="GR59" i="15"/>
  <c r="GV59" i="15"/>
  <c r="GZ59" i="15"/>
  <c r="HD59" i="15"/>
  <c r="HH59" i="15"/>
  <c r="HL59" i="15"/>
  <c r="HP59" i="15"/>
  <c r="DY59" i="15"/>
  <c r="EC59" i="15"/>
  <c r="EG59" i="15"/>
  <c r="EK59" i="15"/>
  <c r="EO59" i="15"/>
  <c r="ES59" i="15"/>
  <c r="EW59" i="15"/>
  <c r="FA59" i="15"/>
  <c r="FE59" i="15"/>
  <c r="FI59" i="15"/>
  <c r="FM59" i="15"/>
  <c r="FQ59" i="15"/>
  <c r="FU59" i="15"/>
  <c r="FY59" i="15"/>
  <c r="GC59" i="15"/>
  <c r="GG59" i="15"/>
  <c r="GK59" i="15"/>
  <c r="GO59" i="15"/>
  <c r="GS59" i="15"/>
  <c r="GW59" i="15"/>
  <c r="HA59" i="15"/>
  <c r="HE59" i="15"/>
  <c r="HI59" i="15"/>
  <c r="HM59" i="15"/>
  <c r="HQ59" i="15"/>
  <c r="DZ59" i="15"/>
  <c r="ED59" i="15"/>
  <c r="EH59" i="15"/>
  <c r="EL59" i="15"/>
  <c r="EP59" i="15"/>
  <c r="ET59" i="15"/>
  <c r="EX59" i="15"/>
  <c r="FB59" i="15"/>
  <c r="FF59" i="15"/>
  <c r="FJ59" i="15"/>
  <c r="FN59" i="15"/>
  <c r="FR59" i="15"/>
  <c r="FV59" i="15"/>
  <c r="FZ59" i="15"/>
  <c r="GD59" i="15"/>
  <c r="GH59" i="15"/>
  <c r="GL59" i="15"/>
  <c r="GP59" i="15"/>
  <c r="GT59" i="15"/>
  <c r="GX59" i="15"/>
  <c r="HB59" i="15"/>
  <c r="HF59" i="15"/>
  <c r="HJ59" i="15"/>
  <c r="HN59" i="15"/>
  <c r="HR59" i="15"/>
  <c r="DW59" i="15"/>
  <c r="EM59" i="15"/>
  <c r="FC59" i="15"/>
  <c r="FS59" i="15"/>
  <c r="GI59" i="15"/>
  <c r="GY59" i="15"/>
  <c r="HO59" i="15"/>
  <c r="EA59" i="15"/>
  <c r="EQ59" i="15"/>
  <c r="FG59" i="15"/>
  <c r="FW59" i="15"/>
  <c r="GM59" i="15"/>
  <c r="HC59" i="15"/>
  <c r="HS59" i="15"/>
  <c r="EE59" i="15"/>
  <c r="EU59" i="15"/>
  <c r="FK59" i="15"/>
  <c r="GA59" i="15"/>
  <c r="GQ59" i="15"/>
  <c r="HG59" i="15"/>
  <c r="FO59" i="15"/>
  <c r="GE59" i="15"/>
  <c r="EI59" i="15"/>
  <c r="GU59" i="15"/>
  <c r="EY59" i="15"/>
  <c r="HK59" i="15"/>
  <c r="DX71" i="15"/>
  <c r="EB71" i="15"/>
  <c r="EF71" i="15"/>
  <c r="EJ71" i="15"/>
  <c r="EN71" i="15"/>
  <c r="ER71" i="15"/>
  <c r="EV71" i="15"/>
  <c r="EZ71" i="15"/>
  <c r="FD71" i="15"/>
  <c r="FH71" i="15"/>
  <c r="FL71" i="15"/>
  <c r="FP71" i="15"/>
  <c r="FT71" i="15"/>
  <c r="FX71" i="15"/>
  <c r="GB71" i="15"/>
  <c r="GF71" i="15"/>
  <c r="GJ71" i="15"/>
  <c r="GN71" i="15"/>
  <c r="GR71" i="15"/>
  <c r="GV71" i="15"/>
  <c r="GZ71" i="15"/>
  <c r="HD71" i="15"/>
  <c r="HH71" i="15"/>
  <c r="HL71" i="15"/>
  <c r="HP71" i="15"/>
  <c r="DY71" i="15"/>
  <c r="EC71" i="15"/>
  <c r="EG71" i="15"/>
  <c r="EK71" i="15"/>
  <c r="EO71" i="15"/>
  <c r="ES71" i="15"/>
  <c r="EW71" i="15"/>
  <c r="FA71" i="15"/>
  <c r="FE71" i="15"/>
  <c r="FI71" i="15"/>
  <c r="FM71" i="15"/>
  <c r="FQ71" i="15"/>
  <c r="FU71" i="15"/>
  <c r="FY71" i="15"/>
  <c r="GC71" i="15"/>
  <c r="GG71" i="15"/>
  <c r="GK71" i="15"/>
  <c r="GO71" i="15"/>
  <c r="GS71" i="15"/>
  <c r="GW71" i="15"/>
  <c r="HA71" i="15"/>
  <c r="HE71" i="15"/>
  <c r="HI71" i="15"/>
  <c r="HM71" i="15"/>
  <c r="HQ71" i="15"/>
  <c r="DZ71" i="15"/>
  <c r="ED71" i="15"/>
  <c r="EH71" i="15"/>
  <c r="EL71" i="15"/>
  <c r="EP71" i="15"/>
  <c r="ET71" i="15"/>
  <c r="EX71" i="15"/>
  <c r="FB71" i="15"/>
  <c r="FF71" i="15"/>
  <c r="FJ71" i="15"/>
  <c r="FN71" i="15"/>
  <c r="FR71" i="15"/>
  <c r="FV71" i="15"/>
  <c r="FZ71" i="15"/>
  <c r="GD71" i="15"/>
  <c r="GH71" i="15"/>
  <c r="GL71" i="15"/>
  <c r="GP71" i="15"/>
  <c r="GT71" i="15"/>
  <c r="GX71" i="15"/>
  <c r="HB71" i="15"/>
  <c r="HF71" i="15"/>
  <c r="HJ71" i="15"/>
  <c r="HN71" i="15"/>
  <c r="HR71" i="15"/>
  <c r="EA71" i="15"/>
  <c r="EQ71" i="15"/>
  <c r="FG71" i="15"/>
  <c r="FW71" i="15"/>
  <c r="GM71" i="15"/>
  <c r="HC71" i="15"/>
  <c r="HS71" i="15"/>
  <c r="EE71" i="15"/>
  <c r="EU71" i="15"/>
  <c r="FK71" i="15"/>
  <c r="GA71" i="15"/>
  <c r="GQ71" i="15"/>
  <c r="HG71" i="15"/>
  <c r="EI71" i="15"/>
  <c r="EY71" i="15"/>
  <c r="FO71" i="15"/>
  <c r="GE71" i="15"/>
  <c r="GU71" i="15"/>
  <c r="HK71" i="15"/>
  <c r="FS71" i="15"/>
  <c r="DW71" i="15"/>
  <c r="GI71" i="15"/>
  <c r="EM71" i="15"/>
  <c r="GY71" i="15"/>
  <c r="FC71" i="15"/>
  <c r="HO71" i="15"/>
  <c r="BX48" i="15"/>
  <c r="BI48" i="15"/>
  <c r="DU48" i="15"/>
  <c r="AX48" i="15"/>
  <c r="CI48" i="15"/>
  <c r="DH48" i="15"/>
  <c r="AS48" i="15"/>
  <c r="BY48" i="15"/>
  <c r="BO48" i="15"/>
  <c r="CA48" i="15"/>
  <c r="DL48" i="15"/>
  <c r="AB48" i="15"/>
  <c r="DB48" i="15"/>
  <c r="BG69" i="15"/>
  <c r="AU69" i="15"/>
  <c r="BD69" i="15"/>
  <c r="BU69" i="15"/>
  <c r="DR69" i="15"/>
  <c r="BZ69" i="15"/>
  <c r="CM69" i="15"/>
  <c r="DP69" i="15"/>
  <c r="BB69" i="15"/>
  <c r="AT69" i="15"/>
  <c r="DG69" i="15"/>
  <c r="DI69" i="15"/>
  <c r="AA69" i="15"/>
  <c r="BX69" i="15"/>
  <c r="AR69" i="15"/>
  <c r="CO69" i="15"/>
  <c r="H13" i="9"/>
  <c r="C13" i="9"/>
  <c r="R7" i="7"/>
  <c r="S87" i="15"/>
  <c r="W39" i="15"/>
  <c r="BW16" i="7"/>
  <c r="BN16" i="7"/>
  <c r="CP16" i="7"/>
  <c r="DH16" i="7"/>
  <c r="AT16" i="7"/>
  <c r="AL16" i="7"/>
  <c r="CZ16" i="7"/>
  <c r="AV16" i="7"/>
  <c r="DP16" i="7"/>
  <c r="CN16" i="7"/>
  <c r="BL16" i="7"/>
  <c r="AI16" i="7"/>
  <c r="DF16" i="7"/>
  <c r="BT16" i="7"/>
  <c r="AH16" i="7"/>
  <c r="CT16" i="7"/>
  <c r="BH16" i="7"/>
  <c r="W16" i="7"/>
  <c r="CR16" i="7"/>
  <c r="CI16" i="7"/>
  <c r="CE16" i="7"/>
  <c r="DJ16" i="7"/>
  <c r="CH16" i="7"/>
  <c r="BD16" i="7"/>
  <c r="AB16" i="7"/>
  <c r="CX16" i="7"/>
  <c r="BJ16" i="7"/>
  <c r="X16" i="7"/>
  <c r="CJ16" i="7"/>
  <c r="AY16" i="7"/>
  <c r="AM16" i="7"/>
  <c r="DK16" i="7"/>
  <c r="AA16" i="7"/>
  <c r="BO16" i="7"/>
  <c r="CT42" i="7"/>
  <c r="CR42" i="7"/>
  <c r="AP42" i="7"/>
  <c r="DF42" i="7"/>
  <c r="BR42" i="7"/>
  <c r="DP42" i="7"/>
  <c r="BV42" i="7"/>
  <c r="CB42" i="7"/>
  <c r="Z42" i="7"/>
  <c r="BN42" i="7"/>
  <c r="BB42" i="7"/>
  <c r="AF42" i="7"/>
  <c r="CX42" i="7"/>
  <c r="BJ42" i="7"/>
  <c r="CZ42" i="7"/>
  <c r="BD42" i="7"/>
  <c r="CL42" i="7"/>
  <c r="AT42" i="7"/>
  <c r="DN42" i="7"/>
  <c r="AD42" i="7"/>
  <c r="BT42" i="7"/>
  <c r="DJ42" i="7"/>
  <c r="DR42" i="7"/>
  <c r="V42" i="7"/>
  <c r="BF42" i="7"/>
  <c r="BF71" i="7"/>
  <c r="CN71" i="7"/>
  <c r="CT71" i="7"/>
  <c r="AL71" i="7"/>
  <c r="CH71" i="7"/>
  <c r="DN71" i="7"/>
  <c r="AR71" i="7"/>
  <c r="DD71" i="7"/>
  <c r="AJ71" i="7"/>
  <c r="CD71" i="7"/>
  <c r="Z71" i="7"/>
  <c r="BN71" i="7"/>
  <c r="CV71" i="7"/>
  <c r="V71" i="7"/>
  <c r="AH71" i="7"/>
  <c r="BR71" i="7"/>
  <c r="DX63" i="15"/>
  <c r="EB63" i="15"/>
  <c r="EF63" i="15"/>
  <c r="EJ63" i="15"/>
  <c r="EN63" i="15"/>
  <c r="ER63" i="15"/>
  <c r="EV63" i="15"/>
  <c r="EZ63" i="15"/>
  <c r="FD63" i="15"/>
  <c r="FH63" i="15"/>
  <c r="FL63" i="15"/>
  <c r="FP63" i="15"/>
  <c r="FT63" i="15"/>
  <c r="FX63" i="15"/>
  <c r="GB63" i="15"/>
  <c r="GF63" i="15"/>
  <c r="GJ63" i="15"/>
  <c r="GN63" i="15"/>
  <c r="GR63" i="15"/>
  <c r="GV63" i="15"/>
  <c r="GZ63" i="15"/>
  <c r="HD63" i="15"/>
  <c r="HH63" i="15"/>
  <c r="HL63" i="15"/>
  <c r="HP63" i="15"/>
  <c r="DY63" i="15"/>
  <c r="EC63" i="15"/>
  <c r="EG63" i="15"/>
  <c r="EK63" i="15"/>
  <c r="EO63" i="15"/>
  <c r="ES63" i="15"/>
  <c r="EW63" i="15"/>
  <c r="FA63" i="15"/>
  <c r="FE63" i="15"/>
  <c r="FI63" i="15"/>
  <c r="FM63" i="15"/>
  <c r="FQ63" i="15"/>
  <c r="FU63" i="15"/>
  <c r="FY63" i="15"/>
  <c r="GC63" i="15"/>
  <c r="GG63" i="15"/>
  <c r="GK63" i="15"/>
  <c r="GO63" i="15"/>
  <c r="GS63" i="15"/>
  <c r="GW63" i="15"/>
  <c r="HA63" i="15"/>
  <c r="HE63" i="15"/>
  <c r="HI63" i="15"/>
  <c r="HM63" i="15"/>
  <c r="HQ63" i="15"/>
  <c r="DZ63" i="15"/>
  <c r="ED63" i="15"/>
  <c r="EH63" i="15"/>
  <c r="EL63" i="15"/>
  <c r="EP63" i="15"/>
  <c r="ET63" i="15"/>
  <c r="EX63" i="15"/>
  <c r="FB63" i="15"/>
  <c r="FF63" i="15"/>
  <c r="FJ63" i="15"/>
  <c r="FN63" i="15"/>
  <c r="FR63" i="15"/>
  <c r="FV63" i="15"/>
  <c r="FZ63" i="15"/>
  <c r="GD63" i="15"/>
  <c r="GH63" i="15"/>
  <c r="GL63" i="15"/>
  <c r="GP63" i="15"/>
  <c r="GT63" i="15"/>
  <c r="GX63" i="15"/>
  <c r="HB63" i="15"/>
  <c r="HF63" i="15"/>
  <c r="HJ63" i="15"/>
  <c r="HN63" i="15"/>
  <c r="HR63" i="15"/>
  <c r="EI63" i="15"/>
  <c r="EY63" i="15"/>
  <c r="FO63" i="15"/>
  <c r="GE63" i="15"/>
  <c r="GU63" i="15"/>
  <c r="HK63" i="15"/>
  <c r="DW63" i="15"/>
  <c r="EM63" i="15"/>
  <c r="FC63" i="15"/>
  <c r="FS63" i="15"/>
  <c r="GI63" i="15"/>
  <c r="GY63" i="15"/>
  <c r="HO63" i="15"/>
  <c r="EA63" i="15"/>
  <c r="EQ63" i="15"/>
  <c r="FG63" i="15"/>
  <c r="FW63" i="15"/>
  <c r="GM63" i="15"/>
  <c r="HC63" i="15"/>
  <c r="HS63" i="15"/>
  <c r="EU63" i="15"/>
  <c r="HG63" i="15"/>
  <c r="FK63" i="15"/>
  <c r="GA63" i="15"/>
  <c r="EE63" i="15"/>
  <c r="GQ63" i="15"/>
  <c r="DY13" i="15"/>
  <c r="EC13" i="15"/>
  <c r="EG13" i="15"/>
  <c r="EK13" i="15"/>
  <c r="EO13" i="15"/>
  <c r="ES13" i="15"/>
  <c r="EW13" i="15"/>
  <c r="FA13" i="15"/>
  <c r="FE13" i="15"/>
  <c r="FI13" i="15"/>
  <c r="FM13" i="15"/>
  <c r="FQ13" i="15"/>
  <c r="FU13" i="15"/>
  <c r="FY13" i="15"/>
  <c r="GC13" i="15"/>
  <c r="GG13" i="15"/>
  <c r="GK13" i="15"/>
  <c r="GO13" i="15"/>
  <c r="GS13" i="15"/>
  <c r="GW13" i="15"/>
  <c r="HA13" i="15"/>
  <c r="HE13" i="15"/>
  <c r="DZ13" i="15"/>
  <c r="ED13" i="15"/>
  <c r="EH13" i="15"/>
  <c r="EL13" i="15"/>
  <c r="EP13" i="15"/>
  <c r="ET13" i="15"/>
  <c r="EX13" i="15"/>
  <c r="FB13" i="15"/>
  <c r="FF13" i="15"/>
  <c r="FJ13" i="15"/>
  <c r="FN13" i="15"/>
  <c r="FR13" i="15"/>
  <c r="FV13" i="15"/>
  <c r="FZ13" i="15"/>
  <c r="GD13" i="15"/>
  <c r="GH13" i="15"/>
  <c r="GL13" i="15"/>
  <c r="GP13" i="15"/>
  <c r="GT13" i="15"/>
  <c r="GX13" i="15"/>
  <c r="HB13" i="15"/>
  <c r="HF13" i="15"/>
  <c r="HJ13" i="15"/>
  <c r="HN13" i="15"/>
  <c r="HR13" i="15"/>
  <c r="DW13" i="15"/>
  <c r="EE13" i="15"/>
  <c r="EM13" i="15"/>
  <c r="EU13" i="15"/>
  <c r="FC13" i="15"/>
  <c r="FK13" i="15"/>
  <c r="FS13" i="15"/>
  <c r="GA13" i="15"/>
  <c r="GI13" i="15"/>
  <c r="GQ13" i="15"/>
  <c r="GY13" i="15"/>
  <c r="HG13" i="15"/>
  <c r="HL13" i="15"/>
  <c r="HQ13" i="15"/>
  <c r="DX13" i="15"/>
  <c r="EF13" i="15"/>
  <c r="EN13" i="15"/>
  <c r="EV13" i="15"/>
  <c r="FD13" i="15"/>
  <c r="FL13" i="15"/>
  <c r="FT13" i="15"/>
  <c r="GB13" i="15"/>
  <c r="GJ13" i="15"/>
  <c r="GR13" i="15"/>
  <c r="GZ13" i="15"/>
  <c r="HH13" i="15"/>
  <c r="HM13" i="15"/>
  <c r="HS13" i="15"/>
  <c r="EA13" i="15"/>
  <c r="EI13" i="15"/>
  <c r="EQ13" i="15"/>
  <c r="EY13" i="15"/>
  <c r="FG13" i="15"/>
  <c r="FO13" i="15"/>
  <c r="FW13" i="15"/>
  <c r="GE13" i="15"/>
  <c r="GM13" i="15"/>
  <c r="GU13" i="15"/>
  <c r="HC13" i="15"/>
  <c r="HI13" i="15"/>
  <c r="HO13" i="15"/>
  <c r="EZ13" i="15"/>
  <c r="GF13" i="15"/>
  <c r="HK13" i="15"/>
  <c r="EB13" i="15"/>
  <c r="FH13" i="15"/>
  <c r="GN13" i="15"/>
  <c r="HP13" i="15"/>
  <c r="EJ13" i="15"/>
  <c r="FP13" i="15"/>
  <c r="GV13" i="15"/>
  <c r="HD13" i="15"/>
  <c r="ER13" i="15"/>
  <c r="FX13" i="15"/>
  <c r="AH48" i="15"/>
  <c r="CD48" i="15"/>
  <c r="CJ48" i="15"/>
  <c r="DY91" i="15"/>
  <c r="EC91" i="15"/>
  <c r="EG91" i="15"/>
  <c r="EK91" i="15"/>
  <c r="EO91" i="15"/>
  <c r="ES91" i="15"/>
  <c r="EW91" i="15"/>
  <c r="FA91" i="15"/>
  <c r="FE91" i="15"/>
  <c r="FI91" i="15"/>
  <c r="FM91" i="15"/>
  <c r="FQ91" i="15"/>
  <c r="FU91" i="15"/>
  <c r="FY91" i="15"/>
  <c r="GC91" i="15"/>
  <c r="GG91" i="15"/>
  <c r="GK91" i="15"/>
  <c r="GO91" i="15"/>
  <c r="GS91" i="15"/>
  <c r="GW91" i="15"/>
  <c r="HA91" i="15"/>
  <c r="HE91" i="15"/>
  <c r="HI91" i="15"/>
  <c r="HM91" i="15"/>
  <c r="HQ91" i="15"/>
  <c r="DZ91" i="15"/>
  <c r="ED91" i="15"/>
  <c r="EH91" i="15"/>
  <c r="EL91" i="15"/>
  <c r="EP91" i="15"/>
  <c r="ET91" i="15"/>
  <c r="EX91" i="15"/>
  <c r="FB91" i="15"/>
  <c r="FF91" i="15"/>
  <c r="FJ91" i="15"/>
  <c r="FN91" i="15"/>
  <c r="FR91" i="15"/>
  <c r="FV91" i="15"/>
  <c r="FZ91" i="15"/>
  <c r="GD91" i="15"/>
  <c r="GH91" i="15"/>
  <c r="GL91" i="15"/>
  <c r="GP91" i="15"/>
  <c r="GT91" i="15"/>
  <c r="GX91" i="15"/>
  <c r="HB91" i="15"/>
  <c r="HF91" i="15"/>
  <c r="HJ91" i="15"/>
  <c r="HN91" i="15"/>
  <c r="HR91" i="15"/>
  <c r="DW91" i="15"/>
  <c r="EA91" i="15"/>
  <c r="EE91" i="15"/>
  <c r="EI91" i="15"/>
  <c r="EM91" i="15"/>
  <c r="EQ91" i="15"/>
  <c r="EU91" i="15"/>
  <c r="EY91" i="15"/>
  <c r="FC91" i="15"/>
  <c r="FG91" i="15"/>
  <c r="FK91" i="15"/>
  <c r="FO91" i="15"/>
  <c r="FS91" i="15"/>
  <c r="FW91" i="15"/>
  <c r="GA91" i="15"/>
  <c r="GE91" i="15"/>
  <c r="GI91" i="15"/>
  <c r="GM91" i="15"/>
  <c r="GQ91" i="15"/>
  <c r="GU91" i="15"/>
  <c r="GY91" i="15"/>
  <c r="HC91" i="15"/>
  <c r="HG91" i="15"/>
  <c r="HK91" i="15"/>
  <c r="HO91" i="15"/>
  <c r="HS91" i="15"/>
  <c r="EF91" i="15"/>
  <c r="EV91" i="15"/>
  <c r="FL91" i="15"/>
  <c r="GB91" i="15"/>
  <c r="GR91" i="15"/>
  <c r="HH91" i="15"/>
  <c r="EJ91" i="15"/>
  <c r="EZ91" i="15"/>
  <c r="FP91" i="15"/>
  <c r="GF91" i="15"/>
  <c r="GV91" i="15"/>
  <c r="HL91" i="15"/>
  <c r="DX91" i="15"/>
  <c r="EN91" i="15"/>
  <c r="FD91" i="15"/>
  <c r="FT91" i="15"/>
  <c r="GJ91" i="15"/>
  <c r="GZ91" i="15"/>
  <c r="HP91" i="15"/>
  <c r="FX91" i="15"/>
  <c r="EB91" i="15"/>
  <c r="GN91" i="15"/>
  <c r="ER91" i="15"/>
  <c r="HD91" i="15"/>
  <c r="FH91" i="15"/>
  <c r="CD69" i="15"/>
  <c r="DX51" i="15"/>
  <c r="EB51" i="15"/>
  <c r="EF51" i="15"/>
  <c r="EJ51" i="15"/>
  <c r="EN51" i="15"/>
  <c r="ER51" i="15"/>
  <c r="EV51" i="15"/>
  <c r="EZ51" i="15"/>
  <c r="FD51" i="15"/>
  <c r="FH51" i="15"/>
  <c r="FL51" i="15"/>
  <c r="FP51" i="15"/>
  <c r="FT51" i="15"/>
  <c r="FX51" i="15"/>
  <c r="GB51" i="15"/>
  <c r="GF51" i="15"/>
  <c r="GJ51" i="15"/>
  <c r="GN51" i="15"/>
  <c r="GR51" i="15"/>
  <c r="GV51" i="15"/>
  <c r="GZ51" i="15"/>
  <c r="HD51" i="15"/>
  <c r="HH51" i="15"/>
  <c r="HL51" i="15"/>
  <c r="HP51" i="15"/>
  <c r="DY51" i="15"/>
  <c r="EC51" i="15"/>
  <c r="EG51" i="15"/>
  <c r="EK51" i="15"/>
  <c r="EO51" i="15"/>
  <c r="ES51" i="15"/>
  <c r="EW51" i="15"/>
  <c r="FA51" i="15"/>
  <c r="FE51" i="15"/>
  <c r="FI51" i="15"/>
  <c r="FM51" i="15"/>
  <c r="FQ51" i="15"/>
  <c r="FU51" i="15"/>
  <c r="FY51" i="15"/>
  <c r="GC51" i="15"/>
  <c r="GG51" i="15"/>
  <c r="GK51" i="15"/>
  <c r="GO51" i="15"/>
  <c r="GS51" i="15"/>
  <c r="GW51" i="15"/>
  <c r="HA51" i="15"/>
  <c r="HE51" i="15"/>
  <c r="HI51" i="15"/>
  <c r="HM51" i="15"/>
  <c r="HQ51" i="15"/>
  <c r="DZ51" i="15"/>
  <c r="ED51" i="15"/>
  <c r="EH51" i="15"/>
  <c r="EL51" i="15"/>
  <c r="EP51" i="15"/>
  <c r="ET51" i="15"/>
  <c r="EX51" i="15"/>
  <c r="FB51" i="15"/>
  <c r="FF51" i="15"/>
  <c r="FJ51" i="15"/>
  <c r="FN51" i="15"/>
  <c r="FR51" i="15"/>
  <c r="FV51" i="15"/>
  <c r="FZ51" i="15"/>
  <c r="GD51" i="15"/>
  <c r="GH51" i="15"/>
  <c r="GL51" i="15"/>
  <c r="GP51" i="15"/>
  <c r="GT51" i="15"/>
  <c r="GX51" i="15"/>
  <c r="HB51" i="15"/>
  <c r="HF51" i="15"/>
  <c r="HJ51" i="15"/>
  <c r="HN51" i="15"/>
  <c r="HR51" i="15"/>
  <c r="EE51" i="15"/>
  <c r="EU51" i="15"/>
  <c r="FK51" i="15"/>
  <c r="GA51" i="15"/>
  <c r="GQ51" i="15"/>
  <c r="HG51" i="15"/>
  <c r="EI51" i="15"/>
  <c r="EY51" i="15"/>
  <c r="FO51" i="15"/>
  <c r="GE51" i="15"/>
  <c r="GU51" i="15"/>
  <c r="HK51" i="15"/>
  <c r="DW51" i="15"/>
  <c r="EM51" i="15"/>
  <c r="FC51" i="15"/>
  <c r="FS51" i="15"/>
  <c r="GI51" i="15"/>
  <c r="GY51" i="15"/>
  <c r="HO51" i="15"/>
  <c r="EQ51" i="15"/>
  <c r="HC51" i="15"/>
  <c r="FG51" i="15"/>
  <c r="HS51" i="15"/>
  <c r="FW51" i="15"/>
  <c r="EA51" i="15"/>
  <c r="GM51" i="15"/>
  <c r="DX80" i="15"/>
  <c r="EB80" i="15"/>
  <c r="EF80" i="15"/>
  <c r="EJ80" i="15"/>
  <c r="EN80" i="15"/>
  <c r="ER80" i="15"/>
  <c r="EV80" i="15"/>
  <c r="EZ80" i="15"/>
  <c r="FD80" i="15"/>
  <c r="FH80" i="15"/>
  <c r="FL80" i="15"/>
  <c r="FP80" i="15"/>
  <c r="FT80" i="15"/>
  <c r="FX80" i="15"/>
  <c r="GB80" i="15"/>
  <c r="GF80" i="15"/>
  <c r="GJ80" i="15"/>
  <c r="GN80" i="15"/>
  <c r="GR80" i="15"/>
  <c r="GV80" i="15"/>
  <c r="GZ80" i="15"/>
  <c r="HD80" i="15"/>
  <c r="HH80" i="15"/>
  <c r="HL80" i="15"/>
  <c r="HP80" i="15"/>
  <c r="DY80" i="15"/>
  <c r="EC80" i="15"/>
  <c r="EG80" i="15"/>
  <c r="EK80" i="15"/>
  <c r="EO80" i="15"/>
  <c r="ES80" i="15"/>
  <c r="EW80" i="15"/>
  <c r="FA80" i="15"/>
  <c r="FE80" i="15"/>
  <c r="FI80" i="15"/>
  <c r="FM80" i="15"/>
  <c r="FQ80" i="15"/>
  <c r="FU80" i="15"/>
  <c r="FY80" i="15"/>
  <c r="GC80" i="15"/>
  <c r="GG80" i="15"/>
  <c r="GK80" i="15"/>
  <c r="GO80" i="15"/>
  <c r="GS80" i="15"/>
  <c r="GW80" i="15"/>
  <c r="HA80" i="15"/>
  <c r="HE80" i="15"/>
  <c r="HI80" i="15"/>
  <c r="HM80" i="15"/>
  <c r="HQ80" i="15"/>
  <c r="DZ80" i="15"/>
  <c r="ED80" i="15"/>
  <c r="EH80" i="15"/>
  <c r="EL80" i="15"/>
  <c r="EP80" i="15"/>
  <c r="ET80" i="15"/>
  <c r="EX80" i="15"/>
  <c r="FB80" i="15"/>
  <c r="FF80" i="15"/>
  <c r="FJ80" i="15"/>
  <c r="FN80" i="15"/>
  <c r="FR80" i="15"/>
  <c r="FV80" i="15"/>
  <c r="FZ80" i="15"/>
  <c r="GD80" i="15"/>
  <c r="GH80" i="15"/>
  <c r="GL80" i="15"/>
  <c r="GP80" i="15"/>
  <c r="GT80" i="15"/>
  <c r="GX80" i="15"/>
  <c r="HB80" i="15"/>
  <c r="HF80" i="15"/>
  <c r="HJ80" i="15"/>
  <c r="HN80" i="15"/>
  <c r="HR80" i="15"/>
  <c r="DW80" i="15"/>
  <c r="EM80" i="15"/>
  <c r="FC80" i="15"/>
  <c r="FS80" i="15"/>
  <c r="GI80" i="15"/>
  <c r="GY80" i="15"/>
  <c r="HO80" i="15"/>
  <c r="EA80" i="15"/>
  <c r="EQ80" i="15"/>
  <c r="FG80" i="15"/>
  <c r="FW80" i="15"/>
  <c r="GM80" i="15"/>
  <c r="HC80" i="15"/>
  <c r="HS80" i="15"/>
  <c r="EE80" i="15"/>
  <c r="EU80" i="15"/>
  <c r="FK80" i="15"/>
  <c r="GA80" i="15"/>
  <c r="GQ80" i="15"/>
  <c r="HG80" i="15"/>
  <c r="EI80" i="15"/>
  <c r="GU80" i="15"/>
  <c r="EY80" i="15"/>
  <c r="HK80" i="15"/>
  <c r="FO80" i="15"/>
  <c r="GE80" i="15"/>
  <c r="G13" i="9"/>
  <c r="Y10" i="15"/>
  <c r="J10" i="15"/>
  <c r="N10" i="15"/>
  <c r="Y7" i="15"/>
  <c r="J7" i="15"/>
  <c r="K7" i="15"/>
  <c r="N7" i="15"/>
  <c r="W103" i="15"/>
  <c r="R103" i="15"/>
  <c r="Y99" i="15"/>
  <c r="W99" i="15"/>
  <c r="N99" i="15"/>
  <c r="K99" i="15"/>
  <c r="T99" i="15"/>
  <c r="S99" i="15"/>
  <c r="U95" i="15"/>
  <c r="N95" i="15"/>
  <c r="T95" i="15"/>
  <c r="W95" i="15"/>
  <c r="V95" i="15"/>
  <c r="J95" i="15"/>
  <c r="R95" i="15"/>
  <c r="Y91" i="15"/>
  <c r="S91" i="15"/>
  <c r="V91" i="15"/>
  <c r="Y83" i="15"/>
  <c r="I83" i="15"/>
  <c r="V79" i="15"/>
  <c r="T79" i="15"/>
  <c r="S79" i="15"/>
  <c r="I79" i="15"/>
  <c r="I75" i="15"/>
  <c r="W75" i="15"/>
  <c r="U75" i="15"/>
  <c r="S75" i="15"/>
  <c r="V75" i="15"/>
  <c r="Y75" i="15"/>
  <c r="R75" i="15"/>
  <c r="W71" i="15"/>
  <c r="J71" i="15"/>
  <c r="J67" i="15"/>
  <c r="V67" i="15"/>
  <c r="I59" i="15"/>
  <c r="V59" i="15"/>
  <c r="U59" i="15"/>
  <c r="I55" i="15"/>
  <c r="S55" i="15"/>
  <c r="K51" i="15"/>
  <c r="R51" i="15"/>
  <c r="I51" i="15"/>
  <c r="T47" i="15"/>
  <c r="V47" i="15"/>
  <c r="I47" i="15"/>
  <c r="N47" i="15"/>
  <c r="Y47" i="15"/>
  <c r="U47" i="15"/>
  <c r="I43" i="15"/>
  <c r="W43" i="15"/>
  <c r="T39" i="15"/>
  <c r="S39" i="15"/>
  <c r="U39" i="15"/>
  <c r="V39" i="15"/>
  <c r="K39" i="15"/>
  <c r="N39" i="15"/>
  <c r="I39" i="15"/>
  <c r="T35" i="15"/>
  <c r="U35" i="15"/>
  <c r="I31" i="15"/>
  <c r="Y31" i="15"/>
  <c r="W31" i="15"/>
  <c r="T31" i="15"/>
  <c r="I27" i="15"/>
  <c r="N27" i="15"/>
  <c r="R27" i="15"/>
  <c r="Y27" i="15"/>
  <c r="W27" i="15"/>
  <c r="J27" i="15"/>
  <c r="T27" i="15"/>
  <c r="S27" i="15"/>
  <c r="S23" i="15"/>
  <c r="Y23" i="15"/>
  <c r="N23" i="15"/>
  <c r="W19" i="15"/>
  <c r="N19" i="15"/>
  <c r="R19" i="15"/>
  <c r="K19" i="15"/>
  <c r="U19" i="15"/>
  <c r="S19" i="15"/>
  <c r="I15" i="15"/>
  <c r="K15" i="15"/>
  <c r="V15" i="15"/>
  <c r="S15" i="15"/>
  <c r="J15" i="15"/>
  <c r="J11" i="15"/>
  <c r="N11" i="15"/>
  <c r="V11" i="15"/>
  <c r="K11" i="15"/>
  <c r="T11" i="15"/>
  <c r="I7" i="15"/>
  <c r="I4" i="15"/>
  <c r="J4" i="15"/>
  <c r="K4" i="15"/>
  <c r="N4" i="15"/>
  <c r="BC11" i="7"/>
  <c r="AM11" i="7"/>
  <c r="W11" i="7"/>
  <c r="DB42" i="7"/>
  <c r="DY66" i="15"/>
  <c r="EC66" i="15"/>
  <c r="EG66" i="15"/>
  <c r="EK66" i="15"/>
  <c r="EO66" i="15"/>
  <c r="ES66" i="15"/>
  <c r="EW66" i="15"/>
  <c r="FA66" i="15"/>
  <c r="FE66" i="15"/>
  <c r="FI66" i="15"/>
  <c r="FM66" i="15"/>
  <c r="FQ66" i="15"/>
  <c r="FU66" i="15"/>
  <c r="FY66" i="15"/>
  <c r="GC66" i="15"/>
  <c r="GG66" i="15"/>
  <c r="GK66" i="15"/>
  <c r="GO66" i="15"/>
  <c r="GS66" i="15"/>
  <c r="GW66" i="15"/>
  <c r="HA66" i="15"/>
  <c r="HE66" i="15"/>
  <c r="HI66" i="15"/>
  <c r="HM66" i="15"/>
  <c r="HQ66" i="15"/>
  <c r="DZ66" i="15"/>
  <c r="ED66" i="15"/>
  <c r="EH66" i="15"/>
  <c r="EL66" i="15"/>
  <c r="EP66" i="15"/>
  <c r="ET66" i="15"/>
  <c r="EX66" i="15"/>
  <c r="FB66" i="15"/>
  <c r="FF66" i="15"/>
  <c r="FJ66" i="15"/>
  <c r="FN66" i="15"/>
  <c r="FR66" i="15"/>
  <c r="FV66" i="15"/>
  <c r="FZ66" i="15"/>
  <c r="GD66" i="15"/>
  <c r="GH66" i="15"/>
  <c r="GL66" i="15"/>
  <c r="GP66" i="15"/>
  <c r="GT66" i="15"/>
  <c r="GX66" i="15"/>
  <c r="HB66" i="15"/>
  <c r="HF66" i="15"/>
  <c r="HJ66" i="15"/>
  <c r="HN66" i="15"/>
  <c r="HR66" i="15"/>
  <c r="DW66" i="15"/>
  <c r="EA66" i="15"/>
  <c r="EE66" i="15"/>
  <c r="EI66" i="15"/>
  <c r="EM66" i="15"/>
  <c r="EQ66" i="15"/>
  <c r="EU66" i="15"/>
  <c r="EY66" i="15"/>
  <c r="FC66" i="15"/>
  <c r="FG66" i="15"/>
  <c r="FK66" i="15"/>
  <c r="FO66" i="15"/>
  <c r="FS66" i="15"/>
  <c r="FW66" i="15"/>
  <c r="GA66" i="15"/>
  <c r="GE66" i="15"/>
  <c r="GI66" i="15"/>
  <c r="GM66" i="15"/>
  <c r="GQ66" i="15"/>
  <c r="GU66" i="15"/>
  <c r="GY66" i="15"/>
  <c r="HC66" i="15"/>
  <c r="HG66" i="15"/>
  <c r="HK66" i="15"/>
  <c r="HO66" i="15"/>
  <c r="HS66" i="15"/>
  <c r="EJ66" i="15"/>
  <c r="EZ66" i="15"/>
  <c r="FP66" i="15"/>
  <c r="GF66" i="15"/>
  <c r="GV66" i="15"/>
  <c r="HL66" i="15"/>
  <c r="DX66" i="15"/>
  <c r="EN66" i="15"/>
  <c r="FD66" i="15"/>
  <c r="FT66" i="15"/>
  <c r="GJ66" i="15"/>
  <c r="GZ66" i="15"/>
  <c r="HP66" i="15"/>
  <c r="EB66" i="15"/>
  <c r="ER66" i="15"/>
  <c r="FH66" i="15"/>
  <c r="FX66" i="15"/>
  <c r="GN66" i="15"/>
  <c r="HD66" i="15"/>
  <c r="FL66" i="15"/>
  <c r="GB66" i="15"/>
  <c r="EF66" i="15"/>
  <c r="GR66" i="15"/>
  <c r="EV66" i="15"/>
  <c r="HH66" i="15"/>
  <c r="DY58" i="15"/>
  <c r="EC58" i="15"/>
  <c r="EG58" i="15"/>
  <c r="EK58" i="15"/>
  <c r="EO58" i="15"/>
  <c r="ES58" i="15"/>
  <c r="EW58" i="15"/>
  <c r="FA58" i="15"/>
  <c r="FE58" i="15"/>
  <c r="FI58" i="15"/>
  <c r="FM58" i="15"/>
  <c r="FQ58" i="15"/>
  <c r="FU58" i="15"/>
  <c r="FY58" i="15"/>
  <c r="GC58" i="15"/>
  <c r="GG58" i="15"/>
  <c r="GK58" i="15"/>
  <c r="GO58" i="15"/>
  <c r="GS58" i="15"/>
  <c r="GW58" i="15"/>
  <c r="HA58" i="15"/>
  <c r="HE58" i="15"/>
  <c r="HI58" i="15"/>
  <c r="HM58" i="15"/>
  <c r="HQ58" i="15"/>
  <c r="DZ58" i="15"/>
  <c r="ED58" i="15"/>
  <c r="EH58" i="15"/>
  <c r="EL58" i="15"/>
  <c r="EP58" i="15"/>
  <c r="ET58" i="15"/>
  <c r="EX58" i="15"/>
  <c r="FB58" i="15"/>
  <c r="FF58" i="15"/>
  <c r="FJ58" i="15"/>
  <c r="FN58" i="15"/>
  <c r="FR58" i="15"/>
  <c r="FV58" i="15"/>
  <c r="FZ58" i="15"/>
  <c r="GD58" i="15"/>
  <c r="GH58" i="15"/>
  <c r="GL58" i="15"/>
  <c r="GP58" i="15"/>
  <c r="GT58" i="15"/>
  <c r="GX58" i="15"/>
  <c r="HB58" i="15"/>
  <c r="HF58" i="15"/>
  <c r="HJ58" i="15"/>
  <c r="HN58" i="15"/>
  <c r="HR58" i="15"/>
  <c r="DW58" i="15"/>
  <c r="EA58" i="15"/>
  <c r="EE58" i="15"/>
  <c r="EI58" i="15"/>
  <c r="EM58" i="15"/>
  <c r="EQ58" i="15"/>
  <c r="EU58" i="15"/>
  <c r="EY58" i="15"/>
  <c r="FC58" i="15"/>
  <c r="FG58" i="15"/>
  <c r="FK58" i="15"/>
  <c r="FO58" i="15"/>
  <c r="FS58" i="15"/>
  <c r="FW58" i="15"/>
  <c r="GA58" i="15"/>
  <c r="GE58" i="15"/>
  <c r="GI58" i="15"/>
  <c r="GM58" i="15"/>
  <c r="GQ58" i="15"/>
  <c r="GU58" i="15"/>
  <c r="GY58" i="15"/>
  <c r="HC58" i="15"/>
  <c r="HG58" i="15"/>
  <c r="HK58" i="15"/>
  <c r="HO58" i="15"/>
  <c r="HS58" i="15"/>
  <c r="EB58" i="15"/>
  <c r="ER58" i="15"/>
  <c r="FH58" i="15"/>
  <c r="FX58" i="15"/>
  <c r="GN58" i="15"/>
  <c r="HD58" i="15"/>
  <c r="EF58" i="15"/>
  <c r="EV58" i="15"/>
  <c r="FL58" i="15"/>
  <c r="GB58" i="15"/>
  <c r="GR58" i="15"/>
  <c r="HH58" i="15"/>
  <c r="EJ58" i="15"/>
  <c r="EZ58" i="15"/>
  <c r="FP58" i="15"/>
  <c r="GF58" i="15"/>
  <c r="GV58" i="15"/>
  <c r="HL58" i="15"/>
  <c r="EN58" i="15"/>
  <c r="GZ58" i="15"/>
  <c r="FD58" i="15"/>
  <c r="HP58" i="15"/>
  <c r="FT58" i="15"/>
  <c r="DX58" i="15"/>
  <c r="GJ58" i="15"/>
  <c r="DZ20" i="15"/>
  <c r="ED20" i="15"/>
  <c r="EH20" i="15"/>
  <c r="EL20" i="15"/>
  <c r="EP20" i="15"/>
  <c r="ET20" i="15"/>
  <c r="EX20" i="15"/>
  <c r="FB20" i="15"/>
  <c r="FF20" i="15"/>
  <c r="FJ20" i="15"/>
  <c r="FN20" i="15"/>
  <c r="FR20" i="15"/>
  <c r="FV20" i="15"/>
  <c r="FZ20" i="15"/>
  <c r="GD20" i="15"/>
  <c r="GH20" i="15"/>
  <c r="GL20" i="15"/>
  <c r="GP20" i="15"/>
  <c r="GT20" i="15"/>
  <c r="GX20" i="15"/>
  <c r="HB20" i="15"/>
  <c r="HF20" i="15"/>
  <c r="HJ20" i="15"/>
  <c r="HN20" i="15"/>
  <c r="HR20" i="15"/>
  <c r="DW20" i="15"/>
  <c r="EA20" i="15"/>
  <c r="EE20" i="15"/>
  <c r="EI20" i="15"/>
  <c r="EM20" i="15"/>
  <c r="EQ20" i="15"/>
  <c r="EU20" i="15"/>
  <c r="EY20" i="15"/>
  <c r="FC20" i="15"/>
  <c r="FG20" i="15"/>
  <c r="FK20" i="15"/>
  <c r="FO20" i="15"/>
  <c r="FS20" i="15"/>
  <c r="FW20" i="15"/>
  <c r="GA20" i="15"/>
  <c r="GE20" i="15"/>
  <c r="GI20" i="15"/>
  <c r="GM20" i="15"/>
  <c r="GQ20" i="15"/>
  <c r="GU20" i="15"/>
  <c r="GY20" i="15"/>
  <c r="HC20" i="15"/>
  <c r="HG20" i="15"/>
  <c r="HK20" i="15"/>
  <c r="HO20" i="15"/>
  <c r="HS20" i="15"/>
  <c r="DX20" i="15"/>
  <c r="EB20" i="15"/>
  <c r="EF20" i="15"/>
  <c r="EJ20" i="15"/>
  <c r="EN20" i="15"/>
  <c r="ER20" i="15"/>
  <c r="EV20" i="15"/>
  <c r="EZ20" i="15"/>
  <c r="FD20" i="15"/>
  <c r="FH20" i="15"/>
  <c r="FL20" i="15"/>
  <c r="FP20" i="15"/>
  <c r="FT20" i="15"/>
  <c r="FX20" i="15"/>
  <c r="GB20" i="15"/>
  <c r="GF20" i="15"/>
  <c r="GJ20" i="15"/>
  <c r="GN20" i="15"/>
  <c r="GR20" i="15"/>
  <c r="GV20" i="15"/>
  <c r="GZ20" i="15"/>
  <c r="HD20" i="15"/>
  <c r="HH20" i="15"/>
  <c r="HL20" i="15"/>
  <c r="HP20" i="15"/>
  <c r="EK20" i="15"/>
  <c r="FA20" i="15"/>
  <c r="FQ20" i="15"/>
  <c r="GG20" i="15"/>
  <c r="GW20" i="15"/>
  <c r="HM20" i="15"/>
  <c r="DY20" i="15"/>
  <c r="EO20" i="15"/>
  <c r="FE20" i="15"/>
  <c r="FU20" i="15"/>
  <c r="GK20" i="15"/>
  <c r="HA20" i="15"/>
  <c r="HQ20" i="15"/>
  <c r="EC20" i="15"/>
  <c r="ES20" i="15"/>
  <c r="FI20" i="15"/>
  <c r="FY20" i="15"/>
  <c r="GO20" i="15"/>
  <c r="HE20" i="15"/>
  <c r="EW20" i="15"/>
  <c r="HI20" i="15"/>
  <c r="FM20" i="15"/>
  <c r="GC20" i="15"/>
  <c r="GS20" i="15"/>
  <c r="EG20" i="15"/>
  <c r="BH100" i="15"/>
  <c r="CF100" i="15"/>
  <c r="CZ100" i="15"/>
  <c r="DT100" i="15"/>
  <c r="AN100" i="15"/>
  <c r="BE100" i="15"/>
  <c r="BU100" i="15"/>
  <c r="CK100" i="15"/>
  <c r="DZ86" i="15"/>
  <c r="ED86" i="15"/>
  <c r="EH86" i="15"/>
  <c r="EL86" i="15"/>
  <c r="EP86" i="15"/>
  <c r="ET86" i="15"/>
  <c r="EX86" i="15"/>
  <c r="FB86" i="15"/>
  <c r="FF86" i="15"/>
  <c r="FJ86" i="15"/>
  <c r="FN86" i="15"/>
  <c r="FR86" i="15"/>
  <c r="FV86" i="15"/>
  <c r="FZ86" i="15"/>
  <c r="GD86" i="15"/>
  <c r="GH86" i="15"/>
  <c r="GL86" i="15"/>
  <c r="GP86" i="15"/>
  <c r="GT86" i="15"/>
  <c r="GX86" i="15"/>
  <c r="HB86" i="15"/>
  <c r="HF86" i="15"/>
  <c r="HJ86" i="15"/>
  <c r="HN86" i="15"/>
  <c r="HR86" i="15"/>
  <c r="DW86" i="15"/>
  <c r="EA86" i="15"/>
  <c r="EE86" i="15"/>
  <c r="EI86" i="15"/>
  <c r="EM86" i="15"/>
  <c r="EQ86" i="15"/>
  <c r="EU86" i="15"/>
  <c r="EY86" i="15"/>
  <c r="FC86" i="15"/>
  <c r="FG86" i="15"/>
  <c r="FK86" i="15"/>
  <c r="FO86" i="15"/>
  <c r="FS86" i="15"/>
  <c r="FW86" i="15"/>
  <c r="GA86" i="15"/>
  <c r="GE86" i="15"/>
  <c r="GI86" i="15"/>
  <c r="GM86" i="15"/>
  <c r="GQ86" i="15"/>
  <c r="GU86" i="15"/>
  <c r="GY86" i="15"/>
  <c r="HC86" i="15"/>
  <c r="HG86" i="15"/>
  <c r="HK86" i="15"/>
  <c r="HO86" i="15"/>
  <c r="HS86" i="15"/>
  <c r="DX86" i="15"/>
  <c r="EB86" i="15"/>
  <c r="EF86" i="15"/>
  <c r="EJ86" i="15"/>
  <c r="EN86" i="15"/>
  <c r="ER86" i="15"/>
  <c r="EV86" i="15"/>
  <c r="EZ86" i="15"/>
  <c r="FD86" i="15"/>
  <c r="FH86" i="15"/>
  <c r="FL86" i="15"/>
  <c r="FP86" i="15"/>
  <c r="FT86" i="15"/>
  <c r="FX86" i="15"/>
  <c r="GB86" i="15"/>
  <c r="GF86" i="15"/>
  <c r="GJ86" i="15"/>
  <c r="GN86" i="15"/>
  <c r="GR86" i="15"/>
  <c r="GV86" i="15"/>
  <c r="GZ86" i="15"/>
  <c r="HD86" i="15"/>
  <c r="HH86" i="15"/>
  <c r="HL86" i="15"/>
  <c r="HP86" i="15"/>
  <c r="DY86" i="15"/>
  <c r="EO86" i="15"/>
  <c r="FE86" i="15"/>
  <c r="FU86" i="15"/>
  <c r="GK86" i="15"/>
  <c r="HA86" i="15"/>
  <c r="HQ86" i="15"/>
  <c r="EC86" i="15"/>
  <c r="ES86" i="15"/>
  <c r="FI86" i="15"/>
  <c r="FY86" i="15"/>
  <c r="GO86" i="15"/>
  <c r="HE86" i="15"/>
  <c r="EG86" i="15"/>
  <c r="EW86" i="15"/>
  <c r="FM86" i="15"/>
  <c r="GC86" i="15"/>
  <c r="GS86" i="15"/>
  <c r="HI86" i="15"/>
  <c r="FQ86" i="15"/>
  <c r="GG86" i="15"/>
  <c r="EK86" i="15"/>
  <c r="GW86" i="15"/>
  <c r="FA86" i="15"/>
  <c r="BB16" i="15"/>
  <c r="BV16" i="15"/>
  <c r="CT16" i="15"/>
  <c r="DN16" i="15"/>
  <c r="BE16" i="15"/>
  <c r="CK16" i="15"/>
  <c r="DL16" i="15"/>
  <c r="BT16" i="15"/>
  <c r="DK16" i="15"/>
  <c r="BY16" i="15"/>
  <c r="DU16" i="15"/>
  <c r="CU16" i="15"/>
  <c r="CN16" i="15"/>
  <c r="DI16" i="15"/>
  <c r="CY16" i="15"/>
  <c r="AJ16" i="15"/>
  <c r="AG16" i="15"/>
  <c r="Z16" i="15"/>
  <c r="AQ16" i="15"/>
  <c r="DT103" i="7"/>
  <c r="DX103" i="7"/>
  <c r="EB103" i="7"/>
  <c r="EF103" i="7"/>
  <c r="EJ103" i="7"/>
  <c r="EN103" i="7"/>
  <c r="ER103" i="7"/>
  <c r="EV103" i="7"/>
  <c r="EZ103" i="7"/>
  <c r="FD103" i="7"/>
  <c r="FH103" i="7"/>
  <c r="FL103" i="7"/>
  <c r="FP103" i="7"/>
  <c r="FT103" i="7"/>
  <c r="FX103" i="7"/>
  <c r="GB103" i="7"/>
  <c r="GF103" i="7"/>
  <c r="GJ103" i="7"/>
  <c r="GN103" i="7"/>
  <c r="GR103" i="7"/>
  <c r="GV103" i="7"/>
  <c r="GZ103" i="7"/>
  <c r="HD103" i="7"/>
  <c r="HH103" i="7"/>
  <c r="HL103" i="7"/>
  <c r="DU103" i="7"/>
  <c r="DY103" i="7"/>
  <c r="EC103" i="7"/>
  <c r="EG103" i="7"/>
  <c r="EK103" i="7"/>
  <c r="EO103" i="7"/>
  <c r="ES103" i="7"/>
  <c r="EW103" i="7"/>
  <c r="FA103" i="7"/>
  <c r="FE103" i="7"/>
  <c r="FI103" i="7"/>
  <c r="FM103" i="7"/>
  <c r="FQ103" i="7"/>
  <c r="FU103" i="7"/>
  <c r="FY103" i="7"/>
  <c r="GC103" i="7"/>
  <c r="GG103" i="7"/>
  <c r="GK103" i="7"/>
  <c r="GO103" i="7"/>
  <c r="GS103" i="7"/>
  <c r="GW103" i="7"/>
  <c r="HA103" i="7"/>
  <c r="HE103" i="7"/>
  <c r="HI103" i="7"/>
  <c r="HM103" i="7"/>
  <c r="DW103" i="7"/>
  <c r="EE103" i="7"/>
  <c r="EM103" i="7"/>
  <c r="EU103" i="7"/>
  <c r="FC103" i="7"/>
  <c r="FK103" i="7"/>
  <c r="FS103" i="7"/>
  <c r="GA103" i="7"/>
  <c r="GI103" i="7"/>
  <c r="GQ103" i="7"/>
  <c r="GY103" i="7"/>
  <c r="HG103" i="7"/>
  <c r="HO103" i="7"/>
  <c r="DZ103" i="7"/>
  <c r="EH103" i="7"/>
  <c r="EP103" i="7"/>
  <c r="EX103" i="7"/>
  <c r="FF103" i="7"/>
  <c r="FN103" i="7"/>
  <c r="FV103" i="7"/>
  <c r="GD103" i="7"/>
  <c r="GL103" i="7"/>
  <c r="GT103" i="7"/>
  <c r="HB103" i="7"/>
  <c r="HJ103" i="7"/>
  <c r="DU102" i="7"/>
  <c r="DY102" i="7"/>
  <c r="EC102" i="7"/>
  <c r="EG102" i="7"/>
  <c r="EK102" i="7"/>
  <c r="EO102" i="7"/>
  <c r="ES102" i="7"/>
  <c r="EW102" i="7"/>
  <c r="FA102" i="7"/>
  <c r="FE102" i="7"/>
  <c r="FI102" i="7"/>
  <c r="FM102" i="7"/>
  <c r="FQ102" i="7"/>
  <c r="FU102" i="7"/>
  <c r="FY102" i="7"/>
  <c r="GC102" i="7"/>
  <c r="GG102" i="7"/>
  <c r="GK102" i="7"/>
  <c r="GO102" i="7"/>
  <c r="GS102" i="7"/>
  <c r="GW102" i="7"/>
  <c r="HA102" i="7"/>
  <c r="HE102" i="7"/>
  <c r="HI102" i="7"/>
  <c r="HM102" i="7"/>
  <c r="DV102" i="7"/>
  <c r="DZ102" i="7"/>
  <c r="ED102" i="7"/>
  <c r="EH102" i="7"/>
  <c r="EL102" i="7"/>
  <c r="EP102" i="7"/>
  <c r="ET102" i="7"/>
  <c r="EX102" i="7"/>
  <c r="FB102" i="7"/>
  <c r="FF102" i="7"/>
  <c r="FJ102" i="7"/>
  <c r="FN102" i="7"/>
  <c r="FR102" i="7"/>
  <c r="FV102" i="7"/>
  <c r="FZ102" i="7"/>
  <c r="GD102" i="7"/>
  <c r="GH102" i="7"/>
  <c r="GL102" i="7"/>
  <c r="GP102" i="7"/>
  <c r="GT102" i="7"/>
  <c r="GX102" i="7"/>
  <c r="HB102" i="7"/>
  <c r="HF102" i="7"/>
  <c r="HJ102" i="7"/>
  <c r="HN102" i="7"/>
  <c r="DT102" i="7"/>
  <c r="EB102" i="7"/>
  <c r="EJ102" i="7"/>
  <c r="ER102" i="7"/>
  <c r="EZ102" i="7"/>
  <c r="FH102" i="7"/>
  <c r="FP102" i="7"/>
  <c r="FX102" i="7"/>
  <c r="GF102" i="7"/>
  <c r="GN102" i="7"/>
  <c r="GV102" i="7"/>
  <c r="HD102" i="7"/>
  <c r="HL102" i="7"/>
  <c r="DW102" i="7"/>
  <c r="EE102" i="7"/>
  <c r="EM102" i="7"/>
  <c r="EU102" i="7"/>
  <c r="FC102" i="7"/>
  <c r="FK102" i="7"/>
  <c r="FS102" i="7"/>
  <c r="GA102" i="7"/>
  <c r="GI102" i="7"/>
  <c r="GQ102" i="7"/>
  <c r="GY102" i="7"/>
  <c r="HG102" i="7"/>
  <c r="HO102" i="7"/>
  <c r="DV101" i="7"/>
  <c r="DZ101" i="7"/>
  <c r="ED101" i="7"/>
  <c r="EH101" i="7"/>
  <c r="EL101" i="7"/>
  <c r="EP101" i="7"/>
  <c r="ET101" i="7"/>
  <c r="EX101" i="7"/>
  <c r="FB101" i="7"/>
  <c r="FF101" i="7"/>
  <c r="FJ101" i="7"/>
  <c r="FN101" i="7"/>
  <c r="FR101" i="7"/>
  <c r="FV101" i="7"/>
  <c r="FZ101" i="7"/>
  <c r="GD101" i="7"/>
  <c r="GH101" i="7"/>
  <c r="GL101" i="7"/>
  <c r="GP101" i="7"/>
  <c r="GT101" i="7"/>
  <c r="GX101" i="7"/>
  <c r="HB101" i="7"/>
  <c r="HF101" i="7"/>
  <c r="HJ101" i="7"/>
  <c r="HN101" i="7"/>
  <c r="DS101" i="7"/>
  <c r="DW101" i="7"/>
  <c r="EA101" i="7"/>
  <c r="EE101" i="7"/>
  <c r="EI101" i="7"/>
  <c r="EM101" i="7"/>
  <c r="EQ101" i="7"/>
  <c r="EU101" i="7"/>
  <c r="EY101" i="7"/>
  <c r="FC101" i="7"/>
  <c r="FG101" i="7"/>
  <c r="FK101" i="7"/>
  <c r="FO101" i="7"/>
  <c r="FS101" i="7"/>
  <c r="FW101" i="7"/>
  <c r="GA101" i="7"/>
  <c r="GE101" i="7"/>
  <c r="GI101" i="7"/>
  <c r="GM101" i="7"/>
  <c r="GQ101" i="7"/>
  <c r="GU101" i="7"/>
  <c r="GY101" i="7"/>
  <c r="HC101" i="7"/>
  <c r="HG101" i="7"/>
  <c r="HK101" i="7"/>
  <c r="HO101" i="7"/>
  <c r="DY101" i="7"/>
  <c r="EG101" i="7"/>
  <c r="EO101" i="7"/>
  <c r="EW101" i="7"/>
  <c r="FE101" i="7"/>
  <c r="FM101" i="7"/>
  <c r="FU101" i="7"/>
  <c r="GC101" i="7"/>
  <c r="GK101" i="7"/>
  <c r="GS101" i="7"/>
  <c r="HA101" i="7"/>
  <c r="HI101" i="7"/>
  <c r="DT101" i="7"/>
  <c r="EB101" i="7"/>
  <c r="EJ101" i="7"/>
  <c r="ER101" i="7"/>
  <c r="EZ101" i="7"/>
  <c r="FH101" i="7"/>
  <c r="FP101" i="7"/>
  <c r="FX101" i="7"/>
  <c r="GF101" i="7"/>
  <c r="GN101" i="7"/>
  <c r="GV101" i="7"/>
  <c r="HD101" i="7"/>
  <c r="HL101" i="7"/>
  <c r="DS100" i="7"/>
  <c r="DW100" i="7"/>
  <c r="EA100" i="7"/>
  <c r="EE100" i="7"/>
  <c r="EI100" i="7"/>
  <c r="EM100" i="7"/>
  <c r="EQ100" i="7"/>
  <c r="EU100" i="7"/>
  <c r="EY100" i="7"/>
  <c r="FC100" i="7"/>
  <c r="FG100" i="7"/>
  <c r="FK100" i="7"/>
  <c r="FO100" i="7"/>
  <c r="FS100" i="7"/>
  <c r="FW100" i="7"/>
  <c r="GA100" i="7"/>
  <c r="GE100" i="7"/>
  <c r="GI100" i="7"/>
  <c r="GM100" i="7"/>
  <c r="GQ100" i="7"/>
  <c r="GU100" i="7"/>
  <c r="GY100" i="7"/>
  <c r="HC100" i="7"/>
  <c r="HG100" i="7"/>
  <c r="HK100" i="7"/>
  <c r="HO100" i="7"/>
  <c r="DT100" i="7"/>
  <c r="DX100" i="7"/>
  <c r="EB100" i="7"/>
  <c r="EF100" i="7"/>
  <c r="EJ100" i="7"/>
  <c r="EN100" i="7"/>
  <c r="ER100" i="7"/>
  <c r="EV100" i="7"/>
  <c r="EZ100" i="7"/>
  <c r="FD100" i="7"/>
  <c r="FH100" i="7"/>
  <c r="FL100" i="7"/>
  <c r="FP100" i="7"/>
  <c r="FT100" i="7"/>
  <c r="FX100" i="7"/>
  <c r="GB100" i="7"/>
  <c r="GF100" i="7"/>
  <c r="GJ100" i="7"/>
  <c r="GN100" i="7"/>
  <c r="GR100" i="7"/>
  <c r="GV100" i="7"/>
  <c r="GZ100" i="7"/>
  <c r="HD100" i="7"/>
  <c r="HH100" i="7"/>
  <c r="HL100" i="7"/>
  <c r="DV100" i="7"/>
  <c r="ED100" i="7"/>
  <c r="EL100" i="7"/>
  <c r="ET100" i="7"/>
  <c r="FB100" i="7"/>
  <c r="FJ100" i="7"/>
  <c r="FR100" i="7"/>
  <c r="FZ100" i="7"/>
  <c r="GH100" i="7"/>
  <c r="GP100" i="7"/>
  <c r="GX100" i="7"/>
  <c r="HF100" i="7"/>
  <c r="HN100" i="7"/>
  <c r="DY100" i="7"/>
  <c r="EG100" i="7"/>
  <c r="EO100" i="7"/>
  <c r="EW100" i="7"/>
  <c r="FE100" i="7"/>
  <c r="FM100" i="7"/>
  <c r="FU100" i="7"/>
  <c r="GC100" i="7"/>
  <c r="GK100" i="7"/>
  <c r="GS100" i="7"/>
  <c r="HA100" i="7"/>
  <c r="HI100" i="7"/>
  <c r="DT99" i="7"/>
  <c r="DX99" i="7"/>
  <c r="EB99" i="7"/>
  <c r="EF99" i="7"/>
  <c r="EJ99" i="7"/>
  <c r="EN99" i="7"/>
  <c r="ER99" i="7"/>
  <c r="EV99" i="7"/>
  <c r="EZ99" i="7"/>
  <c r="FD99" i="7"/>
  <c r="FH99" i="7"/>
  <c r="FL99" i="7"/>
  <c r="FP99" i="7"/>
  <c r="FT99" i="7"/>
  <c r="FX99" i="7"/>
  <c r="GB99" i="7"/>
  <c r="GF99" i="7"/>
  <c r="GJ99" i="7"/>
  <c r="GN99" i="7"/>
  <c r="GR99" i="7"/>
  <c r="GV99" i="7"/>
  <c r="GZ99" i="7"/>
  <c r="HD99" i="7"/>
  <c r="HH99" i="7"/>
  <c r="HL99" i="7"/>
  <c r="DU99" i="7"/>
  <c r="DY99" i="7"/>
  <c r="EC99" i="7"/>
  <c r="EG99" i="7"/>
  <c r="EK99" i="7"/>
  <c r="EO99" i="7"/>
  <c r="ES99" i="7"/>
  <c r="EW99" i="7"/>
  <c r="FA99" i="7"/>
  <c r="FE99" i="7"/>
  <c r="FI99" i="7"/>
  <c r="FM99" i="7"/>
  <c r="FQ99" i="7"/>
  <c r="FU99" i="7"/>
  <c r="FY99" i="7"/>
  <c r="GC99" i="7"/>
  <c r="GG99" i="7"/>
  <c r="GK99" i="7"/>
  <c r="GO99" i="7"/>
  <c r="GS99" i="7"/>
  <c r="GW99" i="7"/>
  <c r="HA99" i="7"/>
  <c r="HE99" i="7"/>
  <c r="HI99" i="7"/>
  <c r="HM99" i="7"/>
  <c r="DS99" i="7"/>
  <c r="EA99" i="7"/>
  <c r="EI99" i="7"/>
  <c r="EQ99" i="7"/>
  <c r="EY99" i="7"/>
  <c r="FG99" i="7"/>
  <c r="FO99" i="7"/>
  <c r="FW99" i="7"/>
  <c r="GE99" i="7"/>
  <c r="GM99" i="7"/>
  <c r="GU99" i="7"/>
  <c r="HC99" i="7"/>
  <c r="HK99" i="7"/>
  <c r="DV99" i="7"/>
  <c r="ED99" i="7"/>
  <c r="EL99" i="7"/>
  <c r="ET99" i="7"/>
  <c r="FB99" i="7"/>
  <c r="FJ99" i="7"/>
  <c r="FR99" i="7"/>
  <c r="FZ99" i="7"/>
  <c r="GH99" i="7"/>
  <c r="GP99" i="7"/>
  <c r="GX99" i="7"/>
  <c r="HF99" i="7"/>
  <c r="HN99" i="7"/>
  <c r="DU98" i="7"/>
  <c r="DY98" i="7"/>
  <c r="EC98" i="7"/>
  <c r="EG98" i="7"/>
  <c r="EK98" i="7"/>
  <c r="EO98" i="7"/>
  <c r="ES98" i="7"/>
  <c r="EW98" i="7"/>
  <c r="FA98" i="7"/>
  <c r="FE98" i="7"/>
  <c r="FI98" i="7"/>
  <c r="FM98" i="7"/>
  <c r="FQ98" i="7"/>
  <c r="FU98" i="7"/>
  <c r="FY98" i="7"/>
  <c r="GC98" i="7"/>
  <c r="GG98" i="7"/>
  <c r="GK98" i="7"/>
  <c r="GO98" i="7"/>
  <c r="GS98" i="7"/>
  <c r="GW98" i="7"/>
  <c r="HA98" i="7"/>
  <c r="HE98" i="7"/>
  <c r="HI98" i="7"/>
  <c r="HM98" i="7"/>
  <c r="DV98" i="7"/>
  <c r="DZ98" i="7"/>
  <c r="ED98" i="7"/>
  <c r="EH98" i="7"/>
  <c r="EL98" i="7"/>
  <c r="EP98" i="7"/>
  <c r="ET98" i="7"/>
  <c r="EX98" i="7"/>
  <c r="FB98" i="7"/>
  <c r="FF98" i="7"/>
  <c r="FJ98" i="7"/>
  <c r="FN98" i="7"/>
  <c r="FR98" i="7"/>
  <c r="FV98" i="7"/>
  <c r="FZ98" i="7"/>
  <c r="GD98" i="7"/>
  <c r="GH98" i="7"/>
  <c r="GL98" i="7"/>
  <c r="GP98" i="7"/>
  <c r="GT98" i="7"/>
  <c r="GX98" i="7"/>
  <c r="HB98" i="7"/>
  <c r="HF98" i="7"/>
  <c r="HJ98" i="7"/>
  <c r="HN98" i="7"/>
  <c r="DX98" i="7"/>
  <c r="EF98" i="7"/>
  <c r="EN98" i="7"/>
  <c r="EV98" i="7"/>
  <c r="FD98" i="7"/>
  <c r="FL98" i="7"/>
  <c r="FT98" i="7"/>
  <c r="GB98" i="7"/>
  <c r="GJ98" i="7"/>
  <c r="GR98" i="7"/>
  <c r="GZ98" i="7"/>
  <c r="HH98" i="7"/>
  <c r="DS98" i="7"/>
  <c r="EA98" i="7"/>
  <c r="EI98" i="7"/>
  <c r="EQ98" i="7"/>
  <c r="EY98" i="7"/>
  <c r="FG98" i="7"/>
  <c r="FO98" i="7"/>
  <c r="FW98" i="7"/>
  <c r="GE98" i="7"/>
  <c r="GM98" i="7"/>
  <c r="GU98" i="7"/>
  <c r="HC98" i="7"/>
  <c r="HK98" i="7"/>
  <c r="DV97" i="7"/>
  <c r="DZ97" i="7"/>
  <c r="ED97" i="7"/>
  <c r="EH97" i="7"/>
  <c r="EL97" i="7"/>
  <c r="EP97" i="7"/>
  <c r="ET97" i="7"/>
  <c r="EX97" i="7"/>
  <c r="FB97" i="7"/>
  <c r="FF97" i="7"/>
  <c r="FJ97" i="7"/>
  <c r="FN97" i="7"/>
  <c r="FR97" i="7"/>
  <c r="FV97" i="7"/>
  <c r="FZ97" i="7"/>
  <c r="GD97" i="7"/>
  <c r="GH97" i="7"/>
  <c r="GL97" i="7"/>
  <c r="GP97" i="7"/>
  <c r="GT97" i="7"/>
  <c r="GX97" i="7"/>
  <c r="HB97" i="7"/>
  <c r="HF97" i="7"/>
  <c r="HJ97" i="7"/>
  <c r="HN97" i="7"/>
  <c r="DS97" i="7"/>
  <c r="DW97" i="7"/>
  <c r="EA97" i="7"/>
  <c r="EE97" i="7"/>
  <c r="EI97" i="7"/>
  <c r="EM97" i="7"/>
  <c r="EQ97" i="7"/>
  <c r="EU97" i="7"/>
  <c r="EY97" i="7"/>
  <c r="FC97" i="7"/>
  <c r="FG97" i="7"/>
  <c r="FK97" i="7"/>
  <c r="FO97" i="7"/>
  <c r="FS97" i="7"/>
  <c r="FW97" i="7"/>
  <c r="GA97" i="7"/>
  <c r="GE97" i="7"/>
  <c r="GI97" i="7"/>
  <c r="GM97" i="7"/>
  <c r="GQ97" i="7"/>
  <c r="GU97" i="7"/>
  <c r="GY97" i="7"/>
  <c r="HC97" i="7"/>
  <c r="HG97" i="7"/>
  <c r="HK97" i="7"/>
  <c r="HO97" i="7"/>
  <c r="DU97" i="7"/>
  <c r="EC97" i="7"/>
  <c r="EK97" i="7"/>
  <c r="ES97" i="7"/>
  <c r="FA97" i="7"/>
  <c r="FI97" i="7"/>
  <c r="FQ97" i="7"/>
  <c r="FY97" i="7"/>
  <c r="GG97" i="7"/>
  <c r="GO97" i="7"/>
  <c r="GW97" i="7"/>
  <c r="HE97" i="7"/>
  <c r="HM97" i="7"/>
  <c r="DX97" i="7"/>
  <c r="EF97" i="7"/>
  <c r="EN97" i="7"/>
  <c r="EV97" i="7"/>
  <c r="FD97" i="7"/>
  <c r="FL97" i="7"/>
  <c r="FT97" i="7"/>
  <c r="GB97" i="7"/>
  <c r="GJ97" i="7"/>
  <c r="GR97" i="7"/>
  <c r="GZ97" i="7"/>
  <c r="HH97" i="7"/>
  <c r="DS96" i="7"/>
  <c r="DW96" i="7"/>
  <c r="EA96" i="7"/>
  <c r="EE96" i="7"/>
  <c r="EI96" i="7"/>
  <c r="EM96" i="7"/>
  <c r="EQ96" i="7"/>
  <c r="EU96" i="7"/>
  <c r="EY96" i="7"/>
  <c r="FC96" i="7"/>
  <c r="FG96" i="7"/>
  <c r="FK96" i="7"/>
  <c r="FO96" i="7"/>
  <c r="FS96" i="7"/>
  <c r="FW96" i="7"/>
  <c r="GA96" i="7"/>
  <c r="GE96" i="7"/>
  <c r="GI96" i="7"/>
  <c r="GM96" i="7"/>
  <c r="GQ96" i="7"/>
  <c r="GU96" i="7"/>
  <c r="GY96" i="7"/>
  <c r="HC96" i="7"/>
  <c r="HG96" i="7"/>
  <c r="HK96" i="7"/>
  <c r="HO96" i="7"/>
  <c r="DT96" i="7"/>
  <c r="DX96" i="7"/>
  <c r="EB96" i="7"/>
  <c r="EF96" i="7"/>
  <c r="EJ96" i="7"/>
  <c r="EN96" i="7"/>
  <c r="ER96" i="7"/>
  <c r="EV96" i="7"/>
  <c r="EZ96" i="7"/>
  <c r="FD96" i="7"/>
  <c r="FH96" i="7"/>
  <c r="FL96" i="7"/>
  <c r="FP96" i="7"/>
  <c r="FT96" i="7"/>
  <c r="FX96" i="7"/>
  <c r="GB96" i="7"/>
  <c r="GF96" i="7"/>
  <c r="GJ96" i="7"/>
  <c r="GN96" i="7"/>
  <c r="GR96" i="7"/>
  <c r="GV96" i="7"/>
  <c r="GZ96" i="7"/>
  <c r="HD96" i="7"/>
  <c r="HH96" i="7"/>
  <c r="HL96" i="7"/>
  <c r="DZ96" i="7"/>
  <c r="EH96" i="7"/>
  <c r="EP96" i="7"/>
  <c r="EX96" i="7"/>
  <c r="FF96" i="7"/>
  <c r="FN96" i="7"/>
  <c r="FV96" i="7"/>
  <c r="GD96" i="7"/>
  <c r="GL96" i="7"/>
  <c r="GT96" i="7"/>
  <c r="HB96" i="7"/>
  <c r="HJ96" i="7"/>
  <c r="DU96" i="7"/>
  <c r="EC96" i="7"/>
  <c r="EK96" i="7"/>
  <c r="ES96" i="7"/>
  <c r="FA96" i="7"/>
  <c r="FI96" i="7"/>
  <c r="FQ96" i="7"/>
  <c r="FY96" i="7"/>
  <c r="GG96" i="7"/>
  <c r="GO96" i="7"/>
  <c r="GW96" i="7"/>
  <c r="HE96" i="7"/>
  <c r="HM96" i="7"/>
  <c r="DT95" i="7"/>
  <c r="DX95" i="7"/>
  <c r="EB95" i="7"/>
  <c r="EF95" i="7"/>
  <c r="EJ95" i="7"/>
  <c r="EN95" i="7"/>
  <c r="ER95" i="7"/>
  <c r="EV95" i="7"/>
  <c r="EZ95" i="7"/>
  <c r="FD95" i="7"/>
  <c r="FH95" i="7"/>
  <c r="FL95" i="7"/>
  <c r="FP95" i="7"/>
  <c r="FT95" i="7"/>
  <c r="FX95" i="7"/>
  <c r="GB95" i="7"/>
  <c r="GF95" i="7"/>
  <c r="GJ95" i="7"/>
  <c r="GN95" i="7"/>
  <c r="GR95" i="7"/>
  <c r="GV95" i="7"/>
  <c r="GZ95" i="7"/>
  <c r="HD95" i="7"/>
  <c r="HH95" i="7"/>
  <c r="HL95" i="7"/>
  <c r="DU95" i="7"/>
  <c r="DY95" i="7"/>
  <c r="EC95" i="7"/>
  <c r="EG95" i="7"/>
  <c r="EK95" i="7"/>
  <c r="EO95" i="7"/>
  <c r="ES95" i="7"/>
  <c r="EW95" i="7"/>
  <c r="FA95" i="7"/>
  <c r="FE95" i="7"/>
  <c r="FI95" i="7"/>
  <c r="FM95" i="7"/>
  <c r="FQ95" i="7"/>
  <c r="FU95" i="7"/>
  <c r="FY95" i="7"/>
  <c r="GC95" i="7"/>
  <c r="GG95" i="7"/>
  <c r="GK95" i="7"/>
  <c r="GO95" i="7"/>
  <c r="GS95" i="7"/>
  <c r="GW95" i="7"/>
  <c r="HA95" i="7"/>
  <c r="HE95" i="7"/>
  <c r="HI95" i="7"/>
  <c r="HM95" i="7"/>
  <c r="DW95" i="7"/>
  <c r="EE95" i="7"/>
  <c r="EM95" i="7"/>
  <c r="EU95" i="7"/>
  <c r="FC95" i="7"/>
  <c r="FK95" i="7"/>
  <c r="FS95" i="7"/>
  <c r="GA95" i="7"/>
  <c r="GI95" i="7"/>
  <c r="GQ95" i="7"/>
  <c r="GY95" i="7"/>
  <c r="HG95" i="7"/>
  <c r="HO95" i="7"/>
  <c r="DZ95" i="7"/>
  <c r="EH95" i="7"/>
  <c r="EP95" i="7"/>
  <c r="EX95" i="7"/>
  <c r="FF95" i="7"/>
  <c r="FN95" i="7"/>
  <c r="FV95" i="7"/>
  <c r="GD95" i="7"/>
  <c r="GL95" i="7"/>
  <c r="GT95" i="7"/>
  <c r="HB95" i="7"/>
  <c r="HJ95" i="7"/>
  <c r="DU94" i="7"/>
  <c r="DY94" i="7"/>
  <c r="EC94" i="7"/>
  <c r="EG94" i="7"/>
  <c r="EK94" i="7"/>
  <c r="EO94" i="7"/>
  <c r="ES94" i="7"/>
  <c r="EW94" i="7"/>
  <c r="FA94" i="7"/>
  <c r="FE94" i="7"/>
  <c r="FI94" i="7"/>
  <c r="FM94" i="7"/>
  <c r="FQ94" i="7"/>
  <c r="FU94" i="7"/>
  <c r="FY94" i="7"/>
  <c r="GC94" i="7"/>
  <c r="GG94" i="7"/>
  <c r="GK94" i="7"/>
  <c r="GO94" i="7"/>
  <c r="GS94" i="7"/>
  <c r="GW94" i="7"/>
  <c r="HA94" i="7"/>
  <c r="HE94" i="7"/>
  <c r="HI94" i="7"/>
  <c r="HM94" i="7"/>
  <c r="DV94" i="7"/>
  <c r="DZ94" i="7"/>
  <c r="ED94" i="7"/>
  <c r="EH94" i="7"/>
  <c r="EL94" i="7"/>
  <c r="EP94" i="7"/>
  <c r="ET94" i="7"/>
  <c r="EX94" i="7"/>
  <c r="FB94" i="7"/>
  <c r="FF94" i="7"/>
  <c r="FJ94" i="7"/>
  <c r="FN94" i="7"/>
  <c r="FR94" i="7"/>
  <c r="FV94" i="7"/>
  <c r="FZ94" i="7"/>
  <c r="GD94" i="7"/>
  <c r="GH94" i="7"/>
  <c r="GL94" i="7"/>
  <c r="GP94" i="7"/>
  <c r="GT94" i="7"/>
  <c r="GX94" i="7"/>
  <c r="HB94" i="7"/>
  <c r="HF94" i="7"/>
  <c r="HJ94" i="7"/>
  <c r="HN94" i="7"/>
  <c r="DT94" i="7"/>
  <c r="EB94" i="7"/>
  <c r="EJ94" i="7"/>
  <c r="ER94" i="7"/>
  <c r="EZ94" i="7"/>
  <c r="FH94" i="7"/>
  <c r="FP94" i="7"/>
  <c r="FX94" i="7"/>
  <c r="GF94" i="7"/>
  <c r="GN94" i="7"/>
  <c r="GV94" i="7"/>
  <c r="HD94" i="7"/>
  <c r="HL94" i="7"/>
  <c r="DW94" i="7"/>
  <c r="EE94" i="7"/>
  <c r="EM94" i="7"/>
  <c r="EU94" i="7"/>
  <c r="FC94" i="7"/>
  <c r="FK94" i="7"/>
  <c r="FS94" i="7"/>
  <c r="GA94" i="7"/>
  <c r="GI94" i="7"/>
  <c r="GQ94" i="7"/>
  <c r="GY94" i="7"/>
  <c r="HG94" i="7"/>
  <c r="HO94" i="7"/>
  <c r="DV93" i="7"/>
  <c r="DZ93" i="7"/>
  <c r="ED93" i="7"/>
  <c r="EH93" i="7"/>
  <c r="EL93" i="7"/>
  <c r="EP93" i="7"/>
  <c r="ET93" i="7"/>
  <c r="EX93" i="7"/>
  <c r="FB93" i="7"/>
  <c r="FF93" i="7"/>
  <c r="FJ93" i="7"/>
  <c r="FN93" i="7"/>
  <c r="FR93" i="7"/>
  <c r="FV93" i="7"/>
  <c r="FZ93" i="7"/>
  <c r="GD93" i="7"/>
  <c r="GH93" i="7"/>
  <c r="GL93" i="7"/>
  <c r="GP93" i="7"/>
  <c r="GT93" i="7"/>
  <c r="GX93" i="7"/>
  <c r="HB93" i="7"/>
  <c r="HF93" i="7"/>
  <c r="HJ93" i="7"/>
  <c r="HN93" i="7"/>
  <c r="DS93" i="7"/>
  <c r="DW93" i="7"/>
  <c r="EA93" i="7"/>
  <c r="EE93" i="7"/>
  <c r="EI93" i="7"/>
  <c r="EM93" i="7"/>
  <c r="EQ93" i="7"/>
  <c r="EU93" i="7"/>
  <c r="EY93" i="7"/>
  <c r="FC93" i="7"/>
  <c r="FG93" i="7"/>
  <c r="FK93" i="7"/>
  <c r="FO93" i="7"/>
  <c r="FS93" i="7"/>
  <c r="FW93" i="7"/>
  <c r="GA93" i="7"/>
  <c r="GE93" i="7"/>
  <c r="GI93" i="7"/>
  <c r="GM93" i="7"/>
  <c r="GQ93" i="7"/>
  <c r="GU93" i="7"/>
  <c r="GY93" i="7"/>
  <c r="HC93" i="7"/>
  <c r="HG93" i="7"/>
  <c r="HK93" i="7"/>
  <c r="HO93" i="7"/>
  <c r="DY93" i="7"/>
  <c r="EG93" i="7"/>
  <c r="EO93" i="7"/>
  <c r="EW93" i="7"/>
  <c r="FE93" i="7"/>
  <c r="FM93" i="7"/>
  <c r="FU93" i="7"/>
  <c r="GC93" i="7"/>
  <c r="GK93" i="7"/>
  <c r="GS93" i="7"/>
  <c r="HA93" i="7"/>
  <c r="HI93" i="7"/>
  <c r="DT93" i="7"/>
  <c r="EB93" i="7"/>
  <c r="EJ93" i="7"/>
  <c r="ER93" i="7"/>
  <c r="EZ93" i="7"/>
  <c r="FH93" i="7"/>
  <c r="FP93" i="7"/>
  <c r="FX93" i="7"/>
  <c r="GF93" i="7"/>
  <c r="GN93" i="7"/>
  <c r="GV93" i="7"/>
  <c r="HD93" i="7"/>
  <c r="HL93" i="7"/>
  <c r="DS92" i="7"/>
  <c r="DW92" i="7"/>
  <c r="EA92" i="7"/>
  <c r="EE92" i="7"/>
  <c r="EI92" i="7"/>
  <c r="EM92" i="7"/>
  <c r="EQ92" i="7"/>
  <c r="EU92" i="7"/>
  <c r="EY92" i="7"/>
  <c r="FC92" i="7"/>
  <c r="FG92" i="7"/>
  <c r="FK92" i="7"/>
  <c r="FO92" i="7"/>
  <c r="FS92" i="7"/>
  <c r="FW92" i="7"/>
  <c r="GA92" i="7"/>
  <c r="GE92" i="7"/>
  <c r="GI92" i="7"/>
  <c r="GM92" i="7"/>
  <c r="GQ92" i="7"/>
  <c r="GU92" i="7"/>
  <c r="GY92" i="7"/>
  <c r="HC92" i="7"/>
  <c r="HG92" i="7"/>
  <c r="HK92" i="7"/>
  <c r="HO92" i="7"/>
  <c r="DT92" i="7"/>
  <c r="DX92" i="7"/>
  <c r="EB92" i="7"/>
  <c r="EF92" i="7"/>
  <c r="EJ92" i="7"/>
  <c r="EN92" i="7"/>
  <c r="ER92" i="7"/>
  <c r="EV92" i="7"/>
  <c r="EZ92" i="7"/>
  <c r="FD92" i="7"/>
  <c r="FH92" i="7"/>
  <c r="FL92" i="7"/>
  <c r="FP92" i="7"/>
  <c r="FT92" i="7"/>
  <c r="FX92" i="7"/>
  <c r="GB92" i="7"/>
  <c r="GF92" i="7"/>
  <c r="GJ92" i="7"/>
  <c r="GN92" i="7"/>
  <c r="GR92" i="7"/>
  <c r="GV92" i="7"/>
  <c r="GZ92" i="7"/>
  <c r="HD92" i="7"/>
  <c r="HH92" i="7"/>
  <c r="HL92" i="7"/>
  <c r="DV92" i="7"/>
  <c r="ED92" i="7"/>
  <c r="EL92" i="7"/>
  <c r="ET92" i="7"/>
  <c r="FB92" i="7"/>
  <c r="FJ92" i="7"/>
  <c r="FR92" i="7"/>
  <c r="FZ92" i="7"/>
  <c r="GH92" i="7"/>
  <c r="GP92" i="7"/>
  <c r="GX92" i="7"/>
  <c r="HF92" i="7"/>
  <c r="HN92" i="7"/>
  <c r="DY92" i="7"/>
  <c r="EG92" i="7"/>
  <c r="EO92" i="7"/>
  <c r="EW92" i="7"/>
  <c r="FE92" i="7"/>
  <c r="FM92" i="7"/>
  <c r="FU92" i="7"/>
  <c r="GC92" i="7"/>
  <c r="GK92" i="7"/>
  <c r="GS92" i="7"/>
  <c r="HA92" i="7"/>
  <c r="HI92" i="7"/>
  <c r="DT91" i="7"/>
  <c r="DX91" i="7"/>
  <c r="EB91" i="7"/>
  <c r="EF91" i="7"/>
  <c r="EJ91" i="7"/>
  <c r="EN91" i="7"/>
  <c r="ER91" i="7"/>
  <c r="EV91" i="7"/>
  <c r="EZ91" i="7"/>
  <c r="FD91" i="7"/>
  <c r="FH91" i="7"/>
  <c r="FL91" i="7"/>
  <c r="FP91" i="7"/>
  <c r="FT91" i="7"/>
  <c r="FX91" i="7"/>
  <c r="GB91" i="7"/>
  <c r="GF91" i="7"/>
  <c r="GJ91" i="7"/>
  <c r="GN91" i="7"/>
  <c r="GR91" i="7"/>
  <c r="GV91" i="7"/>
  <c r="GZ91" i="7"/>
  <c r="HD91" i="7"/>
  <c r="HH91" i="7"/>
  <c r="HL91" i="7"/>
  <c r="DU91" i="7"/>
  <c r="DY91" i="7"/>
  <c r="EC91" i="7"/>
  <c r="EG91" i="7"/>
  <c r="EK91" i="7"/>
  <c r="EO91" i="7"/>
  <c r="ES91" i="7"/>
  <c r="EW91" i="7"/>
  <c r="FA91" i="7"/>
  <c r="FE91" i="7"/>
  <c r="FI91" i="7"/>
  <c r="FM91" i="7"/>
  <c r="FQ91" i="7"/>
  <c r="FU91" i="7"/>
  <c r="FY91" i="7"/>
  <c r="GC91" i="7"/>
  <c r="GG91" i="7"/>
  <c r="GK91" i="7"/>
  <c r="GO91" i="7"/>
  <c r="GS91" i="7"/>
  <c r="GW91" i="7"/>
  <c r="HA91" i="7"/>
  <c r="HE91" i="7"/>
  <c r="HI91" i="7"/>
  <c r="HM91" i="7"/>
  <c r="DS91" i="7"/>
  <c r="EA91" i="7"/>
  <c r="EI91" i="7"/>
  <c r="EQ91" i="7"/>
  <c r="EY91" i="7"/>
  <c r="FG91" i="7"/>
  <c r="FO91" i="7"/>
  <c r="FW91" i="7"/>
  <c r="GE91" i="7"/>
  <c r="GM91" i="7"/>
  <c r="GU91" i="7"/>
  <c r="HC91" i="7"/>
  <c r="HK91" i="7"/>
  <c r="DV91" i="7"/>
  <c r="ED91" i="7"/>
  <c r="EL91" i="7"/>
  <c r="ET91" i="7"/>
  <c r="FB91" i="7"/>
  <c r="FJ91" i="7"/>
  <c r="FR91" i="7"/>
  <c r="FZ91" i="7"/>
  <c r="GH91" i="7"/>
  <c r="GP91" i="7"/>
  <c r="GX91" i="7"/>
  <c r="HF91" i="7"/>
  <c r="HN91" i="7"/>
  <c r="DU90" i="7"/>
  <c r="DY90" i="7"/>
  <c r="EC90" i="7"/>
  <c r="EG90" i="7"/>
  <c r="EK90" i="7"/>
  <c r="EO90" i="7"/>
  <c r="ES90" i="7"/>
  <c r="EW90" i="7"/>
  <c r="FA90" i="7"/>
  <c r="FE90" i="7"/>
  <c r="FI90" i="7"/>
  <c r="FM90" i="7"/>
  <c r="FQ90" i="7"/>
  <c r="FU90" i="7"/>
  <c r="FY90" i="7"/>
  <c r="GC90" i="7"/>
  <c r="GG90" i="7"/>
  <c r="GK90" i="7"/>
  <c r="GO90" i="7"/>
  <c r="GS90" i="7"/>
  <c r="GW90" i="7"/>
  <c r="HA90" i="7"/>
  <c r="HE90" i="7"/>
  <c r="HI90" i="7"/>
  <c r="HM90" i="7"/>
  <c r="DV90" i="7"/>
  <c r="DZ90" i="7"/>
  <c r="ED90" i="7"/>
  <c r="EH90" i="7"/>
  <c r="EL90" i="7"/>
  <c r="EP90" i="7"/>
  <c r="ET90" i="7"/>
  <c r="EX90" i="7"/>
  <c r="FB90" i="7"/>
  <c r="FF90" i="7"/>
  <c r="FJ90" i="7"/>
  <c r="FN90" i="7"/>
  <c r="FR90" i="7"/>
  <c r="FV90" i="7"/>
  <c r="FZ90" i="7"/>
  <c r="GD90" i="7"/>
  <c r="GH90" i="7"/>
  <c r="GL90" i="7"/>
  <c r="GP90" i="7"/>
  <c r="GT90" i="7"/>
  <c r="GX90" i="7"/>
  <c r="HB90" i="7"/>
  <c r="HF90" i="7"/>
  <c r="HJ90" i="7"/>
  <c r="HN90" i="7"/>
  <c r="DX90" i="7"/>
  <c r="EF90" i="7"/>
  <c r="EN90" i="7"/>
  <c r="EV90" i="7"/>
  <c r="FD90" i="7"/>
  <c r="FL90" i="7"/>
  <c r="FT90" i="7"/>
  <c r="GB90" i="7"/>
  <c r="GJ90" i="7"/>
  <c r="GR90" i="7"/>
  <c r="GZ90" i="7"/>
  <c r="HH90" i="7"/>
  <c r="DS90" i="7"/>
  <c r="EA90" i="7"/>
  <c r="EI90" i="7"/>
  <c r="EQ90" i="7"/>
  <c r="EY90" i="7"/>
  <c r="FG90" i="7"/>
  <c r="FO90" i="7"/>
  <c r="FW90" i="7"/>
  <c r="GE90" i="7"/>
  <c r="GM90" i="7"/>
  <c r="GU90" i="7"/>
  <c r="HC90" i="7"/>
  <c r="HK90" i="7"/>
  <c r="DV89" i="7"/>
  <c r="DZ89" i="7"/>
  <c r="ED89" i="7"/>
  <c r="EH89" i="7"/>
  <c r="EL89" i="7"/>
  <c r="EP89" i="7"/>
  <c r="ET89" i="7"/>
  <c r="EX89" i="7"/>
  <c r="FB89" i="7"/>
  <c r="FF89" i="7"/>
  <c r="FJ89" i="7"/>
  <c r="FN89" i="7"/>
  <c r="FR89" i="7"/>
  <c r="FV89" i="7"/>
  <c r="FZ89" i="7"/>
  <c r="GD89" i="7"/>
  <c r="GH89" i="7"/>
  <c r="GL89" i="7"/>
  <c r="GP89" i="7"/>
  <c r="GT89" i="7"/>
  <c r="GX89" i="7"/>
  <c r="HB89" i="7"/>
  <c r="HF89" i="7"/>
  <c r="HJ89" i="7"/>
  <c r="HN89" i="7"/>
  <c r="DS89" i="7"/>
  <c r="DW89" i="7"/>
  <c r="EA89" i="7"/>
  <c r="EE89" i="7"/>
  <c r="EI89" i="7"/>
  <c r="EM89" i="7"/>
  <c r="EQ89" i="7"/>
  <c r="EU89" i="7"/>
  <c r="EY89" i="7"/>
  <c r="FC89" i="7"/>
  <c r="FG89" i="7"/>
  <c r="FK89" i="7"/>
  <c r="FO89" i="7"/>
  <c r="FS89" i="7"/>
  <c r="FW89" i="7"/>
  <c r="GA89" i="7"/>
  <c r="GE89" i="7"/>
  <c r="GI89" i="7"/>
  <c r="GM89" i="7"/>
  <c r="GQ89" i="7"/>
  <c r="GU89" i="7"/>
  <c r="GY89" i="7"/>
  <c r="HC89" i="7"/>
  <c r="HG89" i="7"/>
  <c r="HK89" i="7"/>
  <c r="HO89" i="7"/>
  <c r="DU89" i="7"/>
  <c r="EC89" i="7"/>
  <c r="EK89" i="7"/>
  <c r="ES89" i="7"/>
  <c r="FA89" i="7"/>
  <c r="FI89" i="7"/>
  <c r="FQ89" i="7"/>
  <c r="FY89" i="7"/>
  <c r="GG89" i="7"/>
  <c r="GO89" i="7"/>
  <c r="GW89" i="7"/>
  <c r="HE89" i="7"/>
  <c r="HM89" i="7"/>
  <c r="DX89" i="7"/>
  <c r="EF89" i="7"/>
  <c r="EN89" i="7"/>
  <c r="EV89" i="7"/>
  <c r="FD89" i="7"/>
  <c r="FL89" i="7"/>
  <c r="FT89" i="7"/>
  <c r="GB89" i="7"/>
  <c r="GJ89" i="7"/>
  <c r="GR89" i="7"/>
  <c r="GZ89" i="7"/>
  <c r="HH89" i="7"/>
  <c r="DS88" i="7"/>
  <c r="DW88" i="7"/>
  <c r="EA88" i="7"/>
  <c r="EE88" i="7"/>
  <c r="EI88" i="7"/>
  <c r="EM88" i="7"/>
  <c r="EQ88" i="7"/>
  <c r="EU88" i="7"/>
  <c r="EY88" i="7"/>
  <c r="FC88" i="7"/>
  <c r="FG88" i="7"/>
  <c r="FK88" i="7"/>
  <c r="FO88" i="7"/>
  <c r="FS88" i="7"/>
  <c r="FW88" i="7"/>
  <c r="GA88" i="7"/>
  <c r="GE88" i="7"/>
  <c r="GI88" i="7"/>
  <c r="GM88" i="7"/>
  <c r="GQ88" i="7"/>
  <c r="GU88" i="7"/>
  <c r="GY88" i="7"/>
  <c r="HC88" i="7"/>
  <c r="HG88" i="7"/>
  <c r="HK88" i="7"/>
  <c r="HO88" i="7"/>
  <c r="DT88" i="7"/>
  <c r="DX88" i="7"/>
  <c r="EB88" i="7"/>
  <c r="EF88" i="7"/>
  <c r="EJ88" i="7"/>
  <c r="EN88" i="7"/>
  <c r="ER88" i="7"/>
  <c r="EV88" i="7"/>
  <c r="EZ88" i="7"/>
  <c r="FD88" i="7"/>
  <c r="FH88" i="7"/>
  <c r="FL88" i="7"/>
  <c r="FP88" i="7"/>
  <c r="FT88" i="7"/>
  <c r="FX88" i="7"/>
  <c r="GB88" i="7"/>
  <c r="GF88" i="7"/>
  <c r="GJ88" i="7"/>
  <c r="GN88" i="7"/>
  <c r="GR88" i="7"/>
  <c r="GV88" i="7"/>
  <c r="GZ88" i="7"/>
  <c r="HD88" i="7"/>
  <c r="HH88" i="7"/>
  <c r="HL88" i="7"/>
  <c r="DZ88" i="7"/>
  <c r="EH88" i="7"/>
  <c r="EP88" i="7"/>
  <c r="EX88" i="7"/>
  <c r="FF88" i="7"/>
  <c r="FN88" i="7"/>
  <c r="FV88" i="7"/>
  <c r="GD88" i="7"/>
  <c r="GL88" i="7"/>
  <c r="GT88" i="7"/>
  <c r="HB88" i="7"/>
  <c r="HJ88" i="7"/>
  <c r="DU88" i="7"/>
  <c r="EC88" i="7"/>
  <c r="EK88" i="7"/>
  <c r="ES88" i="7"/>
  <c r="FA88" i="7"/>
  <c r="FI88" i="7"/>
  <c r="FQ88" i="7"/>
  <c r="FY88" i="7"/>
  <c r="GG88" i="7"/>
  <c r="GO88" i="7"/>
  <c r="GW88" i="7"/>
  <c r="HE88" i="7"/>
  <c r="HM88" i="7"/>
  <c r="DT87" i="7"/>
  <c r="DX87" i="7"/>
  <c r="EB87" i="7"/>
  <c r="EF87" i="7"/>
  <c r="EJ87" i="7"/>
  <c r="EN87" i="7"/>
  <c r="ER87" i="7"/>
  <c r="EV87" i="7"/>
  <c r="EZ87" i="7"/>
  <c r="FD87" i="7"/>
  <c r="FH87" i="7"/>
  <c r="FL87" i="7"/>
  <c r="FP87" i="7"/>
  <c r="FT87" i="7"/>
  <c r="FX87" i="7"/>
  <c r="GB87" i="7"/>
  <c r="GF87" i="7"/>
  <c r="GJ87" i="7"/>
  <c r="GN87" i="7"/>
  <c r="GR87" i="7"/>
  <c r="GV87" i="7"/>
  <c r="GZ87" i="7"/>
  <c r="HD87" i="7"/>
  <c r="HH87" i="7"/>
  <c r="HL87" i="7"/>
  <c r="DU87" i="7"/>
  <c r="DY87" i="7"/>
  <c r="EC87" i="7"/>
  <c r="EG87" i="7"/>
  <c r="EK87" i="7"/>
  <c r="EO87" i="7"/>
  <c r="ES87" i="7"/>
  <c r="EW87" i="7"/>
  <c r="FA87" i="7"/>
  <c r="FE87" i="7"/>
  <c r="FI87" i="7"/>
  <c r="FM87" i="7"/>
  <c r="FQ87" i="7"/>
  <c r="FU87" i="7"/>
  <c r="FY87" i="7"/>
  <c r="GC87" i="7"/>
  <c r="GG87" i="7"/>
  <c r="GK87" i="7"/>
  <c r="GO87" i="7"/>
  <c r="GS87" i="7"/>
  <c r="GW87" i="7"/>
  <c r="HA87" i="7"/>
  <c r="HE87" i="7"/>
  <c r="HI87" i="7"/>
  <c r="HM87" i="7"/>
  <c r="DW87" i="7"/>
  <c r="EE87" i="7"/>
  <c r="EM87" i="7"/>
  <c r="EU87" i="7"/>
  <c r="FC87" i="7"/>
  <c r="FK87" i="7"/>
  <c r="FS87" i="7"/>
  <c r="GA87" i="7"/>
  <c r="GI87" i="7"/>
  <c r="GQ87" i="7"/>
  <c r="GY87" i="7"/>
  <c r="HG87" i="7"/>
  <c r="HO87" i="7"/>
  <c r="DZ87" i="7"/>
  <c r="EH87" i="7"/>
  <c r="EP87" i="7"/>
  <c r="EX87" i="7"/>
  <c r="FF87" i="7"/>
  <c r="FN87" i="7"/>
  <c r="FV87" i="7"/>
  <c r="GD87" i="7"/>
  <c r="GL87" i="7"/>
  <c r="GT87" i="7"/>
  <c r="HB87" i="7"/>
  <c r="HJ87" i="7"/>
  <c r="DU86" i="7"/>
  <c r="DY86" i="7"/>
  <c r="EC86" i="7"/>
  <c r="EG86" i="7"/>
  <c r="EK86" i="7"/>
  <c r="EO86" i="7"/>
  <c r="ES86" i="7"/>
  <c r="EW86" i="7"/>
  <c r="FA86" i="7"/>
  <c r="FE86" i="7"/>
  <c r="FI86" i="7"/>
  <c r="FM86" i="7"/>
  <c r="FQ86" i="7"/>
  <c r="FU86" i="7"/>
  <c r="FY86" i="7"/>
  <c r="GC86" i="7"/>
  <c r="GG86" i="7"/>
  <c r="GK86" i="7"/>
  <c r="GO86" i="7"/>
  <c r="GS86" i="7"/>
  <c r="GW86" i="7"/>
  <c r="HA86" i="7"/>
  <c r="HE86" i="7"/>
  <c r="HI86" i="7"/>
  <c r="HM86" i="7"/>
  <c r="DV86" i="7"/>
  <c r="DZ86" i="7"/>
  <c r="ED86" i="7"/>
  <c r="EH86" i="7"/>
  <c r="EL86" i="7"/>
  <c r="EP86" i="7"/>
  <c r="ET86" i="7"/>
  <c r="EX86" i="7"/>
  <c r="FB86" i="7"/>
  <c r="FF86" i="7"/>
  <c r="FJ86" i="7"/>
  <c r="FN86" i="7"/>
  <c r="FR86" i="7"/>
  <c r="FV86" i="7"/>
  <c r="FZ86" i="7"/>
  <c r="GD86" i="7"/>
  <c r="GH86" i="7"/>
  <c r="GL86" i="7"/>
  <c r="GP86" i="7"/>
  <c r="GT86" i="7"/>
  <c r="GX86" i="7"/>
  <c r="HB86" i="7"/>
  <c r="HF86" i="7"/>
  <c r="HJ86" i="7"/>
  <c r="HN86" i="7"/>
  <c r="DT86" i="7"/>
  <c r="EB86" i="7"/>
  <c r="EJ86" i="7"/>
  <c r="ER86" i="7"/>
  <c r="EZ86" i="7"/>
  <c r="FH86" i="7"/>
  <c r="FP86" i="7"/>
  <c r="FX86" i="7"/>
  <c r="GF86" i="7"/>
  <c r="GN86" i="7"/>
  <c r="GV86" i="7"/>
  <c r="HD86" i="7"/>
  <c r="HL86" i="7"/>
  <c r="DW86" i="7"/>
  <c r="EE86" i="7"/>
  <c r="EM86" i="7"/>
  <c r="EU86" i="7"/>
  <c r="FC86" i="7"/>
  <c r="FK86" i="7"/>
  <c r="FS86" i="7"/>
  <c r="GA86" i="7"/>
  <c r="GI86" i="7"/>
  <c r="GQ86" i="7"/>
  <c r="GY86" i="7"/>
  <c r="HG86" i="7"/>
  <c r="HO86" i="7"/>
  <c r="DV85" i="7"/>
  <c r="DZ85" i="7"/>
  <c r="ED85" i="7"/>
  <c r="EH85" i="7"/>
  <c r="EL85" i="7"/>
  <c r="EP85" i="7"/>
  <c r="ET85" i="7"/>
  <c r="EX85" i="7"/>
  <c r="FB85" i="7"/>
  <c r="FF85" i="7"/>
  <c r="FJ85" i="7"/>
  <c r="FN85" i="7"/>
  <c r="FR85" i="7"/>
  <c r="FV85" i="7"/>
  <c r="FZ85" i="7"/>
  <c r="GD85" i="7"/>
  <c r="GH85" i="7"/>
  <c r="GL85" i="7"/>
  <c r="GP85" i="7"/>
  <c r="GT85" i="7"/>
  <c r="GX85" i="7"/>
  <c r="HB85" i="7"/>
  <c r="HF85" i="7"/>
  <c r="HJ85" i="7"/>
  <c r="HN85" i="7"/>
  <c r="DS85" i="7"/>
  <c r="DW85" i="7"/>
  <c r="EA85" i="7"/>
  <c r="EE85" i="7"/>
  <c r="EI85" i="7"/>
  <c r="EM85" i="7"/>
  <c r="EQ85" i="7"/>
  <c r="EU85" i="7"/>
  <c r="EY85" i="7"/>
  <c r="FC85" i="7"/>
  <c r="FG85" i="7"/>
  <c r="FK85" i="7"/>
  <c r="FO85" i="7"/>
  <c r="FS85" i="7"/>
  <c r="FW85" i="7"/>
  <c r="GA85" i="7"/>
  <c r="GE85" i="7"/>
  <c r="GI85" i="7"/>
  <c r="GM85" i="7"/>
  <c r="GQ85" i="7"/>
  <c r="GU85" i="7"/>
  <c r="GY85" i="7"/>
  <c r="HC85" i="7"/>
  <c r="HG85" i="7"/>
  <c r="HK85" i="7"/>
  <c r="HO85" i="7"/>
  <c r="DY85" i="7"/>
  <c r="EG85" i="7"/>
  <c r="EO85" i="7"/>
  <c r="EW85" i="7"/>
  <c r="FE85" i="7"/>
  <c r="FM85" i="7"/>
  <c r="FU85" i="7"/>
  <c r="GC85" i="7"/>
  <c r="GK85" i="7"/>
  <c r="GS85" i="7"/>
  <c r="HA85" i="7"/>
  <c r="HI85" i="7"/>
  <c r="DT85" i="7"/>
  <c r="EB85" i="7"/>
  <c r="EJ85" i="7"/>
  <c r="ER85" i="7"/>
  <c r="EZ85" i="7"/>
  <c r="FH85" i="7"/>
  <c r="FP85" i="7"/>
  <c r="FX85" i="7"/>
  <c r="GF85" i="7"/>
  <c r="GN85" i="7"/>
  <c r="GV85" i="7"/>
  <c r="HD85" i="7"/>
  <c r="HL85" i="7"/>
  <c r="DS84" i="7"/>
  <c r="DW84" i="7"/>
  <c r="EA84" i="7"/>
  <c r="EE84" i="7"/>
  <c r="EI84" i="7"/>
  <c r="EM84" i="7"/>
  <c r="EQ84" i="7"/>
  <c r="EU84" i="7"/>
  <c r="EY84" i="7"/>
  <c r="FC84" i="7"/>
  <c r="FG84" i="7"/>
  <c r="FK84" i="7"/>
  <c r="FO84" i="7"/>
  <c r="FS84" i="7"/>
  <c r="FW84" i="7"/>
  <c r="GA84" i="7"/>
  <c r="GE84" i="7"/>
  <c r="GI84" i="7"/>
  <c r="GM84" i="7"/>
  <c r="GQ84" i="7"/>
  <c r="GU84" i="7"/>
  <c r="GY84" i="7"/>
  <c r="HC84" i="7"/>
  <c r="HG84" i="7"/>
  <c r="HK84" i="7"/>
  <c r="HO84" i="7"/>
  <c r="DT84" i="7"/>
  <c r="DX84" i="7"/>
  <c r="EB84" i="7"/>
  <c r="EF84" i="7"/>
  <c r="EJ84" i="7"/>
  <c r="EN84" i="7"/>
  <c r="ER84" i="7"/>
  <c r="EV84" i="7"/>
  <c r="EZ84" i="7"/>
  <c r="FD84" i="7"/>
  <c r="FH84" i="7"/>
  <c r="FL84" i="7"/>
  <c r="FP84" i="7"/>
  <c r="FT84" i="7"/>
  <c r="FX84" i="7"/>
  <c r="GB84" i="7"/>
  <c r="GF84" i="7"/>
  <c r="GJ84" i="7"/>
  <c r="GN84" i="7"/>
  <c r="GR84" i="7"/>
  <c r="GV84" i="7"/>
  <c r="GZ84" i="7"/>
  <c r="HD84" i="7"/>
  <c r="HH84" i="7"/>
  <c r="HL84" i="7"/>
  <c r="DV84" i="7"/>
  <c r="ED84" i="7"/>
  <c r="EL84" i="7"/>
  <c r="ET84" i="7"/>
  <c r="FB84" i="7"/>
  <c r="FJ84" i="7"/>
  <c r="FR84" i="7"/>
  <c r="FZ84" i="7"/>
  <c r="GH84" i="7"/>
  <c r="GP84" i="7"/>
  <c r="GX84" i="7"/>
  <c r="HF84" i="7"/>
  <c r="HN84" i="7"/>
  <c r="DY84" i="7"/>
  <c r="EG84" i="7"/>
  <c r="EO84" i="7"/>
  <c r="EW84" i="7"/>
  <c r="FE84" i="7"/>
  <c r="FM84" i="7"/>
  <c r="FU84" i="7"/>
  <c r="GC84" i="7"/>
  <c r="GK84" i="7"/>
  <c r="GS84" i="7"/>
  <c r="HA84" i="7"/>
  <c r="HI84" i="7"/>
  <c r="DT83" i="7"/>
  <c r="DX83" i="7"/>
  <c r="EB83" i="7"/>
  <c r="EF83" i="7"/>
  <c r="EJ83" i="7"/>
  <c r="EN83" i="7"/>
  <c r="ER83" i="7"/>
  <c r="EV83" i="7"/>
  <c r="EZ83" i="7"/>
  <c r="FD83" i="7"/>
  <c r="FH83" i="7"/>
  <c r="FL83" i="7"/>
  <c r="FP83" i="7"/>
  <c r="FT83" i="7"/>
  <c r="FX83" i="7"/>
  <c r="GB83" i="7"/>
  <c r="GF83" i="7"/>
  <c r="GJ83" i="7"/>
  <c r="GN83" i="7"/>
  <c r="GR83" i="7"/>
  <c r="GV83" i="7"/>
  <c r="GZ83" i="7"/>
  <c r="HD83" i="7"/>
  <c r="HH83" i="7"/>
  <c r="HL83" i="7"/>
  <c r="DU83" i="7"/>
  <c r="DY83" i="7"/>
  <c r="EC83" i="7"/>
  <c r="EG83" i="7"/>
  <c r="EK83" i="7"/>
  <c r="EO83" i="7"/>
  <c r="ES83" i="7"/>
  <c r="EW83" i="7"/>
  <c r="FA83" i="7"/>
  <c r="FE83" i="7"/>
  <c r="FI83" i="7"/>
  <c r="FM83" i="7"/>
  <c r="FQ83" i="7"/>
  <c r="FU83" i="7"/>
  <c r="FY83" i="7"/>
  <c r="GC83" i="7"/>
  <c r="GG83" i="7"/>
  <c r="GK83" i="7"/>
  <c r="GO83" i="7"/>
  <c r="GS83" i="7"/>
  <c r="GW83" i="7"/>
  <c r="HA83" i="7"/>
  <c r="HE83" i="7"/>
  <c r="HI83" i="7"/>
  <c r="HM83" i="7"/>
  <c r="DS83" i="7"/>
  <c r="EA83" i="7"/>
  <c r="EI83" i="7"/>
  <c r="EQ83" i="7"/>
  <c r="EY83" i="7"/>
  <c r="FG83" i="7"/>
  <c r="FO83" i="7"/>
  <c r="FW83" i="7"/>
  <c r="GE83" i="7"/>
  <c r="GM83" i="7"/>
  <c r="GU83" i="7"/>
  <c r="HC83" i="7"/>
  <c r="HK83" i="7"/>
  <c r="DV83" i="7"/>
  <c r="ED83" i="7"/>
  <c r="EL83" i="7"/>
  <c r="ET83" i="7"/>
  <c r="FB83" i="7"/>
  <c r="FJ83" i="7"/>
  <c r="FR83" i="7"/>
  <c r="FZ83" i="7"/>
  <c r="GH83" i="7"/>
  <c r="GP83" i="7"/>
  <c r="GX83" i="7"/>
  <c r="HF83" i="7"/>
  <c r="HN83" i="7"/>
  <c r="DU82" i="7"/>
  <c r="DY82" i="7"/>
  <c r="EC82" i="7"/>
  <c r="EG82" i="7"/>
  <c r="EK82" i="7"/>
  <c r="EO82" i="7"/>
  <c r="ES82" i="7"/>
  <c r="EW82" i="7"/>
  <c r="FA82" i="7"/>
  <c r="FE82" i="7"/>
  <c r="FI82" i="7"/>
  <c r="FM82" i="7"/>
  <c r="FQ82" i="7"/>
  <c r="FU82" i="7"/>
  <c r="FY82" i="7"/>
  <c r="GC82" i="7"/>
  <c r="GG82" i="7"/>
  <c r="GK82" i="7"/>
  <c r="GO82" i="7"/>
  <c r="GS82" i="7"/>
  <c r="GW82" i="7"/>
  <c r="HA82" i="7"/>
  <c r="HE82" i="7"/>
  <c r="HI82" i="7"/>
  <c r="HM82" i="7"/>
  <c r="DV82" i="7"/>
  <c r="DZ82" i="7"/>
  <c r="ED82" i="7"/>
  <c r="EH82" i="7"/>
  <c r="EL82" i="7"/>
  <c r="EP82" i="7"/>
  <c r="ET82" i="7"/>
  <c r="EX82" i="7"/>
  <c r="FB82" i="7"/>
  <c r="FF82" i="7"/>
  <c r="FJ82" i="7"/>
  <c r="FN82" i="7"/>
  <c r="FR82" i="7"/>
  <c r="FV82" i="7"/>
  <c r="FZ82" i="7"/>
  <c r="GD82" i="7"/>
  <c r="GH82" i="7"/>
  <c r="GL82" i="7"/>
  <c r="GP82" i="7"/>
  <c r="GT82" i="7"/>
  <c r="GX82" i="7"/>
  <c r="HB82" i="7"/>
  <c r="HF82" i="7"/>
  <c r="HJ82" i="7"/>
  <c r="HN82" i="7"/>
  <c r="DX82" i="7"/>
  <c r="EF82" i="7"/>
  <c r="EN82" i="7"/>
  <c r="EV82" i="7"/>
  <c r="FD82" i="7"/>
  <c r="FL82" i="7"/>
  <c r="FT82" i="7"/>
  <c r="GB82" i="7"/>
  <c r="GJ82" i="7"/>
  <c r="GR82" i="7"/>
  <c r="GZ82" i="7"/>
  <c r="HH82" i="7"/>
  <c r="DS82" i="7"/>
  <c r="EA82" i="7"/>
  <c r="EI82" i="7"/>
  <c r="EQ82" i="7"/>
  <c r="EY82" i="7"/>
  <c r="FG82" i="7"/>
  <c r="FO82" i="7"/>
  <c r="FW82" i="7"/>
  <c r="GE82" i="7"/>
  <c r="GM82" i="7"/>
  <c r="GU82" i="7"/>
  <c r="HC82" i="7"/>
  <c r="HK82" i="7"/>
  <c r="DV81" i="7"/>
  <c r="DZ81" i="7"/>
  <c r="ED81" i="7"/>
  <c r="EH81" i="7"/>
  <c r="EL81" i="7"/>
  <c r="EP81" i="7"/>
  <c r="ET81" i="7"/>
  <c r="EX81" i="7"/>
  <c r="FB81" i="7"/>
  <c r="FF81" i="7"/>
  <c r="FJ81" i="7"/>
  <c r="FN81" i="7"/>
  <c r="FR81" i="7"/>
  <c r="FV81" i="7"/>
  <c r="FZ81" i="7"/>
  <c r="GD81" i="7"/>
  <c r="GH81" i="7"/>
  <c r="GL81" i="7"/>
  <c r="GP81" i="7"/>
  <c r="GT81" i="7"/>
  <c r="GX81" i="7"/>
  <c r="HB81" i="7"/>
  <c r="HF81" i="7"/>
  <c r="HJ81" i="7"/>
  <c r="HN81" i="7"/>
  <c r="DS81" i="7"/>
  <c r="DW81" i="7"/>
  <c r="EA81" i="7"/>
  <c r="EE81" i="7"/>
  <c r="EI81" i="7"/>
  <c r="EM81" i="7"/>
  <c r="EQ81" i="7"/>
  <c r="EU81" i="7"/>
  <c r="EY81" i="7"/>
  <c r="FC81" i="7"/>
  <c r="FG81" i="7"/>
  <c r="FK81" i="7"/>
  <c r="FO81" i="7"/>
  <c r="FS81" i="7"/>
  <c r="FW81" i="7"/>
  <c r="GA81" i="7"/>
  <c r="GE81" i="7"/>
  <c r="GI81" i="7"/>
  <c r="GM81" i="7"/>
  <c r="GQ81" i="7"/>
  <c r="GU81" i="7"/>
  <c r="GY81" i="7"/>
  <c r="HC81" i="7"/>
  <c r="HG81" i="7"/>
  <c r="HK81" i="7"/>
  <c r="HO81" i="7"/>
  <c r="DU81" i="7"/>
  <c r="EC81" i="7"/>
  <c r="EK81" i="7"/>
  <c r="ES81" i="7"/>
  <c r="FA81" i="7"/>
  <c r="FI81" i="7"/>
  <c r="FQ81" i="7"/>
  <c r="FY81" i="7"/>
  <c r="GG81" i="7"/>
  <c r="GO81" i="7"/>
  <c r="GW81" i="7"/>
  <c r="HE81" i="7"/>
  <c r="HM81" i="7"/>
  <c r="DX81" i="7"/>
  <c r="EF81" i="7"/>
  <c r="EN81" i="7"/>
  <c r="EV81" i="7"/>
  <c r="FD81" i="7"/>
  <c r="FL81" i="7"/>
  <c r="FT81" i="7"/>
  <c r="GB81" i="7"/>
  <c r="GJ81" i="7"/>
  <c r="GR81" i="7"/>
  <c r="GZ81" i="7"/>
  <c r="HH81" i="7"/>
  <c r="DS80" i="7"/>
  <c r="DW80" i="7"/>
  <c r="EA80" i="7"/>
  <c r="EE80" i="7"/>
  <c r="EI80" i="7"/>
  <c r="EM80" i="7"/>
  <c r="EQ80" i="7"/>
  <c r="EU80" i="7"/>
  <c r="EY80" i="7"/>
  <c r="FC80" i="7"/>
  <c r="FG80" i="7"/>
  <c r="FK80" i="7"/>
  <c r="FO80" i="7"/>
  <c r="FS80" i="7"/>
  <c r="FW80" i="7"/>
  <c r="GA80" i="7"/>
  <c r="GE80" i="7"/>
  <c r="GI80" i="7"/>
  <c r="GM80" i="7"/>
  <c r="GQ80" i="7"/>
  <c r="GU80" i="7"/>
  <c r="GY80" i="7"/>
  <c r="HC80" i="7"/>
  <c r="HG80" i="7"/>
  <c r="HK80" i="7"/>
  <c r="HO80" i="7"/>
  <c r="DT80" i="7"/>
  <c r="DX80" i="7"/>
  <c r="EB80" i="7"/>
  <c r="EF80" i="7"/>
  <c r="EJ80" i="7"/>
  <c r="EN80" i="7"/>
  <c r="ER80" i="7"/>
  <c r="EV80" i="7"/>
  <c r="EZ80" i="7"/>
  <c r="FD80" i="7"/>
  <c r="FH80" i="7"/>
  <c r="FL80" i="7"/>
  <c r="FP80" i="7"/>
  <c r="FT80" i="7"/>
  <c r="FX80" i="7"/>
  <c r="GB80" i="7"/>
  <c r="GF80" i="7"/>
  <c r="GJ80" i="7"/>
  <c r="GN80" i="7"/>
  <c r="GR80" i="7"/>
  <c r="GV80" i="7"/>
  <c r="GZ80" i="7"/>
  <c r="HD80" i="7"/>
  <c r="HH80" i="7"/>
  <c r="HL80" i="7"/>
  <c r="DZ80" i="7"/>
  <c r="EH80" i="7"/>
  <c r="EP80" i="7"/>
  <c r="EX80" i="7"/>
  <c r="FF80" i="7"/>
  <c r="FN80" i="7"/>
  <c r="FV80" i="7"/>
  <c r="GD80" i="7"/>
  <c r="GL80" i="7"/>
  <c r="GT80" i="7"/>
  <c r="HB80" i="7"/>
  <c r="HJ80" i="7"/>
  <c r="DU80" i="7"/>
  <c r="EC80" i="7"/>
  <c r="EK80" i="7"/>
  <c r="ES80" i="7"/>
  <c r="FA80" i="7"/>
  <c r="FI80" i="7"/>
  <c r="FQ80" i="7"/>
  <c r="FY80" i="7"/>
  <c r="GG80" i="7"/>
  <c r="GO80" i="7"/>
  <c r="GW80" i="7"/>
  <c r="HE80" i="7"/>
  <c r="HM80" i="7"/>
  <c r="DT79" i="7"/>
  <c r="DX79" i="7"/>
  <c r="EB79" i="7"/>
  <c r="EF79" i="7"/>
  <c r="EJ79" i="7"/>
  <c r="EN79" i="7"/>
  <c r="ER79" i="7"/>
  <c r="EV79" i="7"/>
  <c r="EZ79" i="7"/>
  <c r="FD79" i="7"/>
  <c r="FH79" i="7"/>
  <c r="FL79" i="7"/>
  <c r="FP79" i="7"/>
  <c r="FT79" i="7"/>
  <c r="FX79" i="7"/>
  <c r="GB79" i="7"/>
  <c r="GF79" i="7"/>
  <c r="GJ79" i="7"/>
  <c r="GN79" i="7"/>
  <c r="GR79" i="7"/>
  <c r="GV79" i="7"/>
  <c r="GZ79" i="7"/>
  <c r="HD79" i="7"/>
  <c r="HH79" i="7"/>
  <c r="HL79" i="7"/>
  <c r="DU79" i="7"/>
  <c r="DY79" i="7"/>
  <c r="EC79" i="7"/>
  <c r="EG79" i="7"/>
  <c r="EK79" i="7"/>
  <c r="EO79" i="7"/>
  <c r="ES79" i="7"/>
  <c r="EW79" i="7"/>
  <c r="FA79" i="7"/>
  <c r="FE79" i="7"/>
  <c r="FI79" i="7"/>
  <c r="FM79" i="7"/>
  <c r="FQ79" i="7"/>
  <c r="FU79" i="7"/>
  <c r="FY79" i="7"/>
  <c r="GC79" i="7"/>
  <c r="GG79" i="7"/>
  <c r="GK79" i="7"/>
  <c r="GO79" i="7"/>
  <c r="GS79" i="7"/>
  <c r="GW79" i="7"/>
  <c r="HA79" i="7"/>
  <c r="HE79" i="7"/>
  <c r="HI79" i="7"/>
  <c r="HM79" i="7"/>
  <c r="DW79" i="7"/>
  <c r="EE79" i="7"/>
  <c r="EM79" i="7"/>
  <c r="EU79" i="7"/>
  <c r="FC79" i="7"/>
  <c r="FK79" i="7"/>
  <c r="FS79" i="7"/>
  <c r="GA79" i="7"/>
  <c r="GI79" i="7"/>
  <c r="GQ79" i="7"/>
  <c r="GY79" i="7"/>
  <c r="HG79" i="7"/>
  <c r="HO79" i="7"/>
  <c r="DZ79" i="7"/>
  <c r="EH79" i="7"/>
  <c r="EP79" i="7"/>
  <c r="EX79" i="7"/>
  <c r="FF79" i="7"/>
  <c r="FN79" i="7"/>
  <c r="FV79" i="7"/>
  <c r="GD79" i="7"/>
  <c r="GL79" i="7"/>
  <c r="GT79" i="7"/>
  <c r="HB79" i="7"/>
  <c r="HJ79" i="7"/>
  <c r="DU78" i="7"/>
  <c r="DY78" i="7"/>
  <c r="EC78" i="7"/>
  <c r="EG78" i="7"/>
  <c r="EK78" i="7"/>
  <c r="EO78" i="7"/>
  <c r="ES78" i="7"/>
  <c r="EW78" i="7"/>
  <c r="FA78" i="7"/>
  <c r="FE78" i="7"/>
  <c r="FI78" i="7"/>
  <c r="FM78" i="7"/>
  <c r="FQ78" i="7"/>
  <c r="FU78" i="7"/>
  <c r="FY78" i="7"/>
  <c r="GC78" i="7"/>
  <c r="GG78" i="7"/>
  <c r="GK78" i="7"/>
  <c r="GO78" i="7"/>
  <c r="GS78" i="7"/>
  <c r="GW78" i="7"/>
  <c r="HA78" i="7"/>
  <c r="HE78" i="7"/>
  <c r="HI78" i="7"/>
  <c r="HM78" i="7"/>
  <c r="DV78" i="7"/>
  <c r="DZ78" i="7"/>
  <c r="ED78" i="7"/>
  <c r="EH78" i="7"/>
  <c r="EL78" i="7"/>
  <c r="EP78" i="7"/>
  <c r="ET78" i="7"/>
  <c r="EX78" i="7"/>
  <c r="FB78" i="7"/>
  <c r="FF78" i="7"/>
  <c r="FJ78" i="7"/>
  <c r="FN78" i="7"/>
  <c r="FR78" i="7"/>
  <c r="FV78" i="7"/>
  <c r="FZ78" i="7"/>
  <c r="GD78" i="7"/>
  <c r="GH78" i="7"/>
  <c r="GL78" i="7"/>
  <c r="GP78" i="7"/>
  <c r="GT78" i="7"/>
  <c r="GX78" i="7"/>
  <c r="HB78" i="7"/>
  <c r="HF78" i="7"/>
  <c r="HJ78" i="7"/>
  <c r="HN78" i="7"/>
  <c r="DT78" i="7"/>
  <c r="EB78" i="7"/>
  <c r="EJ78" i="7"/>
  <c r="ER78" i="7"/>
  <c r="EZ78" i="7"/>
  <c r="FH78" i="7"/>
  <c r="FP78" i="7"/>
  <c r="FX78" i="7"/>
  <c r="GF78" i="7"/>
  <c r="GN78" i="7"/>
  <c r="GV78" i="7"/>
  <c r="HD78" i="7"/>
  <c r="HL78" i="7"/>
  <c r="DW78" i="7"/>
  <c r="EE78" i="7"/>
  <c r="EM78" i="7"/>
  <c r="EU78" i="7"/>
  <c r="FC78" i="7"/>
  <c r="FK78" i="7"/>
  <c r="FS78" i="7"/>
  <c r="GA78" i="7"/>
  <c r="GI78" i="7"/>
  <c r="GQ78" i="7"/>
  <c r="GY78" i="7"/>
  <c r="HG78" i="7"/>
  <c r="HO78" i="7"/>
  <c r="DV77" i="7"/>
  <c r="DZ77" i="7"/>
  <c r="ED77" i="7"/>
  <c r="EH77" i="7"/>
  <c r="EL77" i="7"/>
  <c r="EP77" i="7"/>
  <c r="ET77" i="7"/>
  <c r="EX77" i="7"/>
  <c r="FB77" i="7"/>
  <c r="FF77" i="7"/>
  <c r="FJ77" i="7"/>
  <c r="FN77" i="7"/>
  <c r="FR77" i="7"/>
  <c r="FV77" i="7"/>
  <c r="FZ77" i="7"/>
  <c r="GD77" i="7"/>
  <c r="GH77" i="7"/>
  <c r="GL77" i="7"/>
  <c r="GP77" i="7"/>
  <c r="GT77" i="7"/>
  <c r="GX77" i="7"/>
  <c r="HB77" i="7"/>
  <c r="HF77" i="7"/>
  <c r="HJ77" i="7"/>
  <c r="HN77" i="7"/>
  <c r="DS77" i="7"/>
  <c r="DW77" i="7"/>
  <c r="EA77" i="7"/>
  <c r="EE77" i="7"/>
  <c r="EI77" i="7"/>
  <c r="EM77" i="7"/>
  <c r="EQ77" i="7"/>
  <c r="EU77" i="7"/>
  <c r="EY77" i="7"/>
  <c r="FC77" i="7"/>
  <c r="FG77" i="7"/>
  <c r="FK77" i="7"/>
  <c r="FO77" i="7"/>
  <c r="FS77" i="7"/>
  <c r="FW77" i="7"/>
  <c r="GA77" i="7"/>
  <c r="GE77" i="7"/>
  <c r="GI77" i="7"/>
  <c r="GM77" i="7"/>
  <c r="GQ77" i="7"/>
  <c r="GU77" i="7"/>
  <c r="GY77" i="7"/>
  <c r="HC77" i="7"/>
  <c r="HG77" i="7"/>
  <c r="HK77" i="7"/>
  <c r="HO77" i="7"/>
  <c r="DY77" i="7"/>
  <c r="EG77" i="7"/>
  <c r="EO77" i="7"/>
  <c r="EW77" i="7"/>
  <c r="FE77" i="7"/>
  <c r="FM77" i="7"/>
  <c r="FU77" i="7"/>
  <c r="GC77" i="7"/>
  <c r="GK77" i="7"/>
  <c r="GS77" i="7"/>
  <c r="HA77" i="7"/>
  <c r="HI77" i="7"/>
  <c r="DT77" i="7"/>
  <c r="EB77" i="7"/>
  <c r="EJ77" i="7"/>
  <c r="ER77" i="7"/>
  <c r="EZ77" i="7"/>
  <c r="FH77" i="7"/>
  <c r="FP77" i="7"/>
  <c r="FX77" i="7"/>
  <c r="GF77" i="7"/>
  <c r="GN77" i="7"/>
  <c r="GV77" i="7"/>
  <c r="HD77" i="7"/>
  <c r="HL77" i="7"/>
  <c r="DS76" i="7"/>
  <c r="DW76" i="7"/>
  <c r="EA76" i="7"/>
  <c r="EE76" i="7"/>
  <c r="EI76" i="7"/>
  <c r="EM76" i="7"/>
  <c r="EQ76" i="7"/>
  <c r="EU76" i="7"/>
  <c r="EY76" i="7"/>
  <c r="FC76" i="7"/>
  <c r="FG76" i="7"/>
  <c r="FK76" i="7"/>
  <c r="FO76" i="7"/>
  <c r="FS76" i="7"/>
  <c r="FW76" i="7"/>
  <c r="GA76" i="7"/>
  <c r="GE76" i="7"/>
  <c r="GI76" i="7"/>
  <c r="GM76" i="7"/>
  <c r="GQ76" i="7"/>
  <c r="GU76" i="7"/>
  <c r="GY76" i="7"/>
  <c r="HC76" i="7"/>
  <c r="HG76" i="7"/>
  <c r="HK76" i="7"/>
  <c r="HO76" i="7"/>
  <c r="DT76" i="7"/>
  <c r="DX76" i="7"/>
  <c r="EB76" i="7"/>
  <c r="EF76" i="7"/>
  <c r="EJ76" i="7"/>
  <c r="EN76" i="7"/>
  <c r="ER76" i="7"/>
  <c r="EV76" i="7"/>
  <c r="EZ76" i="7"/>
  <c r="FD76" i="7"/>
  <c r="FH76" i="7"/>
  <c r="FL76" i="7"/>
  <c r="FP76" i="7"/>
  <c r="FT76" i="7"/>
  <c r="FX76" i="7"/>
  <c r="GB76" i="7"/>
  <c r="GF76" i="7"/>
  <c r="GJ76" i="7"/>
  <c r="GN76" i="7"/>
  <c r="GR76" i="7"/>
  <c r="GV76" i="7"/>
  <c r="GZ76" i="7"/>
  <c r="HD76" i="7"/>
  <c r="HH76" i="7"/>
  <c r="HL76" i="7"/>
  <c r="DV76" i="7"/>
  <c r="ED76" i="7"/>
  <c r="EL76" i="7"/>
  <c r="ET76" i="7"/>
  <c r="FB76" i="7"/>
  <c r="FJ76" i="7"/>
  <c r="FR76" i="7"/>
  <c r="FZ76" i="7"/>
  <c r="GH76" i="7"/>
  <c r="GP76" i="7"/>
  <c r="GX76" i="7"/>
  <c r="HF76" i="7"/>
  <c r="HN76" i="7"/>
  <c r="DY76" i="7"/>
  <c r="EG76" i="7"/>
  <c r="EO76" i="7"/>
  <c r="EW76" i="7"/>
  <c r="FE76" i="7"/>
  <c r="FM76" i="7"/>
  <c r="FU76" i="7"/>
  <c r="GC76" i="7"/>
  <c r="GK76" i="7"/>
  <c r="GS76" i="7"/>
  <c r="HA76" i="7"/>
  <c r="HI76" i="7"/>
  <c r="DT75" i="7"/>
  <c r="DX75" i="7"/>
  <c r="EB75" i="7"/>
  <c r="EF75" i="7"/>
  <c r="EJ75" i="7"/>
  <c r="EN75" i="7"/>
  <c r="ER75" i="7"/>
  <c r="EV75" i="7"/>
  <c r="EZ75" i="7"/>
  <c r="FD75" i="7"/>
  <c r="FH75" i="7"/>
  <c r="FL75" i="7"/>
  <c r="FP75" i="7"/>
  <c r="FT75" i="7"/>
  <c r="FX75" i="7"/>
  <c r="GB75" i="7"/>
  <c r="GF75" i="7"/>
  <c r="GJ75" i="7"/>
  <c r="GN75" i="7"/>
  <c r="GR75" i="7"/>
  <c r="GV75" i="7"/>
  <c r="GZ75" i="7"/>
  <c r="HD75" i="7"/>
  <c r="HH75" i="7"/>
  <c r="HL75" i="7"/>
  <c r="DU75" i="7"/>
  <c r="DY75" i="7"/>
  <c r="EC75" i="7"/>
  <c r="EG75" i="7"/>
  <c r="EK75" i="7"/>
  <c r="EO75" i="7"/>
  <c r="ES75" i="7"/>
  <c r="EW75" i="7"/>
  <c r="FA75" i="7"/>
  <c r="FE75" i="7"/>
  <c r="FI75" i="7"/>
  <c r="FM75" i="7"/>
  <c r="FQ75" i="7"/>
  <c r="FU75" i="7"/>
  <c r="FY75" i="7"/>
  <c r="GC75" i="7"/>
  <c r="GG75" i="7"/>
  <c r="GK75" i="7"/>
  <c r="GO75" i="7"/>
  <c r="GS75" i="7"/>
  <c r="GW75" i="7"/>
  <c r="HA75" i="7"/>
  <c r="HE75" i="7"/>
  <c r="HI75" i="7"/>
  <c r="HM75" i="7"/>
  <c r="DS75" i="7"/>
  <c r="EA75" i="7"/>
  <c r="EI75" i="7"/>
  <c r="EQ75" i="7"/>
  <c r="EY75" i="7"/>
  <c r="FG75" i="7"/>
  <c r="FO75" i="7"/>
  <c r="FW75" i="7"/>
  <c r="GE75" i="7"/>
  <c r="GM75" i="7"/>
  <c r="GU75" i="7"/>
  <c r="HC75" i="7"/>
  <c r="HK75" i="7"/>
  <c r="DV75" i="7"/>
  <c r="ED75" i="7"/>
  <c r="EL75" i="7"/>
  <c r="ET75" i="7"/>
  <c r="FB75" i="7"/>
  <c r="FJ75" i="7"/>
  <c r="FR75" i="7"/>
  <c r="FZ75" i="7"/>
  <c r="GH75" i="7"/>
  <c r="GP75" i="7"/>
  <c r="GX75" i="7"/>
  <c r="HF75" i="7"/>
  <c r="HN75" i="7"/>
  <c r="DU74" i="7"/>
  <c r="DY74" i="7"/>
  <c r="EC74" i="7"/>
  <c r="EG74" i="7"/>
  <c r="EK74" i="7"/>
  <c r="EO74" i="7"/>
  <c r="ES74" i="7"/>
  <c r="EW74" i="7"/>
  <c r="FA74" i="7"/>
  <c r="FE74" i="7"/>
  <c r="FI74" i="7"/>
  <c r="FM74" i="7"/>
  <c r="FQ74" i="7"/>
  <c r="FU74" i="7"/>
  <c r="FY74" i="7"/>
  <c r="GC74" i="7"/>
  <c r="GG74" i="7"/>
  <c r="GK74" i="7"/>
  <c r="GO74" i="7"/>
  <c r="GS74" i="7"/>
  <c r="GW74" i="7"/>
  <c r="HA74" i="7"/>
  <c r="HE74" i="7"/>
  <c r="HI74" i="7"/>
  <c r="HM74" i="7"/>
  <c r="DV74" i="7"/>
  <c r="DZ74" i="7"/>
  <c r="ED74" i="7"/>
  <c r="EH74" i="7"/>
  <c r="EL74" i="7"/>
  <c r="EP74" i="7"/>
  <c r="ET74" i="7"/>
  <c r="EX74" i="7"/>
  <c r="FB74" i="7"/>
  <c r="FF74" i="7"/>
  <c r="FJ74" i="7"/>
  <c r="FN74" i="7"/>
  <c r="FR74" i="7"/>
  <c r="FV74" i="7"/>
  <c r="FZ74" i="7"/>
  <c r="GD74" i="7"/>
  <c r="GH74" i="7"/>
  <c r="GL74" i="7"/>
  <c r="GP74" i="7"/>
  <c r="GT74" i="7"/>
  <c r="GX74" i="7"/>
  <c r="HB74" i="7"/>
  <c r="HF74" i="7"/>
  <c r="HJ74" i="7"/>
  <c r="HN74" i="7"/>
  <c r="DX74" i="7"/>
  <c r="EF74" i="7"/>
  <c r="EN74" i="7"/>
  <c r="EV74" i="7"/>
  <c r="FD74" i="7"/>
  <c r="FL74" i="7"/>
  <c r="FT74" i="7"/>
  <c r="GB74" i="7"/>
  <c r="GJ74" i="7"/>
  <c r="GR74" i="7"/>
  <c r="GZ74" i="7"/>
  <c r="HH74" i="7"/>
  <c r="DS74" i="7"/>
  <c r="EA74" i="7"/>
  <c r="EI74" i="7"/>
  <c r="EQ74" i="7"/>
  <c r="EY74" i="7"/>
  <c r="FG74" i="7"/>
  <c r="FO74" i="7"/>
  <c r="FW74" i="7"/>
  <c r="GE74" i="7"/>
  <c r="GM74" i="7"/>
  <c r="GU74" i="7"/>
  <c r="HC74" i="7"/>
  <c r="HK74" i="7"/>
  <c r="DV73" i="7"/>
  <c r="DZ73" i="7"/>
  <c r="ED73" i="7"/>
  <c r="EH73" i="7"/>
  <c r="EL73" i="7"/>
  <c r="EP73" i="7"/>
  <c r="ET73" i="7"/>
  <c r="EX73" i="7"/>
  <c r="FB73" i="7"/>
  <c r="FF73" i="7"/>
  <c r="FJ73" i="7"/>
  <c r="FN73" i="7"/>
  <c r="FR73" i="7"/>
  <c r="FV73" i="7"/>
  <c r="FZ73" i="7"/>
  <c r="GD73" i="7"/>
  <c r="GH73" i="7"/>
  <c r="GL73" i="7"/>
  <c r="GP73" i="7"/>
  <c r="GT73" i="7"/>
  <c r="GX73" i="7"/>
  <c r="HB73" i="7"/>
  <c r="HF73" i="7"/>
  <c r="HJ73" i="7"/>
  <c r="HN73" i="7"/>
  <c r="DS73" i="7"/>
  <c r="DW73" i="7"/>
  <c r="EA73" i="7"/>
  <c r="EE73" i="7"/>
  <c r="EI73" i="7"/>
  <c r="EM73" i="7"/>
  <c r="EQ73" i="7"/>
  <c r="EU73" i="7"/>
  <c r="EY73" i="7"/>
  <c r="FC73" i="7"/>
  <c r="FG73" i="7"/>
  <c r="FK73" i="7"/>
  <c r="FO73" i="7"/>
  <c r="FS73" i="7"/>
  <c r="FW73" i="7"/>
  <c r="GA73" i="7"/>
  <c r="GE73" i="7"/>
  <c r="GI73" i="7"/>
  <c r="GM73" i="7"/>
  <c r="GQ73" i="7"/>
  <c r="GU73" i="7"/>
  <c r="GY73" i="7"/>
  <c r="HC73" i="7"/>
  <c r="HG73" i="7"/>
  <c r="HK73" i="7"/>
  <c r="HO73" i="7"/>
  <c r="DU73" i="7"/>
  <c r="EC73" i="7"/>
  <c r="EK73" i="7"/>
  <c r="ES73" i="7"/>
  <c r="FA73" i="7"/>
  <c r="FI73" i="7"/>
  <c r="FQ73" i="7"/>
  <c r="FY73" i="7"/>
  <c r="GG73" i="7"/>
  <c r="GO73" i="7"/>
  <c r="GW73" i="7"/>
  <c r="HE73" i="7"/>
  <c r="HM73" i="7"/>
  <c r="DX73" i="7"/>
  <c r="EF73" i="7"/>
  <c r="EN73" i="7"/>
  <c r="EV73" i="7"/>
  <c r="FD73" i="7"/>
  <c r="FL73" i="7"/>
  <c r="FT73" i="7"/>
  <c r="GB73" i="7"/>
  <c r="GJ73" i="7"/>
  <c r="GR73" i="7"/>
  <c r="GZ73" i="7"/>
  <c r="HH73" i="7"/>
  <c r="DS72" i="7"/>
  <c r="DW72" i="7"/>
  <c r="EA72" i="7"/>
  <c r="EE72" i="7"/>
  <c r="EI72" i="7"/>
  <c r="EM72" i="7"/>
  <c r="EQ72" i="7"/>
  <c r="EU72" i="7"/>
  <c r="EY72" i="7"/>
  <c r="FC72" i="7"/>
  <c r="FG72" i="7"/>
  <c r="FK72" i="7"/>
  <c r="FO72" i="7"/>
  <c r="FS72" i="7"/>
  <c r="FW72" i="7"/>
  <c r="GA72" i="7"/>
  <c r="GE72" i="7"/>
  <c r="GI72" i="7"/>
  <c r="GM72" i="7"/>
  <c r="GQ72" i="7"/>
  <c r="GU72" i="7"/>
  <c r="GY72" i="7"/>
  <c r="HC72" i="7"/>
  <c r="HG72" i="7"/>
  <c r="HK72" i="7"/>
  <c r="HO72" i="7"/>
  <c r="DT72" i="7"/>
  <c r="DX72" i="7"/>
  <c r="EB72" i="7"/>
  <c r="EF72" i="7"/>
  <c r="EJ72" i="7"/>
  <c r="EN72" i="7"/>
  <c r="ER72" i="7"/>
  <c r="EV72" i="7"/>
  <c r="EZ72" i="7"/>
  <c r="FD72" i="7"/>
  <c r="FH72" i="7"/>
  <c r="FL72" i="7"/>
  <c r="FP72" i="7"/>
  <c r="FT72" i="7"/>
  <c r="FX72" i="7"/>
  <c r="GB72" i="7"/>
  <c r="GF72" i="7"/>
  <c r="GJ72" i="7"/>
  <c r="GN72" i="7"/>
  <c r="GR72" i="7"/>
  <c r="GV72" i="7"/>
  <c r="GZ72" i="7"/>
  <c r="HD72" i="7"/>
  <c r="HH72" i="7"/>
  <c r="HL72" i="7"/>
  <c r="DZ72" i="7"/>
  <c r="EH72" i="7"/>
  <c r="EP72" i="7"/>
  <c r="EX72" i="7"/>
  <c r="FF72" i="7"/>
  <c r="FN72" i="7"/>
  <c r="FV72" i="7"/>
  <c r="GD72" i="7"/>
  <c r="GL72" i="7"/>
  <c r="GT72" i="7"/>
  <c r="HB72" i="7"/>
  <c r="HJ72" i="7"/>
  <c r="DU72" i="7"/>
  <c r="EC72" i="7"/>
  <c r="EK72" i="7"/>
  <c r="ES72" i="7"/>
  <c r="FA72" i="7"/>
  <c r="FI72" i="7"/>
  <c r="FQ72" i="7"/>
  <c r="FY72" i="7"/>
  <c r="GG72" i="7"/>
  <c r="GO72" i="7"/>
  <c r="GW72" i="7"/>
  <c r="HE72" i="7"/>
  <c r="HM72" i="7"/>
  <c r="DT71" i="7"/>
  <c r="DX71" i="7"/>
  <c r="EB71" i="7"/>
  <c r="EF71" i="7"/>
  <c r="EJ71" i="7"/>
  <c r="EN71" i="7"/>
  <c r="ER71" i="7"/>
  <c r="EV71" i="7"/>
  <c r="EZ71" i="7"/>
  <c r="FD71" i="7"/>
  <c r="FH71" i="7"/>
  <c r="FL71" i="7"/>
  <c r="FP71" i="7"/>
  <c r="FT71" i="7"/>
  <c r="FX71" i="7"/>
  <c r="GB71" i="7"/>
  <c r="GF71" i="7"/>
  <c r="GJ71" i="7"/>
  <c r="GN71" i="7"/>
  <c r="GR71" i="7"/>
  <c r="GV71" i="7"/>
  <c r="GZ71" i="7"/>
  <c r="HD71" i="7"/>
  <c r="HH71" i="7"/>
  <c r="HL71" i="7"/>
  <c r="DU71" i="7"/>
  <c r="DY71" i="7"/>
  <c r="EC71" i="7"/>
  <c r="EG71" i="7"/>
  <c r="EK71" i="7"/>
  <c r="EO71" i="7"/>
  <c r="ES71" i="7"/>
  <c r="EW71" i="7"/>
  <c r="FA71" i="7"/>
  <c r="FE71" i="7"/>
  <c r="FI71" i="7"/>
  <c r="FM71" i="7"/>
  <c r="FQ71" i="7"/>
  <c r="FU71" i="7"/>
  <c r="FY71" i="7"/>
  <c r="GC71" i="7"/>
  <c r="GG71" i="7"/>
  <c r="GK71" i="7"/>
  <c r="GO71" i="7"/>
  <c r="GS71" i="7"/>
  <c r="GW71" i="7"/>
  <c r="HA71" i="7"/>
  <c r="HE71" i="7"/>
  <c r="HI71" i="7"/>
  <c r="HM71" i="7"/>
  <c r="DW71" i="7"/>
  <c r="EE71" i="7"/>
  <c r="EM71" i="7"/>
  <c r="EU71" i="7"/>
  <c r="FC71" i="7"/>
  <c r="FK71" i="7"/>
  <c r="FS71" i="7"/>
  <c r="GA71" i="7"/>
  <c r="GI71" i="7"/>
  <c r="GQ71" i="7"/>
  <c r="GY71" i="7"/>
  <c r="HG71" i="7"/>
  <c r="HO71" i="7"/>
  <c r="DZ71" i="7"/>
  <c r="EH71" i="7"/>
  <c r="EP71" i="7"/>
  <c r="EX71" i="7"/>
  <c r="FF71" i="7"/>
  <c r="FN71" i="7"/>
  <c r="FV71" i="7"/>
  <c r="GD71" i="7"/>
  <c r="GL71" i="7"/>
  <c r="GT71" i="7"/>
  <c r="HB71" i="7"/>
  <c r="HJ71" i="7"/>
  <c r="DU70" i="7"/>
  <c r="DY70" i="7"/>
  <c r="EC70" i="7"/>
  <c r="EG70" i="7"/>
  <c r="EK70" i="7"/>
  <c r="EO70" i="7"/>
  <c r="ES70" i="7"/>
  <c r="EW70" i="7"/>
  <c r="FA70" i="7"/>
  <c r="FE70" i="7"/>
  <c r="FI70" i="7"/>
  <c r="FM70" i="7"/>
  <c r="FQ70" i="7"/>
  <c r="FU70" i="7"/>
  <c r="FY70" i="7"/>
  <c r="GC70" i="7"/>
  <c r="GG70" i="7"/>
  <c r="GK70" i="7"/>
  <c r="GO70" i="7"/>
  <c r="GS70" i="7"/>
  <c r="GW70" i="7"/>
  <c r="HA70" i="7"/>
  <c r="HE70" i="7"/>
  <c r="HI70" i="7"/>
  <c r="HM70" i="7"/>
  <c r="DV70" i="7"/>
  <c r="DZ70" i="7"/>
  <c r="ED70" i="7"/>
  <c r="EH70" i="7"/>
  <c r="EL70" i="7"/>
  <c r="EP70" i="7"/>
  <c r="ET70" i="7"/>
  <c r="EX70" i="7"/>
  <c r="FB70" i="7"/>
  <c r="FF70" i="7"/>
  <c r="FJ70" i="7"/>
  <c r="FN70" i="7"/>
  <c r="FR70" i="7"/>
  <c r="FV70" i="7"/>
  <c r="FZ70" i="7"/>
  <c r="GD70" i="7"/>
  <c r="GH70" i="7"/>
  <c r="GL70" i="7"/>
  <c r="GP70" i="7"/>
  <c r="GT70" i="7"/>
  <c r="GX70" i="7"/>
  <c r="HB70" i="7"/>
  <c r="HF70" i="7"/>
  <c r="HJ70" i="7"/>
  <c r="HN70" i="7"/>
  <c r="DT70" i="7"/>
  <c r="EB70" i="7"/>
  <c r="EJ70" i="7"/>
  <c r="ER70" i="7"/>
  <c r="EZ70" i="7"/>
  <c r="FH70" i="7"/>
  <c r="FP70" i="7"/>
  <c r="FX70" i="7"/>
  <c r="GF70" i="7"/>
  <c r="GN70" i="7"/>
  <c r="GV70" i="7"/>
  <c r="HD70" i="7"/>
  <c r="HL70" i="7"/>
  <c r="DW70" i="7"/>
  <c r="EE70" i="7"/>
  <c r="EM70" i="7"/>
  <c r="EU70" i="7"/>
  <c r="FC70" i="7"/>
  <c r="FK70" i="7"/>
  <c r="FS70" i="7"/>
  <c r="GA70" i="7"/>
  <c r="GI70" i="7"/>
  <c r="GQ70" i="7"/>
  <c r="GY70" i="7"/>
  <c r="HG70" i="7"/>
  <c r="HO70" i="7"/>
  <c r="DV69" i="7"/>
  <c r="DZ69" i="7"/>
  <c r="ED69" i="7"/>
  <c r="EH69" i="7"/>
  <c r="EL69" i="7"/>
  <c r="EP69" i="7"/>
  <c r="ET69" i="7"/>
  <c r="EX69" i="7"/>
  <c r="FB69" i="7"/>
  <c r="FF69" i="7"/>
  <c r="FJ69" i="7"/>
  <c r="FN69" i="7"/>
  <c r="FR69" i="7"/>
  <c r="FV69" i="7"/>
  <c r="FZ69" i="7"/>
  <c r="GD69" i="7"/>
  <c r="GH69" i="7"/>
  <c r="GL69" i="7"/>
  <c r="GP69" i="7"/>
  <c r="GT69" i="7"/>
  <c r="GX69" i="7"/>
  <c r="HB69" i="7"/>
  <c r="HF69" i="7"/>
  <c r="HJ69" i="7"/>
  <c r="HN69" i="7"/>
  <c r="DS69" i="7"/>
  <c r="DW69" i="7"/>
  <c r="EA69" i="7"/>
  <c r="EE69" i="7"/>
  <c r="EI69" i="7"/>
  <c r="EM69" i="7"/>
  <c r="EQ69" i="7"/>
  <c r="EU69" i="7"/>
  <c r="EY69" i="7"/>
  <c r="FC69" i="7"/>
  <c r="FG69" i="7"/>
  <c r="FK69" i="7"/>
  <c r="FO69" i="7"/>
  <c r="FS69" i="7"/>
  <c r="FW69" i="7"/>
  <c r="GA69" i="7"/>
  <c r="GE69" i="7"/>
  <c r="GI69" i="7"/>
  <c r="GM69" i="7"/>
  <c r="GQ69" i="7"/>
  <c r="GU69" i="7"/>
  <c r="GY69" i="7"/>
  <c r="HC69" i="7"/>
  <c r="HG69" i="7"/>
  <c r="HK69" i="7"/>
  <c r="HO69" i="7"/>
  <c r="DY69" i="7"/>
  <c r="EG69" i="7"/>
  <c r="EO69" i="7"/>
  <c r="EW69" i="7"/>
  <c r="FE69" i="7"/>
  <c r="FM69" i="7"/>
  <c r="FU69" i="7"/>
  <c r="GC69" i="7"/>
  <c r="GK69" i="7"/>
  <c r="GS69" i="7"/>
  <c r="HA69" i="7"/>
  <c r="HI69" i="7"/>
  <c r="DT69" i="7"/>
  <c r="EB69" i="7"/>
  <c r="EJ69" i="7"/>
  <c r="ER69" i="7"/>
  <c r="EZ69" i="7"/>
  <c r="FH69" i="7"/>
  <c r="FP69" i="7"/>
  <c r="FX69" i="7"/>
  <c r="GF69" i="7"/>
  <c r="GN69" i="7"/>
  <c r="GV69" i="7"/>
  <c r="HD69" i="7"/>
  <c r="HL69" i="7"/>
  <c r="DS68" i="7"/>
  <c r="DW68" i="7"/>
  <c r="EA68" i="7"/>
  <c r="EE68" i="7"/>
  <c r="EI68" i="7"/>
  <c r="EM68" i="7"/>
  <c r="EQ68" i="7"/>
  <c r="EU68" i="7"/>
  <c r="EY68" i="7"/>
  <c r="FC68" i="7"/>
  <c r="FG68" i="7"/>
  <c r="FK68" i="7"/>
  <c r="FO68" i="7"/>
  <c r="FS68" i="7"/>
  <c r="FW68" i="7"/>
  <c r="GA68" i="7"/>
  <c r="GE68" i="7"/>
  <c r="GI68" i="7"/>
  <c r="GM68" i="7"/>
  <c r="GQ68" i="7"/>
  <c r="GU68" i="7"/>
  <c r="GY68" i="7"/>
  <c r="HC68" i="7"/>
  <c r="HG68" i="7"/>
  <c r="HK68" i="7"/>
  <c r="HO68" i="7"/>
  <c r="DT68" i="7"/>
  <c r="DX68" i="7"/>
  <c r="EB68" i="7"/>
  <c r="EF68" i="7"/>
  <c r="EJ68" i="7"/>
  <c r="EN68" i="7"/>
  <c r="ER68" i="7"/>
  <c r="EV68" i="7"/>
  <c r="EZ68" i="7"/>
  <c r="FD68" i="7"/>
  <c r="FH68" i="7"/>
  <c r="FL68" i="7"/>
  <c r="FP68" i="7"/>
  <c r="FT68" i="7"/>
  <c r="FX68" i="7"/>
  <c r="GB68" i="7"/>
  <c r="GF68" i="7"/>
  <c r="GJ68" i="7"/>
  <c r="GN68" i="7"/>
  <c r="GR68" i="7"/>
  <c r="GV68" i="7"/>
  <c r="GZ68" i="7"/>
  <c r="HD68" i="7"/>
  <c r="HH68" i="7"/>
  <c r="HL68" i="7"/>
  <c r="DV68" i="7"/>
  <c r="ED68" i="7"/>
  <c r="EL68" i="7"/>
  <c r="ET68" i="7"/>
  <c r="FB68" i="7"/>
  <c r="FJ68" i="7"/>
  <c r="FR68" i="7"/>
  <c r="FZ68" i="7"/>
  <c r="GH68" i="7"/>
  <c r="GP68" i="7"/>
  <c r="GX68" i="7"/>
  <c r="HF68" i="7"/>
  <c r="HN68" i="7"/>
  <c r="DY68" i="7"/>
  <c r="EG68" i="7"/>
  <c r="EO68" i="7"/>
  <c r="EW68" i="7"/>
  <c r="FE68" i="7"/>
  <c r="FM68" i="7"/>
  <c r="FU68" i="7"/>
  <c r="GC68" i="7"/>
  <c r="GK68" i="7"/>
  <c r="GS68" i="7"/>
  <c r="HA68" i="7"/>
  <c r="HI68" i="7"/>
  <c r="DT67" i="7"/>
  <c r="DX67" i="7"/>
  <c r="EB67" i="7"/>
  <c r="EF67" i="7"/>
  <c r="EJ67" i="7"/>
  <c r="EN67" i="7"/>
  <c r="ER67" i="7"/>
  <c r="EV67" i="7"/>
  <c r="EZ67" i="7"/>
  <c r="FD67" i="7"/>
  <c r="FH67" i="7"/>
  <c r="FL67" i="7"/>
  <c r="FP67" i="7"/>
  <c r="FT67" i="7"/>
  <c r="FX67" i="7"/>
  <c r="GB67" i="7"/>
  <c r="GF67" i="7"/>
  <c r="GJ67" i="7"/>
  <c r="GN67" i="7"/>
  <c r="GR67" i="7"/>
  <c r="GV67" i="7"/>
  <c r="GZ67" i="7"/>
  <c r="HD67" i="7"/>
  <c r="HH67" i="7"/>
  <c r="HL67" i="7"/>
  <c r="DU67" i="7"/>
  <c r="DY67" i="7"/>
  <c r="EC67" i="7"/>
  <c r="EG67" i="7"/>
  <c r="EK67" i="7"/>
  <c r="EO67" i="7"/>
  <c r="ES67" i="7"/>
  <c r="EW67" i="7"/>
  <c r="FA67" i="7"/>
  <c r="FE67" i="7"/>
  <c r="FI67" i="7"/>
  <c r="FM67" i="7"/>
  <c r="FQ67" i="7"/>
  <c r="FU67" i="7"/>
  <c r="FY67" i="7"/>
  <c r="GC67" i="7"/>
  <c r="GG67" i="7"/>
  <c r="GK67" i="7"/>
  <c r="GO67" i="7"/>
  <c r="GS67" i="7"/>
  <c r="GW67" i="7"/>
  <c r="HA67" i="7"/>
  <c r="HE67" i="7"/>
  <c r="HI67" i="7"/>
  <c r="HM67" i="7"/>
  <c r="DS67" i="7"/>
  <c r="EA67" i="7"/>
  <c r="EI67" i="7"/>
  <c r="EQ67" i="7"/>
  <c r="EY67" i="7"/>
  <c r="FG67" i="7"/>
  <c r="FO67" i="7"/>
  <c r="FW67" i="7"/>
  <c r="GE67" i="7"/>
  <c r="GM67" i="7"/>
  <c r="GU67" i="7"/>
  <c r="HC67" i="7"/>
  <c r="HK67" i="7"/>
  <c r="DV67" i="7"/>
  <c r="ED67" i="7"/>
  <c r="EL67" i="7"/>
  <c r="ET67" i="7"/>
  <c r="FB67" i="7"/>
  <c r="FJ67" i="7"/>
  <c r="FR67" i="7"/>
  <c r="FZ67" i="7"/>
  <c r="GH67" i="7"/>
  <c r="GP67" i="7"/>
  <c r="GX67" i="7"/>
  <c r="HF67" i="7"/>
  <c r="HN67" i="7"/>
  <c r="DU66" i="7"/>
  <c r="DY66" i="7"/>
  <c r="EC66" i="7"/>
  <c r="EG66" i="7"/>
  <c r="EK66" i="7"/>
  <c r="EO66" i="7"/>
  <c r="ES66" i="7"/>
  <c r="EW66" i="7"/>
  <c r="FA66" i="7"/>
  <c r="FE66" i="7"/>
  <c r="FI66" i="7"/>
  <c r="FM66" i="7"/>
  <c r="FQ66" i="7"/>
  <c r="FU66" i="7"/>
  <c r="FY66" i="7"/>
  <c r="GC66" i="7"/>
  <c r="GG66" i="7"/>
  <c r="GK66" i="7"/>
  <c r="GO66" i="7"/>
  <c r="GS66" i="7"/>
  <c r="GW66" i="7"/>
  <c r="HA66" i="7"/>
  <c r="HE66" i="7"/>
  <c r="HI66" i="7"/>
  <c r="HM66" i="7"/>
  <c r="DV66" i="7"/>
  <c r="DZ66" i="7"/>
  <c r="ED66" i="7"/>
  <c r="EH66" i="7"/>
  <c r="EL66" i="7"/>
  <c r="EP66" i="7"/>
  <c r="ET66" i="7"/>
  <c r="EX66" i="7"/>
  <c r="FB66" i="7"/>
  <c r="FF66" i="7"/>
  <c r="FJ66" i="7"/>
  <c r="FN66" i="7"/>
  <c r="FR66" i="7"/>
  <c r="FV66" i="7"/>
  <c r="FZ66" i="7"/>
  <c r="GD66" i="7"/>
  <c r="GH66" i="7"/>
  <c r="GL66" i="7"/>
  <c r="GP66" i="7"/>
  <c r="GT66" i="7"/>
  <c r="GX66" i="7"/>
  <c r="HB66" i="7"/>
  <c r="HF66" i="7"/>
  <c r="HJ66" i="7"/>
  <c r="HN66" i="7"/>
  <c r="DX66" i="7"/>
  <c r="EF66" i="7"/>
  <c r="EN66" i="7"/>
  <c r="EV66" i="7"/>
  <c r="FD66" i="7"/>
  <c r="FL66" i="7"/>
  <c r="FT66" i="7"/>
  <c r="GB66" i="7"/>
  <c r="GJ66" i="7"/>
  <c r="GR66" i="7"/>
  <c r="GZ66" i="7"/>
  <c r="HH66" i="7"/>
  <c r="DS66" i="7"/>
  <c r="EA66" i="7"/>
  <c r="EI66" i="7"/>
  <c r="EQ66" i="7"/>
  <c r="EY66" i="7"/>
  <c r="FG66" i="7"/>
  <c r="FO66" i="7"/>
  <c r="FW66" i="7"/>
  <c r="GE66" i="7"/>
  <c r="GM66" i="7"/>
  <c r="GU66" i="7"/>
  <c r="HC66" i="7"/>
  <c r="HK66" i="7"/>
  <c r="DV65" i="7"/>
  <c r="DZ65" i="7"/>
  <c r="ED65" i="7"/>
  <c r="EH65" i="7"/>
  <c r="EL65" i="7"/>
  <c r="EP65" i="7"/>
  <c r="ET65" i="7"/>
  <c r="EX65" i="7"/>
  <c r="FB65" i="7"/>
  <c r="FF65" i="7"/>
  <c r="FJ65" i="7"/>
  <c r="FN65" i="7"/>
  <c r="FR65" i="7"/>
  <c r="FV65" i="7"/>
  <c r="FZ65" i="7"/>
  <c r="GD65" i="7"/>
  <c r="GH65" i="7"/>
  <c r="GL65" i="7"/>
  <c r="GP65" i="7"/>
  <c r="GT65" i="7"/>
  <c r="GX65" i="7"/>
  <c r="HB65" i="7"/>
  <c r="HF65" i="7"/>
  <c r="HJ65" i="7"/>
  <c r="HN65" i="7"/>
  <c r="DS65" i="7"/>
  <c r="DW65" i="7"/>
  <c r="EA65" i="7"/>
  <c r="EE65" i="7"/>
  <c r="EI65" i="7"/>
  <c r="EM65" i="7"/>
  <c r="EQ65" i="7"/>
  <c r="EU65" i="7"/>
  <c r="EY65" i="7"/>
  <c r="FC65" i="7"/>
  <c r="FG65" i="7"/>
  <c r="FK65" i="7"/>
  <c r="FO65" i="7"/>
  <c r="FS65" i="7"/>
  <c r="FW65" i="7"/>
  <c r="GA65" i="7"/>
  <c r="GE65" i="7"/>
  <c r="GI65" i="7"/>
  <c r="GM65" i="7"/>
  <c r="GQ65" i="7"/>
  <c r="GU65" i="7"/>
  <c r="GY65" i="7"/>
  <c r="HC65" i="7"/>
  <c r="HG65" i="7"/>
  <c r="HK65" i="7"/>
  <c r="HO65" i="7"/>
  <c r="DU65" i="7"/>
  <c r="EC65" i="7"/>
  <c r="EK65" i="7"/>
  <c r="ES65" i="7"/>
  <c r="FA65" i="7"/>
  <c r="FI65" i="7"/>
  <c r="FQ65" i="7"/>
  <c r="FY65" i="7"/>
  <c r="GG65" i="7"/>
  <c r="GO65" i="7"/>
  <c r="GW65" i="7"/>
  <c r="HE65" i="7"/>
  <c r="HM65" i="7"/>
  <c r="DX65" i="7"/>
  <c r="EF65" i="7"/>
  <c r="EN65" i="7"/>
  <c r="EV65" i="7"/>
  <c r="FD65" i="7"/>
  <c r="FL65" i="7"/>
  <c r="FT65" i="7"/>
  <c r="GB65" i="7"/>
  <c r="GJ65" i="7"/>
  <c r="GR65" i="7"/>
  <c r="GZ65" i="7"/>
  <c r="HH65" i="7"/>
  <c r="DS64" i="7"/>
  <c r="DW64" i="7"/>
  <c r="EA64" i="7"/>
  <c r="EE64" i="7"/>
  <c r="EI64" i="7"/>
  <c r="EM64" i="7"/>
  <c r="EQ64" i="7"/>
  <c r="EU64" i="7"/>
  <c r="EY64" i="7"/>
  <c r="FC64" i="7"/>
  <c r="FG64" i="7"/>
  <c r="FK64" i="7"/>
  <c r="FO64" i="7"/>
  <c r="FS64" i="7"/>
  <c r="FW64" i="7"/>
  <c r="GA64" i="7"/>
  <c r="GE64" i="7"/>
  <c r="GI64" i="7"/>
  <c r="GM64" i="7"/>
  <c r="GQ64" i="7"/>
  <c r="GU64" i="7"/>
  <c r="GY64" i="7"/>
  <c r="HC64" i="7"/>
  <c r="HG64" i="7"/>
  <c r="HK64" i="7"/>
  <c r="HO64" i="7"/>
  <c r="DT64" i="7"/>
  <c r="DX64" i="7"/>
  <c r="EB64" i="7"/>
  <c r="EF64" i="7"/>
  <c r="EJ64" i="7"/>
  <c r="EN64" i="7"/>
  <c r="ER64" i="7"/>
  <c r="EV64" i="7"/>
  <c r="EZ64" i="7"/>
  <c r="FD64" i="7"/>
  <c r="FH64" i="7"/>
  <c r="FL64" i="7"/>
  <c r="FP64" i="7"/>
  <c r="FT64" i="7"/>
  <c r="FX64" i="7"/>
  <c r="GB64" i="7"/>
  <c r="GF64" i="7"/>
  <c r="GJ64" i="7"/>
  <c r="GN64" i="7"/>
  <c r="GR64" i="7"/>
  <c r="GV64" i="7"/>
  <c r="GZ64" i="7"/>
  <c r="HD64" i="7"/>
  <c r="HH64" i="7"/>
  <c r="HL64" i="7"/>
  <c r="DZ64" i="7"/>
  <c r="EH64" i="7"/>
  <c r="EP64" i="7"/>
  <c r="EX64" i="7"/>
  <c r="FF64" i="7"/>
  <c r="FN64" i="7"/>
  <c r="FV64" i="7"/>
  <c r="GD64" i="7"/>
  <c r="GL64" i="7"/>
  <c r="GT64" i="7"/>
  <c r="HB64" i="7"/>
  <c r="HJ64" i="7"/>
  <c r="DU64" i="7"/>
  <c r="EC64" i="7"/>
  <c r="EK64" i="7"/>
  <c r="ES64" i="7"/>
  <c r="FA64" i="7"/>
  <c r="FI64" i="7"/>
  <c r="FQ64" i="7"/>
  <c r="FY64" i="7"/>
  <c r="GG64" i="7"/>
  <c r="GO64" i="7"/>
  <c r="GW64" i="7"/>
  <c r="HE64" i="7"/>
  <c r="HM64" i="7"/>
  <c r="DT63" i="7"/>
  <c r="DX63" i="7"/>
  <c r="EB63" i="7"/>
  <c r="EF63" i="7"/>
  <c r="EJ63" i="7"/>
  <c r="EN63" i="7"/>
  <c r="ER63" i="7"/>
  <c r="EV63" i="7"/>
  <c r="EZ63" i="7"/>
  <c r="FD63" i="7"/>
  <c r="FH63" i="7"/>
  <c r="FL63" i="7"/>
  <c r="FP63" i="7"/>
  <c r="FT63" i="7"/>
  <c r="FX63" i="7"/>
  <c r="GB63" i="7"/>
  <c r="GF63" i="7"/>
  <c r="GJ63" i="7"/>
  <c r="GN63" i="7"/>
  <c r="GR63" i="7"/>
  <c r="GV63" i="7"/>
  <c r="GZ63" i="7"/>
  <c r="HD63" i="7"/>
  <c r="HH63" i="7"/>
  <c r="HL63" i="7"/>
  <c r="DU63" i="7"/>
  <c r="DY63" i="7"/>
  <c r="EC63" i="7"/>
  <c r="EG63" i="7"/>
  <c r="EK63" i="7"/>
  <c r="EO63" i="7"/>
  <c r="ES63" i="7"/>
  <c r="EW63" i="7"/>
  <c r="FA63" i="7"/>
  <c r="FE63" i="7"/>
  <c r="FI63" i="7"/>
  <c r="FM63" i="7"/>
  <c r="FQ63" i="7"/>
  <c r="FU63" i="7"/>
  <c r="FY63" i="7"/>
  <c r="GC63" i="7"/>
  <c r="GG63" i="7"/>
  <c r="GK63" i="7"/>
  <c r="GO63" i="7"/>
  <c r="GS63" i="7"/>
  <c r="GW63" i="7"/>
  <c r="HA63" i="7"/>
  <c r="HE63" i="7"/>
  <c r="HI63" i="7"/>
  <c r="HM63" i="7"/>
  <c r="DV63" i="7"/>
  <c r="DZ63" i="7"/>
  <c r="ED63" i="7"/>
  <c r="EH63" i="7"/>
  <c r="EL63" i="7"/>
  <c r="EP63" i="7"/>
  <c r="ET63" i="7"/>
  <c r="EX63" i="7"/>
  <c r="FB63" i="7"/>
  <c r="FF63" i="7"/>
  <c r="FJ63" i="7"/>
  <c r="FN63" i="7"/>
  <c r="FR63" i="7"/>
  <c r="FV63" i="7"/>
  <c r="FZ63" i="7"/>
  <c r="GD63" i="7"/>
  <c r="GH63" i="7"/>
  <c r="GL63" i="7"/>
  <c r="GP63" i="7"/>
  <c r="GT63" i="7"/>
  <c r="GX63" i="7"/>
  <c r="HB63" i="7"/>
  <c r="DS63" i="7"/>
  <c r="EI63" i="7"/>
  <c r="EY63" i="7"/>
  <c r="FO63" i="7"/>
  <c r="GE63" i="7"/>
  <c r="GU63" i="7"/>
  <c r="HG63" i="7"/>
  <c r="HO63" i="7"/>
  <c r="DW63" i="7"/>
  <c r="EM63" i="7"/>
  <c r="FC63" i="7"/>
  <c r="FS63" i="7"/>
  <c r="GI63" i="7"/>
  <c r="GY63" i="7"/>
  <c r="HJ63" i="7"/>
  <c r="DU62" i="7"/>
  <c r="DY62" i="7"/>
  <c r="EC62" i="7"/>
  <c r="EG62" i="7"/>
  <c r="EK62" i="7"/>
  <c r="EO62" i="7"/>
  <c r="ES62" i="7"/>
  <c r="EW62" i="7"/>
  <c r="FA62" i="7"/>
  <c r="FE62" i="7"/>
  <c r="FI62" i="7"/>
  <c r="FM62" i="7"/>
  <c r="FQ62" i="7"/>
  <c r="FU62" i="7"/>
  <c r="FY62" i="7"/>
  <c r="GC62" i="7"/>
  <c r="GG62" i="7"/>
  <c r="GK62" i="7"/>
  <c r="GO62" i="7"/>
  <c r="GS62" i="7"/>
  <c r="GW62" i="7"/>
  <c r="HA62" i="7"/>
  <c r="HE62" i="7"/>
  <c r="HI62" i="7"/>
  <c r="HM62" i="7"/>
  <c r="DV62" i="7"/>
  <c r="DZ62" i="7"/>
  <c r="ED62" i="7"/>
  <c r="EH62" i="7"/>
  <c r="EL62" i="7"/>
  <c r="EP62" i="7"/>
  <c r="ET62" i="7"/>
  <c r="EX62" i="7"/>
  <c r="FB62" i="7"/>
  <c r="FF62" i="7"/>
  <c r="FJ62" i="7"/>
  <c r="FN62" i="7"/>
  <c r="FR62" i="7"/>
  <c r="FV62" i="7"/>
  <c r="FZ62" i="7"/>
  <c r="GD62" i="7"/>
  <c r="GH62" i="7"/>
  <c r="GL62" i="7"/>
  <c r="GP62" i="7"/>
  <c r="GT62" i="7"/>
  <c r="GX62" i="7"/>
  <c r="HB62" i="7"/>
  <c r="HF62" i="7"/>
  <c r="HJ62" i="7"/>
  <c r="HN62" i="7"/>
  <c r="DS62" i="7"/>
  <c r="DW62" i="7"/>
  <c r="EA62" i="7"/>
  <c r="EE62" i="7"/>
  <c r="EI62" i="7"/>
  <c r="EM62" i="7"/>
  <c r="EQ62" i="7"/>
  <c r="EU62" i="7"/>
  <c r="EY62" i="7"/>
  <c r="FC62" i="7"/>
  <c r="FG62" i="7"/>
  <c r="FK62" i="7"/>
  <c r="FO62" i="7"/>
  <c r="FS62" i="7"/>
  <c r="FW62" i="7"/>
  <c r="GA62" i="7"/>
  <c r="GE62" i="7"/>
  <c r="GI62" i="7"/>
  <c r="GM62" i="7"/>
  <c r="GQ62" i="7"/>
  <c r="GU62" i="7"/>
  <c r="GY62" i="7"/>
  <c r="HC62" i="7"/>
  <c r="HG62" i="7"/>
  <c r="HK62" i="7"/>
  <c r="HO62" i="7"/>
  <c r="DX62" i="7"/>
  <c r="EN62" i="7"/>
  <c r="FD62" i="7"/>
  <c r="FT62" i="7"/>
  <c r="GJ62" i="7"/>
  <c r="GZ62" i="7"/>
  <c r="K62" i="7"/>
  <c r="EB62" i="7"/>
  <c r="ER62" i="7"/>
  <c r="FH62" i="7"/>
  <c r="FX62" i="7"/>
  <c r="GN62" i="7"/>
  <c r="HD62" i="7"/>
  <c r="DV61" i="7"/>
  <c r="DZ61" i="7"/>
  <c r="ED61" i="7"/>
  <c r="EH61" i="7"/>
  <c r="EL61" i="7"/>
  <c r="EP61" i="7"/>
  <c r="ET61" i="7"/>
  <c r="EX61" i="7"/>
  <c r="FB61" i="7"/>
  <c r="FF61" i="7"/>
  <c r="FJ61" i="7"/>
  <c r="FN61" i="7"/>
  <c r="FR61" i="7"/>
  <c r="FV61" i="7"/>
  <c r="FZ61" i="7"/>
  <c r="GD61" i="7"/>
  <c r="GH61" i="7"/>
  <c r="GL61" i="7"/>
  <c r="GP61" i="7"/>
  <c r="GT61" i="7"/>
  <c r="GX61" i="7"/>
  <c r="HB61" i="7"/>
  <c r="HF61" i="7"/>
  <c r="HJ61" i="7"/>
  <c r="HN61" i="7"/>
  <c r="DS61" i="7"/>
  <c r="DW61" i="7"/>
  <c r="EA61" i="7"/>
  <c r="EE61" i="7"/>
  <c r="EI61" i="7"/>
  <c r="EM61" i="7"/>
  <c r="EQ61" i="7"/>
  <c r="EU61" i="7"/>
  <c r="EY61" i="7"/>
  <c r="FC61" i="7"/>
  <c r="FG61" i="7"/>
  <c r="FK61" i="7"/>
  <c r="FO61" i="7"/>
  <c r="FS61" i="7"/>
  <c r="FW61" i="7"/>
  <c r="GA61" i="7"/>
  <c r="GE61" i="7"/>
  <c r="GI61" i="7"/>
  <c r="GM61" i="7"/>
  <c r="GQ61" i="7"/>
  <c r="GU61" i="7"/>
  <c r="GY61" i="7"/>
  <c r="HC61" i="7"/>
  <c r="HG61" i="7"/>
  <c r="HK61" i="7"/>
  <c r="HO61" i="7"/>
  <c r="DT61" i="7"/>
  <c r="DX61" i="7"/>
  <c r="EB61" i="7"/>
  <c r="EF61" i="7"/>
  <c r="EJ61" i="7"/>
  <c r="EN61" i="7"/>
  <c r="ER61" i="7"/>
  <c r="EV61" i="7"/>
  <c r="EZ61" i="7"/>
  <c r="FD61" i="7"/>
  <c r="FH61" i="7"/>
  <c r="FL61" i="7"/>
  <c r="FP61" i="7"/>
  <c r="FT61" i="7"/>
  <c r="FX61" i="7"/>
  <c r="GB61" i="7"/>
  <c r="GF61" i="7"/>
  <c r="GJ61" i="7"/>
  <c r="GN61" i="7"/>
  <c r="GR61" i="7"/>
  <c r="GV61" i="7"/>
  <c r="GZ61" i="7"/>
  <c r="HD61" i="7"/>
  <c r="HH61" i="7"/>
  <c r="HL61" i="7"/>
  <c r="EC61" i="7"/>
  <c r="ES61" i="7"/>
  <c r="FI61" i="7"/>
  <c r="FY61" i="7"/>
  <c r="GO61" i="7"/>
  <c r="HE61" i="7"/>
  <c r="EG61" i="7"/>
  <c r="EW61" i="7"/>
  <c r="FM61" i="7"/>
  <c r="GC61" i="7"/>
  <c r="GS61" i="7"/>
  <c r="HI61" i="7"/>
  <c r="DS60" i="7"/>
  <c r="DW60" i="7"/>
  <c r="EA60" i="7"/>
  <c r="EE60" i="7"/>
  <c r="EI60" i="7"/>
  <c r="EM60" i="7"/>
  <c r="EQ60" i="7"/>
  <c r="EU60" i="7"/>
  <c r="EY60" i="7"/>
  <c r="FC60" i="7"/>
  <c r="FG60" i="7"/>
  <c r="FK60" i="7"/>
  <c r="FO60" i="7"/>
  <c r="FS60" i="7"/>
  <c r="FW60" i="7"/>
  <c r="GA60" i="7"/>
  <c r="GE60" i="7"/>
  <c r="GI60" i="7"/>
  <c r="GM60" i="7"/>
  <c r="GQ60" i="7"/>
  <c r="GU60" i="7"/>
  <c r="GY60" i="7"/>
  <c r="HC60" i="7"/>
  <c r="HG60" i="7"/>
  <c r="HK60" i="7"/>
  <c r="HO60" i="7"/>
  <c r="DT60" i="7"/>
  <c r="DX60" i="7"/>
  <c r="EB60" i="7"/>
  <c r="EF60" i="7"/>
  <c r="EJ60" i="7"/>
  <c r="EN60" i="7"/>
  <c r="ER60" i="7"/>
  <c r="EV60" i="7"/>
  <c r="EZ60" i="7"/>
  <c r="FD60" i="7"/>
  <c r="FH60" i="7"/>
  <c r="FL60" i="7"/>
  <c r="FP60" i="7"/>
  <c r="FT60" i="7"/>
  <c r="FX60" i="7"/>
  <c r="GB60" i="7"/>
  <c r="GF60" i="7"/>
  <c r="GJ60" i="7"/>
  <c r="GN60" i="7"/>
  <c r="GR60" i="7"/>
  <c r="GV60" i="7"/>
  <c r="GZ60" i="7"/>
  <c r="HD60" i="7"/>
  <c r="HH60" i="7"/>
  <c r="HL60" i="7"/>
  <c r="DU60" i="7"/>
  <c r="DY60" i="7"/>
  <c r="EC60" i="7"/>
  <c r="EG60" i="7"/>
  <c r="EK60" i="7"/>
  <c r="EO60" i="7"/>
  <c r="ES60" i="7"/>
  <c r="EW60" i="7"/>
  <c r="FA60" i="7"/>
  <c r="FE60" i="7"/>
  <c r="FI60" i="7"/>
  <c r="FM60" i="7"/>
  <c r="FQ60" i="7"/>
  <c r="FU60" i="7"/>
  <c r="FY60" i="7"/>
  <c r="GC60" i="7"/>
  <c r="GG60" i="7"/>
  <c r="GK60" i="7"/>
  <c r="GO60" i="7"/>
  <c r="GS60" i="7"/>
  <c r="GW60" i="7"/>
  <c r="HA60" i="7"/>
  <c r="HE60" i="7"/>
  <c r="HI60" i="7"/>
  <c r="HM60" i="7"/>
  <c r="EH60" i="7"/>
  <c r="EX60" i="7"/>
  <c r="FN60" i="7"/>
  <c r="GD60" i="7"/>
  <c r="GT60" i="7"/>
  <c r="HJ60" i="7"/>
  <c r="DV60" i="7"/>
  <c r="EL60" i="7"/>
  <c r="FB60" i="7"/>
  <c r="FR60" i="7"/>
  <c r="GH60" i="7"/>
  <c r="GX60" i="7"/>
  <c r="HN60" i="7"/>
  <c r="DT59" i="7"/>
  <c r="DX59" i="7"/>
  <c r="EB59" i="7"/>
  <c r="EF59" i="7"/>
  <c r="EJ59" i="7"/>
  <c r="EN59" i="7"/>
  <c r="ER59" i="7"/>
  <c r="EV59" i="7"/>
  <c r="EZ59" i="7"/>
  <c r="FD59" i="7"/>
  <c r="FH59" i="7"/>
  <c r="FL59" i="7"/>
  <c r="FP59" i="7"/>
  <c r="FT59" i="7"/>
  <c r="FX59" i="7"/>
  <c r="GB59" i="7"/>
  <c r="GF59" i="7"/>
  <c r="GJ59" i="7"/>
  <c r="GN59" i="7"/>
  <c r="GR59" i="7"/>
  <c r="GV59" i="7"/>
  <c r="GZ59" i="7"/>
  <c r="HD59" i="7"/>
  <c r="HH59" i="7"/>
  <c r="HL59" i="7"/>
  <c r="DU59" i="7"/>
  <c r="DY59" i="7"/>
  <c r="EC59" i="7"/>
  <c r="EG59" i="7"/>
  <c r="EK59" i="7"/>
  <c r="EO59" i="7"/>
  <c r="ES59" i="7"/>
  <c r="EW59" i="7"/>
  <c r="FA59" i="7"/>
  <c r="FE59" i="7"/>
  <c r="FI59" i="7"/>
  <c r="FM59" i="7"/>
  <c r="FQ59" i="7"/>
  <c r="FU59" i="7"/>
  <c r="FY59" i="7"/>
  <c r="GC59" i="7"/>
  <c r="GG59" i="7"/>
  <c r="GK59" i="7"/>
  <c r="GO59" i="7"/>
  <c r="GS59" i="7"/>
  <c r="GW59" i="7"/>
  <c r="HA59" i="7"/>
  <c r="HE59" i="7"/>
  <c r="HI59" i="7"/>
  <c r="HM59" i="7"/>
  <c r="DV59" i="7"/>
  <c r="DZ59" i="7"/>
  <c r="ED59" i="7"/>
  <c r="EH59" i="7"/>
  <c r="EL59" i="7"/>
  <c r="EP59" i="7"/>
  <c r="ET59" i="7"/>
  <c r="EX59" i="7"/>
  <c r="FB59" i="7"/>
  <c r="FF59" i="7"/>
  <c r="FJ59" i="7"/>
  <c r="FN59" i="7"/>
  <c r="FR59" i="7"/>
  <c r="FV59" i="7"/>
  <c r="FZ59" i="7"/>
  <c r="GD59" i="7"/>
  <c r="GH59" i="7"/>
  <c r="GL59" i="7"/>
  <c r="GP59" i="7"/>
  <c r="GT59" i="7"/>
  <c r="GX59" i="7"/>
  <c r="HB59" i="7"/>
  <c r="HF59" i="7"/>
  <c r="HJ59" i="7"/>
  <c r="HN59" i="7"/>
  <c r="DW59" i="7"/>
  <c r="EM59" i="7"/>
  <c r="FC59" i="7"/>
  <c r="FS59" i="7"/>
  <c r="GI59" i="7"/>
  <c r="GY59" i="7"/>
  <c r="HO59" i="7"/>
  <c r="EA59" i="7"/>
  <c r="EQ59" i="7"/>
  <c r="FG59" i="7"/>
  <c r="FW59" i="7"/>
  <c r="GM59" i="7"/>
  <c r="HC59" i="7"/>
  <c r="DU58" i="7"/>
  <c r="DY58" i="7"/>
  <c r="EC58" i="7"/>
  <c r="EG58" i="7"/>
  <c r="EK58" i="7"/>
  <c r="EO58" i="7"/>
  <c r="ES58" i="7"/>
  <c r="EW58" i="7"/>
  <c r="FA58" i="7"/>
  <c r="FE58" i="7"/>
  <c r="FI58" i="7"/>
  <c r="FM58" i="7"/>
  <c r="FQ58" i="7"/>
  <c r="FU58" i="7"/>
  <c r="FY58" i="7"/>
  <c r="GC58" i="7"/>
  <c r="GG58" i="7"/>
  <c r="GK58" i="7"/>
  <c r="GO58" i="7"/>
  <c r="GS58" i="7"/>
  <c r="GW58" i="7"/>
  <c r="HA58" i="7"/>
  <c r="HE58" i="7"/>
  <c r="HI58" i="7"/>
  <c r="HM58" i="7"/>
  <c r="DV58" i="7"/>
  <c r="DZ58" i="7"/>
  <c r="ED58" i="7"/>
  <c r="EH58" i="7"/>
  <c r="EL58" i="7"/>
  <c r="EP58" i="7"/>
  <c r="ET58" i="7"/>
  <c r="EX58" i="7"/>
  <c r="FB58" i="7"/>
  <c r="FF58" i="7"/>
  <c r="FJ58" i="7"/>
  <c r="FN58" i="7"/>
  <c r="FR58" i="7"/>
  <c r="FV58" i="7"/>
  <c r="FZ58" i="7"/>
  <c r="GD58" i="7"/>
  <c r="GH58" i="7"/>
  <c r="GL58" i="7"/>
  <c r="GP58" i="7"/>
  <c r="GT58" i="7"/>
  <c r="GX58" i="7"/>
  <c r="HB58" i="7"/>
  <c r="HF58" i="7"/>
  <c r="HJ58" i="7"/>
  <c r="HN58" i="7"/>
  <c r="DS58" i="7"/>
  <c r="DW58" i="7"/>
  <c r="EA58" i="7"/>
  <c r="EE58" i="7"/>
  <c r="EI58" i="7"/>
  <c r="EM58" i="7"/>
  <c r="EQ58" i="7"/>
  <c r="EU58" i="7"/>
  <c r="EY58" i="7"/>
  <c r="FC58" i="7"/>
  <c r="FG58" i="7"/>
  <c r="FK58" i="7"/>
  <c r="FO58" i="7"/>
  <c r="FS58" i="7"/>
  <c r="FW58" i="7"/>
  <c r="GA58" i="7"/>
  <c r="GE58" i="7"/>
  <c r="GI58" i="7"/>
  <c r="GM58" i="7"/>
  <c r="GQ58" i="7"/>
  <c r="GU58" i="7"/>
  <c r="GY58" i="7"/>
  <c r="HC58" i="7"/>
  <c r="HG58" i="7"/>
  <c r="HK58" i="7"/>
  <c r="HO58" i="7"/>
  <c r="EB58" i="7"/>
  <c r="ER58" i="7"/>
  <c r="FH58" i="7"/>
  <c r="FX58" i="7"/>
  <c r="GN58" i="7"/>
  <c r="HD58" i="7"/>
  <c r="EF58" i="7"/>
  <c r="EV58" i="7"/>
  <c r="FL58" i="7"/>
  <c r="GB58" i="7"/>
  <c r="GR58" i="7"/>
  <c r="HH58" i="7"/>
  <c r="DV57" i="7"/>
  <c r="DZ57" i="7"/>
  <c r="ED57" i="7"/>
  <c r="EH57" i="7"/>
  <c r="EL57" i="7"/>
  <c r="EP57" i="7"/>
  <c r="ET57" i="7"/>
  <c r="EX57" i="7"/>
  <c r="FB57" i="7"/>
  <c r="FF57" i="7"/>
  <c r="FJ57" i="7"/>
  <c r="FN57" i="7"/>
  <c r="FR57" i="7"/>
  <c r="FV57" i="7"/>
  <c r="FZ57" i="7"/>
  <c r="GD57" i="7"/>
  <c r="GH57" i="7"/>
  <c r="GL57" i="7"/>
  <c r="GP57" i="7"/>
  <c r="GT57" i="7"/>
  <c r="GX57" i="7"/>
  <c r="HB57" i="7"/>
  <c r="HF57" i="7"/>
  <c r="HJ57" i="7"/>
  <c r="HN57" i="7"/>
  <c r="DS57" i="7"/>
  <c r="DW57" i="7"/>
  <c r="EA57" i="7"/>
  <c r="EE57" i="7"/>
  <c r="EI57" i="7"/>
  <c r="EM57" i="7"/>
  <c r="EQ57" i="7"/>
  <c r="EU57" i="7"/>
  <c r="EY57" i="7"/>
  <c r="FC57" i="7"/>
  <c r="FG57" i="7"/>
  <c r="FK57" i="7"/>
  <c r="FO57" i="7"/>
  <c r="FS57" i="7"/>
  <c r="FW57" i="7"/>
  <c r="GA57" i="7"/>
  <c r="GE57" i="7"/>
  <c r="GI57" i="7"/>
  <c r="GM57" i="7"/>
  <c r="GQ57" i="7"/>
  <c r="GU57" i="7"/>
  <c r="GY57" i="7"/>
  <c r="HC57" i="7"/>
  <c r="HG57" i="7"/>
  <c r="HK57" i="7"/>
  <c r="HO57" i="7"/>
  <c r="DT57" i="7"/>
  <c r="DX57" i="7"/>
  <c r="EB57" i="7"/>
  <c r="EF57" i="7"/>
  <c r="EJ57" i="7"/>
  <c r="EN57" i="7"/>
  <c r="ER57" i="7"/>
  <c r="EV57" i="7"/>
  <c r="EZ57" i="7"/>
  <c r="FD57" i="7"/>
  <c r="FH57" i="7"/>
  <c r="FL57" i="7"/>
  <c r="FP57" i="7"/>
  <c r="FT57" i="7"/>
  <c r="FX57" i="7"/>
  <c r="GB57" i="7"/>
  <c r="GF57" i="7"/>
  <c r="GJ57" i="7"/>
  <c r="GN57" i="7"/>
  <c r="GR57" i="7"/>
  <c r="GV57" i="7"/>
  <c r="GZ57" i="7"/>
  <c r="HD57" i="7"/>
  <c r="HH57" i="7"/>
  <c r="HL57" i="7"/>
  <c r="EG57" i="7"/>
  <c r="EW57" i="7"/>
  <c r="FM57" i="7"/>
  <c r="GC57" i="7"/>
  <c r="GS57" i="7"/>
  <c r="HI57" i="7"/>
  <c r="DU57" i="7"/>
  <c r="EK57" i="7"/>
  <c r="FA57" i="7"/>
  <c r="FQ57" i="7"/>
  <c r="GG57" i="7"/>
  <c r="GW57" i="7"/>
  <c r="HM57" i="7"/>
  <c r="DS56" i="7"/>
  <c r="DW56" i="7"/>
  <c r="EA56" i="7"/>
  <c r="EE56" i="7"/>
  <c r="EI56" i="7"/>
  <c r="EM56" i="7"/>
  <c r="EQ56" i="7"/>
  <c r="EU56" i="7"/>
  <c r="EY56" i="7"/>
  <c r="FC56" i="7"/>
  <c r="FG56" i="7"/>
  <c r="FK56" i="7"/>
  <c r="FO56" i="7"/>
  <c r="FS56" i="7"/>
  <c r="FW56" i="7"/>
  <c r="GA56" i="7"/>
  <c r="GE56" i="7"/>
  <c r="GI56" i="7"/>
  <c r="GM56" i="7"/>
  <c r="GQ56" i="7"/>
  <c r="GU56" i="7"/>
  <c r="GY56" i="7"/>
  <c r="HC56" i="7"/>
  <c r="HG56" i="7"/>
  <c r="HK56" i="7"/>
  <c r="HO56" i="7"/>
  <c r="DT56" i="7"/>
  <c r="DX56" i="7"/>
  <c r="EB56" i="7"/>
  <c r="EF56" i="7"/>
  <c r="EJ56" i="7"/>
  <c r="EN56" i="7"/>
  <c r="ER56" i="7"/>
  <c r="EV56" i="7"/>
  <c r="EZ56" i="7"/>
  <c r="FD56" i="7"/>
  <c r="FH56" i="7"/>
  <c r="FL56" i="7"/>
  <c r="FP56" i="7"/>
  <c r="FT56" i="7"/>
  <c r="FX56" i="7"/>
  <c r="GB56" i="7"/>
  <c r="GF56" i="7"/>
  <c r="GJ56" i="7"/>
  <c r="GN56" i="7"/>
  <c r="GR56" i="7"/>
  <c r="GV56" i="7"/>
  <c r="GZ56" i="7"/>
  <c r="HD56" i="7"/>
  <c r="HH56" i="7"/>
  <c r="HL56" i="7"/>
  <c r="DU56" i="7"/>
  <c r="DY56" i="7"/>
  <c r="EC56" i="7"/>
  <c r="EG56" i="7"/>
  <c r="EK56" i="7"/>
  <c r="EO56" i="7"/>
  <c r="ES56" i="7"/>
  <c r="EW56" i="7"/>
  <c r="FA56" i="7"/>
  <c r="FE56" i="7"/>
  <c r="FI56" i="7"/>
  <c r="FM56" i="7"/>
  <c r="FQ56" i="7"/>
  <c r="FU56" i="7"/>
  <c r="FY56" i="7"/>
  <c r="GC56" i="7"/>
  <c r="GG56" i="7"/>
  <c r="GK56" i="7"/>
  <c r="GO56" i="7"/>
  <c r="GS56" i="7"/>
  <c r="GW56" i="7"/>
  <c r="HA56" i="7"/>
  <c r="HE56" i="7"/>
  <c r="HI56" i="7"/>
  <c r="HM56" i="7"/>
  <c r="DV56" i="7"/>
  <c r="EL56" i="7"/>
  <c r="FB56" i="7"/>
  <c r="FR56" i="7"/>
  <c r="GH56" i="7"/>
  <c r="GX56" i="7"/>
  <c r="HN56" i="7"/>
  <c r="DZ56" i="7"/>
  <c r="EP56" i="7"/>
  <c r="FF56" i="7"/>
  <c r="FV56" i="7"/>
  <c r="GL56" i="7"/>
  <c r="HB56" i="7"/>
  <c r="DT55" i="7"/>
  <c r="DX55" i="7"/>
  <c r="EB55" i="7"/>
  <c r="EF55" i="7"/>
  <c r="EJ55" i="7"/>
  <c r="EN55" i="7"/>
  <c r="ER55" i="7"/>
  <c r="EV55" i="7"/>
  <c r="EZ55" i="7"/>
  <c r="FD55" i="7"/>
  <c r="FH55" i="7"/>
  <c r="FL55" i="7"/>
  <c r="FP55" i="7"/>
  <c r="FT55" i="7"/>
  <c r="FX55" i="7"/>
  <c r="GB55" i="7"/>
  <c r="GF55" i="7"/>
  <c r="GJ55" i="7"/>
  <c r="GN55" i="7"/>
  <c r="GR55" i="7"/>
  <c r="GV55" i="7"/>
  <c r="GZ55" i="7"/>
  <c r="HD55" i="7"/>
  <c r="HH55" i="7"/>
  <c r="HL55" i="7"/>
  <c r="DU55" i="7"/>
  <c r="DY55" i="7"/>
  <c r="EC55" i="7"/>
  <c r="EG55" i="7"/>
  <c r="EK55" i="7"/>
  <c r="EO55" i="7"/>
  <c r="ES55" i="7"/>
  <c r="EW55" i="7"/>
  <c r="FA55" i="7"/>
  <c r="FE55" i="7"/>
  <c r="FI55" i="7"/>
  <c r="FM55" i="7"/>
  <c r="FQ55" i="7"/>
  <c r="FU55" i="7"/>
  <c r="FY55" i="7"/>
  <c r="GC55" i="7"/>
  <c r="GG55" i="7"/>
  <c r="GK55" i="7"/>
  <c r="GO55" i="7"/>
  <c r="GS55" i="7"/>
  <c r="GW55" i="7"/>
  <c r="HA55" i="7"/>
  <c r="HE55" i="7"/>
  <c r="HI55" i="7"/>
  <c r="HM55" i="7"/>
  <c r="DV55" i="7"/>
  <c r="DZ55" i="7"/>
  <c r="ED55" i="7"/>
  <c r="EH55" i="7"/>
  <c r="EL55" i="7"/>
  <c r="EP55" i="7"/>
  <c r="ET55" i="7"/>
  <c r="EX55" i="7"/>
  <c r="FB55" i="7"/>
  <c r="FF55" i="7"/>
  <c r="FJ55" i="7"/>
  <c r="FN55" i="7"/>
  <c r="FR55" i="7"/>
  <c r="FV55" i="7"/>
  <c r="FZ55" i="7"/>
  <c r="GD55" i="7"/>
  <c r="GH55" i="7"/>
  <c r="GL55" i="7"/>
  <c r="GP55" i="7"/>
  <c r="GT55" i="7"/>
  <c r="GX55" i="7"/>
  <c r="HB55" i="7"/>
  <c r="HF55" i="7"/>
  <c r="HJ55" i="7"/>
  <c r="HN55" i="7"/>
  <c r="EA55" i="7"/>
  <c r="EQ55" i="7"/>
  <c r="FG55" i="7"/>
  <c r="FW55" i="7"/>
  <c r="GM55" i="7"/>
  <c r="HC55" i="7"/>
  <c r="EE55" i="7"/>
  <c r="EU55" i="7"/>
  <c r="FK55" i="7"/>
  <c r="GA55" i="7"/>
  <c r="GQ55" i="7"/>
  <c r="HG55" i="7"/>
  <c r="DU54" i="7"/>
  <c r="DY54" i="7"/>
  <c r="EC54" i="7"/>
  <c r="EG54" i="7"/>
  <c r="EK54" i="7"/>
  <c r="EO54" i="7"/>
  <c r="ES54" i="7"/>
  <c r="EW54" i="7"/>
  <c r="FA54" i="7"/>
  <c r="FE54" i="7"/>
  <c r="FI54" i="7"/>
  <c r="FM54" i="7"/>
  <c r="FQ54" i="7"/>
  <c r="FU54" i="7"/>
  <c r="FY54" i="7"/>
  <c r="GC54" i="7"/>
  <c r="GG54" i="7"/>
  <c r="GK54" i="7"/>
  <c r="GO54" i="7"/>
  <c r="GS54" i="7"/>
  <c r="GW54" i="7"/>
  <c r="HA54" i="7"/>
  <c r="HE54" i="7"/>
  <c r="HI54" i="7"/>
  <c r="HM54" i="7"/>
  <c r="DV54" i="7"/>
  <c r="DZ54" i="7"/>
  <c r="ED54" i="7"/>
  <c r="EH54" i="7"/>
  <c r="EL54" i="7"/>
  <c r="EP54" i="7"/>
  <c r="ET54" i="7"/>
  <c r="EX54" i="7"/>
  <c r="FB54" i="7"/>
  <c r="FF54" i="7"/>
  <c r="FJ54" i="7"/>
  <c r="FN54" i="7"/>
  <c r="FR54" i="7"/>
  <c r="FV54" i="7"/>
  <c r="FZ54" i="7"/>
  <c r="GD54" i="7"/>
  <c r="GH54" i="7"/>
  <c r="GL54" i="7"/>
  <c r="GP54" i="7"/>
  <c r="GT54" i="7"/>
  <c r="GX54" i="7"/>
  <c r="HB54" i="7"/>
  <c r="HF54" i="7"/>
  <c r="HJ54" i="7"/>
  <c r="HN54" i="7"/>
  <c r="DS54" i="7"/>
  <c r="DW54" i="7"/>
  <c r="EA54" i="7"/>
  <c r="EE54" i="7"/>
  <c r="EI54" i="7"/>
  <c r="EM54" i="7"/>
  <c r="EQ54" i="7"/>
  <c r="EU54" i="7"/>
  <c r="EY54" i="7"/>
  <c r="FC54" i="7"/>
  <c r="FG54" i="7"/>
  <c r="FK54" i="7"/>
  <c r="FO54" i="7"/>
  <c r="FS54" i="7"/>
  <c r="FW54" i="7"/>
  <c r="GA54" i="7"/>
  <c r="GE54" i="7"/>
  <c r="GI54" i="7"/>
  <c r="GM54" i="7"/>
  <c r="GQ54" i="7"/>
  <c r="GU54" i="7"/>
  <c r="GY54" i="7"/>
  <c r="HC54" i="7"/>
  <c r="HG54" i="7"/>
  <c r="HK54" i="7"/>
  <c r="HO54" i="7"/>
  <c r="EF54" i="7"/>
  <c r="EV54" i="7"/>
  <c r="FL54" i="7"/>
  <c r="GB54" i="7"/>
  <c r="GR54" i="7"/>
  <c r="HH54" i="7"/>
  <c r="DT54" i="7"/>
  <c r="EJ54" i="7"/>
  <c r="EZ54" i="7"/>
  <c r="FP54" i="7"/>
  <c r="GF54" i="7"/>
  <c r="GV54" i="7"/>
  <c r="HL54" i="7"/>
  <c r="DV53" i="7"/>
  <c r="DZ53" i="7"/>
  <c r="ED53" i="7"/>
  <c r="EH53" i="7"/>
  <c r="EL53" i="7"/>
  <c r="EP53" i="7"/>
  <c r="ET53" i="7"/>
  <c r="EX53" i="7"/>
  <c r="FB53" i="7"/>
  <c r="FF53" i="7"/>
  <c r="FJ53" i="7"/>
  <c r="FN53" i="7"/>
  <c r="FR53" i="7"/>
  <c r="FV53" i="7"/>
  <c r="FZ53" i="7"/>
  <c r="GD53" i="7"/>
  <c r="GH53" i="7"/>
  <c r="GL53" i="7"/>
  <c r="GP53" i="7"/>
  <c r="GT53" i="7"/>
  <c r="GX53" i="7"/>
  <c r="HB53" i="7"/>
  <c r="HF53" i="7"/>
  <c r="HJ53" i="7"/>
  <c r="HN53" i="7"/>
  <c r="DS53" i="7"/>
  <c r="DW53" i="7"/>
  <c r="EA53" i="7"/>
  <c r="EE53" i="7"/>
  <c r="EI53" i="7"/>
  <c r="EM53" i="7"/>
  <c r="EQ53" i="7"/>
  <c r="EU53" i="7"/>
  <c r="EY53" i="7"/>
  <c r="FC53" i="7"/>
  <c r="FG53" i="7"/>
  <c r="FK53" i="7"/>
  <c r="FO53" i="7"/>
  <c r="FS53" i="7"/>
  <c r="FW53" i="7"/>
  <c r="GA53" i="7"/>
  <c r="GE53" i="7"/>
  <c r="GI53" i="7"/>
  <c r="GM53" i="7"/>
  <c r="GQ53" i="7"/>
  <c r="GU53" i="7"/>
  <c r="GY53" i="7"/>
  <c r="HC53" i="7"/>
  <c r="HG53" i="7"/>
  <c r="HK53" i="7"/>
  <c r="HO53" i="7"/>
  <c r="DT53" i="7"/>
  <c r="DX53" i="7"/>
  <c r="EB53" i="7"/>
  <c r="EF53" i="7"/>
  <c r="EJ53" i="7"/>
  <c r="EN53" i="7"/>
  <c r="ER53" i="7"/>
  <c r="EV53" i="7"/>
  <c r="EZ53" i="7"/>
  <c r="FD53" i="7"/>
  <c r="FH53" i="7"/>
  <c r="FL53" i="7"/>
  <c r="FP53" i="7"/>
  <c r="FT53" i="7"/>
  <c r="FX53" i="7"/>
  <c r="GB53" i="7"/>
  <c r="GF53" i="7"/>
  <c r="GJ53" i="7"/>
  <c r="GN53" i="7"/>
  <c r="GR53" i="7"/>
  <c r="GV53" i="7"/>
  <c r="GZ53" i="7"/>
  <c r="HD53" i="7"/>
  <c r="HH53" i="7"/>
  <c r="HL53" i="7"/>
  <c r="DU53" i="7"/>
  <c r="EK53" i="7"/>
  <c r="FA53" i="7"/>
  <c r="FQ53" i="7"/>
  <c r="GG53" i="7"/>
  <c r="GW53" i="7"/>
  <c r="HM53" i="7"/>
  <c r="DY53" i="7"/>
  <c r="EO53" i="7"/>
  <c r="FE53" i="7"/>
  <c r="FU53" i="7"/>
  <c r="GK53" i="7"/>
  <c r="HA53" i="7"/>
  <c r="DS52" i="7"/>
  <c r="DW52" i="7"/>
  <c r="EA52" i="7"/>
  <c r="EE52" i="7"/>
  <c r="EI52" i="7"/>
  <c r="EM52" i="7"/>
  <c r="EQ52" i="7"/>
  <c r="EU52" i="7"/>
  <c r="EY52" i="7"/>
  <c r="FC52" i="7"/>
  <c r="FG52" i="7"/>
  <c r="FK52" i="7"/>
  <c r="FO52" i="7"/>
  <c r="FS52" i="7"/>
  <c r="FW52" i="7"/>
  <c r="GA52" i="7"/>
  <c r="GE52" i="7"/>
  <c r="GI52" i="7"/>
  <c r="GM52" i="7"/>
  <c r="GQ52" i="7"/>
  <c r="GU52" i="7"/>
  <c r="GY52" i="7"/>
  <c r="HC52" i="7"/>
  <c r="HG52" i="7"/>
  <c r="HK52" i="7"/>
  <c r="HO52" i="7"/>
  <c r="DT52" i="7"/>
  <c r="DX52" i="7"/>
  <c r="EB52" i="7"/>
  <c r="EF52" i="7"/>
  <c r="EJ52" i="7"/>
  <c r="EN52" i="7"/>
  <c r="ER52" i="7"/>
  <c r="EV52" i="7"/>
  <c r="EZ52" i="7"/>
  <c r="FD52" i="7"/>
  <c r="FH52" i="7"/>
  <c r="FL52" i="7"/>
  <c r="FP52" i="7"/>
  <c r="FT52" i="7"/>
  <c r="FX52" i="7"/>
  <c r="GB52" i="7"/>
  <c r="GF52" i="7"/>
  <c r="GJ52" i="7"/>
  <c r="GN52" i="7"/>
  <c r="GR52" i="7"/>
  <c r="GV52" i="7"/>
  <c r="GZ52" i="7"/>
  <c r="HD52" i="7"/>
  <c r="HH52" i="7"/>
  <c r="HL52" i="7"/>
  <c r="DU52" i="7"/>
  <c r="DY52" i="7"/>
  <c r="EC52" i="7"/>
  <c r="EG52" i="7"/>
  <c r="EK52" i="7"/>
  <c r="EO52" i="7"/>
  <c r="ES52" i="7"/>
  <c r="EW52" i="7"/>
  <c r="FA52" i="7"/>
  <c r="FE52" i="7"/>
  <c r="FI52" i="7"/>
  <c r="FM52" i="7"/>
  <c r="FQ52" i="7"/>
  <c r="FU52" i="7"/>
  <c r="FY52" i="7"/>
  <c r="GC52" i="7"/>
  <c r="GG52" i="7"/>
  <c r="GK52" i="7"/>
  <c r="GO52" i="7"/>
  <c r="GS52" i="7"/>
  <c r="GW52" i="7"/>
  <c r="HA52" i="7"/>
  <c r="HE52" i="7"/>
  <c r="HI52" i="7"/>
  <c r="HM52" i="7"/>
  <c r="DZ52" i="7"/>
  <c r="EP52" i="7"/>
  <c r="FF52" i="7"/>
  <c r="FV52" i="7"/>
  <c r="GL52" i="7"/>
  <c r="HB52" i="7"/>
  <c r="ED52" i="7"/>
  <c r="ET52" i="7"/>
  <c r="FJ52" i="7"/>
  <c r="FZ52" i="7"/>
  <c r="GP52" i="7"/>
  <c r="HF52" i="7"/>
  <c r="DT51" i="7"/>
  <c r="DX51" i="7"/>
  <c r="EB51" i="7"/>
  <c r="EF51" i="7"/>
  <c r="EJ51" i="7"/>
  <c r="EN51" i="7"/>
  <c r="ER51" i="7"/>
  <c r="EV51" i="7"/>
  <c r="EZ51" i="7"/>
  <c r="FD51" i="7"/>
  <c r="FH51" i="7"/>
  <c r="FL51" i="7"/>
  <c r="FP51" i="7"/>
  <c r="FT51" i="7"/>
  <c r="FX51" i="7"/>
  <c r="GB51" i="7"/>
  <c r="GF51" i="7"/>
  <c r="GJ51" i="7"/>
  <c r="GN51" i="7"/>
  <c r="GR51" i="7"/>
  <c r="GV51" i="7"/>
  <c r="GZ51" i="7"/>
  <c r="HD51" i="7"/>
  <c r="HH51" i="7"/>
  <c r="HL51" i="7"/>
  <c r="DU51" i="7"/>
  <c r="DY51" i="7"/>
  <c r="EC51" i="7"/>
  <c r="EG51" i="7"/>
  <c r="EK51" i="7"/>
  <c r="EO51" i="7"/>
  <c r="ES51" i="7"/>
  <c r="EW51" i="7"/>
  <c r="FA51" i="7"/>
  <c r="FE51" i="7"/>
  <c r="FI51" i="7"/>
  <c r="FM51" i="7"/>
  <c r="FQ51" i="7"/>
  <c r="FU51" i="7"/>
  <c r="FY51" i="7"/>
  <c r="GC51" i="7"/>
  <c r="GG51" i="7"/>
  <c r="GK51" i="7"/>
  <c r="GO51" i="7"/>
  <c r="GS51" i="7"/>
  <c r="GW51" i="7"/>
  <c r="HA51" i="7"/>
  <c r="HE51" i="7"/>
  <c r="HI51" i="7"/>
  <c r="HM51" i="7"/>
  <c r="DV51" i="7"/>
  <c r="DZ51" i="7"/>
  <c r="ED51" i="7"/>
  <c r="EH51" i="7"/>
  <c r="EL51" i="7"/>
  <c r="EP51" i="7"/>
  <c r="ET51" i="7"/>
  <c r="EX51" i="7"/>
  <c r="FB51" i="7"/>
  <c r="FF51" i="7"/>
  <c r="FJ51" i="7"/>
  <c r="FN51" i="7"/>
  <c r="FR51" i="7"/>
  <c r="FV51" i="7"/>
  <c r="FZ51" i="7"/>
  <c r="GD51" i="7"/>
  <c r="GH51" i="7"/>
  <c r="GL51" i="7"/>
  <c r="GP51" i="7"/>
  <c r="GT51" i="7"/>
  <c r="GX51" i="7"/>
  <c r="HB51" i="7"/>
  <c r="HF51" i="7"/>
  <c r="HJ51" i="7"/>
  <c r="HN51" i="7"/>
  <c r="EE51" i="7"/>
  <c r="EU51" i="7"/>
  <c r="FK51" i="7"/>
  <c r="GA51" i="7"/>
  <c r="GQ51" i="7"/>
  <c r="HG51" i="7"/>
  <c r="DS51" i="7"/>
  <c r="EI51" i="7"/>
  <c r="EY51" i="7"/>
  <c r="FO51" i="7"/>
  <c r="GE51" i="7"/>
  <c r="GU51" i="7"/>
  <c r="HK51" i="7"/>
  <c r="DU50" i="7"/>
  <c r="DY50" i="7"/>
  <c r="EC50" i="7"/>
  <c r="EG50" i="7"/>
  <c r="EK50" i="7"/>
  <c r="EO50" i="7"/>
  <c r="ES50" i="7"/>
  <c r="EW50" i="7"/>
  <c r="FA50" i="7"/>
  <c r="FE50" i="7"/>
  <c r="FI50" i="7"/>
  <c r="FM50" i="7"/>
  <c r="FQ50" i="7"/>
  <c r="FU50" i="7"/>
  <c r="FY50" i="7"/>
  <c r="GC50" i="7"/>
  <c r="GG50" i="7"/>
  <c r="GK50" i="7"/>
  <c r="GO50" i="7"/>
  <c r="GS50" i="7"/>
  <c r="GW50" i="7"/>
  <c r="HA50" i="7"/>
  <c r="HE50" i="7"/>
  <c r="HI50" i="7"/>
  <c r="HM50" i="7"/>
  <c r="DV50" i="7"/>
  <c r="DZ50" i="7"/>
  <c r="ED50" i="7"/>
  <c r="EH50" i="7"/>
  <c r="EL50" i="7"/>
  <c r="EP50" i="7"/>
  <c r="ET50" i="7"/>
  <c r="EX50" i="7"/>
  <c r="FB50" i="7"/>
  <c r="FF50" i="7"/>
  <c r="FJ50" i="7"/>
  <c r="FN50" i="7"/>
  <c r="FR50" i="7"/>
  <c r="FV50" i="7"/>
  <c r="FZ50" i="7"/>
  <c r="GD50" i="7"/>
  <c r="GH50" i="7"/>
  <c r="GL50" i="7"/>
  <c r="GP50" i="7"/>
  <c r="GT50" i="7"/>
  <c r="GX50" i="7"/>
  <c r="HB50" i="7"/>
  <c r="HF50" i="7"/>
  <c r="HJ50" i="7"/>
  <c r="HN50" i="7"/>
  <c r="DS50" i="7"/>
  <c r="DW50" i="7"/>
  <c r="EA50" i="7"/>
  <c r="EE50" i="7"/>
  <c r="EI50" i="7"/>
  <c r="EM50" i="7"/>
  <c r="EQ50" i="7"/>
  <c r="EU50" i="7"/>
  <c r="EY50" i="7"/>
  <c r="FC50" i="7"/>
  <c r="FG50" i="7"/>
  <c r="FK50" i="7"/>
  <c r="FO50" i="7"/>
  <c r="FS50" i="7"/>
  <c r="FW50" i="7"/>
  <c r="GA50" i="7"/>
  <c r="GE50" i="7"/>
  <c r="GI50" i="7"/>
  <c r="GM50" i="7"/>
  <c r="GQ50" i="7"/>
  <c r="GU50" i="7"/>
  <c r="GY50" i="7"/>
  <c r="HC50" i="7"/>
  <c r="HG50" i="7"/>
  <c r="HK50" i="7"/>
  <c r="HO50" i="7"/>
  <c r="DT50" i="7"/>
  <c r="EJ50" i="7"/>
  <c r="EZ50" i="7"/>
  <c r="FP50" i="7"/>
  <c r="GF50" i="7"/>
  <c r="GV50" i="7"/>
  <c r="HL50" i="7"/>
  <c r="DX50" i="7"/>
  <c r="EN50" i="7"/>
  <c r="FD50" i="7"/>
  <c r="FT50" i="7"/>
  <c r="GJ50" i="7"/>
  <c r="GZ50" i="7"/>
  <c r="DV49" i="7"/>
  <c r="DZ49" i="7"/>
  <c r="ED49" i="7"/>
  <c r="EH49" i="7"/>
  <c r="EL49" i="7"/>
  <c r="EP49" i="7"/>
  <c r="ET49" i="7"/>
  <c r="EX49" i="7"/>
  <c r="FB49" i="7"/>
  <c r="FF49" i="7"/>
  <c r="FJ49" i="7"/>
  <c r="FN49" i="7"/>
  <c r="FR49" i="7"/>
  <c r="FV49" i="7"/>
  <c r="FZ49" i="7"/>
  <c r="GD49" i="7"/>
  <c r="GH49" i="7"/>
  <c r="GL49" i="7"/>
  <c r="GP49" i="7"/>
  <c r="GT49" i="7"/>
  <c r="GX49" i="7"/>
  <c r="HB49" i="7"/>
  <c r="HF49" i="7"/>
  <c r="HJ49" i="7"/>
  <c r="HN49" i="7"/>
  <c r="DS49" i="7"/>
  <c r="DW49" i="7"/>
  <c r="EA49" i="7"/>
  <c r="EE49" i="7"/>
  <c r="EI49" i="7"/>
  <c r="EM49" i="7"/>
  <c r="EQ49" i="7"/>
  <c r="EU49" i="7"/>
  <c r="EY49" i="7"/>
  <c r="FC49" i="7"/>
  <c r="FG49" i="7"/>
  <c r="FK49" i="7"/>
  <c r="FO49" i="7"/>
  <c r="FS49" i="7"/>
  <c r="FW49" i="7"/>
  <c r="GA49" i="7"/>
  <c r="GE49" i="7"/>
  <c r="GI49" i="7"/>
  <c r="GM49" i="7"/>
  <c r="GQ49" i="7"/>
  <c r="GU49" i="7"/>
  <c r="GY49" i="7"/>
  <c r="HC49" i="7"/>
  <c r="HG49" i="7"/>
  <c r="HK49" i="7"/>
  <c r="HO49" i="7"/>
  <c r="DT49" i="7"/>
  <c r="DX49" i="7"/>
  <c r="EB49" i="7"/>
  <c r="EF49" i="7"/>
  <c r="EJ49" i="7"/>
  <c r="EN49" i="7"/>
  <c r="ER49" i="7"/>
  <c r="EV49" i="7"/>
  <c r="EZ49" i="7"/>
  <c r="FD49" i="7"/>
  <c r="FH49" i="7"/>
  <c r="FL49" i="7"/>
  <c r="FP49" i="7"/>
  <c r="FT49" i="7"/>
  <c r="FX49" i="7"/>
  <c r="GB49" i="7"/>
  <c r="GF49" i="7"/>
  <c r="GJ49" i="7"/>
  <c r="GN49" i="7"/>
  <c r="GR49" i="7"/>
  <c r="GV49" i="7"/>
  <c r="GZ49" i="7"/>
  <c r="HD49" i="7"/>
  <c r="HH49" i="7"/>
  <c r="HL49" i="7"/>
  <c r="DY49" i="7"/>
  <c r="EO49" i="7"/>
  <c r="FE49" i="7"/>
  <c r="FU49" i="7"/>
  <c r="GK49" i="7"/>
  <c r="HA49" i="7"/>
  <c r="EC49" i="7"/>
  <c r="ES49" i="7"/>
  <c r="FI49" i="7"/>
  <c r="FY49" i="7"/>
  <c r="GO49" i="7"/>
  <c r="HE49" i="7"/>
  <c r="DT48" i="7"/>
  <c r="DX48" i="7"/>
  <c r="EB48" i="7"/>
  <c r="EF48" i="7"/>
  <c r="EJ48" i="7"/>
  <c r="EN48" i="7"/>
  <c r="ER48" i="7"/>
  <c r="EV48" i="7"/>
  <c r="EZ48" i="7"/>
  <c r="FD48" i="7"/>
  <c r="FH48" i="7"/>
  <c r="FL48" i="7"/>
  <c r="FP48" i="7"/>
  <c r="FT48" i="7"/>
  <c r="FX48" i="7"/>
  <c r="DU48" i="7"/>
  <c r="DY48" i="7"/>
  <c r="EC48" i="7"/>
  <c r="EG48" i="7"/>
  <c r="EK48" i="7"/>
  <c r="EO48" i="7"/>
  <c r="ES48" i="7"/>
  <c r="EW48" i="7"/>
  <c r="FA48" i="7"/>
  <c r="FE48" i="7"/>
  <c r="FI48" i="7"/>
  <c r="FM48" i="7"/>
  <c r="FQ48" i="7"/>
  <c r="FU48" i="7"/>
  <c r="FY48" i="7"/>
  <c r="DV48" i="7"/>
  <c r="DZ48" i="7"/>
  <c r="ED48" i="7"/>
  <c r="EH48" i="7"/>
  <c r="EL48" i="7"/>
  <c r="EP48" i="7"/>
  <c r="ET48" i="7"/>
  <c r="EX48" i="7"/>
  <c r="FB48" i="7"/>
  <c r="FF48" i="7"/>
  <c r="FJ48" i="7"/>
  <c r="FN48" i="7"/>
  <c r="FR48" i="7"/>
  <c r="FV48" i="7"/>
  <c r="FZ48" i="7"/>
  <c r="EE48" i="7"/>
  <c r="EU48" i="7"/>
  <c r="FK48" i="7"/>
  <c r="GA48" i="7"/>
  <c r="GE48" i="7"/>
  <c r="GI48" i="7"/>
  <c r="GM48" i="7"/>
  <c r="GQ48" i="7"/>
  <c r="GU48" i="7"/>
  <c r="GY48" i="7"/>
  <c r="HC48" i="7"/>
  <c r="HG48" i="7"/>
  <c r="HK48" i="7"/>
  <c r="HO48" i="7"/>
  <c r="DS48" i="7"/>
  <c r="EI48" i="7"/>
  <c r="EY48" i="7"/>
  <c r="FO48" i="7"/>
  <c r="GB48" i="7"/>
  <c r="GF48" i="7"/>
  <c r="GJ48" i="7"/>
  <c r="GN48" i="7"/>
  <c r="GR48" i="7"/>
  <c r="GV48" i="7"/>
  <c r="GZ48" i="7"/>
  <c r="HD48" i="7"/>
  <c r="HH48" i="7"/>
  <c r="HL48" i="7"/>
  <c r="DW48" i="7"/>
  <c r="EM48" i="7"/>
  <c r="FC48" i="7"/>
  <c r="FS48" i="7"/>
  <c r="GC48" i="7"/>
  <c r="GG48" i="7"/>
  <c r="GK48" i="7"/>
  <c r="GO48" i="7"/>
  <c r="GS48" i="7"/>
  <c r="GW48" i="7"/>
  <c r="HA48" i="7"/>
  <c r="HE48" i="7"/>
  <c r="HI48" i="7"/>
  <c r="HM48" i="7"/>
  <c r="FW48" i="7"/>
  <c r="GP48" i="7"/>
  <c r="HF48" i="7"/>
  <c r="EA48" i="7"/>
  <c r="GD48" i="7"/>
  <c r="GT48" i="7"/>
  <c r="HJ48" i="7"/>
  <c r="DU47" i="7"/>
  <c r="DY47" i="7"/>
  <c r="EC47" i="7"/>
  <c r="EG47" i="7"/>
  <c r="EK47" i="7"/>
  <c r="EO47" i="7"/>
  <c r="ES47" i="7"/>
  <c r="EW47" i="7"/>
  <c r="FA47" i="7"/>
  <c r="FE47" i="7"/>
  <c r="FI47" i="7"/>
  <c r="FM47" i="7"/>
  <c r="FQ47" i="7"/>
  <c r="FU47" i="7"/>
  <c r="FY47" i="7"/>
  <c r="GC47" i="7"/>
  <c r="GG47" i="7"/>
  <c r="GK47" i="7"/>
  <c r="GO47" i="7"/>
  <c r="GS47" i="7"/>
  <c r="GW47" i="7"/>
  <c r="HA47" i="7"/>
  <c r="HE47" i="7"/>
  <c r="HI47" i="7"/>
  <c r="HM47" i="7"/>
  <c r="DV47" i="7"/>
  <c r="DZ47" i="7"/>
  <c r="ED47" i="7"/>
  <c r="EH47" i="7"/>
  <c r="EL47" i="7"/>
  <c r="EP47" i="7"/>
  <c r="ET47" i="7"/>
  <c r="EX47" i="7"/>
  <c r="FB47" i="7"/>
  <c r="FF47" i="7"/>
  <c r="FJ47" i="7"/>
  <c r="FN47" i="7"/>
  <c r="FR47" i="7"/>
  <c r="FV47" i="7"/>
  <c r="FZ47" i="7"/>
  <c r="GD47" i="7"/>
  <c r="GH47" i="7"/>
  <c r="GL47" i="7"/>
  <c r="GP47" i="7"/>
  <c r="GT47" i="7"/>
  <c r="GX47" i="7"/>
  <c r="HB47" i="7"/>
  <c r="HF47" i="7"/>
  <c r="HJ47" i="7"/>
  <c r="HN47" i="7"/>
  <c r="DS47" i="7"/>
  <c r="DW47" i="7"/>
  <c r="EA47" i="7"/>
  <c r="EE47" i="7"/>
  <c r="EI47" i="7"/>
  <c r="EM47" i="7"/>
  <c r="EQ47" i="7"/>
  <c r="EU47" i="7"/>
  <c r="EY47" i="7"/>
  <c r="FC47" i="7"/>
  <c r="FG47" i="7"/>
  <c r="FK47" i="7"/>
  <c r="FO47" i="7"/>
  <c r="FS47" i="7"/>
  <c r="FW47" i="7"/>
  <c r="GA47" i="7"/>
  <c r="GE47" i="7"/>
  <c r="GI47" i="7"/>
  <c r="GM47" i="7"/>
  <c r="GQ47" i="7"/>
  <c r="GU47" i="7"/>
  <c r="GY47" i="7"/>
  <c r="HC47" i="7"/>
  <c r="HG47" i="7"/>
  <c r="HK47" i="7"/>
  <c r="HO47" i="7"/>
  <c r="DT47" i="7"/>
  <c r="EJ47" i="7"/>
  <c r="EZ47" i="7"/>
  <c r="FP47" i="7"/>
  <c r="GF47" i="7"/>
  <c r="GV47" i="7"/>
  <c r="HL47" i="7"/>
  <c r="DX47" i="7"/>
  <c r="EN47" i="7"/>
  <c r="FD47" i="7"/>
  <c r="FT47" i="7"/>
  <c r="GJ47" i="7"/>
  <c r="GZ47" i="7"/>
  <c r="EB47" i="7"/>
  <c r="ER47" i="7"/>
  <c r="FH47" i="7"/>
  <c r="FX47" i="7"/>
  <c r="GN47" i="7"/>
  <c r="HD47" i="7"/>
  <c r="EV47" i="7"/>
  <c r="HH47" i="7"/>
  <c r="FL47" i="7"/>
  <c r="DV46" i="7"/>
  <c r="DZ46" i="7"/>
  <c r="ED46" i="7"/>
  <c r="EH46" i="7"/>
  <c r="EL46" i="7"/>
  <c r="EP46" i="7"/>
  <c r="ET46" i="7"/>
  <c r="EX46" i="7"/>
  <c r="FB46" i="7"/>
  <c r="FF46" i="7"/>
  <c r="FJ46" i="7"/>
  <c r="FN46" i="7"/>
  <c r="FR46" i="7"/>
  <c r="FV46" i="7"/>
  <c r="FZ46" i="7"/>
  <c r="GD46" i="7"/>
  <c r="GH46" i="7"/>
  <c r="GL46" i="7"/>
  <c r="GP46" i="7"/>
  <c r="GT46" i="7"/>
  <c r="GX46" i="7"/>
  <c r="HB46" i="7"/>
  <c r="HF46" i="7"/>
  <c r="HJ46" i="7"/>
  <c r="HN46" i="7"/>
  <c r="DS46" i="7"/>
  <c r="DW46" i="7"/>
  <c r="EA46" i="7"/>
  <c r="EE46" i="7"/>
  <c r="EI46" i="7"/>
  <c r="EM46" i="7"/>
  <c r="EQ46" i="7"/>
  <c r="EU46" i="7"/>
  <c r="EY46" i="7"/>
  <c r="FC46" i="7"/>
  <c r="FG46" i="7"/>
  <c r="FK46" i="7"/>
  <c r="FO46" i="7"/>
  <c r="FS46" i="7"/>
  <c r="FW46" i="7"/>
  <c r="GA46" i="7"/>
  <c r="GE46" i="7"/>
  <c r="GI46" i="7"/>
  <c r="GM46" i="7"/>
  <c r="GQ46" i="7"/>
  <c r="GU46" i="7"/>
  <c r="GY46" i="7"/>
  <c r="HC46" i="7"/>
  <c r="HG46" i="7"/>
  <c r="HK46" i="7"/>
  <c r="HO46" i="7"/>
  <c r="DT46" i="7"/>
  <c r="DX46" i="7"/>
  <c r="EB46" i="7"/>
  <c r="EF46" i="7"/>
  <c r="EJ46" i="7"/>
  <c r="EN46" i="7"/>
  <c r="ER46" i="7"/>
  <c r="EV46" i="7"/>
  <c r="EZ46" i="7"/>
  <c r="FD46" i="7"/>
  <c r="FH46" i="7"/>
  <c r="FL46" i="7"/>
  <c r="FP46" i="7"/>
  <c r="FT46" i="7"/>
  <c r="FX46" i="7"/>
  <c r="GB46" i="7"/>
  <c r="GF46" i="7"/>
  <c r="GJ46" i="7"/>
  <c r="GN46" i="7"/>
  <c r="GR46" i="7"/>
  <c r="GV46" i="7"/>
  <c r="GZ46" i="7"/>
  <c r="HD46" i="7"/>
  <c r="HH46" i="7"/>
  <c r="HL46" i="7"/>
  <c r="DY46" i="7"/>
  <c r="EO46" i="7"/>
  <c r="FE46" i="7"/>
  <c r="FU46" i="7"/>
  <c r="GK46" i="7"/>
  <c r="HA46" i="7"/>
  <c r="EC46" i="7"/>
  <c r="ES46" i="7"/>
  <c r="FI46" i="7"/>
  <c r="FY46" i="7"/>
  <c r="GO46" i="7"/>
  <c r="HE46" i="7"/>
  <c r="EG46" i="7"/>
  <c r="EW46" i="7"/>
  <c r="FM46" i="7"/>
  <c r="GC46" i="7"/>
  <c r="GS46" i="7"/>
  <c r="HI46" i="7"/>
  <c r="DU46" i="7"/>
  <c r="GG46" i="7"/>
  <c r="EK46" i="7"/>
  <c r="GW46" i="7"/>
  <c r="DS45" i="7"/>
  <c r="DW45" i="7"/>
  <c r="EA45" i="7"/>
  <c r="EE45" i="7"/>
  <c r="EI45" i="7"/>
  <c r="EM45" i="7"/>
  <c r="EQ45" i="7"/>
  <c r="EU45" i="7"/>
  <c r="EY45" i="7"/>
  <c r="FC45" i="7"/>
  <c r="FG45" i="7"/>
  <c r="FK45" i="7"/>
  <c r="FO45" i="7"/>
  <c r="FS45" i="7"/>
  <c r="FW45" i="7"/>
  <c r="GA45" i="7"/>
  <c r="GE45" i="7"/>
  <c r="GI45" i="7"/>
  <c r="GM45" i="7"/>
  <c r="GQ45" i="7"/>
  <c r="GU45" i="7"/>
  <c r="GY45" i="7"/>
  <c r="HC45" i="7"/>
  <c r="HG45" i="7"/>
  <c r="HK45" i="7"/>
  <c r="HO45" i="7"/>
  <c r="DT45" i="7"/>
  <c r="DX45" i="7"/>
  <c r="EB45" i="7"/>
  <c r="EF45" i="7"/>
  <c r="EJ45" i="7"/>
  <c r="EN45" i="7"/>
  <c r="ER45" i="7"/>
  <c r="EV45" i="7"/>
  <c r="EZ45" i="7"/>
  <c r="FD45" i="7"/>
  <c r="FH45" i="7"/>
  <c r="FL45" i="7"/>
  <c r="FP45" i="7"/>
  <c r="FT45" i="7"/>
  <c r="FX45" i="7"/>
  <c r="GB45" i="7"/>
  <c r="GF45" i="7"/>
  <c r="GJ45" i="7"/>
  <c r="GN45" i="7"/>
  <c r="GR45" i="7"/>
  <c r="GV45" i="7"/>
  <c r="GZ45" i="7"/>
  <c r="HD45" i="7"/>
  <c r="HH45" i="7"/>
  <c r="HL45" i="7"/>
  <c r="DU45" i="7"/>
  <c r="DY45" i="7"/>
  <c r="EC45" i="7"/>
  <c r="EG45" i="7"/>
  <c r="EK45" i="7"/>
  <c r="EO45" i="7"/>
  <c r="ES45" i="7"/>
  <c r="EW45" i="7"/>
  <c r="FA45" i="7"/>
  <c r="FE45" i="7"/>
  <c r="FI45" i="7"/>
  <c r="FM45" i="7"/>
  <c r="FQ45" i="7"/>
  <c r="FU45" i="7"/>
  <c r="FY45" i="7"/>
  <c r="GC45" i="7"/>
  <c r="GG45" i="7"/>
  <c r="GK45" i="7"/>
  <c r="GO45" i="7"/>
  <c r="GS45" i="7"/>
  <c r="GW45" i="7"/>
  <c r="HA45" i="7"/>
  <c r="HE45" i="7"/>
  <c r="HI45" i="7"/>
  <c r="HM45" i="7"/>
  <c r="ED45" i="7"/>
  <c r="ET45" i="7"/>
  <c r="FJ45" i="7"/>
  <c r="FZ45" i="7"/>
  <c r="GP45" i="7"/>
  <c r="HF45" i="7"/>
  <c r="EH45" i="7"/>
  <c r="EX45" i="7"/>
  <c r="FN45" i="7"/>
  <c r="GD45" i="7"/>
  <c r="GT45" i="7"/>
  <c r="HJ45" i="7"/>
  <c r="DV45" i="7"/>
  <c r="EL45" i="7"/>
  <c r="FB45" i="7"/>
  <c r="FR45" i="7"/>
  <c r="GH45" i="7"/>
  <c r="GX45" i="7"/>
  <c r="HN45" i="7"/>
  <c r="FF45" i="7"/>
  <c r="FV45" i="7"/>
  <c r="DT44" i="7"/>
  <c r="DX44" i="7"/>
  <c r="EB44" i="7"/>
  <c r="EF44" i="7"/>
  <c r="EJ44" i="7"/>
  <c r="EN44" i="7"/>
  <c r="ER44" i="7"/>
  <c r="EV44" i="7"/>
  <c r="EZ44" i="7"/>
  <c r="FD44" i="7"/>
  <c r="FH44" i="7"/>
  <c r="FL44" i="7"/>
  <c r="FP44" i="7"/>
  <c r="FT44" i="7"/>
  <c r="FX44" i="7"/>
  <c r="GB44" i="7"/>
  <c r="GF44" i="7"/>
  <c r="GJ44" i="7"/>
  <c r="GN44" i="7"/>
  <c r="GR44" i="7"/>
  <c r="GV44" i="7"/>
  <c r="GZ44" i="7"/>
  <c r="HD44" i="7"/>
  <c r="HH44" i="7"/>
  <c r="HL44" i="7"/>
  <c r="DU44" i="7"/>
  <c r="DY44" i="7"/>
  <c r="EC44" i="7"/>
  <c r="EG44" i="7"/>
  <c r="EK44" i="7"/>
  <c r="EO44" i="7"/>
  <c r="ES44" i="7"/>
  <c r="EW44" i="7"/>
  <c r="FA44" i="7"/>
  <c r="FE44" i="7"/>
  <c r="FI44" i="7"/>
  <c r="FM44" i="7"/>
  <c r="FQ44" i="7"/>
  <c r="FU44" i="7"/>
  <c r="FY44" i="7"/>
  <c r="GC44" i="7"/>
  <c r="GG44" i="7"/>
  <c r="GK44" i="7"/>
  <c r="GO44" i="7"/>
  <c r="GS44" i="7"/>
  <c r="GW44" i="7"/>
  <c r="HA44" i="7"/>
  <c r="HE44" i="7"/>
  <c r="HI44" i="7"/>
  <c r="HM44" i="7"/>
  <c r="DV44" i="7"/>
  <c r="DZ44" i="7"/>
  <c r="ED44" i="7"/>
  <c r="EH44" i="7"/>
  <c r="EL44" i="7"/>
  <c r="EP44" i="7"/>
  <c r="ET44" i="7"/>
  <c r="EX44" i="7"/>
  <c r="FB44" i="7"/>
  <c r="FF44" i="7"/>
  <c r="FJ44" i="7"/>
  <c r="FN44" i="7"/>
  <c r="FR44" i="7"/>
  <c r="FV44" i="7"/>
  <c r="FZ44" i="7"/>
  <c r="GD44" i="7"/>
  <c r="GH44" i="7"/>
  <c r="GL44" i="7"/>
  <c r="GP44" i="7"/>
  <c r="GT44" i="7"/>
  <c r="GX44" i="7"/>
  <c r="HB44" i="7"/>
  <c r="HF44" i="7"/>
  <c r="HJ44" i="7"/>
  <c r="HN44" i="7"/>
  <c r="DS44" i="7"/>
  <c r="EI44" i="7"/>
  <c r="EY44" i="7"/>
  <c r="FO44" i="7"/>
  <c r="GE44" i="7"/>
  <c r="GU44" i="7"/>
  <c r="HK44" i="7"/>
  <c r="DW44" i="7"/>
  <c r="EM44" i="7"/>
  <c r="FC44" i="7"/>
  <c r="FS44" i="7"/>
  <c r="GI44" i="7"/>
  <c r="GY44" i="7"/>
  <c r="HO44" i="7"/>
  <c r="EA44" i="7"/>
  <c r="EQ44" i="7"/>
  <c r="FG44" i="7"/>
  <c r="FW44" i="7"/>
  <c r="GM44" i="7"/>
  <c r="HC44" i="7"/>
  <c r="EE44" i="7"/>
  <c r="GQ44" i="7"/>
  <c r="EU44" i="7"/>
  <c r="HG44" i="7"/>
  <c r="DU43" i="7"/>
  <c r="DY43" i="7"/>
  <c r="EC43" i="7"/>
  <c r="EG43" i="7"/>
  <c r="EK43" i="7"/>
  <c r="EO43" i="7"/>
  <c r="ES43" i="7"/>
  <c r="EW43" i="7"/>
  <c r="FA43" i="7"/>
  <c r="FE43" i="7"/>
  <c r="FI43" i="7"/>
  <c r="FM43" i="7"/>
  <c r="FQ43" i="7"/>
  <c r="FU43" i="7"/>
  <c r="FY43" i="7"/>
  <c r="GC43" i="7"/>
  <c r="GG43" i="7"/>
  <c r="GK43" i="7"/>
  <c r="GO43" i="7"/>
  <c r="GS43" i="7"/>
  <c r="GW43" i="7"/>
  <c r="HA43" i="7"/>
  <c r="HE43" i="7"/>
  <c r="HI43" i="7"/>
  <c r="HM43" i="7"/>
  <c r="DV43" i="7"/>
  <c r="DZ43" i="7"/>
  <c r="ED43" i="7"/>
  <c r="EH43" i="7"/>
  <c r="EL43" i="7"/>
  <c r="EP43" i="7"/>
  <c r="ET43" i="7"/>
  <c r="EX43" i="7"/>
  <c r="FB43" i="7"/>
  <c r="FF43" i="7"/>
  <c r="FJ43" i="7"/>
  <c r="FN43" i="7"/>
  <c r="FR43" i="7"/>
  <c r="FV43" i="7"/>
  <c r="FZ43" i="7"/>
  <c r="GD43" i="7"/>
  <c r="GH43" i="7"/>
  <c r="GL43" i="7"/>
  <c r="GP43" i="7"/>
  <c r="GT43" i="7"/>
  <c r="GX43" i="7"/>
  <c r="HB43" i="7"/>
  <c r="HF43" i="7"/>
  <c r="HJ43" i="7"/>
  <c r="HN43" i="7"/>
  <c r="DS43" i="7"/>
  <c r="DW43" i="7"/>
  <c r="EA43" i="7"/>
  <c r="EE43" i="7"/>
  <c r="EI43" i="7"/>
  <c r="EM43" i="7"/>
  <c r="EQ43" i="7"/>
  <c r="EU43" i="7"/>
  <c r="EY43" i="7"/>
  <c r="FC43" i="7"/>
  <c r="FG43" i="7"/>
  <c r="FK43" i="7"/>
  <c r="FO43" i="7"/>
  <c r="FS43" i="7"/>
  <c r="FW43" i="7"/>
  <c r="GA43" i="7"/>
  <c r="GE43" i="7"/>
  <c r="GI43" i="7"/>
  <c r="GM43" i="7"/>
  <c r="GQ43" i="7"/>
  <c r="GU43" i="7"/>
  <c r="GY43" i="7"/>
  <c r="HC43" i="7"/>
  <c r="HG43" i="7"/>
  <c r="HK43" i="7"/>
  <c r="HO43" i="7"/>
  <c r="DX43" i="7"/>
  <c r="EN43" i="7"/>
  <c r="FD43" i="7"/>
  <c r="FT43" i="7"/>
  <c r="GJ43" i="7"/>
  <c r="GZ43" i="7"/>
  <c r="EB43" i="7"/>
  <c r="ER43" i="7"/>
  <c r="FH43" i="7"/>
  <c r="FX43" i="7"/>
  <c r="GN43" i="7"/>
  <c r="HD43" i="7"/>
  <c r="EF43" i="7"/>
  <c r="EV43" i="7"/>
  <c r="FL43" i="7"/>
  <c r="GB43" i="7"/>
  <c r="GR43" i="7"/>
  <c r="HH43" i="7"/>
  <c r="FP43" i="7"/>
  <c r="DT43" i="7"/>
  <c r="GF43" i="7"/>
  <c r="DV42" i="7"/>
  <c r="DZ42" i="7"/>
  <c r="ED42" i="7"/>
  <c r="EH42" i="7"/>
  <c r="EL42" i="7"/>
  <c r="EP42" i="7"/>
  <c r="ET42" i="7"/>
  <c r="EX42" i="7"/>
  <c r="FB42" i="7"/>
  <c r="FF42" i="7"/>
  <c r="FJ42" i="7"/>
  <c r="FN42" i="7"/>
  <c r="FR42" i="7"/>
  <c r="FV42" i="7"/>
  <c r="FZ42" i="7"/>
  <c r="GD42" i="7"/>
  <c r="GH42" i="7"/>
  <c r="GL42" i="7"/>
  <c r="GP42" i="7"/>
  <c r="GT42" i="7"/>
  <c r="GX42" i="7"/>
  <c r="HB42" i="7"/>
  <c r="HF42" i="7"/>
  <c r="HJ42" i="7"/>
  <c r="HN42" i="7"/>
  <c r="DS42" i="7"/>
  <c r="DW42" i="7"/>
  <c r="EA42" i="7"/>
  <c r="EE42" i="7"/>
  <c r="EI42" i="7"/>
  <c r="EM42" i="7"/>
  <c r="EQ42" i="7"/>
  <c r="EU42" i="7"/>
  <c r="EY42" i="7"/>
  <c r="FC42" i="7"/>
  <c r="FG42" i="7"/>
  <c r="FK42" i="7"/>
  <c r="FO42" i="7"/>
  <c r="FS42" i="7"/>
  <c r="FW42" i="7"/>
  <c r="GA42" i="7"/>
  <c r="GE42" i="7"/>
  <c r="GI42" i="7"/>
  <c r="GM42" i="7"/>
  <c r="GQ42" i="7"/>
  <c r="GU42" i="7"/>
  <c r="GY42" i="7"/>
  <c r="HC42" i="7"/>
  <c r="HG42" i="7"/>
  <c r="HK42" i="7"/>
  <c r="HO42" i="7"/>
  <c r="DT42" i="7"/>
  <c r="DX42" i="7"/>
  <c r="EB42" i="7"/>
  <c r="EF42" i="7"/>
  <c r="EJ42" i="7"/>
  <c r="EN42" i="7"/>
  <c r="ER42" i="7"/>
  <c r="EV42" i="7"/>
  <c r="EZ42" i="7"/>
  <c r="FD42" i="7"/>
  <c r="FH42" i="7"/>
  <c r="FL42" i="7"/>
  <c r="FP42" i="7"/>
  <c r="FT42" i="7"/>
  <c r="FX42" i="7"/>
  <c r="GB42" i="7"/>
  <c r="GF42" i="7"/>
  <c r="GJ42" i="7"/>
  <c r="GN42" i="7"/>
  <c r="GR42" i="7"/>
  <c r="GV42" i="7"/>
  <c r="GZ42" i="7"/>
  <c r="HD42" i="7"/>
  <c r="HH42" i="7"/>
  <c r="HL42" i="7"/>
  <c r="EC42" i="7"/>
  <c r="ES42" i="7"/>
  <c r="FI42" i="7"/>
  <c r="FY42" i="7"/>
  <c r="GO42" i="7"/>
  <c r="HE42" i="7"/>
  <c r="EG42" i="7"/>
  <c r="EW42" i="7"/>
  <c r="FM42" i="7"/>
  <c r="GC42" i="7"/>
  <c r="GS42" i="7"/>
  <c r="HI42" i="7"/>
  <c r="DU42" i="7"/>
  <c r="EK42" i="7"/>
  <c r="FA42" i="7"/>
  <c r="FQ42" i="7"/>
  <c r="GG42" i="7"/>
  <c r="GW42" i="7"/>
  <c r="HM42" i="7"/>
  <c r="EO42" i="7"/>
  <c r="HA42" i="7"/>
  <c r="FE42" i="7"/>
  <c r="DS41" i="7"/>
  <c r="DW41" i="7"/>
  <c r="EA41" i="7"/>
  <c r="EE41" i="7"/>
  <c r="EI41" i="7"/>
  <c r="EM41" i="7"/>
  <c r="EQ41" i="7"/>
  <c r="EU41" i="7"/>
  <c r="EY41" i="7"/>
  <c r="FC41" i="7"/>
  <c r="FG41" i="7"/>
  <c r="FK41" i="7"/>
  <c r="FO41" i="7"/>
  <c r="FS41" i="7"/>
  <c r="FW41" i="7"/>
  <c r="GA41" i="7"/>
  <c r="GE41" i="7"/>
  <c r="GI41" i="7"/>
  <c r="GM41" i="7"/>
  <c r="GQ41" i="7"/>
  <c r="GU41" i="7"/>
  <c r="GY41" i="7"/>
  <c r="HC41" i="7"/>
  <c r="HG41" i="7"/>
  <c r="HK41" i="7"/>
  <c r="HO41" i="7"/>
  <c r="DT41" i="7"/>
  <c r="DX41" i="7"/>
  <c r="EB41" i="7"/>
  <c r="EF41" i="7"/>
  <c r="EJ41" i="7"/>
  <c r="EN41" i="7"/>
  <c r="ER41" i="7"/>
  <c r="EV41" i="7"/>
  <c r="EZ41" i="7"/>
  <c r="FD41" i="7"/>
  <c r="FH41" i="7"/>
  <c r="FL41" i="7"/>
  <c r="FP41" i="7"/>
  <c r="FT41" i="7"/>
  <c r="FX41" i="7"/>
  <c r="GB41" i="7"/>
  <c r="GF41" i="7"/>
  <c r="GJ41" i="7"/>
  <c r="GN41" i="7"/>
  <c r="GR41" i="7"/>
  <c r="GV41" i="7"/>
  <c r="GZ41" i="7"/>
  <c r="HD41" i="7"/>
  <c r="HH41" i="7"/>
  <c r="HL41" i="7"/>
  <c r="DU41" i="7"/>
  <c r="DY41" i="7"/>
  <c r="EC41" i="7"/>
  <c r="EG41" i="7"/>
  <c r="EK41" i="7"/>
  <c r="EO41" i="7"/>
  <c r="ES41" i="7"/>
  <c r="EW41" i="7"/>
  <c r="FA41" i="7"/>
  <c r="FE41" i="7"/>
  <c r="FI41" i="7"/>
  <c r="FM41" i="7"/>
  <c r="FQ41" i="7"/>
  <c r="FU41" i="7"/>
  <c r="FY41" i="7"/>
  <c r="GC41" i="7"/>
  <c r="GG41" i="7"/>
  <c r="GK41" i="7"/>
  <c r="GO41" i="7"/>
  <c r="GS41" i="7"/>
  <c r="GW41" i="7"/>
  <c r="HA41" i="7"/>
  <c r="HE41" i="7"/>
  <c r="HI41" i="7"/>
  <c r="HM41" i="7"/>
  <c r="EH41" i="7"/>
  <c r="EX41" i="7"/>
  <c r="FN41" i="7"/>
  <c r="GD41" i="7"/>
  <c r="GT41" i="7"/>
  <c r="HJ41" i="7"/>
  <c r="DV41" i="7"/>
  <c r="EL41" i="7"/>
  <c r="FB41" i="7"/>
  <c r="FR41" i="7"/>
  <c r="GH41" i="7"/>
  <c r="GX41" i="7"/>
  <c r="HN41" i="7"/>
  <c r="DZ41" i="7"/>
  <c r="EP41" i="7"/>
  <c r="FF41" i="7"/>
  <c r="FV41" i="7"/>
  <c r="GL41" i="7"/>
  <c r="HB41" i="7"/>
  <c r="FZ41" i="7"/>
  <c r="ED41" i="7"/>
  <c r="GP41" i="7"/>
  <c r="DT40" i="7"/>
  <c r="DX40" i="7"/>
  <c r="EB40" i="7"/>
  <c r="EF40" i="7"/>
  <c r="EJ40" i="7"/>
  <c r="EN40" i="7"/>
  <c r="ER40" i="7"/>
  <c r="EV40" i="7"/>
  <c r="EZ40" i="7"/>
  <c r="FD40" i="7"/>
  <c r="FH40" i="7"/>
  <c r="FL40" i="7"/>
  <c r="FP40" i="7"/>
  <c r="FT40" i="7"/>
  <c r="FX40" i="7"/>
  <c r="GB40" i="7"/>
  <c r="GF40" i="7"/>
  <c r="GJ40" i="7"/>
  <c r="GN40" i="7"/>
  <c r="GR40" i="7"/>
  <c r="GV40" i="7"/>
  <c r="GZ40" i="7"/>
  <c r="HD40" i="7"/>
  <c r="HH40" i="7"/>
  <c r="HL40" i="7"/>
  <c r="DU40" i="7"/>
  <c r="DY40" i="7"/>
  <c r="EC40" i="7"/>
  <c r="EG40" i="7"/>
  <c r="EK40" i="7"/>
  <c r="EO40" i="7"/>
  <c r="ES40" i="7"/>
  <c r="EW40" i="7"/>
  <c r="FA40" i="7"/>
  <c r="FE40" i="7"/>
  <c r="FI40" i="7"/>
  <c r="FM40" i="7"/>
  <c r="FQ40" i="7"/>
  <c r="FU40" i="7"/>
  <c r="FY40" i="7"/>
  <c r="GC40" i="7"/>
  <c r="GG40" i="7"/>
  <c r="GK40" i="7"/>
  <c r="GO40" i="7"/>
  <c r="GS40" i="7"/>
  <c r="GW40" i="7"/>
  <c r="HA40" i="7"/>
  <c r="HE40" i="7"/>
  <c r="HI40" i="7"/>
  <c r="HM40" i="7"/>
  <c r="DV40" i="7"/>
  <c r="DZ40" i="7"/>
  <c r="ED40" i="7"/>
  <c r="EH40" i="7"/>
  <c r="EL40" i="7"/>
  <c r="EP40" i="7"/>
  <c r="ET40" i="7"/>
  <c r="EX40" i="7"/>
  <c r="FB40" i="7"/>
  <c r="FF40" i="7"/>
  <c r="FJ40" i="7"/>
  <c r="FN40" i="7"/>
  <c r="FR40" i="7"/>
  <c r="FV40" i="7"/>
  <c r="FZ40" i="7"/>
  <c r="GD40" i="7"/>
  <c r="GH40" i="7"/>
  <c r="GL40" i="7"/>
  <c r="GP40" i="7"/>
  <c r="GT40" i="7"/>
  <c r="GX40" i="7"/>
  <c r="HB40" i="7"/>
  <c r="HF40" i="7"/>
  <c r="HJ40" i="7"/>
  <c r="HN40" i="7"/>
  <c r="DW40" i="7"/>
  <c r="EM40" i="7"/>
  <c r="FC40" i="7"/>
  <c r="FS40" i="7"/>
  <c r="GI40" i="7"/>
  <c r="GY40" i="7"/>
  <c r="HO40" i="7"/>
  <c r="EA40" i="7"/>
  <c r="EQ40" i="7"/>
  <c r="FG40" i="7"/>
  <c r="FW40" i="7"/>
  <c r="GM40" i="7"/>
  <c r="HC40" i="7"/>
  <c r="EE40" i="7"/>
  <c r="EU40" i="7"/>
  <c r="FK40" i="7"/>
  <c r="GA40" i="7"/>
  <c r="GQ40" i="7"/>
  <c r="HG40" i="7"/>
  <c r="EY40" i="7"/>
  <c r="HK40" i="7"/>
  <c r="FO40" i="7"/>
  <c r="DU39" i="7"/>
  <c r="DY39" i="7"/>
  <c r="EC39" i="7"/>
  <c r="EG39" i="7"/>
  <c r="EK39" i="7"/>
  <c r="EO39" i="7"/>
  <c r="ES39" i="7"/>
  <c r="EW39" i="7"/>
  <c r="FA39" i="7"/>
  <c r="FE39" i="7"/>
  <c r="FI39" i="7"/>
  <c r="FM39" i="7"/>
  <c r="FQ39" i="7"/>
  <c r="FU39" i="7"/>
  <c r="FY39" i="7"/>
  <c r="GC39" i="7"/>
  <c r="GG39" i="7"/>
  <c r="GK39" i="7"/>
  <c r="GO39" i="7"/>
  <c r="GS39" i="7"/>
  <c r="GW39" i="7"/>
  <c r="HA39" i="7"/>
  <c r="HE39" i="7"/>
  <c r="HI39" i="7"/>
  <c r="HM39" i="7"/>
  <c r="DV39" i="7"/>
  <c r="DZ39" i="7"/>
  <c r="ED39" i="7"/>
  <c r="EH39" i="7"/>
  <c r="EL39" i="7"/>
  <c r="EP39" i="7"/>
  <c r="ET39" i="7"/>
  <c r="EX39" i="7"/>
  <c r="FB39" i="7"/>
  <c r="FF39" i="7"/>
  <c r="FJ39" i="7"/>
  <c r="FN39" i="7"/>
  <c r="FR39" i="7"/>
  <c r="FV39" i="7"/>
  <c r="FZ39" i="7"/>
  <c r="GD39" i="7"/>
  <c r="GH39" i="7"/>
  <c r="GL39" i="7"/>
  <c r="GP39" i="7"/>
  <c r="GT39" i="7"/>
  <c r="GX39" i="7"/>
  <c r="HB39" i="7"/>
  <c r="HF39" i="7"/>
  <c r="HJ39" i="7"/>
  <c r="HN39" i="7"/>
  <c r="DS39" i="7"/>
  <c r="DW39" i="7"/>
  <c r="EA39" i="7"/>
  <c r="EE39" i="7"/>
  <c r="EI39" i="7"/>
  <c r="EM39" i="7"/>
  <c r="EQ39" i="7"/>
  <c r="EU39" i="7"/>
  <c r="EY39" i="7"/>
  <c r="FC39" i="7"/>
  <c r="FG39" i="7"/>
  <c r="FK39" i="7"/>
  <c r="FO39" i="7"/>
  <c r="FS39" i="7"/>
  <c r="FW39" i="7"/>
  <c r="GA39" i="7"/>
  <c r="GE39" i="7"/>
  <c r="GI39" i="7"/>
  <c r="GM39" i="7"/>
  <c r="GQ39" i="7"/>
  <c r="GU39" i="7"/>
  <c r="GY39" i="7"/>
  <c r="HC39" i="7"/>
  <c r="HG39" i="7"/>
  <c r="HK39" i="7"/>
  <c r="HO39" i="7"/>
  <c r="EB39" i="7"/>
  <c r="ER39" i="7"/>
  <c r="FH39" i="7"/>
  <c r="FX39" i="7"/>
  <c r="GN39" i="7"/>
  <c r="HD39" i="7"/>
  <c r="EF39" i="7"/>
  <c r="EV39" i="7"/>
  <c r="FL39" i="7"/>
  <c r="GB39" i="7"/>
  <c r="GR39" i="7"/>
  <c r="HH39" i="7"/>
  <c r="DT39" i="7"/>
  <c r="EJ39" i="7"/>
  <c r="EZ39" i="7"/>
  <c r="FP39" i="7"/>
  <c r="GF39" i="7"/>
  <c r="GV39" i="7"/>
  <c r="HL39" i="7"/>
  <c r="DX39" i="7"/>
  <c r="GJ39" i="7"/>
  <c r="EN39" i="7"/>
  <c r="GZ39" i="7"/>
  <c r="DV38" i="7"/>
  <c r="DZ38" i="7"/>
  <c r="ED38" i="7"/>
  <c r="EH38" i="7"/>
  <c r="EL38" i="7"/>
  <c r="EP38" i="7"/>
  <c r="ET38" i="7"/>
  <c r="EX38" i="7"/>
  <c r="FB38" i="7"/>
  <c r="FF38" i="7"/>
  <c r="FJ38" i="7"/>
  <c r="FN38" i="7"/>
  <c r="FR38" i="7"/>
  <c r="FV38" i="7"/>
  <c r="FZ38" i="7"/>
  <c r="GD38" i="7"/>
  <c r="GH38" i="7"/>
  <c r="GL38" i="7"/>
  <c r="GP38" i="7"/>
  <c r="GT38" i="7"/>
  <c r="GX38" i="7"/>
  <c r="HB38" i="7"/>
  <c r="HF38" i="7"/>
  <c r="HJ38" i="7"/>
  <c r="HN38" i="7"/>
  <c r="DS38" i="7"/>
  <c r="DW38" i="7"/>
  <c r="EA38" i="7"/>
  <c r="EE38" i="7"/>
  <c r="EI38" i="7"/>
  <c r="EM38" i="7"/>
  <c r="EQ38" i="7"/>
  <c r="EU38" i="7"/>
  <c r="EY38" i="7"/>
  <c r="FC38" i="7"/>
  <c r="FG38" i="7"/>
  <c r="FK38" i="7"/>
  <c r="FO38" i="7"/>
  <c r="FS38" i="7"/>
  <c r="FW38" i="7"/>
  <c r="GA38" i="7"/>
  <c r="GE38" i="7"/>
  <c r="GI38" i="7"/>
  <c r="GM38" i="7"/>
  <c r="GQ38" i="7"/>
  <c r="GU38" i="7"/>
  <c r="GY38" i="7"/>
  <c r="HC38" i="7"/>
  <c r="HG38" i="7"/>
  <c r="HK38" i="7"/>
  <c r="HO38" i="7"/>
  <c r="DT38" i="7"/>
  <c r="DX38" i="7"/>
  <c r="EB38" i="7"/>
  <c r="EF38" i="7"/>
  <c r="EJ38" i="7"/>
  <c r="EN38" i="7"/>
  <c r="ER38" i="7"/>
  <c r="EV38" i="7"/>
  <c r="EZ38" i="7"/>
  <c r="FD38" i="7"/>
  <c r="FH38" i="7"/>
  <c r="FL38" i="7"/>
  <c r="FP38" i="7"/>
  <c r="FT38" i="7"/>
  <c r="FX38" i="7"/>
  <c r="GB38" i="7"/>
  <c r="GF38" i="7"/>
  <c r="GJ38" i="7"/>
  <c r="GN38" i="7"/>
  <c r="GR38" i="7"/>
  <c r="GV38" i="7"/>
  <c r="GZ38" i="7"/>
  <c r="HD38" i="7"/>
  <c r="HH38" i="7"/>
  <c r="HL38" i="7"/>
  <c r="EG38" i="7"/>
  <c r="EW38" i="7"/>
  <c r="FM38" i="7"/>
  <c r="GC38" i="7"/>
  <c r="GS38" i="7"/>
  <c r="HI38" i="7"/>
  <c r="DU38" i="7"/>
  <c r="EK38" i="7"/>
  <c r="FA38" i="7"/>
  <c r="FQ38" i="7"/>
  <c r="GG38" i="7"/>
  <c r="GW38" i="7"/>
  <c r="HM38" i="7"/>
  <c r="DY38" i="7"/>
  <c r="EO38" i="7"/>
  <c r="FE38" i="7"/>
  <c r="FU38" i="7"/>
  <c r="GK38" i="7"/>
  <c r="HA38" i="7"/>
  <c r="FI38" i="7"/>
  <c r="FY38" i="7"/>
  <c r="DS37" i="7"/>
  <c r="DW37" i="7"/>
  <c r="EA37" i="7"/>
  <c r="EE37" i="7"/>
  <c r="EI37" i="7"/>
  <c r="EM37" i="7"/>
  <c r="EQ37" i="7"/>
  <c r="EU37" i="7"/>
  <c r="EY37" i="7"/>
  <c r="FC37" i="7"/>
  <c r="FG37" i="7"/>
  <c r="FK37" i="7"/>
  <c r="FO37" i="7"/>
  <c r="FS37" i="7"/>
  <c r="FW37" i="7"/>
  <c r="GA37" i="7"/>
  <c r="GE37" i="7"/>
  <c r="GI37" i="7"/>
  <c r="GM37" i="7"/>
  <c r="GQ37" i="7"/>
  <c r="GU37" i="7"/>
  <c r="GY37" i="7"/>
  <c r="HC37" i="7"/>
  <c r="HG37" i="7"/>
  <c r="HK37" i="7"/>
  <c r="HO37" i="7"/>
  <c r="DT37" i="7"/>
  <c r="DX37" i="7"/>
  <c r="EB37" i="7"/>
  <c r="EF37" i="7"/>
  <c r="EJ37" i="7"/>
  <c r="EN37" i="7"/>
  <c r="ER37" i="7"/>
  <c r="EV37" i="7"/>
  <c r="EZ37" i="7"/>
  <c r="FD37" i="7"/>
  <c r="FH37" i="7"/>
  <c r="FL37" i="7"/>
  <c r="FP37" i="7"/>
  <c r="FT37" i="7"/>
  <c r="FX37" i="7"/>
  <c r="GB37" i="7"/>
  <c r="GF37" i="7"/>
  <c r="GJ37" i="7"/>
  <c r="GN37" i="7"/>
  <c r="GR37" i="7"/>
  <c r="GV37" i="7"/>
  <c r="GZ37" i="7"/>
  <c r="HD37" i="7"/>
  <c r="HH37" i="7"/>
  <c r="HL37" i="7"/>
  <c r="DU37" i="7"/>
  <c r="DY37" i="7"/>
  <c r="EC37" i="7"/>
  <c r="EG37" i="7"/>
  <c r="EK37" i="7"/>
  <c r="EO37" i="7"/>
  <c r="ES37" i="7"/>
  <c r="EW37" i="7"/>
  <c r="FA37" i="7"/>
  <c r="FE37" i="7"/>
  <c r="FI37" i="7"/>
  <c r="FM37" i="7"/>
  <c r="FQ37" i="7"/>
  <c r="FU37" i="7"/>
  <c r="FY37" i="7"/>
  <c r="GC37" i="7"/>
  <c r="GG37" i="7"/>
  <c r="GK37" i="7"/>
  <c r="GO37" i="7"/>
  <c r="GS37" i="7"/>
  <c r="GW37" i="7"/>
  <c r="HA37" i="7"/>
  <c r="HE37" i="7"/>
  <c r="HI37" i="7"/>
  <c r="HM37" i="7"/>
  <c r="DV37" i="7"/>
  <c r="EL37" i="7"/>
  <c r="FB37" i="7"/>
  <c r="FR37" i="7"/>
  <c r="GH37" i="7"/>
  <c r="GX37" i="7"/>
  <c r="HN37" i="7"/>
  <c r="DZ37" i="7"/>
  <c r="EP37" i="7"/>
  <c r="FF37" i="7"/>
  <c r="FV37" i="7"/>
  <c r="GL37" i="7"/>
  <c r="HB37" i="7"/>
  <c r="ED37" i="7"/>
  <c r="ET37" i="7"/>
  <c r="FJ37" i="7"/>
  <c r="FZ37" i="7"/>
  <c r="GP37" i="7"/>
  <c r="HF37" i="7"/>
  <c r="EH37" i="7"/>
  <c r="GT37" i="7"/>
  <c r="EX37" i="7"/>
  <c r="HJ37" i="7"/>
  <c r="DT36" i="7"/>
  <c r="DX36" i="7"/>
  <c r="EB36" i="7"/>
  <c r="EF36" i="7"/>
  <c r="EJ36" i="7"/>
  <c r="EN36" i="7"/>
  <c r="ER36" i="7"/>
  <c r="EV36" i="7"/>
  <c r="EZ36" i="7"/>
  <c r="FD36" i="7"/>
  <c r="FH36" i="7"/>
  <c r="FL36" i="7"/>
  <c r="FP36" i="7"/>
  <c r="FT36" i="7"/>
  <c r="FX36" i="7"/>
  <c r="GB36" i="7"/>
  <c r="GF36" i="7"/>
  <c r="GJ36" i="7"/>
  <c r="GN36" i="7"/>
  <c r="GR36" i="7"/>
  <c r="GV36" i="7"/>
  <c r="GZ36" i="7"/>
  <c r="HD36" i="7"/>
  <c r="HH36" i="7"/>
  <c r="HL36" i="7"/>
  <c r="DU36" i="7"/>
  <c r="DY36" i="7"/>
  <c r="EC36" i="7"/>
  <c r="EG36" i="7"/>
  <c r="EK36" i="7"/>
  <c r="EO36" i="7"/>
  <c r="ES36" i="7"/>
  <c r="EW36" i="7"/>
  <c r="FA36" i="7"/>
  <c r="FE36" i="7"/>
  <c r="FI36" i="7"/>
  <c r="FM36" i="7"/>
  <c r="FQ36" i="7"/>
  <c r="FU36" i="7"/>
  <c r="FY36" i="7"/>
  <c r="GC36" i="7"/>
  <c r="GG36" i="7"/>
  <c r="GK36" i="7"/>
  <c r="GO36" i="7"/>
  <c r="GS36" i="7"/>
  <c r="GW36" i="7"/>
  <c r="HA36" i="7"/>
  <c r="HE36" i="7"/>
  <c r="HI36" i="7"/>
  <c r="HM36" i="7"/>
  <c r="DV36" i="7"/>
  <c r="DZ36" i="7"/>
  <c r="ED36" i="7"/>
  <c r="EH36" i="7"/>
  <c r="EL36" i="7"/>
  <c r="EP36" i="7"/>
  <c r="ET36" i="7"/>
  <c r="EX36" i="7"/>
  <c r="FB36" i="7"/>
  <c r="FF36" i="7"/>
  <c r="FJ36" i="7"/>
  <c r="FN36" i="7"/>
  <c r="FR36" i="7"/>
  <c r="FV36" i="7"/>
  <c r="FZ36" i="7"/>
  <c r="GD36" i="7"/>
  <c r="GH36" i="7"/>
  <c r="GL36" i="7"/>
  <c r="GP36" i="7"/>
  <c r="GT36" i="7"/>
  <c r="GX36" i="7"/>
  <c r="HB36" i="7"/>
  <c r="HF36" i="7"/>
  <c r="HJ36" i="7"/>
  <c r="HN36" i="7"/>
  <c r="EA36" i="7"/>
  <c r="EQ36" i="7"/>
  <c r="FG36" i="7"/>
  <c r="FW36" i="7"/>
  <c r="GM36" i="7"/>
  <c r="HC36" i="7"/>
  <c r="EE36" i="7"/>
  <c r="EU36" i="7"/>
  <c r="FK36" i="7"/>
  <c r="GA36" i="7"/>
  <c r="GQ36" i="7"/>
  <c r="HG36" i="7"/>
  <c r="DS36" i="7"/>
  <c r="EI36" i="7"/>
  <c r="EY36" i="7"/>
  <c r="FO36" i="7"/>
  <c r="GE36" i="7"/>
  <c r="GU36" i="7"/>
  <c r="HK36" i="7"/>
  <c r="FS36" i="7"/>
  <c r="DW36" i="7"/>
  <c r="GI36" i="7"/>
  <c r="DU35" i="7"/>
  <c r="DY35" i="7"/>
  <c r="EC35" i="7"/>
  <c r="EG35" i="7"/>
  <c r="EK35" i="7"/>
  <c r="EO35" i="7"/>
  <c r="ES35" i="7"/>
  <c r="EW35" i="7"/>
  <c r="FA35" i="7"/>
  <c r="FE35" i="7"/>
  <c r="FI35" i="7"/>
  <c r="FM35" i="7"/>
  <c r="FQ35" i="7"/>
  <c r="FU35" i="7"/>
  <c r="FY35" i="7"/>
  <c r="GC35" i="7"/>
  <c r="GG35" i="7"/>
  <c r="GK35" i="7"/>
  <c r="GO35" i="7"/>
  <c r="GS35" i="7"/>
  <c r="GW35" i="7"/>
  <c r="HA35" i="7"/>
  <c r="HE35" i="7"/>
  <c r="HI35" i="7"/>
  <c r="HM35" i="7"/>
  <c r="DV35" i="7"/>
  <c r="DZ35" i="7"/>
  <c r="ED35" i="7"/>
  <c r="EH35" i="7"/>
  <c r="EL35" i="7"/>
  <c r="EP35" i="7"/>
  <c r="ET35" i="7"/>
  <c r="EX35" i="7"/>
  <c r="FB35" i="7"/>
  <c r="FF35" i="7"/>
  <c r="FJ35" i="7"/>
  <c r="FN35" i="7"/>
  <c r="FR35" i="7"/>
  <c r="FV35" i="7"/>
  <c r="FZ35" i="7"/>
  <c r="GD35" i="7"/>
  <c r="GH35" i="7"/>
  <c r="GL35" i="7"/>
  <c r="GP35" i="7"/>
  <c r="GT35" i="7"/>
  <c r="GX35" i="7"/>
  <c r="HB35" i="7"/>
  <c r="HF35" i="7"/>
  <c r="HJ35" i="7"/>
  <c r="HN35" i="7"/>
  <c r="DS35" i="7"/>
  <c r="DW35" i="7"/>
  <c r="EA35" i="7"/>
  <c r="EE35" i="7"/>
  <c r="EI35" i="7"/>
  <c r="EM35" i="7"/>
  <c r="EQ35" i="7"/>
  <c r="EU35" i="7"/>
  <c r="EY35" i="7"/>
  <c r="FC35" i="7"/>
  <c r="FG35" i="7"/>
  <c r="FK35" i="7"/>
  <c r="FO35" i="7"/>
  <c r="FS35" i="7"/>
  <c r="FW35" i="7"/>
  <c r="GA35" i="7"/>
  <c r="GE35" i="7"/>
  <c r="GI35" i="7"/>
  <c r="GM35" i="7"/>
  <c r="GQ35" i="7"/>
  <c r="GU35" i="7"/>
  <c r="GY35" i="7"/>
  <c r="HC35" i="7"/>
  <c r="HG35" i="7"/>
  <c r="HK35" i="7"/>
  <c r="HO35" i="7"/>
  <c r="EF35" i="7"/>
  <c r="EV35" i="7"/>
  <c r="FL35" i="7"/>
  <c r="GB35" i="7"/>
  <c r="GR35" i="7"/>
  <c r="HH35" i="7"/>
  <c r="DT35" i="7"/>
  <c r="EJ35" i="7"/>
  <c r="EZ35" i="7"/>
  <c r="FP35" i="7"/>
  <c r="GF35" i="7"/>
  <c r="GV35" i="7"/>
  <c r="HL35" i="7"/>
  <c r="DX35" i="7"/>
  <c r="EN35" i="7"/>
  <c r="FD35" i="7"/>
  <c r="FT35" i="7"/>
  <c r="GJ35" i="7"/>
  <c r="GZ35" i="7"/>
  <c r="ER35" i="7"/>
  <c r="HD35" i="7"/>
  <c r="FH35" i="7"/>
  <c r="DV34" i="7"/>
  <c r="DZ34" i="7"/>
  <c r="ED34" i="7"/>
  <c r="EH34" i="7"/>
  <c r="EL34" i="7"/>
  <c r="EP34" i="7"/>
  <c r="ET34" i="7"/>
  <c r="EX34" i="7"/>
  <c r="FB34" i="7"/>
  <c r="FF34" i="7"/>
  <c r="FJ34" i="7"/>
  <c r="FN34" i="7"/>
  <c r="FR34" i="7"/>
  <c r="FV34" i="7"/>
  <c r="FZ34" i="7"/>
  <c r="GD34" i="7"/>
  <c r="GH34" i="7"/>
  <c r="GL34" i="7"/>
  <c r="GP34" i="7"/>
  <c r="GT34" i="7"/>
  <c r="GX34" i="7"/>
  <c r="HB34" i="7"/>
  <c r="HF34" i="7"/>
  <c r="HJ34" i="7"/>
  <c r="HN34" i="7"/>
  <c r="DS34" i="7"/>
  <c r="DW34" i="7"/>
  <c r="EA34" i="7"/>
  <c r="EE34" i="7"/>
  <c r="EI34" i="7"/>
  <c r="EM34" i="7"/>
  <c r="EQ34" i="7"/>
  <c r="EU34" i="7"/>
  <c r="EY34" i="7"/>
  <c r="FC34" i="7"/>
  <c r="FG34" i="7"/>
  <c r="FK34" i="7"/>
  <c r="FO34" i="7"/>
  <c r="FS34" i="7"/>
  <c r="FW34" i="7"/>
  <c r="GA34" i="7"/>
  <c r="GE34" i="7"/>
  <c r="GI34" i="7"/>
  <c r="GM34" i="7"/>
  <c r="GQ34" i="7"/>
  <c r="GU34" i="7"/>
  <c r="GY34" i="7"/>
  <c r="HC34" i="7"/>
  <c r="HG34" i="7"/>
  <c r="HK34" i="7"/>
  <c r="HO34" i="7"/>
  <c r="DT34" i="7"/>
  <c r="DX34" i="7"/>
  <c r="EB34" i="7"/>
  <c r="EF34" i="7"/>
  <c r="EJ34" i="7"/>
  <c r="EN34" i="7"/>
  <c r="ER34" i="7"/>
  <c r="EV34" i="7"/>
  <c r="EZ34" i="7"/>
  <c r="FD34" i="7"/>
  <c r="FH34" i="7"/>
  <c r="FL34" i="7"/>
  <c r="FP34" i="7"/>
  <c r="FT34" i="7"/>
  <c r="FX34" i="7"/>
  <c r="GB34" i="7"/>
  <c r="GF34" i="7"/>
  <c r="GJ34" i="7"/>
  <c r="GN34" i="7"/>
  <c r="GR34" i="7"/>
  <c r="GV34" i="7"/>
  <c r="GZ34" i="7"/>
  <c r="HD34" i="7"/>
  <c r="HH34" i="7"/>
  <c r="HL34" i="7"/>
  <c r="DU34" i="7"/>
  <c r="EK34" i="7"/>
  <c r="FA34" i="7"/>
  <c r="FQ34" i="7"/>
  <c r="GG34" i="7"/>
  <c r="GW34" i="7"/>
  <c r="HM34" i="7"/>
  <c r="DY34" i="7"/>
  <c r="EO34" i="7"/>
  <c r="FE34" i="7"/>
  <c r="FU34" i="7"/>
  <c r="GK34" i="7"/>
  <c r="HA34" i="7"/>
  <c r="EC34" i="7"/>
  <c r="ES34" i="7"/>
  <c r="FI34" i="7"/>
  <c r="FY34" i="7"/>
  <c r="GO34" i="7"/>
  <c r="HE34" i="7"/>
  <c r="GC34" i="7"/>
  <c r="EG34" i="7"/>
  <c r="GS34" i="7"/>
  <c r="DS33" i="7"/>
  <c r="DW33" i="7"/>
  <c r="EA33" i="7"/>
  <c r="EE33" i="7"/>
  <c r="EI33" i="7"/>
  <c r="EM33" i="7"/>
  <c r="EQ33" i="7"/>
  <c r="EU33" i="7"/>
  <c r="EY33" i="7"/>
  <c r="FC33" i="7"/>
  <c r="FG33" i="7"/>
  <c r="FK33" i="7"/>
  <c r="FO33" i="7"/>
  <c r="FS33" i="7"/>
  <c r="FW33" i="7"/>
  <c r="GA33" i="7"/>
  <c r="GE33" i="7"/>
  <c r="GI33" i="7"/>
  <c r="GM33" i="7"/>
  <c r="GQ33" i="7"/>
  <c r="GU33" i="7"/>
  <c r="GY33" i="7"/>
  <c r="HC33" i="7"/>
  <c r="HG33" i="7"/>
  <c r="HK33" i="7"/>
  <c r="HO33" i="7"/>
  <c r="DT33" i="7"/>
  <c r="DX33" i="7"/>
  <c r="EB33" i="7"/>
  <c r="EF33" i="7"/>
  <c r="EJ33" i="7"/>
  <c r="EN33" i="7"/>
  <c r="ER33" i="7"/>
  <c r="EV33" i="7"/>
  <c r="EZ33" i="7"/>
  <c r="FD33" i="7"/>
  <c r="FH33" i="7"/>
  <c r="FL33" i="7"/>
  <c r="FP33" i="7"/>
  <c r="FT33" i="7"/>
  <c r="FX33" i="7"/>
  <c r="GB33" i="7"/>
  <c r="GF33" i="7"/>
  <c r="GJ33" i="7"/>
  <c r="GN33" i="7"/>
  <c r="GR33" i="7"/>
  <c r="GV33" i="7"/>
  <c r="GZ33" i="7"/>
  <c r="HD33" i="7"/>
  <c r="HH33" i="7"/>
  <c r="HL33" i="7"/>
  <c r="DU33" i="7"/>
  <c r="DY33" i="7"/>
  <c r="EC33" i="7"/>
  <c r="EG33" i="7"/>
  <c r="EK33" i="7"/>
  <c r="EO33" i="7"/>
  <c r="ES33" i="7"/>
  <c r="EW33" i="7"/>
  <c r="FA33" i="7"/>
  <c r="FE33" i="7"/>
  <c r="FI33" i="7"/>
  <c r="FM33" i="7"/>
  <c r="FQ33" i="7"/>
  <c r="FU33" i="7"/>
  <c r="FY33" i="7"/>
  <c r="GC33" i="7"/>
  <c r="GG33" i="7"/>
  <c r="GK33" i="7"/>
  <c r="GO33" i="7"/>
  <c r="GS33" i="7"/>
  <c r="GW33" i="7"/>
  <c r="HA33" i="7"/>
  <c r="HE33" i="7"/>
  <c r="HI33" i="7"/>
  <c r="HM33" i="7"/>
  <c r="DZ33" i="7"/>
  <c r="EP33" i="7"/>
  <c r="FF33" i="7"/>
  <c r="FV33" i="7"/>
  <c r="GL33" i="7"/>
  <c r="HB33" i="7"/>
  <c r="ED33" i="7"/>
  <c r="ET33" i="7"/>
  <c r="FJ33" i="7"/>
  <c r="FZ33" i="7"/>
  <c r="GP33" i="7"/>
  <c r="HF33" i="7"/>
  <c r="EH33" i="7"/>
  <c r="EX33" i="7"/>
  <c r="FN33" i="7"/>
  <c r="GD33" i="7"/>
  <c r="GT33" i="7"/>
  <c r="HJ33" i="7"/>
  <c r="FB33" i="7"/>
  <c r="HN33" i="7"/>
  <c r="FR33" i="7"/>
  <c r="DT32" i="7"/>
  <c r="DX32" i="7"/>
  <c r="EB32" i="7"/>
  <c r="EF32" i="7"/>
  <c r="EJ32" i="7"/>
  <c r="EN32" i="7"/>
  <c r="ER32" i="7"/>
  <c r="EV32" i="7"/>
  <c r="EZ32" i="7"/>
  <c r="FD32" i="7"/>
  <c r="FH32" i="7"/>
  <c r="FL32" i="7"/>
  <c r="FP32" i="7"/>
  <c r="FT32" i="7"/>
  <c r="FX32" i="7"/>
  <c r="GB32" i="7"/>
  <c r="GF32" i="7"/>
  <c r="GJ32" i="7"/>
  <c r="GN32" i="7"/>
  <c r="GR32" i="7"/>
  <c r="GV32" i="7"/>
  <c r="GZ32" i="7"/>
  <c r="HD32" i="7"/>
  <c r="HH32" i="7"/>
  <c r="HL32" i="7"/>
  <c r="DU32" i="7"/>
  <c r="DY32" i="7"/>
  <c r="EC32" i="7"/>
  <c r="EG32" i="7"/>
  <c r="EK32" i="7"/>
  <c r="EO32" i="7"/>
  <c r="ES32" i="7"/>
  <c r="EW32" i="7"/>
  <c r="FA32" i="7"/>
  <c r="FE32" i="7"/>
  <c r="FI32" i="7"/>
  <c r="FM32" i="7"/>
  <c r="FQ32" i="7"/>
  <c r="FU32" i="7"/>
  <c r="FY32" i="7"/>
  <c r="GC32" i="7"/>
  <c r="GG32" i="7"/>
  <c r="GK32" i="7"/>
  <c r="GO32" i="7"/>
  <c r="GS32" i="7"/>
  <c r="GW32" i="7"/>
  <c r="HA32" i="7"/>
  <c r="HE32" i="7"/>
  <c r="HI32" i="7"/>
  <c r="HM32" i="7"/>
  <c r="DV32" i="7"/>
  <c r="DZ32" i="7"/>
  <c r="ED32" i="7"/>
  <c r="EH32" i="7"/>
  <c r="EL32" i="7"/>
  <c r="EP32" i="7"/>
  <c r="ET32" i="7"/>
  <c r="EX32" i="7"/>
  <c r="FB32" i="7"/>
  <c r="FF32" i="7"/>
  <c r="FJ32" i="7"/>
  <c r="FN32" i="7"/>
  <c r="FR32" i="7"/>
  <c r="FV32" i="7"/>
  <c r="FZ32" i="7"/>
  <c r="GD32" i="7"/>
  <c r="GH32" i="7"/>
  <c r="GL32" i="7"/>
  <c r="GP32" i="7"/>
  <c r="GT32" i="7"/>
  <c r="GX32" i="7"/>
  <c r="HB32" i="7"/>
  <c r="HF32" i="7"/>
  <c r="HJ32" i="7"/>
  <c r="HN32" i="7"/>
  <c r="EE32" i="7"/>
  <c r="EU32" i="7"/>
  <c r="FK32" i="7"/>
  <c r="GA32" i="7"/>
  <c r="GQ32" i="7"/>
  <c r="HG32" i="7"/>
  <c r="DS32" i="7"/>
  <c r="EI32" i="7"/>
  <c r="EY32" i="7"/>
  <c r="FO32" i="7"/>
  <c r="GE32" i="7"/>
  <c r="GU32" i="7"/>
  <c r="HK32" i="7"/>
  <c r="DW32" i="7"/>
  <c r="EM32" i="7"/>
  <c r="FC32" i="7"/>
  <c r="FS32" i="7"/>
  <c r="GI32" i="7"/>
  <c r="GY32" i="7"/>
  <c r="HO32" i="7"/>
  <c r="EA32" i="7"/>
  <c r="GM32" i="7"/>
  <c r="EQ32" i="7"/>
  <c r="HC32" i="7"/>
  <c r="DU31" i="7"/>
  <c r="DY31" i="7"/>
  <c r="EC31" i="7"/>
  <c r="EG31" i="7"/>
  <c r="EK31" i="7"/>
  <c r="EO31" i="7"/>
  <c r="ES31" i="7"/>
  <c r="EW31" i="7"/>
  <c r="FA31" i="7"/>
  <c r="FE31" i="7"/>
  <c r="FI31" i="7"/>
  <c r="FM31" i="7"/>
  <c r="FQ31" i="7"/>
  <c r="FU31" i="7"/>
  <c r="FY31" i="7"/>
  <c r="GC31" i="7"/>
  <c r="GG31" i="7"/>
  <c r="GK31" i="7"/>
  <c r="GO31" i="7"/>
  <c r="GS31" i="7"/>
  <c r="GW31" i="7"/>
  <c r="HA31" i="7"/>
  <c r="HE31" i="7"/>
  <c r="HI31" i="7"/>
  <c r="HM31" i="7"/>
  <c r="DV31" i="7"/>
  <c r="DZ31" i="7"/>
  <c r="ED31" i="7"/>
  <c r="EH31" i="7"/>
  <c r="EL31" i="7"/>
  <c r="EP31" i="7"/>
  <c r="ET31" i="7"/>
  <c r="EX31" i="7"/>
  <c r="FB31" i="7"/>
  <c r="FF31" i="7"/>
  <c r="FJ31" i="7"/>
  <c r="FN31" i="7"/>
  <c r="FR31" i="7"/>
  <c r="FV31" i="7"/>
  <c r="FZ31" i="7"/>
  <c r="GD31" i="7"/>
  <c r="GH31" i="7"/>
  <c r="GL31" i="7"/>
  <c r="GP31" i="7"/>
  <c r="GT31" i="7"/>
  <c r="GX31" i="7"/>
  <c r="HB31" i="7"/>
  <c r="HF31" i="7"/>
  <c r="HJ31" i="7"/>
  <c r="HN31" i="7"/>
  <c r="DS31" i="7"/>
  <c r="DW31" i="7"/>
  <c r="EA31" i="7"/>
  <c r="EE31" i="7"/>
  <c r="EI31" i="7"/>
  <c r="EM31" i="7"/>
  <c r="EQ31" i="7"/>
  <c r="EU31" i="7"/>
  <c r="EY31" i="7"/>
  <c r="FC31" i="7"/>
  <c r="FG31" i="7"/>
  <c r="FK31" i="7"/>
  <c r="FO31" i="7"/>
  <c r="FS31" i="7"/>
  <c r="FW31" i="7"/>
  <c r="GA31" i="7"/>
  <c r="GE31" i="7"/>
  <c r="GI31" i="7"/>
  <c r="GM31" i="7"/>
  <c r="GQ31" i="7"/>
  <c r="GU31" i="7"/>
  <c r="GY31" i="7"/>
  <c r="HC31" i="7"/>
  <c r="HG31" i="7"/>
  <c r="HK31" i="7"/>
  <c r="HO31" i="7"/>
  <c r="DT31" i="7"/>
  <c r="EJ31" i="7"/>
  <c r="EZ31" i="7"/>
  <c r="FP31" i="7"/>
  <c r="GF31" i="7"/>
  <c r="GV31" i="7"/>
  <c r="HL31" i="7"/>
  <c r="DX31" i="7"/>
  <c r="EN31" i="7"/>
  <c r="FD31" i="7"/>
  <c r="FT31" i="7"/>
  <c r="GJ31" i="7"/>
  <c r="GZ31" i="7"/>
  <c r="EB31" i="7"/>
  <c r="ER31" i="7"/>
  <c r="FH31" i="7"/>
  <c r="FX31" i="7"/>
  <c r="GN31" i="7"/>
  <c r="HD31" i="7"/>
  <c r="FL31" i="7"/>
  <c r="GB31" i="7"/>
  <c r="DV30" i="7"/>
  <c r="DZ30" i="7"/>
  <c r="ED30" i="7"/>
  <c r="EH30" i="7"/>
  <c r="EL30" i="7"/>
  <c r="EP30" i="7"/>
  <c r="ET30" i="7"/>
  <c r="EX30" i="7"/>
  <c r="FB30" i="7"/>
  <c r="FF30" i="7"/>
  <c r="FJ30" i="7"/>
  <c r="FN30" i="7"/>
  <c r="FR30" i="7"/>
  <c r="FV30" i="7"/>
  <c r="FZ30" i="7"/>
  <c r="GD30" i="7"/>
  <c r="GH30" i="7"/>
  <c r="GL30" i="7"/>
  <c r="GP30" i="7"/>
  <c r="GT30" i="7"/>
  <c r="GX30" i="7"/>
  <c r="HB30" i="7"/>
  <c r="HF30" i="7"/>
  <c r="HJ30" i="7"/>
  <c r="HN30" i="7"/>
  <c r="DS30" i="7"/>
  <c r="DW30" i="7"/>
  <c r="EA30" i="7"/>
  <c r="EE30" i="7"/>
  <c r="EI30" i="7"/>
  <c r="EM30" i="7"/>
  <c r="EQ30" i="7"/>
  <c r="EU30" i="7"/>
  <c r="EY30" i="7"/>
  <c r="FC30" i="7"/>
  <c r="FG30" i="7"/>
  <c r="FK30" i="7"/>
  <c r="FO30" i="7"/>
  <c r="FS30" i="7"/>
  <c r="FW30" i="7"/>
  <c r="GA30" i="7"/>
  <c r="GE30" i="7"/>
  <c r="GI30" i="7"/>
  <c r="GM30" i="7"/>
  <c r="GQ30" i="7"/>
  <c r="GU30" i="7"/>
  <c r="GY30" i="7"/>
  <c r="HC30" i="7"/>
  <c r="HG30" i="7"/>
  <c r="HK30" i="7"/>
  <c r="HO30" i="7"/>
  <c r="DT30" i="7"/>
  <c r="DX30" i="7"/>
  <c r="EB30" i="7"/>
  <c r="EF30" i="7"/>
  <c r="EJ30" i="7"/>
  <c r="EN30" i="7"/>
  <c r="ER30" i="7"/>
  <c r="EV30" i="7"/>
  <c r="EZ30" i="7"/>
  <c r="FD30" i="7"/>
  <c r="FH30" i="7"/>
  <c r="FL30" i="7"/>
  <c r="FP30" i="7"/>
  <c r="FT30" i="7"/>
  <c r="FX30" i="7"/>
  <c r="GB30" i="7"/>
  <c r="GF30" i="7"/>
  <c r="GJ30" i="7"/>
  <c r="GN30" i="7"/>
  <c r="GR30" i="7"/>
  <c r="GV30" i="7"/>
  <c r="GZ30" i="7"/>
  <c r="HD30" i="7"/>
  <c r="HH30" i="7"/>
  <c r="HL30" i="7"/>
  <c r="DY30" i="7"/>
  <c r="EO30" i="7"/>
  <c r="FE30" i="7"/>
  <c r="FU30" i="7"/>
  <c r="GK30" i="7"/>
  <c r="HA30" i="7"/>
  <c r="EC30" i="7"/>
  <c r="ES30" i="7"/>
  <c r="FI30" i="7"/>
  <c r="FY30" i="7"/>
  <c r="GO30" i="7"/>
  <c r="HE30" i="7"/>
  <c r="EG30" i="7"/>
  <c r="EW30" i="7"/>
  <c r="FM30" i="7"/>
  <c r="GC30" i="7"/>
  <c r="GS30" i="7"/>
  <c r="HI30" i="7"/>
  <c r="EK30" i="7"/>
  <c r="GW30" i="7"/>
  <c r="FA30" i="7"/>
  <c r="HM30" i="7"/>
  <c r="DS29" i="7"/>
  <c r="DW29" i="7"/>
  <c r="EA29" i="7"/>
  <c r="EE29" i="7"/>
  <c r="EI29" i="7"/>
  <c r="EM29" i="7"/>
  <c r="EQ29" i="7"/>
  <c r="EU29" i="7"/>
  <c r="EY29" i="7"/>
  <c r="FC29" i="7"/>
  <c r="FG29" i="7"/>
  <c r="FK29" i="7"/>
  <c r="FO29" i="7"/>
  <c r="FS29" i="7"/>
  <c r="FW29" i="7"/>
  <c r="GA29" i="7"/>
  <c r="GE29" i="7"/>
  <c r="GI29" i="7"/>
  <c r="GM29" i="7"/>
  <c r="GQ29" i="7"/>
  <c r="GU29" i="7"/>
  <c r="GY29" i="7"/>
  <c r="HC29" i="7"/>
  <c r="HG29" i="7"/>
  <c r="HK29" i="7"/>
  <c r="HO29" i="7"/>
  <c r="DT29" i="7"/>
  <c r="DX29" i="7"/>
  <c r="EB29" i="7"/>
  <c r="EF29" i="7"/>
  <c r="EJ29" i="7"/>
  <c r="EN29" i="7"/>
  <c r="ER29" i="7"/>
  <c r="EV29" i="7"/>
  <c r="EZ29" i="7"/>
  <c r="FD29" i="7"/>
  <c r="FH29" i="7"/>
  <c r="FL29" i="7"/>
  <c r="FP29" i="7"/>
  <c r="FT29" i="7"/>
  <c r="FX29" i="7"/>
  <c r="GB29" i="7"/>
  <c r="GF29" i="7"/>
  <c r="GJ29" i="7"/>
  <c r="GN29" i="7"/>
  <c r="GR29" i="7"/>
  <c r="GV29" i="7"/>
  <c r="GZ29" i="7"/>
  <c r="HD29" i="7"/>
  <c r="HH29" i="7"/>
  <c r="HL29" i="7"/>
  <c r="DU29" i="7"/>
  <c r="DY29" i="7"/>
  <c r="EC29" i="7"/>
  <c r="EG29" i="7"/>
  <c r="EK29" i="7"/>
  <c r="EO29" i="7"/>
  <c r="ES29" i="7"/>
  <c r="EW29" i="7"/>
  <c r="FA29" i="7"/>
  <c r="FE29" i="7"/>
  <c r="FI29" i="7"/>
  <c r="FM29" i="7"/>
  <c r="FQ29" i="7"/>
  <c r="FU29" i="7"/>
  <c r="FY29" i="7"/>
  <c r="GC29" i="7"/>
  <c r="GG29" i="7"/>
  <c r="GK29" i="7"/>
  <c r="GO29" i="7"/>
  <c r="GS29" i="7"/>
  <c r="GW29" i="7"/>
  <c r="HA29" i="7"/>
  <c r="HE29" i="7"/>
  <c r="HI29" i="7"/>
  <c r="HM29" i="7"/>
  <c r="ED29" i="7"/>
  <c r="ET29" i="7"/>
  <c r="FJ29" i="7"/>
  <c r="FZ29" i="7"/>
  <c r="GP29" i="7"/>
  <c r="HF29" i="7"/>
  <c r="EH29" i="7"/>
  <c r="EX29" i="7"/>
  <c r="FN29" i="7"/>
  <c r="GD29" i="7"/>
  <c r="GT29" i="7"/>
  <c r="HJ29" i="7"/>
  <c r="DV29" i="7"/>
  <c r="EL29" i="7"/>
  <c r="FB29" i="7"/>
  <c r="FR29" i="7"/>
  <c r="GH29" i="7"/>
  <c r="GX29" i="7"/>
  <c r="HN29" i="7"/>
  <c r="FV29" i="7"/>
  <c r="DZ29" i="7"/>
  <c r="GL29" i="7"/>
  <c r="DT28" i="7"/>
  <c r="DX28" i="7"/>
  <c r="EB28" i="7"/>
  <c r="EF28" i="7"/>
  <c r="EJ28" i="7"/>
  <c r="EN28" i="7"/>
  <c r="ER28" i="7"/>
  <c r="EV28" i="7"/>
  <c r="EZ28" i="7"/>
  <c r="FD28" i="7"/>
  <c r="FH28" i="7"/>
  <c r="FL28" i="7"/>
  <c r="FP28" i="7"/>
  <c r="FT28" i="7"/>
  <c r="FX28" i="7"/>
  <c r="GB28" i="7"/>
  <c r="GF28" i="7"/>
  <c r="GJ28" i="7"/>
  <c r="GN28" i="7"/>
  <c r="GR28" i="7"/>
  <c r="GV28" i="7"/>
  <c r="GZ28" i="7"/>
  <c r="HD28" i="7"/>
  <c r="HH28" i="7"/>
  <c r="HL28" i="7"/>
  <c r="DU28" i="7"/>
  <c r="DY28" i="7"/>
  <c r="EC28" i="7"/>
  <c r="EG28" i="7"/>
  <c r="EK28" i="7"/>
  <c r="EO28" i="7"/>
  <c r="ES28" i="7"/>
  <c r="EW28" i="7"/>
  <c r="FA28" i="7"/>
  <c r="FE28" i="7"/>
  <c r="FI28" i="7"/>
  <c r="FM28" i="7"/>
  <c r="FQ28" i="7"/>
  <c r="FU28" i="7"/>
  <c r="FY28" i="7"/>
  <c r="GC28" i="7"/>
  <c r="GG28" i="7"/>
  <c r="GK28" i="7"/>
  <c r="GO28" i="7"/>
  <c r="GS28" i="7"/>
  <c r="GW28" i="7"/>
  <c r="HA28" i="7"/>
  <c r="HE28" i="7"/>
  <c r="HI28" i="7"/>
  <c r="HM28" i="7"/>
  <c r="DV28" i="7"/>
  <c r="DZ28" i="7"/>
  <c r="ED28" i="7"/>
  <c r="EH28" i="7"/>
  <c r="EL28" i="7"/>
  <c r="EP28" i="7"/>
  <c r="ET28" i="7"/>
  <c r="EX28" i="7"/>
  <c r="FB28" i="7"/>
  <c r="FF28" i="7"/>
  <c r="FJ28" i="7"/>
  <c r="FN28" i="7"/>
  <c r="FR28" i="7"/>
  <c r="FV28" i="7"/>
  <c r="FZ28" i="7"/>
  <c r="GD28" i="7"/>
  <c r="GH28" i="7"/>
  <c r="GL28" i="7"/>
  <c r="GP28" i="7"/>
  <c r="GT28" i="7"/>
  <c r="GX28" i="7"/>
  <c r="HB28" i="7"/>
  <c r="HF28" i="7"/>
  <c r="HJ28" i="7"/>
  <c r="HN28" i="7"/>
  <c r="DS28" i="7"/>
  <c r="EI28" i="7"/>
  <c r="EY28" i="7"/>
  <c r="FO28" i="7"/>
  <c r="GE28" i="7"/>
  <c r="GU28" i="7"/>
  <c r="HK28" i="7"/>
  <c r="DW28" i="7"/>
  <c r="EM28" i="7"/>
  <c r="FC28" i="7"/>
  <c r="FS28" i="7"/>
  <c r="GI28" i="7"/>
  <c r="GY28" i="7"/>
  <c r="HO28" i="7"/>
  <c r="EA28" i="7"/>
  <c r="EQ28" i="7"/>
  <c r="FG28" i="7"/>
  <c r="FW28" i="7"/>
  <c r="GM28" i="7"/>
  <c r="HC28" i="7"/>
  <c r="EU28" i="7"/>
  <c r="HG28" i="7"/>
  <c r="FK28" i="7"/>
  <c r="DU27" i="7"/>
  <c r="DY27" i="7"/>
  <c r="EC27" i="7"/>
  <c r="EG27" i="7"/>
  <c r="EK27" i="7"/>
  <c r="EO27" i="7"/>
  <c r="ES27" i="7"/>
  <c r="EW27" i="7"/>
  <c r="FA27" i="7"/>
  <c r="FE27" i="7"/>
  <c r="FI27" i="7"/>
  <c r="FM27" i="7"/>
  <c r="FQ27" i="7"/>
  <c r="FU27" i="7"/>
  <c r="FY27" i="7"/>
  <c r="GC27" i="7"/>
  <c r="GG27" i="7"/>
  <c r="GK27" i="7"/>
  <c r="GO27" i="7"/>
  <c r="GS27" i="7"/>
  <c r="GW27" i="7"/>
  <c r="HA27" i="7"/>
  <c r="HE27" i="7"/>
  <c r="HI27" i="7"/>
  <c r="HM27" i="7"/>
  <c r="DV27" i="7"/>
  <c r="DZ27" i="7"/>
  <c r="ED27" i="7"/>
  <c r="EH27" i="7"/>
  <c r="EL27" i="7"/>
  <c r="EP27" i="7"/>
  <c r="ET27" i="7"/>
  <c r="EX27" i="7"/>
  <c r="FB27" i="7"/>
  <c r="FF27" i="7"/>
  <c r="FJ27" i="7"/>
  <c r="FN27" i="7"/>
  <c r="FR27" i="7"/>
  <c r="FV27" i="7"/>
  <c r="FZ27" i="7"/>
  <c r="GD27" i="7"/>
  <c r="GH27" i="7"/>
  <c r="GL27" i="7"/>
  <c r="GP27" i="7"/>
  <c r="GT27" i="7"/>
  <c r="GX27" i="7"/>
  <c r="HB27" i="7"/>
  <c r="HF27" i="7"/>
  <c r="HJ27" i="7"/>
  <c r="HN27" i="7"/>
  <c r="DS27" i="7"/>
  <c r="DW27" i="7"/>
  <c r="EA27" i="7"/>
  <c r="EE27" i="7"/>
  <c r="EI27" i="7"/>
  <c r="EM27" i="7"/>
  <c r="EQ27" i="7"/>
  <c r="EU27" i="7"/>
  <c r="EY27" i="7"/>
  <c r="FC27" i="7"/>
  <c r="FG27" i="7"/>
  <c r="FK27" i="7"/>
  <c r="FO27" i="7"/>
  <c r="FS27" i="7"/>
  <c r="FW27" i="7"/>
  <c r="GA27" i="7"/>
  <c r="GE27" i="7"/>
  <c r="GI27" i="7"/>
  <c r="GM27" i="7"/>
  <c r="GQ27" i="7"/>
  <c r="GU27" i="7"/>
  <c r="GY27" i="7"/>
  <c r="HC27" i="7"/>
  <c r="HG27" i="7"/>
  <c r="HK27" i="7"/>
  <c r="HO27" i="7"/>
  <c r="DX27" i="7"/>
  <c r="EN27" i="7"/>
  <c r="FD27" i="7"/>
  <c r="FT27" i="7"/>
  <c r="GJ27" i="7"/>
  <c r="GZ27" i="7"/>
  <c r="EB27" i="7"/>
  <c r="ER27" i="7"/>
  <c r="FH27" i="7"/>
  <c r="FX27" i="7"/>
  <c r="GN27" i="7"/>
  <c r="HD27" i="7"/>
  <c r="EF27" i="7"/>
  <c r="EV27" i="7"/>
  <c r="FL27" i="7"/>
  <c r="GB27" i="7"/>
  <c r="GR27" i="7"/>
  <c r="HH27" i="7"/>
  <c r="DT27" i="7"/>
  <c r="GF27" i="7"/>
  <c r="EJ27" i="7"/>
  <c r="GV27" i="7"/>
  <c r="DV26" i="7"/>
  <c r="DZ26" i="7"/>
  <c r="ED26" i="7"/>
  <c r="EH26" i="7"/>
  <c r="EL26" i="7"/>
  <c r="EP26" i="7"/>
  <c r="ET26" i="7"/>
  <c r="EX26" i="7"/>
  <c r="FB26" i="7"/>
  <c r="FF26" i="7"/>
  <c r="FJ26" i="7"/>
  <c r="FN26" i="7"/>
  <c r="FR26" i="7"/>
  <c r="FV26" i="7"/>
  <c r="FZ26" i="7"/>
  <c r="GD26" i="7"/>
  <c r="GH26" i="7"/>
  <c r="GL26" i="7"/>
  <c r="GP26" i="7"/>
  <c r="GT26" i="7"/>
  <c r="GX26" i="7"/>
  <c r="HB26" i="7"/>
  <c r="HF26" i="7"/>
  <c r="HJ26" i="7"/>
  <c r="HN26" i="7"/>
  <c r="DS26" i="7"/>
  <c r="DW26" i="7"/>
  <c r="EA26" i="7"/>
  <c r="EE26" i="7"/>
  <c r="EI26" i="7"/>
  <c r="EM26" i="7"/>
  <c r="EQ26" i="7"/>
  <c r="EU26" i="7"/>
  <c r="EY26" i="7"/>
  <c r="FC26" i="7"/>
  <c r="FG26" i="7"/>
  <c r="FK26" i="7"/>
  <c r="FO26" i="7"/>
  <c r="FS26" i="7"/>
  <c r="FW26" i="7"/>
  <c r="GA26" i="7"/>
  <c r="GE26" i="7"/>
  <c r="GI26" i="7"/>
  <c r="GM26" i="7"/>
  <c r="GQ26" i="7"/>
  <c r="GU26" i="7"/>
  <c r="GY26" i="7"/>
  <c r="HC26" i="7"/>
  <c r="HG26" i="7"/>
  <c r="HK26" i="7"/>
  <c r="HO26" i="7"/>
  <c r="DT26" i="7"/>
  <c r="DX26" i="7"/>
  <c r="EB26" i="7"/>
  <c r="EF26" i="7"/>
  <c r="EJ26" i="7"/>
  <c r="EN26" i="7"/>
  <c r="ER26" i="7"/>
  <c r="EV26" i="7"/>
  <c r="EZ26" i="7"/>
  <c r="FD26" i="7"/>
  <c r="FH26" i="7"/>
  <c r="FL26" i="7"/>
  <c r="FP26" i="7"/>
  <c r="FT26" i="7"/>
  <c r="FX26" i="7"/>
  <c r="GB26" i="7"/>
  <c r="GF26" i="7"/>
  <c r="GJ26" i="7"/>
  <c r="GN26" i="7"/>
  <c r="GR26" i="7"/>
  <c r="GV26" i="7"/>
  <c r="GZ26" i="7"/>
  <c r="HD26" i="7"/>
  <c r="HH26" i="7"/>
  <c r="HL26" i="7"/>
  <c r="EC26" i="7"/>
  <c r="ES26" i="7"/>
  <c r="FI26" i="7"/>
  <c r="FY26" i="7"/>
  <c r="GO26" i="7"/>
  <c r="HE26" i="7"/>
  <c r="EG26" i="7"/>
  <c r="EW26" i="7"/>
  <c r="FM26" i="7"/>
  <c r="GC26" i="7"/>
  <c r="GS26" i="7"/>
  <c r="HI26" i="7"/>
  <c r="DU26" i="7"/>
  <c r="EK26" i="7"/>
  <c r="FA26" i="7"/>
  <c r="FQ26" i="7"/>
  <c r="GG26" i="7"/>
  <c r="GW26" i="7"/>
  <c r="HM26" i="7"/>
  <c r="FE26" i="7"/>
  <c r="FU26" i="7"/>
  <c r="DS25" i="7"/>
  <c r="DW25" i="7"/>
  <c r="EA25" i="7"/>
  <c r="EE25" i="7"/>
  <c r="EI25" i="7"/>
  <c r="EM25" i="7"/>
  <c r="EQ25" i="7"/>
  <c r="EU25" i="7"/>
  <c r="EY25" i="7"/>
  <c r="FC25" i="7"/>
  <c r="FG25" i="7"/>
  <c r="FK25" i="7"/>
  <c r="FO25" i="7"/>
  <c r="FS25" i="7"/>
  <c r="FW25" i="7"/>
  <c r="GA25" i="7"/>
  <c r="GE25" i="7"/>
  <c r="GI25" i="7"/>
  <c r="GM25" i="7"/>
  <c r="GQ25" i="7"/>
  <c r="GU25" i="7"/>
  <c r="GY25" i="7"/>
  <c r="HC25" i="7"/>
  <c r="HG25" i="7"/>
  <c r="HK25" i="7"/>
  <c r="HO25" i="7"/>
  <c r="DT25" i="7"/>
  <c r="DX25" i="7"/>
  <c r="EB25" i="7"/>
  <c r="EF25" i="7"/>
  <c r="EJ25" i="7"/>
  <c r="EN25" i="7"/>
  <c r="ER25" i="7"/>
  <c r="EV25" i="7"/>
  <c r="EZ25" i="7"/>
  <c r="FD25" i="7"/>
  <c r="FH25" i="7"/>
  <c r="FL25" i="7"/>
  <c r="FP25" i="7"/>
  <c r="FT25" i="7"/>
  <c r="FX25" i="7"/>
  <c r="GB25" i="7"/>
  <c r="GF25" i="7"/>
  <c r="GJ25" i="7"/>
  <c r="GN25" i="7"/>
  <c r="GR25" i="7"/>
  <c r="GV25" i="7"/>
  <c r="GZ25" i="7"/>
  <c r="HD25" i="7"/>
  <c r="HH25" i="7"/>
  <c r="HL25" i="7"/>
  <c r="DU25" i="7"/>
  <c r="DY25" i="7"/>
  <c r="EC25" i="7"/>
  <c r="EG25" i="7"/>
  <c r="EK25" i="7"/>
  <c r="EO25" i="7"/>
  <c r="ES25" i="7"/>
  <c r="EW25" i="7"/>
  <c r="FA25" i="7"/>
  <c r="FE25" i="7"/>
  <c r="FI25" i="7"/>
  <c r="FM25" i="7"/>
  <c r="FQ25" i="7"/>
  <c r="FU25" i="7"/>
  <c r="FY25" i="7"/>
  <c r="GC25" i="7"/>
  <c r="GG25" i="7"/>
  <c r="GK25" i="7"/>
  <c r="GO25" i="7"/>
  <c r="GS25" i="7"/>
  <c r="GW25" i="7"/>
  <c r="HA25" i="7"/>
  <c r="HE25" i="7"/>
  <c r="HI25" i="7"/>
  <c r="HM25" i="7"/>
  <c r="EH25" i="7"/>
  <c r="EX25" i="7"/>
  <c r="FN25" i="7"/>
  <c r="GD25" i="7"/>
  <c r="GT25" i="7"/>
  <c r="HJ25" i="7"/>
  <c r="DV25" i="7"/>
  <c r="EL25" i="7"/>
  <c r="FB25" i="7"/>
  <c r="FR25" i="7"/>
  <c r="GH25" i="7"/>
  <c r="GX25" i="7"/>
  <c r="HN25" i="7"/>
  <c r="DZ25" i="7"/>
  <c r="EP25" i="7"/>
  <c r="FF25" i="7"/>
  <c r="FV25" i="7"/>
  <c r="GL25" i="7"/>
  <c r="HB25" i="7"/>
  <c r="ED25" i="7"/>
  <c r="GP25" i="7"/>
  <c r="ET25" i="7"/>
  <c r="HF25" i="7"/>
  <c r="DT24" i="7"/>
  <c r="DX24" i="7"/>
  <c r="EB24" i="7"/>
  <c r="EF24" i="7"/>
  <c r="EJ24" i="7"/>
  <c r="EN24" i="7"/>
  <c r="ER24" i="7"/>
  <c r="EV24" i="7"/>
  <c r="EZ24" i="7"/>
  <c r="FD24" i="7"/>
  <c r="FH24" i="7"/>
  <c r="FL24" i="7"/>
  <c r="FP24" i="7"/>
  <c r="FT24" i="7"/>
  <c r="FX24" i="7"/>
  <c r="GB24" i="7"/>
  <c r="GF24" i="7"/>
  <c r="GJ24" i="7"/>
  <c r="GN24" i="7"/>
  <c r="GR24" i="7"/>
  <c r="GV24" i="7"/>
  <c r="GZ24" i="7"/>
  <c r="HD24" i="7"/>
  <c r="HH24" i="7"/>
  <c r="HL24" i="7"/>
  <c r="DU24" i="7"/>
  <c r="DY24" i="7"/>
  <c r="EC24" i="7"/>
  <c r="EG24" i="7"/>
  <c r="EK24" i="7"/>
  <c r="EO24" i="7"/>
  <c r="ES24" i="7"/>
  <c r="EW24" i="7"/>
  <c r="FA24" i="7"/>
  <c r="FE24" i="7"/>
  <c r="FI24" i="7"/>
  <c r="FM24" i="7"/>
  <c r="FQ24" i="7"/>
  <c r="FU24" i="7"/>
  <c r="FY24" i="7"/>
  <c r="GC24" i="7"/>
  <c r="GG24" i="7"/>
  <c r="GK24" i="7"/>
  <c r="GO24" i="7"/>
  <c r="GS24" i="7"/>
  <c r="GW24" i="7"/>
  <c r="HA24" i="7"/>
  <c r="HE24" i="7"/>
  <c r="HI24" i="7"/>
  <c r="HM24" i="7"/>
  <c r="DV24" i="7"/>
  <c r="DZ24" i="7"/>
  <c r="ED24" i="7"/>
  <c r="EH24" i="7"/>
  <c r="EL24" i="7"/>
  <c r="EP24" i="7"/>
  <c r="ET24" i="7"/>
  <c r="EX24" i="7"/>
  <c r="FB24" i="7"/>
  <c r="FF24" i="7"/>
  <c r="FJ24" i="7"/>
  <c r="FN24" i="7"/>
  <c r="FR24" i="7"/>
  <c r="FV24" i="7"/>
  <c r="FZ24" i="7"/>
  <c r="GD24" i="7"/>
  <c r="GH24" i="7"/>
  <c r="GL24" i="7"/>
  <c r="GP24" i="7"/>
  <c r="GT24" i="7"/>
  <c r="GX24" i="7"/>
  <c r="HB24" i="7"/>
  <c r="HF24" i="7"/>
  <c r="HJ24" i="7"/>
  <c r="HN24" i="7"/>
  <c r="DW24" i="7"/>
  <c r="EM24" i="7"/>
  <c r="FC24" i="7"/>
  <c r="FS24" i="7"/>
  <c r="GI24" i="7"/>
  <c r="GY24" i="7"/>
  <c r="HO24" i="7"/>
  <c r="EA24" i="7"/>
  <c r="EQ24" i="7"/>
  <c r="FG24" i="7"/>
  <c r="FW24" i="7"/>
  <c r="GM24" i="7"/>
  <c r="HC24" i="7"/>
  <c r="EE24" i="7"/>
  <c r="EU24" i="7"/>
  <c r="FK24" i="7"/>
  <c r="GA24" i="7"/>
  <c r="GQ24" i="7"/>
  <c r="HG24" i="7"/>
  <c r="FO24" i="7"/>
  <c r="DS24" i="7"/>
  <c r="GE24" i="7"/>
  <c r="DU23" i="7"/>
  <c r="DY23" i="7"/>
  <c r="EC23" i="7"/>
  <c r="EG23" i="7"/>
  <c r="EK23" i="7"/>
  <c r="EO23" i="7"/>
  <c r="ES23" i="7"/>
  <c r="EW23" i="7"/>
  <c r="FA23" i="7"/>
  <c r="FE23" i="7"/>
  <c r="FI23" i="7"/>
  <c r="FM23" i="7"/>
  <c r="FQ23" i="7"/>
  <c r="FU23" i="7"/>
  <c r="FY23" i="7"/>
  <c r="GC23" i="7"/>
  <c r="GG23" i="7"/>
  <c r="GK23" i="7"/>
  <c r="GO23" i="7"/>
  <c r="GS23" i="7"/>
  <c r="GW23" i="7"/>
  <c r="HA23" i="7"/>
  <c r="HE23" i="7"/>
  <c r="HI23" i="7"/>
  <c r="HM23" i="7"/>
  <c r="DV23" i="7"/>
  <c r="DZ23" i="7"/>
  <c r="ED23" i="7"/>
  <c r="EH23" i="7"/>
  <c r="EL23" i="7"/>
  <c r="EP23" i="7"/>
  <c r="ET23" i="7"/>
  <c r="EX23" i="7"/>
  <c r="FB23" i="7"/>
  <c r="FF23" i="7"/>
  <c r="FJ23" i="7"/>
  <c r="FN23" i="7"/>
  <c r="FR23" i="7"/>
  <c r="FV23" i="7"/>
  <c r="FZ23" i="7"/>
  <c r="GD23" i="7"/>
  <c r="GH23" i="7"/>
  <c r="GL23" i="7"/>
  <c r="GP23" i="7"/>
  <c r="GT23" i="7"/>
  <c r="GX23" i="7"/>
  <c r="HB23" i="7"/>
  <c r="HF23" i="7"/>
  <c r="HJ23" i="7"/>
  <c r="HN23" i="7"/>
  <c r="DS23" i="7"/>
  <c r="DW23" i="7"/>
  <c r="EA23" i="7"/>
  <c r="EE23" i="7"/>
  <c r="EI23" i="7"/>
  <c r="EM23" i="7"/>
  <c r="EQ23" i="7"/>
  <c r="EU23" i="7"/>
  <c r="EY23" i="7"/>
  <c r="FC23" i="7"/>
  <c r="FG23" i="7"/>
  <c r="FK23" i="7"/>
  <c r="FO23" i="7"/>
  <c r="FS23" i="7"/>
  <c r="FW23" i="7"/>
  <c r="GA23" i="7"/>
  <c r="GE23" i="7"/>
  <c r="GI23" i="7"/>
  <c r="GM23" i="7"/>
  <c r="GQ23" i="7"/>
  <c r="GU23" i="7"/>
  <c r="GY23" i="7"/>
  <c r="HC23" i="7"/>
  <c r="HG23" i="7"/>
  <c r="HK23" i="7"/>
  <c r="HO23" i="7"/>
  <c r="EB23" i="7"/>
  <c r="ER23" i="7"/>
  <c r="FH23" i="7"/>
  <c r="FX23" i="7"/>
  <c r="GN23" i="7"/>
  <c r="HD23" i="7"/>
  <c r="EF23" i="7"/>
  <c r="EV23" i="7"/>
  <c r="FL23" i="7"/>
  <c r="GB23" i="7"/>
  <c r="GR23" i="7"/>
  <c r="HH23" i="7"/>
  <c r="DT23" i="7"/>
  <c r="EJ23" i="7"/>
  <c r="EZ23" i="7"/>
  <c r="FP23" i="7"/>
  <c r="GF23" i="7"/>
  <c r="GV23" i="7"/>
  <c r="HL23" i="7"/>
  <c r="EN23" i="7"/>
  <c r="GZ23" i="7"/>
  <c r="FD23" i="7"/>
  <c r="DV22" i="7"/>
  <c r="DZ22" i="7"/>
  <c r="ED22" i="7"/>
  <c r="EH22" i="7"/>
  <c r="EL22" i="7"/>
  <c r="EP22" i="7"/>
  <c r="ET22" i="7"/>
  <c r="EX22" i="7"/>
  <c r="FB22" i="7"/>
  <c r="FF22" i="7"/>
  <c r="FJ22" i="7"/>
  <c r="FN22" i="7"/>
  <c r="FR22" i="7"/>
  <c r="FV22" i="7"/>
  <c r="FZ22" i="7"/>
  <c r="GD22" i="7"/>
  <c r="GH22" i="7"/>
  <c r="GL22" i="7"/>
  <c r="GP22" i="7"/>
  <c r="GT22" i="7"/>
  <c r="GX22" i="7"/>
  <c r="HB22" i="7"/>
  <c r="HF22" i="7"/>
  <c r="HJ22" i="7"/>
  <c r="HN22" i="7"/>
  <c r="DS22" i="7"/>
  <c r="DW22" i="7"/>
  <c r="EA22" i="7"/>
  <c r="EE22" i="7"/>
  <c r="EI22" i="7"/>
  <c r="EM22" i="7"/>
  <c r="EQ22" i="7"/>
  <c r="EU22" i="7"/>
  <c r="EY22" i="7"/>
  <c r="FC22" i="7"/>
  <c r="FG22" i="7"/>
  <c r="FK22" i="7"/>
  <c r="FO22" i="7"/>
  <c r="FS22" i="7"/>
  <c r="FW22" i="7"/>
  <c r="GA22" i="7"/>
  <c r="GE22" i="7"/>
  <c r="GI22" i="7"/>
  <c r="GM22" i="7"/>
  <c r="GQ22" i="7"/>
  <c r="GU22" i="7"/>
  <c r="GY22" i="7"/>
  <c r="HC22" i="7"/>
  <c r="HG22" i="7"/>
  <c r="HK22" i="7"/>
  <c r="HO22" i="7"/>
  <c r="DT22" i="7"/>
  <c r="DX22" i="7"/>
  <c r="EB22" i="7"/>
  <c r="EF22" i="7"/>
  <c r="EJ22" i="7"/>
  <c r="EN22" i="7"/>
  <c r="ER22" i="7"/>
  <c r="EV22" i="7"/>
  <c r="EZ22" i="7"/>
  <c r="FD22" i="7"/>
  <c r="FH22" i="7"/>
  <c r="FL22" i="7"/>
  <c r="FP22" i="7"/>
  <c r="FT22" i="7"/>
  <c r="FX22" i="7"/>
  <c r="GB22" i="7"/>
  <c r="GF22" i="7"/>
  <c r="GJ22" i="7"/>
  <c r="GN22" i="7"/>
  <c r="GR22" i="7"/>
  <c r="GV22" i="7"/>
  <c r="GZ22" i="7"/>
  <c r="HD22" i="7"/>
  <c r="HH22" i="7"/>
  <c r="HL22" i="7"/>
  <c r="EG22" i="7"/>
  <c r="EW22" i="7"/>
  <c r="FM22" i="7"/>
  <c r="GC22" i="7"/>
  <c r="GS22" i="7"/>
  <c r="HI22" i="7"/>
  <c r="DU22" i="7"/>
  <c r="EK22" i="7"/>
  <c r="FA22" i="7"/>
  <c r="FQ22" i="7"/>
  <c r="GG22" i="7"/>
  <c r="GW22" i="7"/>
  <c r="HM22" i="7"/>
  <c r="DY22" i="7"/>
  <c r="EO22" i="7"/>
  <c r="FE22" i="7"/>
  <c r="FU22" i="7"/>
  <c r="GK22" i="7"/>
  <c r="HA22" i="7"/>
  <c r="FY22" i="7"/>
  <c r="EC22" i="7"/>
  <c r="GO22" i="7"/>
  <c r="DS21" i="7"/>
  <c r="DW21" i="7"/>
  <c r="EA21" i="7"/>
  <c r="EE21" i="7"/>
  <c r="EI21" i="7"/>
  <c r="EM21" i="7"/>
  <c r="EQ21" i="7"/>
  <c r="EU21" i="7"/>
  <c r="EY21" i="7"/>
  <c r="FC21" i="7"/>
  <c r="FG21" i="7"/>
  <c r="FK21" i="7"/>
  <c r="FO21" i="7"/>
  <c r="FS21" i="7"/>
  <c r="FW21" i="7"/>
  <c r="GA21" i="7"/>
  <c r="GE21" i="7"/>
  <c r="GI21" i="7"/>
  <c r="GM21" i="7"/>
  <c r="GQ21" i="7"/>
  <c r="GU21" i="7"/>
  <c r="GY21" i="7"/>
  <c r="HC21" i="7"/>
  <c r="HG21" i="7"/>
  <c r="HK21" i="7"/>
  <c r="HO21" i="7"/>
  <c r="DT21" i="7"/>
  <c r="DX21" i="7"/>
  <c r="EB21" i="7"/>
  <c r="EF21" i="7"/>
  <c r="EJ21" i="7"/>
  <c r="EN21" i="7"/>
  <c r="ER21" i="7"/>
  <c r="EV21" i="7"/>
  <c r="EZ21" i="7"/>
  <c r="FD21" i="7"/>
  <c r="FH21" i="7"/>
  <c r="FL21" i="7"/>
  <c r="FP21" i="7"/>
  <c r="FT21" i="7"/>
  <c r="FX21" i="7"/>
  <c r="GB21" i="7"/>
  <c r="GF21" i="7"/>
  <c r="GJ21" i="7"/>
  <c r="GN21" i="7"/>
  <c r="GR21" i="7"/>
  <c r="GV21" i="7"/>
  <c r="GZ21" i="7"/>
  <c r="HD21" i="7"/>
  <c r="HH21" i="7"/>
  <c r="HL21" i="7"/>
  <c r="DU21" i="7"/>
  <c r="DY21" i="7"/>
  <c r="EC21" i="7"/>
  <c r="EG21" i="7"/>
  <c r="EK21" i="7"/>
  <c r="EO21" i="7"/>
  <c r="ES21" i="7"/>
  <c r="EW21" i="7"/>
  <c r="FA21" i="7"/>
  <c r="FE21" i="7"/>
  <c r="FI21" i="7"/>
  <c r="FM21" i="7"/>
  <c r="FQ21" i="7"/>
  <c r="FU21" i="7"/>
  <c r="FY21" i="7"/>
  <c r="GC21" i="7"/>
  <c r="GG21" i="7"/>
  <c r="GK21" i="7"/>
  <c r="GO21" i="7"/>
  <c r="GS21" i="7"/>
  <c r="GW21" i="7"/>
  <c r="HA21" i="7"/>
  <c r="HE21" i="7"/>
  <c r="HI21" i="7"/>
  <c r="HM21" i="7"/>
  <c r="DV21" i="7"/>
  <c r="EL21" i="7"/>
  <c r="FB21" i="7"/>
  <c r="FR21" i="7"/>
  <c r="GH21" i="7"/>
  <c r="GX21" i="7"/>
  <c r="HN21" i="7"/>
  <c r="DZ21" i="7"/>
  <c r="EP21" i="7"/>
  <c r="FF21" i="7"/>
  <c r="FV21" i="7"/>
  <c r="GL21" i="7"/>
  <c r="HB21" i="7"/>
  <c r="ED21" i="7"/>
  <c r="ET21" i="7"/>
  <c r="FJ21" i="7"/>
  <c r="FZ21" i="7"/>
  <c r="GP21" i="7"/>
  <c r="HF21" i="7"/>
  <c r="EX21" i="7"/>
  <c r="HJ21" i="7"/>
  <c r="FN21" i="7"/>
  <c r="DT20" i="7"/>
  <c r="DX20" i="7"/>
  <c r="EB20" i="7"/>
  <c r="EF20" i="7"/>
  <c r="EJ20" i="7"/>
  <c r="EN20" i="7"/>
  <c r="ER20" i="7"/>
  <c r="EV20" i="7"/>
  <c r="EZ20" i="7"/>
  <c r="FD20" i="7"/>
  <c r="FH20" i="7"/>
  <c r="FL20" i="7"/>
  <c r="FP20" i="7"/>
  <c r="FT20" i="7"/>
  <c r="FX20" i="7"/>
  <c r="GB20" i="7"/>
  <c r="GF20" i="7"/>
  <c r="GJ20" i="7"/>
  <c r="GN20" i="7"/>
  <c r="GR20" i="7"/>
  <c r="GV20" i="7"/>
  <c r="GZ20" i="7"/>
  <c r="HD20" i="7"/>
  <c r="HH20" i="7"/>
  <c r="HL20" i="7"/>
  <c r="DU20" i="7"/>
  <c r="DY20" i="7"/>
  <c r="EC20" i="7"/>
  <c r="EG20" i="7"/>
  <c r="EK20" i="7"/>
  <c r="EO20" i="7"/>
  <c r="ES20" i="7"/>
  <c r="EW20" i="7"/>
  <c r="FA20" i="7"/>
  <c r="FE20" i="7"/>
  <c r="FI20" i="7"/>
  <c r="FM20" i="7"/>
  <c r="FQ20" i="7"/>
  <c r="FU20" i="7"/>
  <c r="FY20" i="7"/>
  <c r="GC20" i="7"/>
  <c r="GG20" i="7"/>
  <c r="GK20" i="7"/>
  <c r="GO20" i="7"/>
  <c r="GS20" i="7"/>
  <c r="GW20" i="7"/>
  <c r="HA20" i="7"/>
  <c r="HE20" i="7"/>
  <c r="HI20" i="7"/>
  <c r="HM20" i="7"/>
  <c r="DV20" i="7"/>
  <c r="DZ20" i="7"/>
  <c r="ED20" i="7"/>
  <c r="EH20" i="7"/>
  <c r="EL20" i="7"/>
  <c r="EP20" i="7"/>
  <c r="ET20" i="7"/>
  <c r="EX20" i="7"/>
  <c r="FB20" i="7"/>
  <c r="FF20" i="7"/>
  <c r="FJ20" i="7"/>
  <c r="FN20" i="7"/>
  <c r="FR20" i="7"/>
  <c r="FV20" i="7"/>
  <c r="FZ20" i="7"/>
  <c r="GD20" i="7"/>
  <c r="GH20" i="7"/>
  <c r="GL20" i="7"/>
  <c r="GP20" i="7"/>
  <c r="GT20" i="7"/>
  <c r="GX20" i="7"/>
  <c r="HB20" i="7"/>
  <c r="HF20" i="7"/>
  <c r="HJ20" i="7"/>
  <c r="HN20" i="7"/>
  <c r="EA20" i="7"/>
  <c r="EQ20" i="7"/>
  <c r="FG20" i="7"/>
  <c r="FW20" i="7"/>
  <c r="GM20" i="7"/>
  <c r="HC20" i="7"/>
  <c r="EE20" i="7"/>
  <c r="EU20" i="7"/>
  <c r="FK20" i="7"/>
  <c r="GA20" i="7"/>
  <c r="GQ20" i="7"/>
  <c r="HG20" i="7"/>
  <c r="DS20" i="7"/>
  <c r="EI20" i="7"/>
  <c r="EY20" i="7"/>
  <c r="FO20" i="7"/>
  <c r="GE20" i="7"/>
  <c r="GU20" i="7"/>
  <c r="HK20" i="7"/>
  <c r="DW20" i="7"/>
  <c r="GI20" i="7"/>
  <c r="EM20" i="7"/>
  <c r="GY20" i="7"/>
  <c r="DU19" i="7"/>
  <c r="DY19" i="7"/>
  <c r="EC19" i="7"/>
  <c r="EG19" i="7"/>
  <c r="EK19" i="7"/>
  <c r="EO19" i="7"/>
  <c r="ES19" i="7"/>
  <c r="EW19" i="7"/>
  <c r="FA19" i="7"/>
  <c r="FE19" i="7"/>
  <c r="FI19" i="7"/>
  <c r="FM19" i="7"/>
  <c r="FQ19" i="7"/>
  <c r="FU19" i="7"/>
  <c r="FY19" i="7"/>
  <c r="GC19" i="7"/>
  <c r="GG19" i="7"/>
  <c r="GK19" i="7"/>
  <c r="GO19" i="7"/>
  <c r="GS19" i="7"/>
  <c r="GW19" i="7"/>
  <c r="HA19" i="7"/>
  <c r="HE19" i="7"/>
  <c r="HI19" i="7"/>
  <c r="HM19" i="7"/>
  <c r="DV19" i="7"/>
  <c r="DZ19" i="7"/>
  <c r="ED19" i="7"/>
  <c r="EH19" i="7"/>
  <c r="EL19" i="7"/>
  <c r="EP19" i="7"/>
  <c r="ET19" i="7"/>
  <c r="EX19" i="7"/>
  <c r="FB19" i="7"/>
  <c r="FF19" i="7"/>
  <c r="FJ19" i="7"/>
  <c r="FN19" i="7"/>
  <c r="FR19" i="7"/>
  <c r="FV19" i="7"/>
  <c r="FZ19" i="7"/>
  <c r="GD19" i="7"/>
  <c r="GH19" i="7"/>
  <c r="GL19" i="7"/>
  <c r="GP19" i="7"/>
  <c r="GT19" i="7"/>
  <c r="GX19" i="7"/>
  <c r="HB19" i="7"/>
  <c r="HF19" i="7"/>
  <c r="HJ19" i="7"/>
  <c r="HN19" i="7"/>
  <c r="DS19" i="7"/>
  <c r="DW19" i="7"/>
  <c r="EA19" i="7"/>
  <c r="EE19" i="7"/>
  <c r="EI19" i="7"/>
  <c r="EM19" i="7"/>
  <c r="EQ19" i="7"/>
  <c r="EU19" i="7"/>
  <c r="EY19" i="7"/>
  <c r="FC19" i="7"/>
  <c r="FG19" i="7"/>
  <c r="FK19" i="7"/>
  <c r="FO19" i="7"/>
  <c r="FS19" i="7"/>
  <c r="FW19" i="7"/>
  <c r="GA19" i="7"/>
  <c r="GE19" i="7"/>
  <c r="GI19" i="7"/>
  <c r="GM19" i="7"/>
  <c r="GQ19" i="7"/>
  <c r="GU19" i="7"/>
  <c r="GY19" i="7"/>
  <c r="HC19" i="7"/>
  <c r="HG19" i="7"/>
  <c r="HK19" i="7"/>
  <c r="HO19" i="7"/>
  <c r="EF19" i="7"/>
  <c r="EV19" i="7"/>
  <c r="FL19" i="7"/>
  <c r="GB19" i="7"/>
  <c r="GR19" i="7"/>
  <c r="HH19" i="7"/>
  <c r="DT19" i="7"/>
  <c r="EJ19" i="7"/>
  <c r="EZ19" i="7"/>
  <c r="FP19" i="7"/>
  <c r="GF19" i="7"/>
  <c r="GV19" i="7"/>
  <c r="HL19" i="7"/>
  <c r="DX19" i="7"/>
  <c r="EN19" i="7"/>
  <c r="FD19" i="7"/>
  <c r="FT19" i="7"/>
  <c r="GJ19" i="7"/>
  <c r="GZ19" i="7"/>
  <c r="FH19" i="7"/>
  <c r="FX19" i="7"/>
  <c r="DV18" i="7"/>
  <c r="DZ18" i="7"/>
  <c r="ED18" i="7"/>
  <c r="EH18" i="7"/>
  <c r="EL18" i="7"/>
  <c r="EP18" i="7"/>
  <c r="ET18" i="7"/>
  <c r="EX18" i="7"/>
  <c r="FB18" i="7"/>
  <c r="FF18" i="7"/>
  <c r="FJ18" i="7"/>
  <c r="FN18" i="7"/>
  <c r="FR18" i="7"/>
  <c r="FV18" i="7"/>
  <c r="FZ18" i="7"/>
  <c r="GD18" i="7"/>
  <c r="GH18" i="7"/>
  <c r="GL18" i="7"/>
  <c r="GP18" i="7"/>
  <c r="GT18" i="7"/>
  <c r="GX18" i="7"/>
  <c r="HB18" i="7"/>
  <c r="HF18" i="7"/>
  <c r="HJ18" i="7"/>
  <c r="HN18" i="7"/>
  <c r="DS18" i="7"/>
  <c r="DW18" i="7"/>
  <c r="EA18" i="7"/>
  <c r="EE18" i="7"/>
  <c r="EI18" i="7"/>
  <c r="EM18" i="7"/>
  <c r="EQ18" i="7"/>
  <c r="EU18" i="7"/>
  <c r="EY18" i="7"/>
  <c r="FC18" i="7"/>
  <c r="FG18" i="7"/>
  <c r="FK18" i="7"/>
  <c r="FO18" i="7"/>
  <c r="FS18" i="7"/>
  <c r="FW18" i="7"/>
  <c r="GA18" i="7"/>
  <c r="GE18" i="7"/>
  <c r="GI18" i="7"/>
  <c r="GM18" i="7"/>
  <c r="GQ18" i="7"/>
  <c r="GU18" i="7"/>
  <c r="GY18" i="7"/>
  <c r="HC18" i="7"/>
  <c r="HG18" i="7"/>
  <c r="HK18" i="7"/>
  <c r="HO18" i="7"/>
  <c r="DT18" i="7"/>
  <c r="DX18" i="7"/>
  <c r="EB18" i="7"/>
  <c r="EF18" i="7"/>
  <c r="EJ18" i="7"/>
  <c r="EN18" i="7"/>
  <c r="ER18" i="7"/>
  <c r="EV18" i="7"/>
  <c r="EZ18" i="7"/>
  <c r="FD18" i="7"/>
  <c r="FH18" i="7"/>
  <c r="FL18" i="7"/>
  <c r="FP18" i="7"/>
  <c r="FT18" i="7"/>
  <c r="FX18" i="7"/>
  <c r="GB18" i="7"/>
  <c r="GF18" i="7"/>
  <c r="GJ18" i="7"/>
  <c r="GN18" i="7"/>
  <c r="GR18" i="7"/>
  <c r="GV18" i="7"/>
  <c r="GZ18" i="7"/>
  <c r="HD18" i="7"/>
  <c r="HH18" i="7"/>
  <c r="HL18" i="7"/>
  <c r="DU18" i="7"/>
  <c r="EK18" i="7"/>
  <c r="FA18" i="7"/>
  <c r="FQ18" i="7"/>
  <c r="GG18" i="7"/>
  <c r="GW18" i="7"/>
  <c r="HM18" i="7"/>
  <c r="DY18" i="7"/>
  <c r="EO18" i="7"/>
  <c r="FE18" i="7"/>
  <c r="FU18" i="7"/>
  <c r="GK18" i="7"/>
  <c r="HA18" i="7"/>
  <c r="EC18" i="7"/>
  <c r="ES18" i="7"/>
  <c r="FI18" i="7"/>
  <c r="FY18" i="7"/>
  <c r="GO18" i="7"/>
  <c r="HE18" i="7"/>
  <c r="EG18" i="7"/>
  <c r="GS18" i="7"/>
  <c r="EW18" i="7"/>
  <c r="HI18" i="7"/>
  <c r="DS17" i="7"/>
  <c r="DW17" i="7"/>
  <c r="EA17" i="7"/>
  <c r="EE17" i="7"/>
  <c r="EI17" i="7"/>
  <c r="EM17" i="7"/>
  <c r="EQ17" i="7"/>
  <c r="EU17" i="7"/>
  <c r="EY17" i="7"/>
  <c r="FC17" i="7"/>
  <c r="FG17" i="7"/>
  <c r="FK17" i="7"/>
  <c r="FO17" i="7"/>
  <c r="FS17" i="7"/>
  <c r="FW17" i="7"/>
  <c r="GA17" i="7"/>
  <c r="GE17" i="7"/>
  <c r="GI17" i="7"/>
  <c r="GM17" i="7"/>
  <c r="GQ17" i="7"/>
  <c r="GU17" i="7"/>
  <c r="GY17" i="7"/>
  <c r="HC17" i="7"/>
  <c r="HG17" i="7"/>
  <c r="HK17" i="7"/>
  <c r="HO17" i="7"/>
  <c r="DT17" i="7"/>
  <c r="DX17" i="7"/>
  <c r="EB17" i="7"/>
  <c r="EF17" i="7"/>
  <c r="EJ17" i="7"/>
  <c r="EN17" i="7"/>
  <c r="ER17" i="7"/>
  <c r="EV17" i="7"/>
  <c r="EZ17" i="7"/>
  <c r="FD17" i="7"/>
  <c r="FH17" i="7"/>
  <c r="FL17" i="7"/>
  <c r="FP17" i="7"/>
  <c r="FT17" i="7"/>
  <c r="FX17" i="7"/>
  <c r="GB17" i="7"/>
  <c r="GF17" i="7"/>
  <c r="GJ17" i="7"/>
  <c r="GN17" i="7"/>
  <c r="GR17" i="7"/>
  <c r="GV17" i="7"/>
  <c r="GZ17" i="7"/>
  <c r="HD17" i="7"/>
  <c r="HH17" i="7"/>
  <c r="HL17" i="7"/>
  <c r="DU17" i="7"/>
  <c r="DY17" i="7"/>
  <c r="EC17" i="7"/>
  <c r="EG17" i="7"/>
  <c r="EK17" i="7"/>
  <c r="EO17" i="7"/>
  <c r="ES17" i="7"/>
  <c r="EW17" i="7"/>
  <c r="FA17" i="7"/>
  <c r="FE17" i="7"/>
  <c r="FI17" i="7"/>
  <c r="FM17" i="7"/>
  <c r="FQ17" i="7"/>
  <c r="FU17" i="7"/>
  <c r="FY17" i="7"/>
  <c r="GC17" i="7"/>
  <c r="GG17" i="7"/>
  <c r="GK17" i="7"/>
  <c r="GO17" i="7"/>
  <c r="GS17" i="7"/>
  <c r="GW17" i="7"/>
  <c r="HA17" i="7"/>
  <c r="HE17" i="7"/>
  <c r="HI17" i="7"/>
  <c r="HM17" i="7"/>
  <c r="DZ17" i="7"/>
  <c r="EP17" i="7"/>
  <c r="FF17" i="7"/>
  <c r="FV17" i="7"/>
  <c r="GL17" i="7"/>
  <c r="HB17" i="7"/>
  <c r="ED17" i="7"/>
  <c r="ET17" i="7"/>
  <c r="FJ17" i="7"/>
  <c r="FZ17" i="7"/>
  <c r="GP17" i="7"/>
  <c r="HF17" i="7"/>
  <c r="EH17" i="7"/>
  <c r="EX17" i="7"/>
  <c r="FN17" i="7"/>
  <c r="GD17" i="7"/>
  <c r="GT17" i="7"/>
  <c r="HJ17" i="7"/>
  <c r="FR17" i="7"/>
  <c r="DV17" i="7"/>
  <c r="GH17" i="7"/>
  <c r="DT16" i="7"/>
  <c r="DX16" i="7"/>
  <c r="EB16" i="7"/>
  <c r="EF16" i="7"/>
  <c r="EJ16" i="7"/>
  <c r="EN16" i="7"/>
  <c r="ER16" i="7"/>
  <c r="EV16" i="7"/>
  <c r="EZ16" i="7"/>
  <c r="FD16" i="7"/>
  <c r="FH16" i="7"/>
  <c r="FL16" i="7"/>
  <c r="FP16" i="7"/>
  <c r="FT16" i="7"/>
  <c r="FX16" i="7"/>
  <c r="GB16" i="7"/>
  <c r="GF16" i="7"/>
  <c r="GJ16" i="7"/>
  <c r="GN16" i="7"/>
  <c r="GR16" i="7"/>
  <c r="GV16" i="7"/>
  <c r="GZ16" i="7"/>
  <c r="HD16" i="7"/>
  <c r="HH16" i="7"/>
  <c r="HL16" i="7"/>
  <c r="DU16" i="7"/>
  <c r="DY16" i="7"/>
  <c r="EC16" i="7"/>
  <c r="EG16" i="7"/>
  <c r="EK16" i="7"/>
  <c r="EO16" i="7"/>
  <c r="ES16" i="7"/>
  <c r="EW16" i="7"/>
  <c r="FA16" i="7"/>
  <c r="FE16" i="7"/>
  <c r="FI16" i="7"/>
  <c r="FM16" i="7"/>
  <c r="FQ16" i="7"/>
  <c r="FU16" i="7"/>
  <c r="FY16" i="7"/>
  <c r="GC16" i="7"/>
  <c r="GG16" i="7"/>
  <c r="GK16" i="7"/>
  <c r="GO16" i="7"/>
  <c r="GS16" i="7"/>
  <c r="GW16" i="7"/>
  <c r="HA16" i="7"/>
  <c r="HE16" i="7"/>
  <c r="HI16" i="7"/>
  <c r="HM16" i="7"/>
  <c r="DV16" i="7"/>
  <c r="DZ16" i="7"/>
  <c r="ED16" i="7"/>
  <c r="EH16" i="7"/>
  <c r="EL16" i="7"/>
  <c r="EP16" i="7"/>
  <c r="ET16" i="7"/>
  <c r="EX16" i="7"/>
  <c r="FB16" i="7"/>
  <c r="FF16" i="7"/>
  <c r="FJ16" i="7"/>
  <c r="FN16" i="7"/>
  <c r="FR16" i="7"/>
  <c r="FV16" i="7"/>
  <c r="FZ16" i="7"/>
  <c r="GD16" i="7"/>
  <c r="GH16" i="7"/>
  <c r="GL16" i="7"/>
  <c r="GP16" i="7"/>
  <c r="GT16" i="7"/>
  <c r="GX16" i="7"/>
  <c r="HB16" i="7"/>
  <c r="HF16" i="7"/>
  <c r="HJ16" i="7"/>
  <c r="HN16" i="7"/>
  <c r="EE16" i="7"/>
  <c r="EU16" i="7"/>
  <c r="FK16" i="7"/>
  <c r="GA16" i="7"/>
  <c r="GQ16" i="7"/>
  <c r="HG16" i="7"/>
  <c r="DS16" i="7"/>
  <c r="EI16" i="7"/>
  <c r="EY16" i="7"/>
  <c r="FO16" i="7"/>
  <c r="GE16" i="7"/>
  <c r="GU16" i="7"/>
  <c r="HK16" i="7"/>
  <c r="DW16" i="7"/>
  <c r="EM16" i="7"/>
  <c r="FC16" i="7"/>
  <c r="FS16" i="7"/>
  <c r="GI16" i="7"/>
  <c r="GY16" i="7"/>
  <c r="HO16" i="7"/>
  <c r="EQ16" i="7"/>
  <c r="HC16" i="7"/>
  <c r="FG16" i="7"/>
  <c r="DU15" i="7"/>
  <c r="DY15" i="7"/>
  <c r="EC15" i="7"/>
  <c r="EG15" i="7"/>
  <c r="EK15" i="7"/>
  <c r="EO15" i="7"/>
  <c r="ES15" i="7"/>
  <c r="EW15" i="7"/>
  <c r="FA15" i="7"/>
  <c r="FE15" i="7"/>
  <c r="FI15" i="7"/>
  <c r="FM15" i="7"/>
  <c r="FQ15" i="7"/>
  <c r="FU15" i="7"/>
  <c r="FY15" i="7"/>
  <c r="GC15" i="7"/>
  <c r="GG15" i="7"/>
  <c r="GK15" i="7"/>
  <c r="GO15" i="7"/>
  <c r="GS15" i="7"/>
  <c r="GW15" i="7"/>
  <c r="HA15" i="7"/>
  <c r="HE15" i="7"/>
  <c r="HI15" i="7"/>
  <c r="HM15" i="7"/>
  <c r="DV15" i="7"/>
  <c r="DZ15" i="7"/>
  <c r="ED15" i="7"/>
  <c r="EH15" i="7"/>
  <c r="EL15" i="7"/>
  <c r="EP15" i="7"/>
  <c r="ET15" i="7"/>
  <c r="EX15" i="7"/>
  <c r="FB15" i="7"/>
  <c r="FF15" i="7"/>
  <c r="FJ15" i="7"/>
  <c r="FN15" i="7"/>
  <c r="FR15" i="7"/>
  <c r="FV15" i="7"/>
  <c r="FZ15" i="7"/>
  <c r="GD15" i="7"/>
  <c r="GH15" i="7"/>
  <c r="GL15" i="7"/>
  <c r="GP15" i="7"/>
  <c r="GT15" i="7"/>
  <c r="GX15" i="7"/>
  <c r="HB15" i="7"/>
  <c r="HF15" i="7"/>
  <c r="HJ15" i="7"/>
  <c r="HN15" i="7"/>
  <c r="DS15" i="7"/>
  <c r="DW15" i="7"/>
  <c r="EA15" i="7"/>
  <c r="EE15" i="7"/>
  <c r="EI15" i="7"/>
  <c r="EM15" i="7"/>
  <c r="EQ15" i="7"/>
  <c r="EU15" i="7"/>
  <c r="EY15" i="7"/>
  <c r="FC15" i="7"/>
  <c r="FG15" i="7"/>
  <c r="FK15" i="7"/>
  <c r="FO15" i="7"/>
  <c r="FS15" i="7"/>
  <c r="FW15" i="7"/>
  <c r="GA15" i="7"/>
  <c r="GE15" i="7"/>
  <c r="GI15" i="7"/>
  <c r="GM15" i="7"/>
  <c r="GQ15" i="7"/>
  <c r="GU15" i="7"/>
  <c r="GY15" i="7"/>
  <c r="HC15" i="7"/>
  <c r="HG15" i="7"/>
  <c r="HK15" i="7"/>
  <c r="HO15" i="7"/>
  <c r="DT15" i="7"/>
  <c r="EJ15" i="7"/>
  <c r="EZ15" i="7"/>
  <c r="FP15" i="7"/>
  <c r="GF15" i="7"/>
  <c r="GV15" i="7"/>
  <c r="HL15" i="7"/>
  <c r="DX15" i="7"/>
  <c r="EN15" i="7"/>
  <c r="FD15" i="7"/>
  <c r="FT15" i="7"/>
  <c r="GJ15" i="7"/>
  <c r="GZ15" i="7"/>
  <c r="EB15" i="7"/>
  <c r="ER15" i="7"/>
  <c r="FH15" i="7"/>
  <c r="FX15" i="7"/>
  <c r="GN15" i="7"/>
  <c r="HD15" i="7"/>
  <c r="GB15" i="7"/>
  <c r="EF15" i="7"/>
  <c r="GR15" i="7"/>
  <c r="DV14" i="7"/>
  <c r="DZ14" i="7"/>
  <c r="ED14" i="7"/>
  <c r="EH14" i="7"/>
  <c r="EL14" i="7"/>
  <c r="EP14" i="7"/>
  <c r="ET14" i="7"/>
  <c r="EX14" i="7"/>
  <c r="FB14" i="7"/>
  <c r="FF14" i="7"/>
  <c r="FJ14" i="7"/>
  <c r="FN14" i="7"/>
  <c r="FR14" i="7"/>
  <c r="FV14" i="7"/>
  <c r="FZ14" i="7"/>
  <c r="GD14" i="7"/>
  <c r="GH14" i="7"/>
  <c r="GL14" i="7"/>
  <c r="GP14" i="7"/>
  <c r="GT14" i="7"/>
  <c r="GX14" i="7"/>
  <c r="HB14" i="7"/>
  <c r="HF14" i="7"/>
  <c r="HJ14" i="7"/>
  <c r="HN14" i="7"/>
  <c r="DS14" i="7"/>
  <c r="DW14" i="7"/>
  <c r="EA14" i="7"/>
  <c r="EE14" i="7"/>
  <c r="EI14" i="7"/>
  <c r="EM14" i="7"/>
  <c r="EQ14" i="7"/>
  <c r="EU14" i="7"/>
  <c r="EY14" i="7"/>
  <c r="FC14" i="7"/>
  <c r="FG14" i="7"/>
  <c r="FK14" i="7"/>
  <c r="FO14" i="7"/>
  <c r="FS14" i="7"/>
  <c r="FW14" i="7"/>
  <c r="GA14" i="7"/>
  <c r="GE14" i="7"/>
  <c r="GI14" i="7"/>
  <c r="GM14" i="7"/>
  <c r="GQ14" i="7"/>
  <c r="GU14" i="7"/>
  <c r="GY14" i="7"/>
  <c r="HC14" i="7"/>
  <c r="HG14" i="7"/>
  <c r="HK14" i="7"/>
  <c r="HO14" i="7"/>
  <c r="DT14" i="7"/>
  <c r="DX14" i="7"/>
  <c r="EB14" i="7"/>
  <c r="EF14" i="7"/>
  <c r="EJ14" i="7"/>
  <c r="EN14" i="7"/>
  <c r="ER14" i="7"/>
  <c r="EV14" i="7"/>
  <c r="EZ14" i="7"/>
  <c r="FD14" i="7"/>
  <c r="FH14" i="7"/>
  <c r="FL14" i="7"/>
  <c r="FP14" i="7"/>
  <c r="FT14" i="7"/>
  <c r="FX14" i="7"/>
  <c r="GB14" i="7"/>
  <c r="GF14" i="7"/>
  <c r="GJ14" i="7"/>
  <c r="GN14" i="7"/>
  <c r="GR14" i="7"/>
  <c r="GV14" i="7"/>
  <c r="GZ14" i="7"/>
  <c r="HD14" i="7"/>
  <c r="HH14" i="7"/>
  <c r="HL14" i="7"/>
  <c r="DY14" i="7"/>
  <c r="EO14" i="7"/>
  <c r="FE14" i="7"/>
  <c r="FU14" i="7"/>
  <c r="GK14" i="7"/>
  <c r="HA14" i="7"/>
  <c r="EC14" i="7"/>
  <c r="ES14" i="7"/>
  <c r="FI14" i="7"/>
  <c r="FY14" i="7"/>
  <c r="GO14" i="7"/>
  <c r="HE14" i="7"/>
  <c r="EG14" i="7"/>
  <c r="EW14" i="7"/>
  <c r="FM14" i="7"/>
  <c r="GC14" i="7"/>
  <c r="GS14" i="7"/>
  <c r="HI14" i="7"/>
  <c r="FA14" i="7"/>
  <c r="HM14" i="7"/>
  <c r="FQ14" i="7"/>
  <c r="DS13" i="7"/>
  <c r="DW13" i="7"/>
  <c r="EA13" i="7"/>
  <c r="EE13" i="7"/>
  <c r="EI13" i="7"/>
  <c r="EM13" i="7"/>
  <c r="EQ13" i="7"/>
  <c r="EU13" i="7"/>
  <c r="EY13" i="7"/>
  <c r="FC13" i="7"/>
  <c r="FG13" i="7"/>
  <c r="FK13" i="7"/>
  <c r="FO13" i="7"/>
  <c r="FS13" i="7"/>
  <c r="FW13" i="7"/>
  <c r="GA13" i="7"/>
  <c r="GE13" i="7"/>
  <c r="GI13" i="7"/>
  <c r="GM13" i="7"/>
  <c r="GQ13" i="7"/>
  <c r="GU13" i="7"/>
  <c r="GY13" i="7"/>
  <c r="HC13" i="7"/>
  <c r="HG13" i="7"/>
  <c r="HK13" i="7"/>
  <c r="HO13" i="7"/>
  <c r="DT13" i="7"/>
  <c r="DX13" i="7"/>
  <c r="EB13" i="7"/>
  <c r="EF13" i="7"/>
  <c r="EJ13" i="7"/>
  <c r="EN13" i="7"/>
  <c r="ER13" i="7"/>
  <c r="EV13" i="7"/>
  <c r="EZ13" i="7"/>
  <c r="FD13" i="7"/>
  <c r="FH13" i="7"/>
  <c r="FL13" i="7"/>
  <c r="FP13" i="7"/>
  <c r="FT13" i="7"/>
  <c r="FX13" i="7"/>
  <c r="GB13" i="7"/>
  <c r="GF13" i="7"/>
  <c r="GJ13" i="7"/>
  <c r="GN13" i="7"/>
  <c r="GR13" i="7"/>
  <c r="GV13" i="7"/>
  <c r="GZ13" i="7"/>
  <c r="HD13" i="7"/>
  <c r="HH13" i="7"/>
  <c r="HL13" i="7"/>
  <c r="DU13" i="7"/>
  <c r="DY13" i="7"/>
  <c r="EC13" i="7"/>
  <c r="EG13" i="7"/>
  <c r="EK13" i="7"/>
  <c r="EO13" i="7"/>
  <c r="ES13" i="7"/>
  <c r="EW13" i="7"/>
  <c r="FA13" i="7"/>
  <c r="FE13" i="7"/>
  <c r="FI13" i="7"/>
  <c r="FM13" i="7"/>
  <c r="FQ13" i="7"/>
  <c r="FU13" i="7"/>
  <c r="FY13" i="7"/>
  <c r="GC13" i="7"/>
  <c r="GG13" i="7"/>
  <c r="GK13" i="7"/>
  <c r="GO13" i="7"/>
  <c r="GS13" i="7"/>
  <c r="GW13" i="7"/>
  <c r="HA13" i="7"/>
  <c r="HE13" i="7"/>
  <c r="HI13" i="7"/>
  <c r="HM13" i="7"/>
  <c r="ED13" i="7"/>
  <c r="ET13" i="7"/>
  <c r="FJ13" i="7"/>
  <c r="FZ13" i="7"/>
  <c r="GP13" i="7"/>
  <c r="HF13" i="7"/>
  <c r="EH13" i="7"/>
  <c r="EX13" i="7"/>
  <c r="FN13" i="7"/>
  <c r="GD13" i="7"/>
  <c r="GT13" i="7"/>
  <c r="HJ13" i="7"/>
  <c r="DV13" i="7"/>
  <c r="EL13" i="7"/>
  <c r="FB13" i="7"/>
  <c r="FR13" i="7"/>
  <c r="GH13" i="7"/>
  <c r="GX13" i="7"/>
  <c r="HN13" i="7"/>
  <c r="DZ13" i="7"/>
  <c r="GL13" i="7"/>
  <c r="EP13" i="7"/>
  <c r="HB13" i="7"/>
  <c r="DT12" i="7"/>
  <c r="DX12" i="7"/>
  <c r="EB12" i="7"/>
  <c r="EF12" i="7"/>
  <c r="EJ12" i="7"/>
  <c r="EN12" i="7"/>
  <c r="ER12" i="7"/>
  <c r="EV12" i="7"/>
  <c r="EZ12" i="7"/>
  <c r="FD12" i="7"/>
  <c r="FH12" i="7"/>
  <c r="FL12" i="7"/>
  <c r="FP12" i="7"/>
  <c r="FT12" i="7"/>
  <c r="FX12" i="7"/>
  <c r="GB12" i="7"/>
  <c r="GF12" i="7"/>
  <c r="GJ12" i="7"/>
  <c r="GN12" i="7"/>
  <c r="GR12" i="7"/>
  <c r="GV12" i="7"/>
  <c r="GZ12" i="7"/>
  <c r="HD12" i="7"/>
  <c r="HH12" i="7"/>
  <c r="HL12" i="7"/>
  <c r="DU12" i="7"/>
  <c r="DY12" i="7"/>
  <c r="EC12" i="7"/>
  <c r="EG12" i="7"/>
  <c r="EK12" i="7"/>
  <c r="EO12" i="7"/>
  <c r="ES12" i="7"/>
  <c r="EW12" i="7"/>
  <c r="FA12" i="7"/>
  <c r="FE12" i="7"/>
  <c r="FI12" i="7"/>
  <c r="FM12" i="7"/>
  <c r="FQ12" i="7"/>
  <c r="FU12" i="7"/>
  <c r="FY12" i="7"/>
  <c r="GC12" i="7"/>
  <c r="GG12" i="7"/>
  <c r="GK12" i="7"/>
  <c r="GO12" i="7"/>
  <c r="GS12" i="7"/>
  <c r="GW12" i="7"/>
  <c r="HA12" i="7"/>
  <c r="HE12" i="7"/>
  <c r="HI12" i="7"/>
  <c r="HM12" i="7"/>
  <c r="DV12" i="7"/>
  <c r="DZ12" i="7"/>
  <c r="ED12" i="7"/>
  <c r="EH12" i="7"/>
  <c r="EL12" i="7"/>
  <c r="EP12" i="7"/>
  <c r="ET12" i="7"/>
  <c r="EX12" i="7"/>
  <c r="FB12" i="7"/>
  <c r="FF12" i="7"/>
  <c r="FJ12" i="7"/>
  <c r="FN12" i="7"/>
  <c r="FR12" i="7"/>
  <c r="FV12" i="7"/>
  <c r="FZ12" i="7"/>
  <c r="GD12" i="7"/>
  <c r="GH12" i="7"/>
  <c r="GL12" i="7"/>
  <c r="GP12" i="7"/>
  <c r="GT12" i="7"/>
  <c r="GX12" i="7"/>
  <c r="HB12" i="7"/>
  <c r="HF12" i="7"/>
  <c r="HJ12" i="7"/>
  <c r="HN12" i="7"/>
  <c r="DS12" i="7"/>
  <c r="EI12" i="7"/>
  <c r="EY12" i="7"/>
  <c r="FO12" i="7"/>
  <c r="GE12" i="7"/>
  <c r="GU12" i="7"/>
  <c r="HK12" i="7"/>
  <c r="DW12" i="7"/>
  <c r="EM12" i="7"/>
  <c r="FC12" i="7"/>
  <c r="FS12" i="7"/>
  <c r="GI12" i="7"/>
  <c r="GY12" i="7"/>
  <c r="HO12" i="7"/>
  <c r="EA12" i="7"/>
  <c r="EQ12" i="7"/>
  <c r="FG12" i="7"/>
  <c r="FW12" i="7"/>
  <c r="GM12" i="7"/>
  <c r="HC12" i="7"/>
  <c r="FK12" i="7"/>
  <c r="GA12" i="7"/>
  <c r="DU11" i="7"/>
  <c r="DY11" i="7"/>
  <c r="EC11" i="7"/>
  <c r="EG11" i="7"/>
  <c r="EK11" i="7"/>
  <c r="EO11" i="7"/>
  <c r="ES11" i="7"/>
  <c r="EW11" i="7"/>
  <c r="FA11" i="7"/>
  <c r="FE11" i="7"/>
  <c r="FI11" i="7"/>
  <c r="FM11" i="7"/>
  <c r="FQ11" i="7"/>
  <c r="FU11" i="7"/>
  <c r="FY11" i="7"/>
  <c r="GC11" i="7"/>
  <c r="GG11" i="7"/>
  <c r="GK11" i="7"/>
  <c r="GO11" i="7"/>
  <c r="GS11" i="7"/>
  <c r="GW11" i="7"/>
  <c r="HA11" i="7"/>
  <c r="HE11" i="7"/>
  <c r="HI11" i="7"/>
  <c r="HM11" i="7"/>
  <c r="DV11" i="7"/>
  <c r="DZ11" i="7"/>
  <c r="ED11" i="7"/>
  <c r="EH11" i="7"/>
  <c r="EL11" i="7"/>
  <c r="EP11" i="7"/>
  <c r="ET11" i="7"/>
  <c r="EX11" i="7"/>
  <c r="FB11" i="7"/>
  <c r="FF11" i="7"/>
  <c r="FJ11" i="7"/>
  <c r="FN11" i="7"/>
  <c r="FR11" i="7"/>
  <c r="FV11" i="7"/>
  <c r="FZ11" i="7"/>
  <c r="GD11" i="7"/>
  <c r="GH11" i="7"/>
  <c r="GL11" i="7"/>
  <c r="GP11" i="7"/>
  <c r="GT11" i="7"/>
  <c r="GX11" i="7"/>
  <c r="HB11" i="7"/>
  <c r="HF11" i="7"/>
  <c r="HJ11" i="7"/>
  <c r="HN11" i="7"/>
  <c r="DS11" i="7"/>
  <c r="DW11" i="7"/>
  <c r="EA11" i="7"/>
  <c r="EE11" i="7"/>
  <c r="EI11" i="7"/>
  <c r="EM11" i="7"/>
  <c r="EQ11" i="7"/>
  <c r="EU11" i="7"/>
  <c r="EY11" i="7"/>
  <c r="FC11" i="7"/>
  <c r="FG11" i="7"/>
  <c r="FK11" i="7"/>
  <c r="FO11" i="7"/>
  <c r="FS11" i="7"/>
  <c r="FW11" i="7"/>
  <c r="GA11" i="7"/>
  <c r="GE11" i="7"/>
  <c r="GI11" i="7"/>
  <c r="GM11" i="7"/>
  <c r="GQ11" i="7"/>
  <c r="GU11" i="7"/>
  <c r="GY11" i="7"/>
  <c r="HC11" i="7"/>
  <c r="HG11" i="7"/>
  <c r="HK11" i="7"/>
  <c r="HO11" i="7"/>
  <c r="DX11" i="7"/>
  <c r="EN11" i="7"/>
  <c r="FD11" i="7"/>
  <c r="FT11" i="7"/>
  <c r="GJ11" i="7"/>
  <c r="GZ11" i="7"/>
  <c r="EB11" i="7"/>
  <c r="ER11" i="7"/>
  <c r="FH11" i="7"/>
  <c r="FX11" i="7"/>
  <c r="GN11" i="7"/>
  <c r="HD11" i="7"/>
  <c r="EF11" i="7"/>
  <c r="EV11" i="7"/>
  <c r="FL11" i="7"/>
  <c r="GB11" i="7"/>
  <c r="GR11" i="7"/>
  <c r="HH11" i="7"/>
  <c r="EJ11" i="7"/>
  <c r="GV11" i="7"/>
  <c r="EZ11" i="7"/>
  <c r="HL11" i="7"/>
  <c r="N98" i="15"/>
  <c r="Y98" i="15"/>
  <c r="S98" i="15"/>
  <c r="W91" i="15"/>
  <c r="K91" i="15"/>
  <c r="T91" i="15"/>
  <c r="J91" i="15"/>
  <c r="R83" i="15"/>
  <c r="V83" i="15"/>
  <c r="K79" i="15"/>
  <c r="T75" i="15"/>
  <c r="Y71" i="15"/>
  <c r="V71" i="15"/>
  <c r="K71" i="15"/>
  <c r="T67" i="15"/>
  <c r="U67" i="15"/>
  <c r="K63" i="15"/>
  <c r="S63" i="15"/>
  <c r="W59" i="15"/>
  <c r="J59" i="15"/>
  <c r="S59" i="15"/>
  <c r="W55" i="15"/>
  <c r="K55" i="15"/>
  <c r="S51" i="15"/>
  <c r="T51" i="15"/>
  <c r="S47" i="15"/>
  <c r="K47" i="15"/>
  <c r="N43" i="15"/>
  <c r="V43" i="15"/>
  <c r="J43" i="15"/>
  <c r="V35" i="15"/>
  <c r="Y35" i="15"/>
  <c r="R35" i="15"/>
  <c r="Y12" i="15"/>
  <c r="J12" i="15"/>
  <c r="R12" i="15"/>
  <c r="N12" i="15"/>
  <c r="I12" i="15"/>
  <c r="T12" i="15"/>
  <c r="W12" i="15"/>
  <c r="V12" i="15"/>
  <c r="S12" i="15"/>
  <c r="Y9" i="15"/>
  <c r="J9" i="15"/>
  <c r="AH28" i="7"/>
  <c r="BB28" i="7"/>
  <c r="CR55" i="7"/>
  <c r="CL55" i="7"/>
  <c r="AV55" i="7"/>
  <c r="CT55" i="7"/>
  <c r="BU83" i="7"/>
  <c r="DG83" i="7"/>
  <c r="AA83" i="7"/>
  <c r="CV87" i="7"/>
  <c r="BP87" i="7"/>
  <c r="CE87" i="7"/>
  <c r="CI87" i="7"/>
  <c r="CM87" i="7"/>
  <c r="AI87" i="7"/>
  <c r="HK103" i="7"/>
  <c r="GU103" i="7"/>
  <c r="GE103" i="7"/>
  <c r="FO103" i="7"/>
  <c r="EY103" i="7"/>
  <c r="EI103" i="7"/>
  <c r="DS103" i="7"/>
  <c r="GZ102" i="7"/>
  <c r="GJ102" i="7"/>
  <c r="FT102" i="7"/>
  <c r="FD102" i="7"/>
  <c r="EN102" i="7"/>
  <c r="DX102" i="7"/>
  <c r="HE101" i="7"/>
  <c r="GO101" i="7"/>
  <c r="FY101" i="7"/>
  <c r="FI101" i="7"/>
  <c r="ES101" i="7"/>
  <c r="EC101" i="7"/>
  <c r="HJ100" i="7"/>
  <c r="GT100" i="7"/>
  <c r="GD100" i="7"/>
  <c r="FN100" i="7"/>
  <c r="EX100" i="7"/>
  <c r="EH100" i="7"/>
  <c r="HO99" i="7"/>
  <c r="GY99" i="7"/>
  <c r="GI99" i="7"/>
  <c r="FS99" i="7"/>
  <c r="FC99" i="7"/>
  <c r="EM99" i="7"/>
  <c r="DW99" i="7"/>
  <c r="HD98" i="7"/>
  <c r="GN98" i="7"/>
  <c r="FX98" i="7"/>
  <c r="FH98" i="7"/>
  <c r="ER98" i="7"/>
  <c r="EB98" i="7"/>
  <c r="HI97" i="7"/>
  <c r="GS97" i="7"/>
  <c r="GC97" i="7"/>
  <c r="FM97" i="7"/>
  <c r="EW97" i="7"/>
  <c r="EG97" i="7"/>
  <c r="HN96" i="7"/>
  <c r="GX96" i="7"/>
  <c r="GH96" i="7"/>
  <c r="FR96" i="7"/>
  <c r="FB96" i="7"/>
  <c r="EL96" i="7"/>
  <c r="DV96" i="7"/>
  <c r="HC95" i="7"/>
  <c r="GM95" i="7"/>
  <c r="FW95" i="7"/>
  <c r="FG95" i="7"/>
  <c r="EQ95" i="7"/>
  <c r="EA95" i="7"/>
  <c r="HH94" i="7"/>
  <c r="GR94" i="7"/>
  <c r="GB94" i="7"/>
  <c r="FL94" i="7"/>
  <c r="EV94" i="7"/>
  <c r="EF94" i="7"/>
  <c r="HM93" i="7"/>
  <c r="GW93" i="7"/>
  <c r="GG93" i="7"/>
  <c r="FQ93" i="7"/>
  <c r="FA93" i="7"/>
  <c r="EK93" i="7"/>
  <c r="DU93" i="7"/>
  <c r="HB92" i="7"/>
  <c r="GL92" i="7"/>
  <c r="FV92" i="7"/>
  <c r="FF92" i="7"/>
  <c r="EP92" i="7"/>
  <c r="DZ92" i="7"/>
  <c r="HG91" i="7"/>
  <c r="GQ91" i="7"/>
  <c r="GA91" i="7"/>
  <c r="FK91" i="7"/>
  <c r="EU91" i="7"/>
  <c r="EE91" i="7"/>
  <c r="HL90" i="7"/>
  <c r="GV90" i="7"/>
  <c r="GF90" i="7"/>
  <c r="FP90" i="7"/>
  <c r="EZ90" i="7"/>
  <c r="EJ90" i="7"/>
  <c r="DT90" i="7"/>
  <c r="HA89" i="7"/>
  <c r="GK89" i="7"/>
  <c r="FU89" i="7"/>
  <c r="FE89" i="7"/>
  <c r="EO89" i="7"/>
  <c r="DY89" i="7"/>
  <c r="HF88" i="7"/>
  <c r="GP88" i="7"/>
  <c r="FZ88" i="7"/>
  <c r="FJ88" i="7"/>
  <c r="ET88" i="7"/>
  <c r="ED88" i="7"/>
  <c r="HK87" i="7"/>
  <c r="GU87" i="7"/>
  <c r="GE87" i="7"/>
  <c r="FO87" i="7"/>
  <c r="EY87" i="7"/>
  <c r="EI87" i="7"/>
  <c r="DS87" i="7"/>
  <c r="GZ86" i="7"/>
  <c r="GJ86" i="7"/>
  <c r="FT86" i="7"/>
  <c r="FD86" i="7"/>
  <c r="EN86" i="7"/>
  <c r="DX86" i="7"/>
  <c r="HE85" i="7"/>
  <c r="GO85" i="7"/>
  <c r="FY85" i="7"/>
  <c r="FI85" i="7"/>
  <c r="ES85" i="7"/>
  <c r="EC85" i="7"/>
  <c r="HJ84" i="7"/>
  <c r="GT84" i="7"/>
  <c r="GD84" i="7"/>
  <c r="FN84" i="7"/>
  <c r="EX84" i="7"/>
  <c r="EH84" i="7"/>
  <c r="HO83" i="7"/>
  <c r="GY83" i="7"/>
  <c r="GI83" i="7"/>
  <c r="FS83" i="7"/>
  <c r="FC83" i="7"/>
  <c r="EM83" i="7"/>
  <c r="DW83" i="7"/>
  <c r="HD82" i="7"/>
  <c r="GN82" i="7"/>
  <c r="FX82" i="7"/>
  <c r="FH82" i="7"/>
  <c r="ER82" i="7"/>
  <c r="EB82" i="7"/>
  <c r="HI81" i="7"/>
  <c r="GS81" i="7"/>
  <c r="GC81" i="7"/>
  <c r="FM81" i="7"/>
  <c r="EW81" i="7"/>
  <c r="EG81" i="7"/>
  <c r="HN80" i="7"/>
  <c r="GX80" i="7"/>
  <c r="GH80" i="7"/>
  <c r="FR80" i="7"/>
  <c r="FB80" i="7"/>
  <c r="EL80" i="7"/>
  <c r="DV80" i="7"/>
  <c r="HC79" i="7"/>
  <c r="GM79" i="7"/>
  <c r="FW79" i="7"/>
  <c r="FG79" i="7"/>
  <c r="EQ79" i="7"/>
  <c r="EA79" i="7"/>
  <c r="HH78" i="7"/>
  <c r="GR78" i="7"/>
  <c r="GB78" i="7"/>
  <c r="FL78" i="7"/>
  <c r="EV78" i="7"/>
  <c r="EF78" i="7"/>
  <c r="HM77" i="7"/>
  <c r="GW77" i="7"/>
  <c r="GG77" i="7"/>
  <c r="FQ77" i="7"/>
  <c r="FA77" i="7"/>
  <c r="EK77" i="7"/>
  <c r="DU77" i="7"/>
  <c r="HB76" i="7"/>
  <c r="GL76" i="7"/>
  <c r="FV76" i="7"/>
  <c r="FF76" i="7"/>
  <c r="EP76" i="7"/>
  <c r="DZ76" i="7"/>
  <c r="HG75" i="7"/>
  <c r="GQ75" i="7"/>
  <c r="GA75" i="7"/>
  <c r="FK75" i="7"/>
  <c r="EU75" i="7"/>
  <c r="EE75" i="7"/>
  <c r="HL74" i="7"/>
  <c r="GV74" i="7"/>
  <c r="GF74" i="7"/>
  <c r="FP74" i="7"/>
  <c r="EZ74" i="7"/>
  <c r="EJ74" i="7"/>
  <c r="DT74" i="7"/>
  <c r="HA73" i="7"/>
  <c r="GK73" i="7"/>
  <c r="FU73" i="7"/>
  <c r="FE73" i="7"/>
  <c r="EO73" i="7"/>
  <c r="DY73" i="7"/>
  <c r="HF72" i="7"/>
  <c r="GP72" i="7"/>
  <c r="FZ72" i="7"/>
  <c r="FJ72" i="7"/>
  <c r="ET72" i="7"/>
  <c r="ED72" i="7"/>
  <c r="HK71" i="7"/>
  <c r="GU71" i="7"/>
  <c r="GE71" i="7"/>
  <c r="FO71" i="7"/>
  <c r="EY71" i="7"/>
  <c r="EI71" i="7"/>
  <c r="DS71" i="7"/>
  <c r="GZ70" i="7"/>
  <c r="GJ70" i="7"/>
  <c r="FT70" i="7"/>
  <c r="FD70" i="7"/>
  <c r="EN70" i="7"/>
  <c r="DX70" i="7"/>
  <c r="HE69" i="7"/>
  <c r="GO69" i="7"/>
  <c r="FY69" i="7"/>
  <c r="FI69" i="7"/>
  <c r="ES69" i="7"/>
  <c r="EC69" i="7"/>
  <c r="HJ68" i="7"/>
  <c r="GT68" i="7"/>
  <c r="GD68" i="7"/>
  <c r="FN68" i="7"/>
  <c r="EX68" i="7"/>
  <c r="EH68" i="7"/>
  <c r="HO67" i="7"/>
  <c r="GY67" i="7"/>
  <c r="GI67" i="7"/>
  <c r="FS67" i="7"/>
  <c r="FC67" i="7"/>
  <c r="EM67" i="7"/>
  <c r="DW67" i="7"/>
  <c r="HD66" i="7"/>
  <c r="GN66" i="7"/>
  <c r="FX66" i="7"/>
  <c r="FH66" i="7"/>
  <c r="ER66" i="7"/>
  <c r="EB66" i="7"/>
  <c r="HI65" i="7"/>
  <c r="GS65" i="7"/>
  <c r="GC65" i="7"/>
  <c r="FM65" i="7"/>
  <c r="EW65" i="7"/>
  <c r="EG65" i="7"/>
  <c r="HN64" i="7"/>
  <c r="GX64" i="7"/>
  <c r="GH64" i="7"/>
  <c r="FR64" i="7"/>
  <c r="FB64" i="7"/>
  <c r="EL64" i="7"/>
  <c r="DV64" i="7"/>
  <c r="HC63" i="7"/>
  <c r="FW63" i="7"/>
  <c r="EQ63" i="7"/>
  <c r="HH62" i="7"/>
  <c r="GB62" i="7"/>
  <c r="EV62" i="7"/>
  <c r="HM61" i="7"/>
  <c r="GG61" i="7"/>
  <c r="FA61" i="7"/>
  <c r="DU61" i="7"/>
  <c r="GL60" i="7"/>
  <c r="FF60" i="7"/>
  <c r="DZ60" i="7"/>
  <c r="GQ59" i="7"/>
  <c r="FK59" i="7"/>
  <c r="EE59" i="7"/>
  <c r="GV58" i="7"/>
  <c r="FP58" i="7"/>
  <c r="EJ58" i="7"/>
  <c r="HA57" i="7"/>
  <c r="FU57" i="7"/>
  <c r="EO57" i="7"/>
  <c r="HF56" i="7"/>
  <c r="FZ56" i="7"/>
  <c r="ET56" i="7"/>
  <c r="HK55" i="7"/>
  <c r="GE55" i="7"/>
  <c r="EY55" i="7"/>
  <c r="DS55" i="7"/>
  <c r="GJ54" i="7"/>
  <c r="FD54" i="7"/>
  <c r="DX54" i="7"/>
  <c r="GO53" i="7"/>
  <c r="FI53" i="7"/>
  <c r="EC53" i="7"/>
  <c r="GT52" i="7"/>
  <c r="FN52" i="7"/>
  <c r="EH52" i="7"/>
  <c r="GY51" i="7"/>
  <c r="FS51" i="7"/>
  <c r="EM51" i="7"/>
  <c r="HD50" i="7"/>
  <c r="FX50" i="7"/>
  <c r="ER50" i="7"/>
  <c r="HI49" i="7"/>
  <c r="GC49" i="7"/>
  <c r="EW49" i="7"/>
  <c r="HN48" i="7"/>
  <c r="GH48" i="7"/>
  <c r="GB47" i="7"/>
  <c r="FA46" i="7"/>
  <c r="DZ45" i="7"/>
  <c r="GV43" i="7"/>
  <c r="FU42" i="7"/>
  <c r="ET41" i="7"/>
  <c r="DS40" i="7"/>
  <c r="GO38" i="7"/>
  <c r="FN37" i="7"/>
  <c r="EM36" i="7"/>
  <c r="HI34" i="7"/>
  <c r="GH33" i="7"/>
  <c r="FG32" i="7"/>
  <c r="EF31" i="7"/>
  <c r="HB29" i="7"/>
  <c r="GA28" i="7"/>
  <c r="EZ27" i="7"/>
  <c r="DY26" i="7"/>
  <c r="GU24" i="7"/>
  <c r="FT23" i="7"/>
  <c r="ES22" i="7"/>
  <c r="HO20" i="7"/>
  <c r="GN19" i="7"/>
  <c r="FM18" i="7"/>
  <c r="EL17" i="7"/>
  <c r="HH15" i="7"/>
  <c r="GG14" i="7"/>
  <c r="FF13" i="7"/>
  <c r="EE12" i="7"/>
  <c r="HM86" i="15"/>
  <c r="AS100" i="15"/>
  <c r="DY74" i="15"/>
  <c r="EC74" i="15"/>
  <c r="EG74" i="15"/>
  <c r="EK74" i="15"/>
  <c r="EO74" i="15"/>
  <c r="ES74" i="15"/>
  <c r="DZ74" i="15"/>
  <c r="ED74" i="15"/>
  <c r="EH74" i="15"/>
  <c r="EL74" i="15"/>
  <c r="EP74" i="15"/>
  <c r="ET74" i="15"/>
  <c r="EB74" i="15"/>
  <c r="EJ74" i="15"/>
  <c r="ER74" i="15"/>
  <c r="EX74" i="15"/>
  <c r="FB74" i="15"/>
  <c r="FF74" i="15"/>
  <c r="FJ74" i="15"/>
  <c r="FN74" i="15"/>
  <c r="FR74" i="15"/>
  <c r="FV74" i="15"/>
  <c r="FZ74" i="15"/>
  <c r="GD74" i="15"/>
  <c r="GH74" i="15"/>
  <c r="GL74" i="15"/>
  <c r="GP74" i="15"/>
  <c r="GT74" i="15"/>
  <c r="GX74" i="15"/>
  <c r="HB74" i="15"/>
  <c r="HF74" i="15"/>
  <c r="HJ74" i="15"/>
  <c r="HN74" i="15"/>
  <c r="HR74" i="15"/>
  <c r="DW74" i="15"/>
  <c r="EE74" i="15"/>
  <c r="EM74" i="15"/>
  <c r="EU74" i="15"/>
  <c r="EY74" i="15"/>
  <c r="FC74" i="15"/>
  <c r="FG74" i="15"/>
  <c r="FK74" i="15"/>
  <c r="FO74" i="15"/>
  <c r="FS74" i="15"/>
  <c r="FW74" i="15"/>
  <c r="GA74" i="15"/>
  <c r="GE74" i="15"/>
  <c r="GI74" i="15"/>
  <c r="GM74" i="15"/>
  <c r="GQ74" i="15"/>
  <c r="GU74" i="15"/>
  <c r="GY74" i="15"/>
  <c r="HC74" i="15"/>
  <c r="HG74" i="15"/>
  <c r="HK74" i="15"/>
  <c r="HO74" i="15"/>
  <c r="HS74" i="15"/>
  <c r="DX74" i="15"/>
  <c r="EF74" i="15"/>
  <c r="EN74" i="15"/>
  <c r="EV74" i="15"/>
  <c r="EZ74" i="15"/>
  <c r="FD74" i="15"/>
  <c r="FH74" i="15"/>
  <c r="FL74" i="15"/>
  <c r="FP74" i="15"/>
  <c r="FT74" i="15"/>
  <c r="FX74" i="15"/>
  <c r="GB74" i="15"/>
  <c r="GF74" i="15"/>
  <c r="GJ74" i="15"/>
  <c r="GN74" i="15"/>
  <c r="GR74" i="15"/>
  <c r="GV74" i="15"/>
  <c r="GZ74" i="15"/>
  <c r="HD74" i="15"/>
  <c r="HH74" i="15"/>
  <c r="HL74" i="15"/>
  <c r="HP74" i="15"/>
  <c r="EA74" i="15"/>
  <c r="FA74" i="15"/>
  <c r="FQ74" i="15"/>
  <c r="GG74" i="15"/>
  <c r="GW74" i="15"/>
  <c r="HM74" i="15"/>
  <c r="EI74" i="15"/>
  <c r="FE74" i="15"/>
  <c r="FU74" i="15"/>
  <c r="GK74" i="15"/>
  <c r="HA74" i="15"/>
  <c r="HQ74" i="15"/>
  <c r="EQ74" i="15"/>
  <c r="FI74" i="15"/>
  <c r="FY74" i="15"/>
  <c r="GO74" i="15"/>
  <c r="HE74" i="15"/>
  <c r="FM74" i="15"/>
  <c r="GC74" i="15"/>
  <c r="GS74" i="15"/>
  <c r="DZ50" i="15"/>
  <c r="ED50" i="15"/>
  <c r="EH50" i="15"/>
  <c r="EL50" i="15"/>
  <c r="EP50" i="15"/>
  <c r="DW50" i="15"/>
  <c r="EA50" i="15"/>
  <c r="EE50" i="15"/>
  <c r="EI50" i="15"/>
  <c r="EM50" i="15"/>
  <c r="EQ50" i="15"/>
  <c r="EU50" i="15"/>
  <c r="EY50" i="15"/>
  <c r="FC50" i="15"/>
  <c r="FG50" i="15"/>
  <c r="FK50" i="15"/>
  <c r="FO50" i="15"/>
  <c r="FS50" i="15"/>
  <c r="FW50" i="15"/>
  <c r="GA50" i="15"/>
  <c r="GE50" i="15"/>
  <c r="GI50" i="15"/>
  <c r="GM50" i="15"/>
  <c r="GQ50" i="15"/>
  <c r="GU50" i="15"/>
  <c r="DX50" i="15"/>
  <c r="EB50" i="15"/>
  <c r="EF50" i="15"/>
  <c r="EJ50" i="15"/>
  <c r="EN50" i="15"/>
  <c r="ER50" i="15"/>
  <c r="EV50" i="15"/>
  <c r="EZ50" i="15"/>
  <c r="FD50" i="15"/>
  <c r="FH50" i="15"/>
  <c r="FL50" i="15"/>
  <c r="FP50" i="15"/>
  <c r="FT50" i="15"/>
  <c r="FX50" i="15"/>
  <c r="GB50" i="15"/>
  <c r="GF50" i="15"/>
  <c r="GJ50" i="15"/>
  <c r="GN50" i="15"/>
  <c r="GR50" i="15"/>
  <c r="EG50" i="15"/>
  <c r="ET50" i="15"/>
  <c r="FB50" i="15"/>
  <c r="FJ50" i="15"/>
  <c r="FR50" i="15"/>
  <c r="FZ50" i="15"/>
  <c r="GH50" i="15"/>
  <c r="GP50" i="15"/>
  <c r="GW50" i="15"/>
  <c r="HA50" i="15"/>
  <c r="HE50" i="15"/>
  <c r="HI50" i="15"/>
  <c r="HM50" i="15"/>
  <c r="HQ50" i="15"/>
  <c r="EK50" i="15"/>
  <c r="EW50" i="15"/>
  <c r="FE50" i="15"/>
  <c r="FM50" i="15"/>
  <c r="FU50" i="15"/>
  <c r="GC50" i="15"/>
  <c r="GK50" i="15"/>
  <c r="GS50" i="15"/>
  <c r="GX50" i="15"/>
  <c r="HB50" i="15"/>
  <c r="HF50" i="15"/>
  <c r="HJ50" i="15"/>
  <c r="HN50" i="15"/>
  <c r="HR50" i="15"/>
  <c r="DY50" i="15"/>
  <c r="EO50" i="15"/>
  <c r="EX50" i="15"/>
  <c r="FF50" i="15"/>
  <c r="FN50" i="15"/>
  <c r="FV50" i="15"/>
  <c r="GD50" i="15"/>
  <c r="GL50" i="15"/>
  <c r="GT50" i="15"/>
  <c r="GY50" i="15"/>
  <c r="HC50" i="15"/>
  <c r="HG50" i="15"/>
  <c r="HK50" i="15"/>
  <c r="HO50" i="15"/>
  <c r="HS50" i="15"/>
  <c r="EC50" i="15"/>
  <c r="FQ50" i="15"/>
  <c r="GV50" i="15"/>
  <c r="HL50" i="15"/>
  <c r="ES50" i="15"/>
  <c r="FY50" i="15"/>
  <c r="GZ50" i="15"/>
  <c r="HP50" i="15"/>
  <c r="FA50" i="15"/>
  <c r="GG50" i="15"/>
  <c r="HD50" i="15"/>
  <c r="FI50" i="15"/>
  <c r="GO50" i="15"/>
  <c r="HH50" i="15"/>
  <c r="BZ100" i="15"/>
  <c r="AC100" i="15"/>
  <c r="CZ44" i="15"/>
  <c r="AT100" i="15"/>
  <c r="AA100" i="15"/>
  <c r="CU100" i="15"/>
  <c r="BO100" i="15"/>
  <c r="AK100" i="15"/>
  <c r="DJ100" i="15"/>
  <c r="CD100" i="15"/>
  <c r="AX100" i="15"/>
  <c r="DO100" i="15"/>
  <c r="CI100" i="15"/>
  <c r="BC100" i="15"/>
  <c r="DM100" i="15"/>
  <c r="CW100" i="15"/>
  <c r="CC100" i="15"/>
  <c r="BI100" i="15"/>
  <c r="AJ100" i="15"/>
  <c r="DL100" i="15"/>
  <c r="CJ100" i="15"/>
  <c r="BD100" i="15"/>
  <c r="AH16" i="15"/>
  <c r="AC16" i="15"/>
  <c r="BL16" i="15"/>
  <c r="DP16" i="15"/>
  <c r="BW16" i="15"/>
  <c r="BS16" i="15"/>
  <c r="CJ16" i="15"/>
  <c r="CW16" i="15"/>
  <c r="BG16" i="15"/>
  <c r="CQ16" i="15"/>
  <c r="AZ16" i="15"/>
  <c r="DB16" i="15"/>
  <c r="CD16" i="15"/>
  <c r="AX16" i="15"/>
  <c r="CC74" i="15"/>
  <c r="BH74" i="15"/>
  <c r="J94" i="15"/>
  <c r="S35" i="15"/>
  <c r="Y39" i="15"/>
  <c r="R43" i="15"/>
  <c r="U51" i="15"/>
  <c r="Y51" i="15"/>
  <c r="U55" i="15"/>
  <c r="Y59" i="15"/>
  <c r="U63" i="15"/>
  <c r="R67" i="15"/>
  <c r="T71" i="15"/>
  <c r="N75" i="15"/>
  <c r="Y79" i="15"/>
  <c r="M33" i="7"/>
  <c r="K26" i="7"/>
  <c r="R79" i="15"/>
  <c r="T87" i="15"/>
  <c r="I58" i="15"/>
  <c r="V94" i="15"/>
  <c r="K11" i="7"/>
  <c r="K9" i="15"/>
  <c r="R82" i="15"/>
  <c r="S74" i="15"/>
  <c r="Y58" i="15"/>
  <c r="R54" i="15"/>
  <c r="J31" i="15"/>
  <c r="U27" i="15"/>
  <c r="R23" i="15"/>
  <c r="T19" i="15"/>
  <c r="J19" i="15"/>
  <c r="R15" i="15"/>
  <c r="U15" i="15"/>
  <c r="W15" i="15"/>
  <c r="DG87" i="7"/>
  <c r="CU96" i="7"/>
  <c r="AQ96" i="7"/>
  <c r="V96" i="7"/>
  <c r="DH96" i="7"/>
  <c r="AJ96" i="7"/>
  <c r="HF103" i="7"/>
  <c r="GP103" i="7"/>
  <c r="FZ103" i="7"/>
  <c r="FJ103" i="7"/>
  <c r="ET103" i="7"/>
  <c r="ED103" i="7"/>
  <c r="HK102" i="7"/>
  <c r="GU102" i="7"/>
  <c r="GE102" i="7"/>
  <c r="FO102" i="7"/>
  <c r="EY102" i="7"/>
  <c r="EI102" i="7"/>
  <c r="DS102" i="7"/>
  <c r="GZ101" i="7"/>
  <c r="GJ101" i="7"/>
  <c r="FT101" i="7"/>
  <c r="FD101" i="7"/>
  <c r="EN101" i="7"/>
  <c r="DX101" i="7"/>
  <c r="HE100" i="7"/>
  <c r="GO100" i="7"/>
  <c r="FY100" i="7"/>
  <c r="FI100" i="7"/>
  <c r="ES100" i="7"/>
  <c r="EC100" i="7"/>
  <c r="HJ99" i="7"/>
  <c r="GT99" i="7"/>
  <c r="GD99" i="7"/>
  <c r="FN99" i="7"/>
  <c r="EX99" i="7"/>
  <c r="EH99" i="7"/>
  <c r="HO98" i="7"/>
  <c r="GY98" i="7"/>
  <c r="GI98" i="7"/>
  <c r="FS98" i="7"/>
  <c r="FC98" i="7"/>
  <c r="EM98" i="7"/>
  <c r="DW98" i="7"/>
  <c r="HD97" i="7"/>
  <c r="GN97" i="7"/>
  <c r="FX97" i="7"/>
  <c r="FH97" i="7"/>
  <c r="ER97" i="7"/>
  <c r="EB97" i="7"/>
  <c r="HI96" i="7"/>
  <c r="GS96" i="7"/>
  <c r="GC96" i="7"/>
  <c r="FM96" i="7"/>
  <c r="EW96" i="7"/>
  <c r="EG96" i="7"/>
  <c r="HN95" i="7"/>
  <c r="GX95" i="7"/>
  <c r="GH95" i="7"/>
  <c r="FR95" i="7"/>
  <c r="FB95" i="7"/>
  <c r="EL95" i="7"/>
  <c r="DV95" i="7"/>
  <c r="HC94" i="7"/>
  <c r="GM94" i="7"/>
  <c r="FW94" i="7"/>
  <c r="FG94" i="7"/>
  <c r="EQ94" i="7"/>
  <c r="EA94" i="7"/>
  <c r="HH93" i="7"/>
  <c r="GR93" i="7"/>
  <c r="GB93" i="7"/>
  <c r="FL93" i="7"/>
  <c r="EV93" i="7"/>
  <c r="EF93" i="7"/>
  <c r="HM92" i="7"/>
  <c r="GW92" i="7"/>
  <c r="GG92" i="7"/>
  <c r="FQ92" i="7"/>
  <c r="FA92" i="7"/>
  <c r="EK92" i="7"/>
  <c r="DU92" i="7"/>
  <c r="HB91" i="7"/>
  <c r="GL91" i="7"/>
  <c r="FV91" i="7"/>
  <c r="FF91" i="7"/>
  <c r="EP91" i="7"/>
  <c r="DZ91" i="7"/>
  <c r="HG90" i="7"/>
  <c r="GQ90" i="7"/>
  <c r="GA90" i="7"/>
  <c r="FK90" i="7"/>
  <c r="EU90" i="7"/>
  <c r="EE90" i="7"/>
  <c r="HL89" i="7"/>
  <c r="GV89" i="7"/>
  <c r="GF89" i="7"/>
  <c r="FP89" i="7"/>
  <c r="EZ89" i="7"/>
  <c r="EJ89" i="7"/>
  <c r="DT89" i="7"/>
  <c r="HA88" i="7"/>
  <c r="GK88" i="7"/>
  <c r="FU88" i="7"/>
  <c r="FE88" i="7"/>
  <c r="EO88" i="7"/>
  <c r="DY88" i="7"/>
  <c r="HF87" i="7"/>
  <c r="GP87" i="7"/>
  <c r="FZ87" i="7"/>
  <c r="FJ87" i="7"/>
  <c r="ET87" i="7"/>
  <c r="ED87" i="7"/>
  <c r="HK86" i="7"/>
  <c r="GU86" i="7"/>
  <c r="GE86" i="7"/>
  <c r="FO86" i="7"/>
  <c r="EY86" i="7"/>
  <c r="EI86" i="7"/>
  <c r="DS86" i="7"/>
  <c r="GZ85" i="7"/>
  <c r="GJ85" i="7"/>
  <c r="FT85" i="7"/>
  <c r="FD85" i="7"/>
  <c r="EN85" i="7"/>
  <c r="DX85" i="7"/>
  <c r="HE84" i="7"/>
  <c r="GO84" i="7"/>
  <c r="FY84" i="7"/>
  <c r="FI84" i="7"/>
  <c r="ES84" i="7"/>
  <c r="EC84" i="7"/>
  <c r="HJ83" i="7"/>
  <c r="GT83" i="7"/>
  <c r="GD83" i="7"/>
  <c r="FN83" i="7"/>
  <c r="EX83" i="7"/>
  <c r="EH83" i="7"/>
  <c r="HO82" i="7"/>
  <c r="GY82" i="7"/>
  <c r="GI82" i="7"/>
  <c r="FS82" i="7"/>
  <c r="FC82" i="7"/>
  <c r="EM82" i="7"/>
  <c r="DW82" i="7"/>
  <c r="HD81" i="7"/>
  <c r="GN81" i="7"/>
  <c r="FX81" i="7"/>
  <c r="FH81" i="7"/>
  <c r="ER81" i="7"/>
  <c r="EB81" i="7"/>
  <c r="HI80" i="7"/>
  <c r="GS80" i="7"/>
  <c r="GC80" i="7"/>
  <c r="FM80" i="7"/>
  <c r="EW80" i="7"/>
  <c r="EG80" i="7"/>
  <c r="HN79" i="7"/>
  <c r="GX79" i="7"/>
  <c r="GH79" i="7"/>
  <c r="FR79" i="7"/>
  <c r="FB79" i="7"/>
  <c r="EL79" i="7"/>
  <c r="DV79" i="7"/>
  <c r="HC78" i="7"/>
  <c r="GM78" i="7"/>
  <c r="FW78" i="7"/>
  <c r="FG78" i="7"/>
  <c r="EQ78" i="7"/>
  <c r="EA78" i="7"/>
  <c r="HH77" i="7"/>
  <c r="GR77" i="7"/>
  <c r="GB77" i="7"/>
  <c r="FL77" i="7"/>
  <c r="EV77" i="7"/>
  <c r="EF77" i="7"/>
  <c r="HM76" i="7"/>
  <c r="GW76" i="7"/>
  <c r="GG76" i="7"/>
  <c r="FQ76" i="7"/>
  <c r="FA76" i="7"/>
  <c r="EK76" i="7"/>
  <c r="DU76" i="7"/>
  <c r="HB75" i="7"/>
  <c r="GL75" i="7"/>
  <c r="FV75" i="7"/>
  <c r="FF75" i="7"/>
  <c r="EP75" i="7"/>
  <c r="DZ75" i="7"/>
  <c r="HG74" i="7"/>
  <c r="GQ74" i="7"/>
  <c r="GA74" i="7"/>
  <c r="FK74" i="7"/>
  <c r="EU74" i="7"/>
  <c r="EE74" i="7"/>
  <c r="HL73" i="7"/>
  <c r="GV73" i="7"/>
  <c r="GF73" i="7"/>
  <c r="FP73" i="7"/>
  <c r="EZ73" i="7"/>
  <c r="EJ73" i="7"/>
  <c r="DT73" i="7"/>
  <c r="HA72" i="7"/>
  <c r="GK72" i="7"/>
  <c r="FU72" i="7"/>
  <c r="FE72" i="7"/>
  <c r="EO72" i="7"/>
  <c r="DY72" i="7"/>
  <c r="HF71" i="7"/>
  <c r="GP71" i="7"/>
  <c r="FZ71" i="7"/>
  <c r="FJ71" i="7"/>
  <c r="ET71" i="7"/>
  <c r="ED71" i="7"/>
  <c r="HK70" i="7"/>
  <c r="GU70" i="7"/>
  <c r="GE70" i="7"/>
  <c r="FO70" i="7"/>
  <c r="EY70" i="7"/>
  <c r="EI70" i="7"/>
  <c r="DS70" i="7"/>
  <c r="GZ69" i="7"/>
  <c r="GJ69" i="7"/>
  <c r="FT69" i="7"/>
  <c r="FD69" i="7"/>
  <c r="EN69" i="7"/>
  <c r="DX69" i="7"/>
  <c r="HE68" i="7"/>
  <c r="GO68" i="7"/>
  <c r="FY68" i="7"/>
  <c r="FI68" i="7"/>
  <c r="ES68" i="7"/>
  <c r="EC68" i="7"/>
  <c r="HJ67" i="7"/>
  <c r="GT67" i="7"/>
  <c r="GD67" i="7"/>
  <c r="FN67" i="7"/>
  <c r="EX67" i="7"/>
  <c r="EH67" i="7"/>
  <c r="HO66" i="7"/>
  <c r="GY66" i="7"/>
  <c r="GI66" i="7"/>
  <c r="FS66" i="7"/>
  <c r="FC66" i="7"/>
  <c r="EM66" i="7"/>
  <c r="DW66" i="7"/>
  <c r="HD65" i="7"/>
  <c r="GN65" i="7"/>
  <c r="FX65" i="7"/>
  <c r="FH65" i="7"/>
  <c r="ER65" i="7"/>
  <c r="EB65" i="7"/>
  <c r="HI64" i="7"/>
  <c r="GS64" i="7"/>
  <c r="GC64" i="7"/>
  <c r="FM64" i="7"/>
  <c r="EW64" i="7"/>
  <c r="EG64" i="7"/>
  <c r="HN63" i="7"/>
  <c r="GQ63" i="7"/>
  <c r="FK63" i="7"/>
  <c r="EE63" i="7"/>
  <c r="GV62" i="7"/>
  <c r="FP62" i="7"/>
  <c r="EJ62" i="7"/>
  <c r="HA61" i="7"/>
  <c r="FU61" i="7"/>
  <c r="EO61" i="7"/>
  <c r="HF60" i="7"/>
  <c r="FZ60" i="7"/>
  <c r="ET60" i="7"/>
  <c r="HK59" i="7"/>
  <c r="GE59" i="7"/>
  <c r="EY59" i="7"/>
  <c r="DS59" i="7"/>
  <c r="GJ58" i="7"/>
  <c r="FD58" i="7"/>
  <c r="DX58" i="7"/>
  <c r="GO57" i="7"/>
  <c r="FI57" i="7"/>
  <c r="EC57" i="7"/>
  <c r="GT56" i="7"/>
  <c r="FN56" i="7"/>
  <c r="EH56" i="7"/>
  <c r="GY55" i="7"/>
  <c r="FS55" i="7"/>
  <c r="EM55" i="7"/>
  <c r="HD54" i="7"/>
  <c r="FX54" i="7"/>
  <c r="ER54" i="7"/>
  <c r="HI53" i="7"/>
  <c r="GC53" i="7"/>
  <c r="EW53" i="7"/>
  <c r="HN52" i="7"/>
  <c r="GH52" i="7"/>
  <c r="FB52" i="7"/>
  <c r="DV52" i="7"/>
  <c r="GM51" i="7"/>
  <c r="FG51" i="7"/>
  <c r="EA51" i="7"/>
  <c r="GR50" i="7"/>
  <c r="FL50" i="7"/>
  <c r="EF50" i="7"/>
  <c r="GW49" i="7"/>
  <c r="FQ49" i="7"/>
  <c r="EK49" i="7"/>
  <c r="HB48" i="7"/>
  <c r="FG48" i="7"/>
  <c r="EF47" i="7"/>
  <c r="HB45" i="7"/>
  <c r="GA44" i="7"/>
  <c r="EZ43" i="7"/>
  <c r="DY42" i="7"/>
  <c r="GU40" i="7"/>
  <c r="FT39" i="7"/>
  <c r="ES38" i="7"/>
  <c r="HO36" i="7"/>
  <c r="GN35" i="7"/>
  <c r="FM34" i="7"/>
  <c r="EL33" i="7"/>
  <c r="HH31" i="7"/>
  <c r="GG30" i="7"/>
  <c r="FF29" i="7"/>
  <c r="EE28" i="7"/>
  <c r="HA26" i="7"/>
  <c r="FZ25" i="7"/>
  <c r="EY24" i="7"/>
  <c r="DX23" i="7"/>
  <c r="GT21" i="7"/>
  <c r="FS20" i="7"/>
  <c r="ER19" i="7"/>
  <c r="HN17" i="7"/>
  <c r="GM16" i="7"/>
  <c r="FL15" i="7"/>
  <c r="EK14" i="7"/>
  <c r="HG12" i="7"/>
  <c r="GF11" i="7"/>
  <c r="HI74" i="15"/>
  <c r="N83" i="15"/>
  <c r="S83" i="15"/>
  <c r="N30" i="15"/>
  <c r="DF100" i="15"/>
  <c r="AT16" i="15"/>
  <c r="AQ100" i="15"/>
  <c r="DS100" i="15"/>
  <c r="CM100" i="15"/>
  <c r="BG100" i="15"/>
  <c r="AE100" i="15"/>
  <c r="DB100" i="15"/>
  <c r="BV100" i="15"/>
  <c r="AO100" i="15"/>
  <c r="DG100" i="15"/>
  <c r="CA100" i="15"/>
  <c r="AU100" i="15"/>
  <c r="DI100" i="15"/>
  <c r="CS100" i="15"/>
  <c r="BY100" i="15"/>
  <c r="BA100" i="15"/>
  <c r="AF100" i="15"/>
  <c r="DD100" i="15"/>
  <c r="BX100" i="15"/>
  <c r="AZ100" i="15"/>
  <c r="T83" i="15"/>
  <c r="R91" i="15"/>
  <c r="AE16" i="15"/>
  <c r="BO16" i="15"/>
  <c r="CZ16" i="15"/>
  <c r="CR16" i="15"/>
  <c r="DO16" i="15"/>
  <c r="BI16" i="15"/>
  <c r="BQ16" i="15"/>
  <c r="CO16" i="15"/>
  <c r="DQ16" i="15"/>
  <c r="CA16" i="15"/>
  <c r="AU16" i="15"/>
  <c r="CX16" i="15"/>
  <c r="BR16" i="15"/>
  <c r="K83" i="15"/>
  <c r="DW72" i="15"/>
  <c r="EA72" i="15"/>
  <c r="EE72" i="15"/>
  <c r="EI72" i="15"/>
  <c r="EM72" i="15"/>
  <c r="EQ72" i="15"/>
  <c r="EU72" i="15"/>
  <c r="EY72" i="15"/>
  <c r="FC72" i="15"/>
  <c r="FG72" i="15"/>
  <c r="FK72" i="15"/>
  <c r="FO72" i="15"/>
  <c r="FS72" i="15"/>
  <c r="FW72" i="15"/>
  <c r="GA72" i="15"/>
  <c r="GE72" i="15"/>
  <c r="GI72" i="15"/>
  <c r="GM72" i="15"/>
  <c r="GQ72" i="15"/>
  <c r="GU72" i="15"/>
  <c r="GY72" i="15"/>
  <c r="HC72" i="15"/>
  <c r="HG72" i="15"/>
  <c r="HK72" i="15"/>
  <c r="HO72" i="15"/>
  <c r="HS72" i="15"/>
  <c r="DX72" i="15"/>
  <c r="EB72" i="15"/>
  <c r="EF72" i="15"/>
  <c r="EJ72" i="15"/>
  <c r="EN72" i="15"/>
  <c r="ER72" i="15"/>
  <c r="EV72" i="15"/>
  <c r="EZ72" i="15"/>
  <c r="FD72" i="15"/>
  <c r="FH72" i="15"/>
  <c r="FL72" i="15"/>
  <c r="FP72" i="15"/>
  <c r="FT72" i="15"/>
  <c r="FX72" i="15"/>
  <c r="GB72" i="15"/>
  <c r="GF72" i="15"/>
  <c r="GJ72" i="15"/>
  <c r="GN72" i="15"/>
  <c r="GR72" i="15"/>
  <c r="GV72" i="15"/>
  <c r="GZ72" i="15"/>
  <c r="HD72" i="15"/>
  <c r="HH72" i="15"/>
  <c r="HL72" i="15"/>
  <c r="HP72" i="15"/>
  <c r="DY72" i="15"/>
  <c r="EC72" i="15"/>
  <c r="EG72" i="15"/>
  <c r="EK72" i="15"/>
  <c r="EO72" i="15"/>
  <c r="ES72" i="15"/>
  <c r="EW72" i="15"/>
  <c r="FA72" i="15"/>
  <c r="FE72" i="15"/>
  <c r="FI72" i="15"/>
  <c r="FM72" i="15"/>
  <c r="FQ72" i="15"/>
  <c r="FU72" i="15"/>
  <c r="FY72" i="15"/>
  <c r="GC72" i="15"/>
  <c r="GG72" i="15"/>
  <c r="GK72" i="15"/>
  <c r="GO72" i="15"/>
  <c r="GS72" i="15"/>
  <c r="GW72" i="15"/>
  <c r="HA72" i="15"/>
  <c r="HE72" i="15"/>
  <c r="HI72" i="15"/>
  <c r="HM72" i="15"/>
  <c r="HQ72" i="15"/>
  <c r="EL72" i="15"/>
  <c r="FB72" i="15"/>
  <c r="FR72" i="15"/>
  <c r="GH72" i="15"/>
  <c r="GX72" i="15"/>
  <c r="HN72" i="15"/>
  <c r="DZ72" i="15"/>
  <c r="EP72" i="15"/>
  <c r="FF72" i="15"/>
  <c r="FV72" i="15"/>
  <c r="GL72" i="15"/>
  <c r="HB72" i="15"/>
  <c r="HR72" i="15"/>
  <c r="ED72" i="15"/>
  <c r="ET72" i="15"/>
  <c r="FJ72" i="15"/>
  <c r="FZ72" i="15"/>
  <c r="GP72" i="15"/>
  <c r="HF72" i="15"/>
  <c r="EH72" i="15"/>
  <c r="GT72" i="15"/>
  <c r="EX72" i="15"/>
  <c r="HJ72" i="15"/>
  <c r="FN72" i="15"/>
  <c r="GD72" i="15"/>
  <c r="W54" i="15"/>
  <c r="R47" i="15"/>
  <c r="J55" i="15"/>
  <c r="Y15" i="15"/>
  <c r="V23" i="15"/>
  <c r="U31" i="15"/>
  <c r="W35" i="15"/>
  <c r="J35" i="15"/>
  <c r="K43" i="15"/>
  <c r="J47" i="15"/>
  <c r="W51" i="15"/>
  <c r="R55" i="15"/>
  <c r="V55" i="15"/>
  <c r="R59" i="15"/>
  <c r="W63" i="15"/>
  <c r="V63" i="15"/>
  <c r="Y67" i="15"/>
  <c r="R71" i="15"/>
  <c r="AA87" i="7"/>
  <c r="Z96" i="7"/>
  <c r="DO87" i="7"/>
  <c r="CY87" i="7"/>
  <c r="AU96" i="7"/>
  <c r="BD96" i="7"/>
  <c r="BN55" i="7"/>
  <c r="CB55" i="7"/>
  <c r="AJ31" i="7"/>
  <c r="DG28" i="7"/>
  <c r="CY28" i="7"/>
  <c r="K30" i="7"/>
  <c r="T23" i="15"/>
  <c r="AM88" i="15"/>
  <c r="DN88" i="15"/>
  <c r="DY100" i="15"/>
  <c r="EC100" i="15"/>
  <c r="EG100" i="15"/>
  <c r="EK100" i="15"/>
  <c r="EO100" i="15"/>
  <c r="ES100" i="15"/>
  <c r="EW100" i="15"/>
  <c r="FA100" i="15"/>
  <c r="FE100" i="15"/>
  <c r="FI100" i="15"/>
  <c r="FM100" i="15"/>
  <c r="FQ100" i="15"/>
  <c r="FU100" i="15"/>
  <c r="FY100" i="15"/>
  <c r="GC100" i="15"/>
  <c r="GG100" i="15"/>
  <c r="GK100" i="15"/>
  <c r="GO100" i="15"/>
  <c r="GS100" i="15"/>
  <c r="GW100" i="15"/>
  <c r="HA100" i="15"/>
  <c r="HE100" i="15"/>
  <c r="HI100" i="15"/>
  <c r="HM100" i="15"/>
  <c r="HQ100" i="15"/>
  <c r="DZ100" i="15"/>
  <c r="ED100" i="15"/>
  <c r="EH100" i="15"/>
  <c r="EL100" i="15"/>
  <c r="EP100" i="15"/>
  <c r="ET100" i="15"/>
  <c r="EX100" i="15"/>
  <c r="FB100" i="15"/>
  <c r="FF100" i="15"/>
  <c r="FJ100" i="15"/>
  <c r="FN100" i="15"/>
  <c r="FR100" i="15"/>
  <c r="FV100" i="15"/>
  <c r="FZ100" i="15"/>
  <c r="GD100" i="15"/>
  <c r="GH100" i="15"/>
  <c r="GL100" i="15"/>
  <c r="GP100" i="15"/>
  <c r="GT100" i="15"/>
  <c r="GX100" i="15"/>
  <c r="HB100" i="15"/>
  <c r="HF100" i="15"/>
  <c r="HJ100" i="15"/>
  <c r="HN100" i="15"/>
  <c r="HR100" i="15"/>
  <c r="DW100" i="15"/>
  <c r="EA100" i="15"/>
  <c r="EE100" i="15"/>
  <c r="EI100" i="15"/>
  <c r="EM100" i="15"/>
  <c r="EQ100" i="15"/>
  <c r="EU100" i="15"/>
  <c r="EY100" i="15"/>
  <c r="FC100" i="15"/>
  <c r="FG100" i="15"/>
  <c r="FK100" i="15"/>
  <c r="FO100" i="15"/>
  <c r="FS100" i="15"/>
  <c r="FW100" i="15"/>
  <c r="GA100" i="15"/>
  <c r="GE100" i="15"/>
  <c r="GI100" i="15"/>
  <c r="GM100" i="15"/>
  <c r="GQ100" i="15"/>
  <c r="GU100" i="15"/>
  <c r="GY100" i="15"/>
  <c r="HC100" i="15"/>
  <c r="HG100" i="15"/>
  <c r="HK100" i="15"/>
  <c r="HO100" i="15"/>
  <c r="HS100" i="15"/>
  <c r="EF100" i="15"/>
  <c r="EV100" i="15"/>
  <c r="FL100" i="15"/>
  <c r="GB100" i="15"/>
  <c r="GR100" i="15"/>
  <c r="HH100" i="15"/>
  <c r="EJ100" i="15"/>
  <c r="EZ100" i="15"/>
  <c r="FP100" i="15"/>
  <c r="GF100" i="15"/>
  <c r="GV100" i="15"/>
  <c r="HL100" i="15"/>
  <c r="DX100" i="15"/>
  <c r="EN100" i="15"/>
  <c r="FD100" i="15"/>
  <c r="FT100" i="15"/>
  <c r="GJ100" i="15"/>
  <c r="GZ100" i="15"/>
  <c r="HP100" i="15"/>
  <c r="FH100" i="15"/>
  <c r="FX100" i="15"/>
  <c r="K12" i="15"/>
  <c r="U12" i="15"/>
  <c r="CS15" i="7"/>
  <c r="BO15" i="7"/>
  <c r="DE15" i="7"/>
  <c r="AC15" i="7"/>
  <c r="AN15" i="7"/>
  <c r="DK23" i="7"/>
  <c r="CM88" i="7"/>
  <c r="CV88" i="7"/>
  <c r="AX88" i="7"/>
  <c r="CL88" i="7"/>
  <c r="V88" i="7"/>
  <c r="DG88" i="7"/>
  <c r="HC103" i="7"/>
  <c r="GM103" i="7"/>
  <c r="FW103" i="7"/>
  <c r="FG103" i="7"/>
  <c r="EQ103" i="7"/>
  <c r="EA103" i="7"/>
  <c r="HH102" i="7"/>
  <c r="GR102" i="7"/>
  <c r="GB102" i="7"/>
  <c r="FL102" i="7"/>
  <c r="EV102" i="7"/>
  <c r="EF102" i="7"/>
  <c r="HM101" i="7"/>
  <c r="GW101" i="7"/>
  <c r="GG101" i="7"/>
  <c r="FQ101" i="7"/>
  <c r="FA101" i="7"/>
  <c r="EK101" i="7"/>
  <c r="DU101" i="7"/>
  <c r="HB100" i="7"/>
  <c r="GL100" i="7"/>
  <c r="FV100" i="7"/>
  <c r="FF100" i="7"/>
  <c r="EP100" i="7"/>
  <c r="DZ100" i="7"/>
  <c r="HG99" i="7"/>
  <c r="GQ99" i="7"/>
  <c r="GA99" i="7"/>
  <c r="FK99" i="7"/>
  <c r="EU99" i="7"/>
  <c r="EE99" i="7"/>
  <c r="HL98" i="7"/>
  <c r="GV98" i="7"/>
  <c r="GF98" i="7"/>
  <c r="FP98" i="7"/>
  <c r="EZ98" i="7"/>
  <c r="EJ98" i="7"/>
  <c r="DT98" i="7"/>
  <c r="HA97" i="7"/>
  <c r="GK97" i="7"/>
  <c r="FU97" i="7"/>
  <c r="FE97" i="7"/>
  <c r="EO97" i="7"/>
  <c r="DY97" i="7"/>
  <c r="HF96" i="7"/>
  <c r="GP96" i="7"/>
  <c r="FZ96" i="7"/>
  <c r="FJ96" i="7"/>
  <c r="ET96" i="7"/>
  <c r="ED96" i="7"/>
  <c r="HK95" i="7"/>
  <c r="GU95" i="7"/>
  <c r="GE95" i="7"/>
  <c r="FO95" i="7"/>
  <c r="EY95" i="7"/>
  <c r="EI95" i="7"/>
  <c r="DS95" i="7"/>
  <c r="GZ94" i="7"/>
  <c r="GJ94" i="7"/>
  <c r="FT94" i="7"/>
  <c r="FD94" i="7"/>
  <c r="EN94" i="7"/>
  <c r="DX94" i="7"/>
  <c r="HE93" i="7"/>
  <c r="GO93" i="7"/>
  <c r="FY93" i="7"/>
  <c r="FI93" i="7"/>
  <c r="ES93" i="7"/>
  <c r="EC93" i="7"/>
  <c r="HJ92" i="7"/>
  <c r="GT92" i="7"/>
  <c r="GD92" i="7"/>
  <c r="FN92" i="7"/>
  <c r="EX92" i="7"/>
  <c r="EH92" i="7"/>
  <c r="HO91" i="7"/>
  <c r="GY91" i="7"/>
  <c r="GI91" i="7"/>
  <c r="FS91" i="7"/>
  <c r="FC91" i="7"/>
  <c r="EM91" i="7"/>
  <c r="DW91" i="7"/>
  <c r="HD90" i="7"/>
  <c r="GN90" i="7"/>
  <c r="FX90" i="7"/>
  <c r="FH90" i="7"/>
  <c r="ER90" i="7"/>
  <c r="EB90" i="7"/>
  <c r="HI89" i="7"/>
  <c r="GS89" i="7"/>
  <c r="GC89" i="7"/>
  <c r="FM89" i="7"/>
  <c r="EW89" i="7"/>
  <c r="EG89" i="7"/>
  <c r="HN88" i="7"/>
  <c r="GX88" i="7"/>
  <c r="GH88" i="7"/>
  <c r="FR88" i="7"/>
  <c r="FB88" i="7"/>
  <c r="EL88" i="7"/>
  <c r="DV88" i="7"/>
  <c r="HC87" i="7"/>
  <c r="GM87" i="7"/>
  <c r="FW87" i="7"/>
  <c r="FG87" i="7"/>
  <c r="EQ87" i="7"/>
  <c r="EA87" i="7"/>
  <c r="HH86" i="7"/>
  <c r="GR86" i="7"/>
  <c r="GB86" i="7"/>
  <c r="FL86" i="7"/>
  <c r="EV86" i="7"/>
  <c r="EF86" i="7"/>
  <c r="HM85" i="7"/>
  <c r="GW85" i="7"/>
  <c r="GG85" i="7"/>
  <c r="FQ85" i="7"/>
  <c r="FA85" i="7"/>
  <c r="EK85" i="7"/>
  <c r="DU85" i="7"/>
  <c r="HB84" i="7"/>
  <c r="GL84" i="7"/>
  <c r="FV84" i="7"/>
  <c r="FF84" i="7"/>
  <c r="EP84" i="7"/>
  <c r="DZ84" i="7"/>
  <c r="HG83" i="7"/>
  <c r="GQ83" i="7"/>
  <c r="GA83" i="7"/>
  <c r="FK83" i="7"/>
  <c r="EU83" i="7"/>
  <c r="EE83" i="7"/>
  <c r="HL82" i="7"/>
  <c r="GV82" i="7"/>
  <c r="GF82" i="7"/>
  <c r="FP82" i="7"/>
  <c r="EZ82" i="7"/>
  <c r="EJ82" i="7"/>
  <c r="DT82" i="7"/>
  <c r="HA81" i="7"/>
  <c r="GK81" i="7"/>
  <c r="FU81" i="7"/>
  <c r="FE81" i="7"/>
  <c r="EO81" i="7"/>
  <c r="DY81" i="7"/>
  <c r="HF80" i="7"/>
  <c r="GP80" i="7"/>
  <c r="FZ80" i="7"/>
  <c r="FJ80" i="7"/>
  <c r="ET80" i="7"/>
  <c r="ED80" i="7"/>
  <c r="HK79" i="7"/>
  <c r="GU79" i="7"/>
  <c r="GE79" i="7"/>
  <c r="FO79" i="7"/>
  <c r="EY79" i="7"/>
  <c r="EI79" i="7"/>
  <c r="DS79" i="7"/>
  <c r="GZ78" i="7"/>
  <c r="GJ78" i="7"/>
  <c r="FT78" i="7"/>
  <c r="FD78" i="7"/>
  <c r="EN78" i="7"/>
  <c r="DX78" i="7"/>
  <c r="HE77" i="7"/>
  <c r="GO77" i="7"/>
  <c r="FY77" i="7"/>
  <c r="FI77" i="7"/>
  <c r="ES77" i="7"/>
  <c r="EC77" i="7"/>
  <c r="HJ76" i="7"/>
  <c r="GT76" i="7"/>
  <c r="GD76" i="7"/>
  <c r="FN76" i="7"/>
  <c r="EX76" i="7"/>
  <c r="EH76" i="7"/>
  <c r="HO75" i="7"/>
  <c r="GY75" i="7"/>
  <c r="GI75" i="7"/>
  <c r="FS75" i="7"/>
  <c r="FC75" i="7"/>
  <c r="EM75" i="7"/>
  <c r="DW75" i="7"/>
  <c r="HD74" i="7"/>
  <c r="GN74" i="7"/>
  <c r="FX74" i="7"/>
  <c r="FH74" i="7"/>
  <c r="ER74" i="7"/>
  <c r="EB74" i="7"/>
  <c r="HI73" i="7"/>
  <c r="GS73" i="7"/>
  <c r="GC73" i="7"/>
  <c r="FM73" i="7"/>
  <c r="EW73" i="7"/>
  <c r="EG73" i="7"/>
  <c r="HN72" i="7"/>
  <c r="GX72" i="7"/>
  <c r="GH72" i="7"/>
  <c r="FR72" i="7"/>
  <c r="FB72" i="7"/>
  <c r="EL72" i="7"/>
  <c r="DV72" i="7"/>
  <c r="HC71" i="7"/>
  <c r="GM71" i="7"/>
  <c r="FW71" i="7"/>
  <c r="FG71" i="7"/>
  <c r="EQ71" i="7"/>
  <c r="EA71" i="7"/>
  <c r="HH70" i="7"/>
  <c r="GR70" i="7"/>
  <c r="GB70" i="7"/>
  <c r="FL70" i="7"/>
  <c r="EV70" i="7"/>
  <c r="EF70" i="7"/>
  <c r="HM69" i="7"/>
  <c r="GW69" i="7"/>
  <c r="GG69" i="7"/>
  <c r="FQ69" i="7"/>
  <c r="FA69" i="7"/>
  <c r="EK69" i="7"/>
  <c r="DU69" i="7"/>
  <c r="HB68" i="7"/>
  <c r="GL68" i="7"/>
  <c r="FV68" i="7"/>
  <c r="FF68" i="7"/>
  <c r="EP68" i="7"/>
  <c r="DZ68" i="7"/>
  <c r="HG67" i="7"/>
  <c r="GQ67" i="7"/>
  <c r="GA67" i="7"/>
  <c r="FK67" i="7"/>
  <c r="EU67" i="7"/>
  <c r="EE67" i="7"/>
  <c r="HL66" i="7"/>
  <c r="GV66" i="7"/>
  <c r="GF66" i="7"/>
  <c r="FP66" i="7"/>
  <c r="EZ66" i="7"/>
  <c r="EJ66" i="7"/>
  <c r="DT66" i="7"/>
  <c r="HA65" i="7"/>
  <c r="GK65" i="7"/>
  <c r="FU65" i="7"/>
  <c r="FE65" i="7"/>
  <c r="EO65" i="7"/>
  <c r="DY65" i="7"/>
  <c r="HF64" i="7"/>
  <c r="GP64" i="7"/>
  <c r="FZ64" i="7"/>
  <c r="FJ64" i="7"/>
  <c r="ET64" i="7"/>
  <c r="ED64" i="7"/>
  <c r="HK63" i="7"/>
  <c r="GM63" i="7"/>
  <c r="FG63" i="7"/>
  <c r="EA63" i="7"/>
  <c r="GR62" i="7"/>
  <c r="FL62" i="7"/>
  <c r="EF62" i="7"/>
  <c r="GW61" i="7"/>
  <c r="FQ61" i="7"/>
  <c r="EK61" i="7"/>
  <c r="HB60" i="7"/>
  <c r="FV60" i="7"/>
  <c r="EP60" i="7"/>
  <c r="HG59" i="7"/>
  <c r="GA59" i="7"/>
  <c r="EU59" i="7"/>
  <c r="HL58" i="7"/>
  <c r="GF58" i="7"/>
  <c r="EZ58" i="7"/>
  <c r="DT58" i="7"/>
  <c r="GK57" i="7"/>
  <c r="FE57" i="7"/>
  <c r="DY57" i="7"/>
  <c r="GP56" i="7"/>
  <c r="FJ56" i="7"/>
  <c r="ED56" i="7"/>
  <c r="GU55" i="7"/>
  <c r="FO55" i="7"/>
  <c r="EI55" i="7"/>
  <c r="GZ54" i="7"/>
  <c r="FT54" i="7"/>
  <c r="EN54" i="7"/>
  <c r="HE53" i="7"/>
  <c r="FY53" i="7"/>
  <c r="ES53" i="7"/>
  <c r="HJ52" i="7"/>
  <c r="GD52" i="7"/>
  <c r="EX52" i="7"/>
  <c r="HO51" i="7"/>
  <c r="GI51" i="7"/>
  <c r="FC51" i="7"/>
  <c r="DW51" i="7"/>
  <c r="GN50" i="7"/>
  <c r="FH50" i="7"/>
  <c r="EB50" i="7"/>
  <c r="GS49" i="7"/>
  <c r="FM49" i="7"/>
  <c r="EG49" i="7"/>
  <c r="GX48" i="7"/>
  <c r="EQ48" i="7"/>
  <c r="HM46" i="7"/>
  <c r="GL45" i="7"/>
  <c r="FK44" i="7"/>
  <c r="EJ43" i="7"/>
  <c r="HF41" i="7"/>
  <c r="GE40" i="7"/>
  <c r="FD39" i="7"/>
  <c r="EC38" i="7"/>
  <c r="GY36" i="7"/>
  <c r="FX35" i="7"/>
  <c r="EW34" i="7"/>
  <c r="DV33" i="7"/>
  <c r="GR31" i="7"/>
  <c r="FQ30" i="7"/>
  <c r="EP29" i="7"/>
  <c r="HL27" i="7"/>
  <c r="GK26" i="7"/>
  <c r="FJ25" i="7"/>
  <c r="EI24" i="7"/>
  <c r="HE22" i="7"/>
  <c r="GD21" i="7"/>
  <c r="FC20" i="7"/>
  <c r="EB19" i="7"/>
  <c r="GX17" i="7"/>
  <c r="FW16" i="7"/>
  <c r="EV15" i="7"/>
  <c r="DU14" i="7"/>
  <c r="GQ12" i="7"/>
  <c r="FP11" i="7"/>
  <c r="GN100" i="15"/>
  <c r="EW74" i="15"/>
  <c r="Y11" i="15"/>
  <c r="AM11" i="15" s="1"/>
  <c r="Y6" i="15"/>
  <c r="K6" i="15"/>
  <c r="S11" i="15"/>
  <c r="U11" i="15"/>
  <c r="Y5" i="15"/>
  <c r="AQ24" i="7"/>
  <c r="AB61" i="7"/>
  <c r="AU77" i="7"/>
  <c r="AD84" i="7"/>
  <c r="AJ5" i="7"/>
  <c r="FP106" i="7"/>
  <c r="FP108" i="7"/>
  <c r="AO4" i="14"/>
  <c r="EM4" i="14"/>
  <c r="AQ4" i="14"/>
  <c r="EK4" i="7"/>
  <c r="AM4" i="7"/>
  <c r="EQ5" i="7"/>
  <c r="AU5" i="7"/>
  <c r="EP4" i="7"/>
  <c r="AT4" i="7"/>
  <c r="EJ7" i="14"/>
  <c r="AL7" i="14"/>
  <c r="FQ106" i="14"/>
  <c r="FQ108" i="14"/>
  <c r="EP8" i="7"/>
  <c r="AT8" i="7"/>
  <c r="EQ5" i="14"/>
  <c r="AU5" i="14"/>
  <c r="AN9" i="14"/>
  <c r="EL9" i="14"/>
  <c r="ER7" i="7"/>
  <c r="AV7" i="7"/>
  <c r="AZ8" i="15"/>
  <c r="EI8" i="7"/>
  <c r="AK8" i="7"/>
  <c r="EN8" i="14"/>
  <c r="AR8" i="14"/>
  <c r="EJ10" i="7"/>
  <c r="AL10" i="7"/>
  <c r="C88" i="16"/>
  <c r="EP9" i="14"/>
  <c r="AT9" i="14"/>
  <c r="EN7" i="14"/>
  <c r="AR7" i="14"/>
  <c r="AM8" i="14"/>
  <c r="EK8" i="14"/>
  <c r="AO10" i="14"/>
  <c r="EM10" i="14"/>
  <c r="AQ10" i="14"/>
  <c r="FQ106" i="7"/>
  <c r="FQ108" i="7"/>
  <c r="EL5" i="14"/>
  <c r="AN5" i="14"/>
  <c r="AO9" i="7"/>
  <c r="AQ9" i="7"/>
  <c r="AL60" i="15"/>
  <c r="DK98" i="15"/>
  <c r="CA98" i="15"/>
  <c r="DP98" i="15"/>
  <c r="AD48" i="15"/>
  <c r="AQ48" i="15"/>
  <c r="AP48" i="15"/>
  <c r="AE48" i="15"/>
  <c r="AU48" i="15"/>
  <c r="AG48" i="15"/>
  <c r="BK48" i="15"/>
  <c r="AF48" i="15"/>
  <c r="BH48" i="15"/>
  <c r="BR48" i="15"/>
  <c r="CR48" i="15"/>
  <c r="DS48" i="15"/>
  <c r="CQ48" i="15"/>
  <c r="BN48" i="15"/>
  <c r="DJ48" i="15"/>
  <c r="CH48" i="15"/>
  <c r="BF48" i="15"/>
  <c r="DK48" i="15"/>
  <c r="CP48" i="15"/>
  <c r="BT48" i="15"/>
  <c r="AY48" i="15"/>
  <c r="DI48" i="15"/>
  <c r="CS48" i="15"/>
  <c r="CC48" i="15"/>
  <c r="BM48" i="15"/>
  <c r="AW48" i="15"/>
  <c r="DF60" i="15"/>
  <c r="AH60" i="15"/>
  <c r="BN60" i="15"/>
  <c r="DQ60" i="15"/>
  <c r="AS60" i="15"/>
  <c r="AC60" i="15"/>
  <c r="CP60" i="15"/>
  <c r="AZ60" i="15"/>
  <c r="AF60" i="15"/>
  <c r="CZ60" i="15"/>
  <c r="BI60" i="15"/>
  <c r="DI60" i="15"/>
  <c r="CN60" i="15"/>
  <c r="BR60" i="15"/>
  <c r="AW60" i="15"/>
  <c r="DB60" i="15"/>
  <c r="CG60" i="15"/>
  <c r="BL60" i="15"/>
  <c r="DS60" i="15"/>
  <c r="DC60" i="15"/>
  <c r="CM60" i="15"/>
  <c r="BW60" i="15"/>
  <c r="BG60" i="15"/>
  <c r="CR76" i="15"/>
  <c r="CP26" i="15"/>
  <c r="Z69" i="15"/>
  <c r="BA69" i="15"/>
  <c r="CP69" i="15"/>
  <c r="DU69" i="15"/>
  <c r="AI69" i="15"/>
  <c r="BR69" i="15"/>
  <c r="AG69" i="15"/>
  <c r="CL69" i="15"/>
  <c r="AX69" i="15"/>
  <c r="AB69" i="15"/>
  <c r="CC69" i="15"/>
  <c r="DT69" i="15"/>
  <c r="CZ69" i="15"/>
  <c r="CB69" i="15"/>
  <c r="BH69" i="15"/>
  <c r="DO69" i="15"/>
  <c r="CQ69" i="15"/>
  <c r="BW69" i="15"/>
  <c r="BC69" i="15"/>
  <c r="BX26" i="15"/>
  <c r="AT48" i="15"/>
  <c r="A14" i="9"/>
  <c r="B13" i="9"/>
  <c r="L13" i="9"/>
  <c r="M13" i="9"/>
  <c r="N5" i="15"/>
  <c r="AQ6" i="7"/>
  <c r="AR6" i="7" s="1"/>
  <c r="AS6" i="7" s="1"/>
  <c r="AT6" i="7" s="1"/>
  <c r="AU6" i="7" s="1"/>
  <c r="AV6" i="7" s="1"/>
  <c r="AW6" i="7" s="1"/>
  <c r="AX6" i="7" s="1"/>
  <c r="AY6" i="7" s="1"/>
  <c r="AZ6" i="7" s="1"/>
  <c r="BA6" i="7" s="1"/>
  <c r="BB6" i="7" s="1"/>
  <c r="BC6" i="7" s="1"/>
  <c r="BD6" i="7" s="1"/>
  <c r="BE6" i="7" s="1"/>
  <c r="BF6" i="7" s="1"/>
  <c r="BG6" i="7" s="1"/>
  <c r="BH6" i="7" s="1"/>
  <c r="BI6" i="7" s="1"/>
  <c r="BJ6" i="7" s="1"/>
  <c r="BK6" i="7" s="1"/>
  <c r="BL6" i="7" s="1"/>
  <c r="BM6" i="7" s="1"/>
  <c r="BN6" i="7" s="1"/>
  <c r="BO6" i="7" s="1"/>
  <c r="BP6" i="7" s="1"/>
  <c r="BQ6" i="7" s="1"/>
  <c r="BR6" i="7" s="1"/>
  <c r="BS6" i="7" s="1"/>
  <c r="BT6" i="7" s="1"/>
  <c r="BU6" i="7" s="1"/>
  <c r="BV6" i="7" s="1"/>
  <c r="BW6" i="7" s="1"/>
  <c r="BX6" i="7" s="1"/>
  <c r="BY6" i="7" s="1"/>
  <c r="BZ6" i="7" s="1"/>
  <c r="CA6" i="7" s="1"/>
  <c r="CB6" i="7" s="1"/>
  <c r="CC6" i="7" s="1"/>
  <c r="CD6" i="7" s="1"/>
  <c r="CE6" i="7" s="1"/>
  <c r="CF6" i="7" s="1"/>
  <c r="CG6" i="7" s="1"/>
  <c r="CH6" i="7" s="1"/>
  <c r="CI6" i="7" s="1"/>
  <c r="CJ6" i="7" s="1"/>
  <c r="CK6" i="7" s="1"/>
  <c r="CL6" i="7" s="1"/>
  <c r="CM6" i="7" s="1"/>
  <c r="CN6" i="7" s="1"/>
  <c r="CO6" i="7" s="1"/>
  <c r="CP6" i="7" s="1"/>
  <c r="CQ6" i="7" s="1"/>
  <c r="CR6" i="7" s="1"/>
  <c r="CS6" i="7" s="1"/>
  <c r="CT6" i="7" s="1"/>
  <c r="CU6" i="7" s="1"/>
  <c r="CV6" i="7" s="1"/>
  <c r="CW6" i="7" s="1"/>
  <c r="CX6" i="7" s="1"/>
  <c r="CY6" i="7" s="1"/>
  <c r="CZ6" i="7" s="1"/>
  <c r="DA6" i="7" s="1"/>
  <c r="DB6" i="7" s="1"/>
  <c r="DC6" i="7" s="1"/>
  <c r="DD6" i="7" s="1"/>
  <c r="DE6" i="7" s="1"/>
  <c r="DF6" i="7" s="1"/>
  <c r="DG6" i="7" s="1"/>
  <c r="DH6" i="7" s="1"/>
  <c r="DI6" i="7" s="1"/>
  <c r="DJ6" i="7" s="1"/>
  <c r="DK6" i="7" s="1"/>
  <c r="DL6" i="7" s="1"/>
  <c r="DM6" i="7" s="1"/>
  <c r="DN6" i="7" s="1"/>
  <c r="DO6" i="7" s="1"/>
  <c r="DP6" i="7" s="1"/>
  <c r="DQ6" i="7" s="1"/>
  <c r="DR6" i="7" s="1"/>
  <c r="DR11" i="7"/>
  <c r="DJ11" i="7"/>
  <c r="DB11" i="7"/>
  <c r="CT11" i="7"/>
  <c r="CL11" i="7"/>
  <c r="CD11" i="7"/>
  <c r="BV11" i="7"/>
  <c r="BN11" i="7"/>
  <c r="BF11" i="7"/>
  <c r="AX11" i="7"/>
  <c r="AP11" i="7"/>
  <c r="AH11" i="7"/>
  <c r="Z11" i="7"/>
  <c r="DQ11" i="7"/>
  <c r="DN11" i="7"/>
  <c r="DF11" i="7"/>
  <c r="CX11" i="7"/>
  <c r="CP11" i="7"/>
  <c r="CH11" i="7"/>
  <c r="BZ11" i="7"/>
  <c r="BR11" i="7"/>
  <c r="BJ11" i="7"/>
  <c r="BB11" i="7"/>
  <c r="AT11" i="7"/>
  <c r="AL11" i="7"/>
  <c r="AD11" i="7"/>
  <c r="V11" i="7"/>
  <c r="AI11" i="7"/>
  <c r="AY11" i="7"/>
  <c r="BO11" i="7"/>
  <c r="CE11" i="7"/>
  <c r="CU11" i="7"/>
  <c r="DK11" i="7"/>
  <c r="R4" i="19"/>
  <c r="R5" i="19" s="1"/>
  <c r="M4" i="19"/>
  <c r="O4" i="19"/>
  <c r="O5" i="19" s="1"/>
  <c r="P4" i="19"/>
  <c r="P5" i="19" s="1"/>
  <c r="N4" i="19"/>
  <c r="N5" i="19" s="1"/>
  <c r="C16" i="18"/>
  <c r="S4" i="19"/>
  <c r="S5" i="19" s="1"/>
  <c r="Q4" i="19"/>
  <c r="Q5" i="19" s="1"/>
  <c r="C14" i="18"/>
  <c r="AC11" i="15"/>
  <c r="BS11" i="7"/>
  <c r="CI11" i="7"/>
  <c r="CY11" i="7"/>
  <c r="DO11" i="7"/>
  <c r="B59" i="18"/>
  <c r="C58" i="18"/>
  <c r="B57" i="18"/>
  <c r="D17" i="19"/>
  <c r="M7" i="19"/>
  <c r="Q7" i="19"/>
  <c r="D10" i="19"/>
  <c r="P7" i="19"/>
  <c r="N7" i="19"/>
  <c r="S7" i="19"/>
  <c r="M5" i="19"/>
  <c r="D15" i="19"/>
  <c r="R7" i="19"/>
  <c r="D16" i="19"/>
  <c r="D11" i="19"/>
  <c r="O7" i="19"/>
  <c r="BD60" i="15"/>
  <c r="CT98" i="15"/>
  <c r="CC98" i="15"/>
  <c r="BD98" i="15"/>
  <c r="AA48" i="15"/>
  <c r="Z48" i="15"/>
  <c r="CY48" i="15"/>
  <c r="AO48" i="15"/>
  <c r="DO48" i="15"/>
  <c r="AN48" i="15"/>
  <c r="DN48" i="15"/>
  <c r="CT48" i="15"/>
  <c r="DT48" i="15"/>
  <c r="BP48" i="15"/>
  <c r="DD48" i="15"/>
  <c r="CB48" i="15"/>
  <c r="AZ48" i="15"/>
  <c r="CV48" i="15"/>
  <c r="BS48" i="15"/>
  <c r="DV48" i="15"/>
  <c r="CZ48" i="15"/>
  <c r="CE48" i="15"/>
  <c r="BJ48" i="15"/>
  <c r="DQ48" i="15"/>
  <c r="DA48" i="15"/>
  <c r="CK48" i="15"/>
  <c r="BU48" i="15"/>
  <c r="BE48" i="15"/>
  <c r="AI60" i="15"/>
  <c r="BP60" i="15"/>
  <c r="DE60" i="15"/>
  <c r="AM60" i="15"/>
  <c r="BZ60" i="15"/>
  <c r="AK60" i="15"/>
  <c r="DL60" i="15"/>
  <c r="BU60" i="15"/>
  <c r="AN60" i="15"/>
  <c r="DU60" i="15"/>
  <c r="CD60" i="15"/>
  <c r="DT60" i="15"/>
  <c r="CX60" i="15"/>
  <c r="CC60" i="15"/>
  <c r="BH60" i="15"/>
  <c r="DM60" i="15"/>
  <c r="CR60" i="15"/>
  <c r="BV60" i="15"/>
  <c r="BA60" i="15"/>
  <c r="DK60" i="15"/>
  <c r="CU60" i="15"/>
  <c r="CE60" i="15"/>
  <c r="BO60" i="15"/>
  <c r="AY60" i="15"/>
  <c r="AQ26" i="15"/>
  <c r="AH69" i="15"/>
  <c r="AP69" i="15"/>
  <c r="AE69" i="15"/>
  <c r="AL69" i="15"/>
  <c r="BY69" i="15"/>
  <c r="DN69" i="15"/>
  <c r="AO69" i="15"/>
  <c r="DJ69" i="15"/>
  <c r="BV69" i="15"/>
  <c r="AJ69" i="15"/>
  <c r="DA69" i="15"/>
  <c r="BM69" i="15"/>
  <c r="DH69" i="15"/>
  <c r="CN69" i="15"/>
  <c r="BT69" i="15"/>
  <c r="AV69" i="15"/>
  <c r="DC69" i="15"/>
  <c r="CI69" i="15"/>
  <c r="BK69" i="15"/>
  <c r="AL48" i="15"/>
  <c r="B4" i="5"/>
  <c r="D13" i="9"/>
  <c r="AQ10" i="7"/>
  <c r="AA11" i="7"/>
  <c r="AQ11" i="7"/>
  <c r="BG11" i="7"/>
  <c r="BW11" i="7"/>
  <c r="CM11" i="7"/>
  <c r="DC11" i="7"/>
  <c r="DO98" i="15"/>
  <c r="AV48" i="15"/>
  <c r="AM48" i="15"/>
  <c r="BW48" i="15"/>
  <c r="AK48" i="15"/>
  <c r="CM48" i="15"/>
  <c r="AJ48" i="15"/>
  <c r="CL48" i="15"/>
  <c r="CF48" i="15"/>
  <c r="DG48" i="15"/>
  <c r="BB48" i="15"/>
  <c r="CX48" i="15"/>
  <c r="BV48" i="15"/>
  <c r="DR48" i="15"/>
  <c r="CN48" i="15"/>
  <c r="BL48" i="15"/>
  <c r="DP48" i="15"/>
  <c r="CU48" i="15"/>
  <c r="BZ48" i="15"/>
  <c r="BD48" i="15"/>
  <c r="DM48" i="15"/>
  <c r="CW48" i="15"/>
  <c r="CG48" i="15"/>
  <c r="BQ48" i="15"/>
  <c r="BA48" i="15"/>
  <c r="AA60" i="15"/>
  <c r="AP60" i="15"/>
  <c r="CJ60" i="15"/>
  <c r="AE60" i="15"/>
  <c r="BE60" i="15"/>
  <c r="AG60" i="15"/>
  <c r="DA60" i="15"/>
  <c r="BJ60" i="15"/>
  <c r="AJ60" i="15"/>
  <c r="DJ60" i="15"/>
  <c r="BT60" i="15"/>
  <c r="DN60" i="15"/>
  <c r="CS60" i="15"/>
  <c r="BX60" i="15"/>
  <c r="BB60" i="15"/>
  <c r="DH60" i="15"/>
  <c r="CL60" i="15"/>
  <c r="BQ60" i="15"/>
  <c r="AV60" i="15"/>
  <c r="DG60" i="15"/>
  <c r="CQ60" i="15"/>
  <c r="CA60" i="15"/>
  <c r="BK60" i="15"/>
  <c r="CG69" i="15"/>
  <c r="CW69" i="15"/>
  <c r="DF69" i="15"/>
  <c r="AD69" i="15"/>
  <c r="BI69" i="15"/>
  <c r="CH69" i="15"/>
  <c r="AK69" i="15"/>
  <c r="DB69" i="15"/>
  <c r="BF69" i="15"/>
  <c r="AF69" i="15"/>
  <c r="CS69" i="15"/>
  <c r="AW69" i="15"/>
  <c r="DD69" i="15"/>
  <c r="CJ69" i="15"/>
  <c r="BL69" i="15"/>
  <c r="DS69" i="15"/>
  <c r="CY69" i="15"/>
  <c r="CA69" i="15"/>
  <c r="I13" i="9"/>
  <c r="N13" i="9"/>
  <c r="AT7" i="15"/>
  <c r="AS7" i="15" s="1"/>
  <c r="EP7" i="15" s="1"/>
  <c r="Y4" i="15"/>
  <c r="AE11" i="7"/>
  <c r="AU11" i="7"/>
  <c r="BK11" i="7"/>
  <c r="CA11" i="7"/>
  <c r="CQ11" i="7"/>
  <c r="DG11" i="7"/>
  <c r="CX24" i="7"/>
  <c r="AJ28" i="7"/>
  <c r="CX44" i="7"/>
  <c r="AH88" i="7"/>
  <c r="CT88" i="7"/>
  <c r="BC16" i="7"/>
  <c r="CY16" i="7"/>
  <c r="BS23" i="7"/>
  <c r="AF24" i="7"/>
  <c r="DH28" i="7"/>
  <c r="BW28" i="7"/>
  <c r="CX38" i="7"/>
  <c r="AL42" i="7"/>
  <c r="BL42" i="7"/>
  <c r="CH42" i="7"/>
  <c r="DH42" i="7"/>
  <c r="AJ44" i="7"/>
  <c r="AE48" i="7"/>
  <c r="BJ53" i="7"/>
  <c r="AJ61" i="7"/>
  <c r="DD61" i="7"/>
  <c r="AQ77" i="7"/>
  <c r="AR87" i="7"/>
  <c r="DH88" i="7"/>
  <c r="BH88" i="7"/>
  <c r="DN88" i="7"/>
  <c r="BN92" i="7"/>
  <c r="CM28" i="7"/>
  <c r="BL88" i="7"/>
  <c r="AD16" i="7"/>
  <c r="CI24" i="7"/>
  <c r="X42" i="7"/>
  <c r="AV42" i="7"/>
  <c r="BZ42" i="7"/>
  <c r="CY77" i="7"/>
  <c r="AA88" i="7"/>
  <c r="C82" i="16" l="1"/>
  <c r="B81" i="16"/>
  <c r="B14" i="18"/>
  <c r="D14" i="18"/>
  <c r="B16" i="18"/>
  <c r="D16" i="18"/>
  <c r="R5" i="17"/>
  <c r="R9" i="17"/>
  <c r="R13" i="17"/>
  <c r="R17" i="17"/>
  <c r="R21" i="17"/>
  <c r="R25" i="17"/>
  <c r="R29" i="17"/>
  <c r="R33" i="17"/>
  <c r="R37" i="17"/>
  <c r="R41" i="17"/>
  <c r="R45" i="17"/>
  <c r="R49" i="17"/>
  <c r="R53" i="17"/>
  <c r="R57" i="17"/>
  <c r="R61" i="17"/>
  <c r="R65" i="17"/>
  <c r="R69" i="17"/>
  <c r="R73" i="17"/>
  <c r="R77" i="17"/>
  <c r="R81" i="17"/>
  <c r="R85" i="17"/>
  <c r="R89" i="17"/>
  <c r="R93" i="17"/>
  <c r="R97" i="17"/>
  <c r="R101" i="17"/>
  <c r="R74" i="17"/>
  <c r="R86" i="17"/>
  <c r="R94" i="17"/>
  <c r="R2" i="17"/>
  <c r="R20" i="17"/>
  <c r="R32" i="17"/>
  <c r="R40" i="17"/>
  <c r="R52" i="17"/>
  <c r="R60" i="17"/>
  <c r="R72" i="17"/>
  <c r="R84" i="17"/>
  <c r="R96" i="17"/>
  <c r="R6" i="17"/>
  <c r="R10" i="17"/>
  <c r="R14" i="17"/>
  <c r="R18" i="17"/>
  <c r="R22" i="17"/>
  <c r="R26" i="17"/>
  <c r="R30" i="17"/>
  <c r="R34" i="17"/>
  <c r="R38" i="17"/>
  <c r="R42" i="17"/>
  <c r="R46" i="17"/>
  <c r="R50" i="17"/>
  <c r="R54" i="17"/>
  <c r="R58" i="17"/>
  <c r="R62" i="17"/>
  <c r="R66" i="17"/>
  <c r="R70" i="17"/>
  <c r="R78" i="17"/>
  <c r="R82" i="17"/>
  <c r="R90" i="17"/>
  <c r="R98" i="17"/>
  <c r="R24" i="17"/>
  <c r="R48" i="17"/>
  <c r="R64" i="17"/>
  <c r="R80" i="17"/>
  <c r="R92" i="17"/>
  <c r="R3" i="17"/>
  <c r="R7" i="17"/>
  <c r="R11" i="17"/>
  <c r="R15" i="17"/>
  <c r="R19" i="17"/>
  <c r="R23" i="17"/>
  <c r="R27" i="17"/>
  <c r="R31" i="17"/>
  <c r="R35" i="17"/>
  <c r="R39" i="17"/>
  <c r="R43" i="17"/>
  <c r="R47" i="17"/>
  <c r="R51" i="17"/>
  <c r="R55" i="17"/>
  <c r="R59" i="17"/>
  <c r="R63" i="17"/>
  <c r="R67" i="17"/>
  <c r="R71" i="17"/>
  <c r="R75" i="17"/>
  <c r="R79" i="17"/>
  <c r="R83" i="17"/>
  <c r="R87" i="17"/>
  <c r="R91" i="17"/>
  <c r="R95" i="17"/>
  <c r="R99" i="17"/>
  <c r="R4" i="17"/>
  <c r="R8" i="17"/>
  <c r="R12" i="17"/>
  <c r="R16" i="17"/>
  <c r="R28" i="17"/>
  <c r="R36" i="17"/>
  <c r="R44" i="17"/>
  <c r="R56" i="17"/>
  <c r="R68" i="17"/>
  <c r="R76" i="17"/>
  <c r="R88" i="17"/>
  <c r="R100" i="17"/>
  <c r="O4" i="15"/>
  <c r="Q4" i="15"/>
  <c r="DW11" i="15"/>
  <c r="EA11" i="15"/>
  <c r="EE11" i="15"/>
  <c r="EI11" i="15"/>
  <c r="EM11" i="15"/>
  <c r="EQ11" i="15"/>
  <c r="EU11" i="15"/>
  <c r="EY11" i="15"/>
  <c r="FC11" i="15"/>
  <c r="FG11" i="15"/>
  <c r="FK11" i="15"/>
  <c r="FO11" i="15"/>
  <c r="FS11" i="15"/>
  <c r="FW11" i="15"/>
  <c r="GA11" i="15"/>
  <c r="GE11" i="15"/>
  <c r="GI11" i="15"/>
  <c r="GM11" i="15"/>
  <c r="GQ11" i="15"/>
  <c r="GU11" i="15"/>
  <c r="GY11" i="15"/>
  <c r="HC11" i="15"/>
  <c r="HG11" i="15"/>
  <c r="HK11" i="15"/>
  <c r="HO11" i="15"/>
  <c r="HS11" i="15"/>
  <c r="DX11" i="15"/>
  <c r="EB11" i="15"/>
  <c r="EF11" i="15"/>
  <c r="EJ11" i="15"/>
  <c r="EN11" i="15"/>
  <c r="ER11" i="15"/>
  <c r="EV11" i="15"/>
  <c r="EZ11" i="15"/>
  <c r="FD11" i="15"/>
  <c r="FH11" i="15"/>
  <c r="FL11" i="15"/>
  <c r="FP11" i="15"/>
  <c r="FT11" i="15"/>
  <c r="FX11" i="15"/>
  <c r="GB11" i="15"/>
  <c r="GF11" i="15"/>
  <c r="GJ11" i="15"/>
  <c r="GN11" i="15"/>
  <c r="GR11" i="15"/>
  <c r="GV11" i="15"/>
  <c r="GZ11" i="15"/>
  <c r="HD11" i="15"/>
  <c r="HH11" i="15"/>
  <c r="HL11" i="15"/>
  <c r="HP11" i="15"/>
  <c r="DY11" i="15"/>
  <c r="EG11" i="15"/>
  <c r="EO11" i="15"/>
  <c r="EW11" i="15"/>
  <c r="FE11" i="15"/>
  <c r="FM11" i="15"/>
  <c r="FU11" i="15"/>
  <c r="GC11" i="15"/>
  <c r="GK11" i="15"/>
  <c r="GS11" i="15"/>
  <c r="HA11" i="15"/>
  <c r="HI11" i="15"/>
  <c r="HQ11" i="15"/>
  <c r="DZ11" i="15"/>
  <c r="EH11" i="15"/>
  <c r="EP11" i="15"/>
  <c r="EX11" i="15"/>
  <c r="FF11" i="15"/>
  <c r="FN11" i="15"/>
  <c r="FV11" i="15"/>
  <c r="GD11" i="15"/>
  <c r="GL11" i="15"/>
  <c r="GT11" i="15"/>
  <c r="HB11" i="15"/>
  <c r="HJ11" i="15"/>
  <c r="HR11" i="15"/>
  <c r="EC11" i="15"/>
  <c r="EK11" i="15"/>
  <c r="ES11" i="15"/>
  <c r="FA11" i="15"/>
  <c r="FI11" i="15"/>
  <c r="FQ11" i="15"/>
  <c r="FY11" i="15"/>
  <c r="GG11" i="15"/>
  <c r="GO11" i="15"/>
  <c r="GW11" i="15"/>
  <c r="HE11" i="15"/>
  <c r="HM11" i="15"/>
  <c r="ED11" i="15"/>
  <c r="FJ11" i="15"/>
  <c r="GP11" i="15"/>
  <c r="EL11" i="15"/>
  <c r="FR11" i="15"/>
  <c r="GX11" i="15"/>
  <c r="ET11" i="15"/>
  <c r="FZ11" i="15"/>
  <c r="HF11" i="15"/>
  <c r="FB11" i="15"/>
  <c r="GH11" i="15"/>
  <c r="HN11" i="15"/>
  <c r="Q11" i="15"/>
  <c r="O11" i="15"/>
  <c r="CF27" i="15"/>
  <c r="DT27" i="15"/>
  <c r="DA27" i="15"/>
  <c r="CQ27" i="15"/>
  <c r="CH27" i="15"/>
  <c r="CA27" i="15"/>
  <c r="DO27" i="15"/>
  <c r="BC27" i="15"/>
  <c r="DI27" i="15"/>
  <c r="CJ27" i="15"/>
  <c r="BE27" i="15"/>
  <c r="DF27" i="15"/>
  <c r="CX27" i="15"/>
  <c r="CS27" i="15"/>
  <c r="CL27" i="15"/>
  <c r="AU27" i="15"/>
  <c r="CO27" i="15"/>
  <c r="AC27" i="15"/>
  <c r="AQ27" i="15"/>
  <c r="AM27" i="15"/>
  <c r="BH27" i="15"/>
  <c r="BZ27" i="15"/>
  <c r="AW27" i="15"/>
  <c r="DN27" i="15"/>
  <c r="AF27" i="15"/>
  <c r="AE27" i="15"/>
  <c r="CR27" i="15"/>
  <c r="CP27" i="15"/>
  <c r="DM27" i="15"/>
  <c r="AK27" i="15"/>
  <c r="CG27" i="15"/>
  <c r="DJ27" i="15"/>
  <c r="DV27" i="15"/>
  <c r="CV27" i="15"/>
  <c r="BP27" i="15"/>
  <c r="CE27" i="15"/>
  <c r="BF27" i="15"/>
  <c r="BK27" i="15"/>
  <c r="AJ27" i="15"/>
  <c r="AV27" i="15"/>
  <c r="DH27" i="15"/>
  <c r="DK27" i="15"/>
  <c r="AR27" i="15"/>
  <c r="CW27" i="15"/>
  <c r="BY27" i="15"/>
  <c r="CU27" i="15"/>
  <c r="BX27" i="15"/>
  <c r="AG27" i="15"/>
  <c r="BM27" i="15"/>
  <c r="DB27" i="15"/>
  <c r="DQ27" i="15"/>
  <c r="CN27" i="15"/>
  <c r="AL27" i="15"/>
  <c r="CZ27" i="15"/>
  <c r="BA27" i="15"/>
  <c r="DU27" i="15"/>
  <c r="CY27" i="15"/>
  <c r="AO27" i="15"/>
  <c r="AI27" i="15"/>
  <c r="DD27" i="15"/>
  <c r="BN27" i="15"/>
  <c r="AX27" i="15"/>
  <c r="DR27" i="15"/>
  <c r="AS27" i="15"/>
  <c r="CB27" i="15"/>
  <c r="BU27" i="15"/>
  <c r="CI27" i="15"/>
  <c r="CM27" i="15"/>
  <c r="BR27" i="15"/>
  <c r="CC27" i="15"/>
  <c r="DP27" i="15"/>
  <c r="AA27" i="15"/>
  <c r="DG27" i="15"/>
  <c r="CT27" i="15"/>
  <c r="DE27" i="15"/>
  <c r="BJ27" i="15"/>
  <c r="AZ27" i="15"/>
  <c r="BL27" i="15"/>
  <c r="BO27" i="15"/>
  <c r="BB27" i="15"/>
  <c r="BV27" i="15"/>
  <c r="AH27" i="15"/>
  <c r="Z27" i="15"/>
  <c r="AY27" i="15"/>
  <c r="AB27" i="15"/>
  <c r="BD27" i="15"/>
  <c r="CD27" i="15"/>
  <c r="CK27" i="15"/>
  <c r="AT27" i="15"/>
  <c r="BG27" i="15"/>
  <c r="DC27" i="15"/>
  <c r="BS27" i="15"/>
  <c r="BI27" i="15"/>
  <c r="DL27" i="15"/>
  <c r="AP27" i="15"/>
  <c r="DS27" i="15"/>
  <c r="AN27" i="15"/>
  <c r="BQ27" i="15"/>
  <c r="BT27" i="15"/>
  <c r="AD27" i="15"/>
  <c r="BW27" i="15"/>
  <c r="BD47" i="15"/>
  <c r="CD47" i="15"/>
  <c r="CC47" i="15"/>
  <c r="CH47" i="15"/>
  <c r="BG47" i="15"/>
  <c r="BU47" i="15"/>
  <c r="BJ47" i="15"/>
  <c r="BV47" i="15"/>
  <c r="CY47" i="15"/>
  <c r="BC47" i="15"/>
  <c r="BR47" i="15"/>
  <c r="CS47" i="15"/>
  <c r="DP47" i="15"/>
  <c r="DG47" i="15"/>
  <c r="AN47" i="15"/>
  <c r="AD47" i="15"/>
  <c r="BT47" i="15"/>
  <c r="CL47" i="15"/>
  <c r="DJ47" i="15"/>
  <c r="BM47" i="15"/>
  <c r="DK47" i="15"/>
  <c r="CM47" i="15"/>
  <c r="BQ47" i="15"/>
  <c r="AZ47" i="15"/>
  <c r="DO47" i="15"/>
  <c r="AQ47" i="15"/>
  <c r="DE47" i="15"/>
  <c r="CU47" i="15"/>
  <c r="CK47" i="15"/>
  <c r="CE47" i="15"/>
  <c r="CX47" i="15"/>
  <c r="AV47" i="15"/>
  <c r="AF47" i="15"/>
  <c r="AL47" i="15"/>
  <c r="DM47" i="15"/>
  <c r="CB47" i="15"/>
  <c r="BX47" i="15"/>
  <c r="AC47" i="15"/>
  <c r="BI47" i="15"/>
  <c r="DF47" i="15"/>
  <c r="BK47" i="15"/>
  <c r="AA47" i="15"/>
  <c r="CO47" i="15"/>
  <c r="CI47" i="15"/>
  <c r="DC47" i="15"/>
  <c r="CW47" i="15"/>
  <c r="CQ47" i="15"/>
  <c r="DR47" i="15"/>
  <c r="AW47" i="15"/>
  <c r="AT47" i="15"/>
  <c r="AX47" i="15"/>
  <c r="BE47" i="15"/>
  <c r="DQ47" i="15"/>
  <c r="DV47" i="15"/>
  <c r="BW47" i="15"/>
  <c r="CA47" i="15"/>
  <c r="AG47" i="15"/>
  <c r="BY47" i="15"/>
  <c r="CP47" i="15"/>
  <c r="BP47" i="15"/>
  <c r="CF47" i="15"/>
  <c r="AI47" i="15"/>
  <c r="DI47" i="15"/>
  <c r="DS47" i="15"/>
  <c r="AB47" i="15"/>
  <c r="AM47" i="15"/>
  <c r="BZ47" i="15"/>
  <c r="CR47" i="15"/>
  <c r="AK47" i="15"/>
  <c r="CJ47" i="15"/>
  <c r="DN47" i="15"/>
  <c r="AO47" i="15"/>
  <c r="DD47" i="15"/>
  <c r="DT47" i="15"/>
  <c r="CZ47" i="15"/>
  <c r="BA47" i="15"/>
  <c r="CT47" i="15"/>
  <c r="BS47" i="15"/>
  <c r="AY47" i="15"/>
  <c r="DH47" i="15"/>
  <c r="AS47" i="15"/>
  <c r="AH47" i="15"/>
  <c r="AU47" i="15"/>
  <c r="BO47" i="15"/>
  <c r="CG47" i="15"/>
  <c r="DU47" i="15"/>
  <c r="BH47" i="15"/>
  <c r="Z47" i="15"/>
  <c r="AE47" i="15"/>
  <c r="DB47" i="15"/>
  <c r="DL47" i="15"/>
  <c r="BN47" i="15"/>
  <c r="BB47" i="15"/>
  <c r="AR47" i="15"/>
  <c r="AP47" i="15"/>
  <c r="DA47" i="15"/>
  <c r="BF47" i="15"/>
  <c r="BL47" i="15"/>
  <c r="CN47" i="15"/>
  <c r="AJ47" i="15"/>
  <c r="CV47" i="15"/>
  <c r="AZ91" i="15"/>
  <c r="BP91" i="15"/>
  <c r="CF91" i="15"/>
  <c r="CV91" i="15"/>
  <c r="DL91" i="15"/>
  <c r="AF91" i="15"/>
  <c r="AW91" i="15"/>
  <c r="BM91" i="15"/>
  <c r="CC91" i="15"/>
  <c r="CS91" i="15"/>
  <c r="DI91" i="15"/>
  <c r="AU91" i="15"/>
  <c r="CA91" i="15"/>
  <c r="DG91" i="15"/>
  <c r="AM91" i="15"/>
  <c r="BN91" i="15"/>
  <c r="CT91" i="15"/>
  <c r="AD91" i="15"/>
  <c r="BG91" i="15"/>
  <c r="CM91" i="15"/>
  <c r="DS91" i="15"/>
  <c r="AP91" i="15"/>
  <c r="AG91" i="15"/>
  <c r="AT91" i="15"/>
  <c r="AL91" i="15"/>
  <c r="BD91" i="15"/>
  <c r="BT91" i="15"/>
  <c r="CJ91" i="15"/>
  <c r="CZ91" i="15"/>
  <c r="DP91" i="15"/>
  <c r="AJ91" i="15"/>
  <c r="BA91" i="15"/>
  <c r="BQ91" i="15"/>
  <c r="CG91" i="15"/>
  <c r="CW91" i="15"/>
  <c r="DM91" i="15"/>
  <c r="BC91" i="15"/>
  <c r="CI91" i="15"/>
  <c r="DO91" i="15"/>
  <c r="AS91" i="15"/>
  <c r="BV91" i="15"/>
  <c r="DB91" i="15"/>
  <c r="AI91" i="15"/>
  <c r="BO91" i="15"/>
  <c r="CU91" i="15"/>
  <c r="Z91" i="15"/>
  <c r="BB91" i="15"/>
  <c r="BR91" i="15"/>
  <c r="BJ91" i="15"/>
  <c r="AQ91" i="15"/>
  <c r="BH91" i="15"/>
  <c r="BX91" i="15"/>
  <c r="CN91" i="15"/>
  <c r="DD91" i="15"/>
  <c r="DT91" i="15"/>
  <c r="AN91" i="15"/>
  <c r="BE91" i="15"/>
  <c r="BU91" i="15"/>
  <c r="CK91" i="15"/>
  <c r="DA91" i="15"/>
  <c r="DQ91" i="15"/>
  <c r="BK91" i="15"/>
  <c r="CQ91" i="15"/>
  <c r="AC91" i="15"/>
  <c r="AX91" i="15"/>
  <c r="CD91" i="15"/>
  <c r="DJ91" i="15"/>
  <c r="AO91" i="15"/>
  <c r="BW91" i="15"/>
  <c r="DC91" i="15"/>
  <c r="AE91" i="15"/>
  <c r="CH91" i="15"/>
  <c r="CX91" i="15"/>
  <c r="CP91" i="15"/>
  <c r="DF91" i="15"/>
  <c r="AV91" i="15"/>
  <c r="BL91" i="15"/>
  <c r="CB91" i="15"/>
  <c r="CR91" i="15"/>
  <c r="DH91" i="15"/>
  <c r="AB91" i="15"/>
  <c r="AR91" i="15"/>
  <c r="BI91" i="15"/>
  <c r="BY91" i="15"/>
  <c r="CO91" i="15"/>
  <c r="DE91" i="15"/>
  <c r="DU91" i="15"/>
  <c r="BS91" i="15"/>
  <c r="CY91" i="15"/>
  <c r="AH91" i="15"/>
  <c r="BF91" i="15"/>
  <c r="CL91" i="15"/>
  <c r="DR91" i="15"/>
  <c r="AY91" i="15"/>
  <c r="CE91" i="15"/>
  <c r="DK91" i="15"/>
  <c r="AK91" i="15"/>
  <c r="DN91" i="15"/>
  <c r="BZ91" i="15"/>
  <c r="DV91" i="15"/>
  <c r="AA91" i="15"/>
  <c r="O7" i="15"/>
  <c r="Q7" i="15"/>
  <c r="EM4" i="19"/>
  <c r="EM8" i="19" s="1"/>
  <c r="EM10" i="19"/>
  <c r="EM9" i="19"/>
  <c r="EI7" i="7"/>
  <c r="AK7" i="7"/>
  <c r="R9" i="15"/>
  <c r="W9" i="15"/>
  <c r="T9" i="15"/>
  <c r="S9" i="15"/>
  <c r="V9" i="15"/>
  <c r="U9" i="15"/>
  <c r="Q9" i="15"/>
  <c r="AT9" i="15"/>
  <c r="EQ9" i="15" s="1"/>
  <c r="AU9" i="15"/>
  <c r="ER9" i="15" s="1"/>
  <c r="V4" i="15"/>
  <c r="R4" i="15"/>
  <c r="S4" i="15"/>
  <c r="W4" i="15"/>
  <c r="U4" i="15"/>
  <c r="T4" i="15"/>
  <c r="K104" i="15"/>
  <c r="DW23" i="15"/>
  <c r="EA23" i="15"/>
  <c r="EE23" i="15"/>
  <c r="EI23" i="15"/>
  <c r="EM23" i="15"/>
  <c r="EQ23" i="15"/>
  <c r="EU23" i="15"/>
  <c r="EY23" i="15"/>
  <c r="FC23" i="15"/>
  <c r="FG23" i="15"/>
  <c r="FK23" i="15"/>
  <c r="FO23" i="15"/>
  <c r="FS23" i="15"/>
  <c r="FW23" i="15"/>
  <c r="GA23" i="15"/>
  <c r="GE23" i="15"/>
  <c r="GI23" i="15"/>
  <c r="GM23" i="15"/>
  <c r="GQ23" i="15"/>
  <c r="GU23" i="15"/>
  <c r="GY23" i="15"/>
  <c r="HC23" i="15"/>
  <c r="HG23" i="15"/>
  <c r="HK23" i="15"/>
  <c r="HO23" i="15"/>
  <c r="HS23" i="15"/>
  <c r="DX23" i="15"/>
  <c r="EB23" i="15"/>
  <c r="EF23" i="15"/>
  <c r="EJ23" i="15"/>
  <c r="EN23" i="15"/>
  <c r="ER23" i="15"/>
  <c r="EV23" i="15"/>
  <c r="EZ23" i="15"/>
  <c r="FD23" i="15"/>
  <c r="FH23" i="15"/>
  <c r="FL23" i="15"/>
  <c r="FP23" i="15"/>
  <c r="FT23" i="15"/>
  <c r="FX23" i="15"/>
  <c r="GB23" i="15"/>
  <c r="GF23" i="15"/>
  <c r="GJ23" i="15"/>
  <c r="GN23" i="15"/>
  <c r="GR23" i="15"/>
  <c r="GV23" i="15"/>
  <c r="GZ23" i="15"/>
  <c r="HD23" i="15"/>
  <c r="HH23" i="15"/>
  <c r="HL23" i="15"/>
  <c r="HP23" i="15"/>
  <c r="DY23" i="15"/>
  <c r="EC23" i="15"/>
  <c r="EG23" i="15"/>
  <c r="EK23" i="15"/>
  <c r="EO23" i="15"/>
  <c r="ES23" i="15"/>
  <c r="EW23" i="15"/>
  <c r="EL23" i="15"/>
  <c r="FA23" i="15"/>
  <c r="FI23" i="15"/>
  <c r="FQ23" i="15"/>
  <c r="FY23" i="15"/>
  <c r="GG23" i="15"/>
  <c r="GO23" i="15"/>
  <c r="GW23" i="15"/>
  <c r="HE23" i="15"/>
  <c r="HM23" i="15"/>
  <c r="DZ23" i="15"/>
  <c r="EP23" i="15"/>
  <c r="FB23" i="15"/>
  <c r="FJ23" i="15"/>
  <c r="FR23" i="15"/>
  <c r="FZ23" i="15"/>
  <c r="GH23" i="15"/>
  <c r="GP23" i="15"/>
  <c r="GX23" i="15"/>
  <c r="HF23" i="15"/>
  <c r="HN23" i="15"/>
  <c r="ED23" i="15"/>
  <c r="ET23" i="15"/>
  <c r="FE23" i="15"/>
  <c r="FM23" i="15"/>
  <c r="FU23" i="15"/>
  <c r="GC23" i="15"/>
  <c r="GK23" i="15"/>
  <c r="GS23" i="15"/>
  <c r="HA23" i="15"/>
  <c r="HI23" i="15"/>
  <c r="HQ23" i="15"/>
  <c r="FF23" i="15"/>
  <c r="GL23" i="15"/>
  <c r="HR23" i="15"/>
  <c r="FN23" i="15"/>
  <c r="GT23" i="15"/>
  <c r="EH23" i="15"/>
  <c r="FV23" i="15"/>
  <c r="HB23" i="15"/>
  <c r="EX23" i="15"/>
  <c r="GD23" i="15"/>
  <c r="HJ23" i="15"/>
  <c r="O23" i="15"/>
  <c r="Q23" i="15"/>
  <c r="DY47" i="15"/>
  <c r="EC47" i="15"/>
  <c r="EG47" i="15"/>
  <c r="EK47" i="15"/>
  <c r="EO47" i="15"/>
  <c r="ES47" i="15"/>
  <c r="EW47" i="15"/>
  <c r="FA47" i="15"/>
  <c r="FE47" i="15"/>
  <c r="FI47" i="15"/>
  <c r="FM47" i="15"/>
  <c r="FQ47" i="15"/>
  <c r="FU47" i="15"/>
  <c r="FY47" i="15"/>
  <c r="GC47" i="15"/>
  <c r="GG47" i="15"/>
  <c r="GK47" i="15"/>
  <c r="GO47" i="15"/>
  <c r="GS47" i="15"/>
  <c r="GW47" i="15"/>
  <c r="HA47" i="15"/>
  <c r="HE47" i="15"/>
  <c r="HI47" i="15"/>
  <c r="HM47" i="15"/>
  <c r="HQ47" i="15"/>
  <c r="DZ47" i="15"/>
  <c r="ED47" i="15"/>
  <c r="EH47" i="15"/>
  <c r="EL47" i="15"/>
  <c r="EP47" i="15"/>
  <c r="ET47" i="15"/>
  <c r="EX47" i="15"/>
  <c r="FB47" i="15"/>
  <c r="FF47" i="15"/>
  <c r="FJ47" i="15"/>
  <c r="FN47" i="15"/>
  <c r="FR47" i="15"/>
  <c r="FV47" i="15"/>
  <c r="FZ47" i="15"/>
  <c r="GD47" i="15"/>
  <c r="GH47" i="15"/>
  <c r="GL47" i="15"/>
  <c r="GP47" i="15"/>
  <c r="GT47" i="15"/>
  <c r="GX47" i="15"/>
  <c r="HB47" i="15"/>
  <c r="HF47" i="15"/>
  <c r="HJ47" i="15"/>
  <c r="HN47" i="15"/>
  <c r="HR47" i="15"/>
  <c r="DW47" i="15"/>
  <c r="EA47" i="15"/>
  <c r="EE47" i="15"/>
  <c r="EI47" i="15"/>
  <c r="EM47" i="15"/>
  <c r="EQ47" i="15"/>
  <c r="EU47" i="15"/>
  <c r="EY47" i="15"/>
  <c r="FC47" i="15"/>
  <c r="FG47" i="15"/>
  <c r="FK47" i="15"/>
  <c r="FO47" i="15"/>
  <c r="FS47" i="15"/>
  <c r="FW47" i="15"/>
  <c r="GA47" i="15"/>
  <c r="GE47" i="15"/>
  <c r="GI47" i="15"/>
  <c r="GM47" i="15"/>
  <c r="GQ47" i="15"/>
  <c r="GU47" i="15"/>
  <c r="GY47" i="15"/>
  <c r="HC47" i="15"/>
  <c r="HG47" i="15"/>
  <c r="HK47" i="15"/>
  <c r="HO47" i="15"/>
  <c r="HS47" i="15"/>
  <c r="EF47" i="15"/>
  <c r="EV47" i="15"/>
  <c r="FL47" i="15"/>
  <c r="GB47" i="15"/>
  <c r="GR47" i="15"/>
  <c r="HH47" i="15"/>
  <c r="EJ47" i="15"/>
  <c r="EZ47" i="15"/>
  <c r="FP47" i="15"/>
  <c r="GF47" i="15"/>
  <c r="GV47" i="15"/>
  <c r="HL47" i="15"/>
  <c r="DX47" i="15"/>
  <c r="EN47" i="15"/>
  <c r="FD47" i="15"/>
  <c r="FT47" i="15"/>
  <c r="GJ47" i="15"/>
  <c r="GZ47" i="15"/>
  <c r="HP47" i="15"/>
  <c r="FX47" i="15"/>
  <c r="EB47" i="15"/>
  <c r="GN47" i="15"/>
  <c r="ER47" i="15"/>
  <c r="HD47" i="15"/>
  <c r="FH47" i="15"/>
  <c r="O47" i="15"/>
  <c r="Q47" i="15"/>
  <c r="AU83" i="15"/>
  <c r="BK83" i="15"/>
  <c r="CA83" i="15"/>
  <c r="CQ83" i="15"/>
  <c r="DG83" i="15"/>
  <c r="AV83" i="15"/>
  <c r="BL83" i="15"/>
  <c r="CB83" i="15"/>
  <c r="CR83" i="15"/>
  <c r="DH83" i="15"/>
  <c r="AW83" i="15"/>
  <c r="CC83" i="15"/>
  <c r="DI83" i="15"/>
  <c r="AJ83" i="15"/>
  <c r="BF83" i="15"/>
  <c r="CL83" i="15"/>
  <c r="DR83" i="15"/>
  <c r="CX83" i="15"/>
  <c r="AM83" i="15"/>
  <c r="CO83" i="15"/>
  <c r="AI83" i="15"/>
  <c r="BZ83" i="15"/>
  <c r="Z83" i="15"/>
  <c r="CG83" i="15"/>
  <c r="AL83" i="15"/>
  <c r="BQ83" i="15"/>
  <c r="AY83" i="15"/>
  <c r="BO83" i="15"/>
  <c r="CE83" i="15"/>
  <c r="CU83" i="15"/>
  <c r="DK83" i="15"/>
  <c r="AZ83" i="15"/>
  <c r="BP83" i="15"/>
  <c r="CF83" i="15"/>
  <c r="CV83" i="15"/>
  <c r="DL83" i="15"/>
  <c r="BE83" i="15"/>
  <c r="CK83" i="15"/>
  <c r="DQ83" i="15"/>
  <c r="AN83" i="15"/>
  <c r="BN83" i="15"/>
  <c r="CT83" i="15"/>
  <c r="BB83" i="15"/>
  <c r="DN83" i="15"/>
  <c r="AS83" i="15"/>
  <c r="DE83" i="15"/>
  <c r="AO83" i="15"/>
  <c r="CP83" i="15"/>
  <c r="AE83" i="15"/>
  <c r="AQ83" i="15"/>
  <c r="CW83" i="15"/>
  <c r="BC83" i="15"/>
  <c r="BS83" i="15"/>
  <c r="CI83" i="15"/>
  <c r="CY83" i="15"/>
  <c r="DO83" i="15"/>
  <c r="BD83" i="15"/>
  <c r="BT83" i="15"/>
  <c r="CJ83" i="15"/>
  <c r="CZ83" i="15"/>
  <c r="DP83" i="15"/>
  <c r="BM83" i="15"/>
  <c r="CS83" i="15"/>
  <c r="AB83" i="15"/>
  <c r="AR83" i="15"/>
  <c r="BV83" i="15"/>
  <c r="DB83" i="15"/>
  <c r="BR83" i="15"/>
  <c r="AC83" i="15"/>
  <c r="BI83" i="15"/>
  <c r="DU83" i="15"/>
  <c r="AT83" i="15"/>
  <c r="DF83" i="15"/>
  <c r="AK83" i="15"/>
  <c r="BA83" i="15"/>
  <c r="AA83" i="15"/>
  <c r="BG83" i="15"/>
  <c r="BW83" i="15"/>
  <c r="CM83" i="15"/>
  <c r="DC83" i="15"/>
  <c r="DS83" i="15"/>
  <c r="BH83" i="15"/>
  <c r="BX83" i="15"/>
  <c r="CN83" i="15"/>
  <c r="DD83" i="15"/>
  <c r="DT83" i="15"/>
  <c r="BU83" i="15"/>
  <c r="DA83" i="15"/>
  <c r="AF83" i="15"/>
  <c r="AX83" i="15"/>
  <c r="CD83" i="15"/>
  <c r="DJ83" i="15"/>
  <c r="CH83" i="15"/>
  <c r="AH83" i="15"/>
  <c r="BY83" i="15"/>
  <c r="AD83" i="15"/>
  <c r="BJ83" i="15"/>
  <c r="DV83" i="15"/>
  <c r="AP83" i="15"/>
  <c r="AG83" i="15"/>
  <c r="DM83" i="15"/>
  <c r="AZ99" i="15"/>
  <c r="BP99" i="15"/>
  <c r="CF99" i="15"/>
  <c r="CV99" i="15"/>
  <c r="DL99" i="15"/>
  <c r="AF99" i="15"/>
  <c r="AW99" i="15"/>
  <c r="BM99" i="15"/>
  <c r="CC99" i="15"/>
  <c r="CS99" i="15"/>
  <c r="DI99" i="15"/>
  <c r="AU99" i="15"/>
  <c r="CA99" i="15"/>
  <c r="DG99" i="15"/>
  <c r="AM99" i="15"/>
  <c r="BN99" i="15"/>
  <c r="CT99" i="15"/>
  <c r="AD99" i="15"/>
  <c r="AY99" i="15"/>
  <c r="CE99" i="15"/>
  <c r="DK99" i="15"/>
  <c r="AK99" i="15"/>
  <c r="DN99" i="15"/>
  <c r="BZ99" i="15"/>
  <c r="DV99" i="15"/>
  <c r="BD99" i="15"/>
  <c r="BT99" i="15"/>
  <c r="CJ99" i="15"/>
  <c r="CZ99" i="15"/>
  <c r="DP99" i="15"/>
  <c r="AJ99" i="15"/>
  <c r="BA99" i="15"/>
  <c r="BQ99" i="15"/>
  <c r="CG99" i="15"/>
  <c r="CW99" i="15"/>
  <c r="DM99" i="15"/>
  <c r="BC99" i="15"/>
  <c r="CI99" i="15"/>
  <c r="DO99" i="15"/>
  <c r="AS99" i="15"/>
  <c r="BV99" i="15"/>
  <c r="DB99" i="15"/>
  <c r="AI99" i="15"/>
  <c r="BG99" i="15"/>
  <c r="CM99" i="15"/>
  <c r="DS99" i="15"/>
  <c r="AP99" i="15"/>
  <c r="AQ99" i="15"/>
  <c r="DF99" i="15"/>
  <c r="AA99" i="15"/>
  <c r="BH99" i="15"/>
  <c r="BX99" i="15"/>
  <c r="CN99" i="15"/>
  <c r="DD99" i="15"/>
  <c r="DT99" i="15"/>
  <c r="AN99" i="15"/>
  <c r="BE99" i="15"/>
  <c r="BU99" i="15"/>
  <c r="CK99" i="15"/>
  <c r="DA99" i="15"/>
  <c r="DQ99" i="15"/>
  <c r="BK99" i="15"/>
  <c r="CQ99" i="15"/>
  <c r="AC99" i="15"/>
  <c r="AX99" i="15"/>
  <c r="CD99" i="15"/>
  <c r="DJ99" i="15"/>
  <c r="AO99" i="15"/>
  <c r="BO99" i="15"/>
  <c r="CU99" i="15"/>
  <c r="Z99" i="15"/>
  <c r="BB99" i="15"/>
  <c r="BR99" i="15"/>
  <c r="BJ99" i="15"/>
  <c r="CX99" i="15"/>
  <c r="AV99" i="15"/>
  <c r="BL99" i="15"/>
  <c r="CB99" i="15"/>
  <c r="CR99" i="15"/>
  <c r="DH99" i="15"/>
  <c r="AB99" i="15"/>
  <c r="AR99" i="15"/>
  <c r="BI99" i="15"/>
  <c r="BY99" i="15"/>
  <c r="CO99" i="15"/>
  <c r="DE99" i="15"/>
  <c r="DU99" i="15"/>
  <c r="BS99" i="15"/>
  <c r="CY99" i="15"/>
  <c r="AH99" i="15"/>
  <c r="BF99" i="15"/>
  <c r="CL99" i="15"/>
  <c r="DR99" i="15"/>
  <c r="AT99" i="15"/>
  <c r="BW99" i="15"/>
  <c r="DC99" i="15"/>
  <c r="AE99" i="15"/>
  <c r="CH99" i="15"/>
  <c r="AG99" i="15"/>
  <c r="CP99" i="15"/>
  <c r="AL99" i="15"/>
  <c r="R7" i="15"/>
  <c r="W7" i="15"/>
  <c r="T7" i="15"/>
  <c r="U7" i="15"/>
  <c r="S7" i="15"/>
  <c r="O10" i="15"/>
  <c r="V10" i="15"/>
  <c r="T10" i="15"/>
  <c r="W10" i="15"/>
  <c r="S10" i="15"/>
  <c r="Q10" i="15"/>
  <c r="R10" i="15"/>
  <c r="U10" i="15"/>
  <c r="DY43" i="15"/>
  <c r="EC43" i="15"/>
  <c r="EG43" i="15"/>
  <c r="EK43" i="15"/>
  <c r="EO43" i="15"/>
  <c r="ES43" i="15"/>
  <c r="EW43" i="15"/>
  <c r="FA43" i="15"/>
  <c r="FE43" i="15"/>
  <c r="FI43" i="15"/>
  <c r="FM43" i="15"/>
  <c r="FQ43" i="15"/>
  <c r="FU43" i="15"/>
  <c r="FY43" i="15"/>
  <c r="GC43" i="15"/>
  <c r="GG43" i="15"/>
  <c r="GK43" i="15"/>
  <c r="GO43" i="15"/>
  <c r="GS43" i="15"/>
  <c r="GW43" i="15"/>
  <c r="HA43" i="15"/>
  <c r="HE43" i="15"/>
  <c r="HI43" i="15"/>
  <c r="HM43" i="15"/>
  <c r="HQ43" i="15"/>
  <c r="DZ43" i="15"/>
  <c r="ED43" i="15"/>
  <c r="EH43" i="15"/>
  <c r="EL43" i="15"/>
  <c r="EP43" i="15"/>
  <c r="ET43" i="15"/>
  <c r="EX43" i="15"/>
  <c r="FB43" i="15"/>
  <c r="FF43" i="15"/>
  <c r="FJ43" i="15"/>
  <c r="FN43" i="15"/>
  <c r="FR43" i="15"/>
  <c r="FV43" i="15"/>
  <c r="FZ43" i="15"/>
  <c r="GD43" i="15"/>
  <c r="GH43" i="15"/>
  <c r="GL43" i="15"/>
  <c r="GP43" i="15"/>
  <c r="GT43" i="15"/>
  <c r="GX43" i="15"/>
  <c r="HB43" i="15"/>
  <c r="HF43" i="15"/>
  <c r="HJ43" i="15"/>
  <c r="HN43" i="15"/>
  <c r="HR43" i="15"/>
  <c r="DW43" i="15"/>
  <c r="EA43" i="15"/>
  <c r="EE43" i="15"/>
  <c r="EI43" i="15"/>
  <c r="EM43" i="15"/>
  <c r="EQ43" i="15"/>
  <c r="EU43" i="15"/>
  <c r="EY43" i="15"/>
  <c r="FC43" i="15"/>
  <c r="FG43" i="15"/>
  <c r="FK43" i="15"/>
  <c r="FO43" i="15"/>
  <c r="FS43" i="15"/>
  <c r="FW43" i="15"/>
  <c r="GA43" i="15"/>
  <c r="GE43" i="15"/>
  <c r="GI43" i="15"/>
  <c r="GM43" i="15"/>
  <c r="GQ43" i="15"/>
  <c r="GU43" i="15"/>
  <c r="GY43" i="15"/>
  <c r="HC43" i="15"/>
  <c r="HG43" i="15"/>
  <c r="HK43" i="15"/>
  <c r="HO43" i="15"/>
  <c r="HS43" i="15"/>
  <c r="EJ43" i="15"/>
  <c r="EZ43" i="15"/>
  <c r="FP43" i="15"/>
  <c r="GF43" i="15"/>
  <c r="GV43" i="15"/>
  <c r="HL43" i="15"/>
  <c r="DX43" i="15"/>
  <c r="EN43" i="15"/>
  <c r="FD43" i="15"/>
  <c r="FT43" i="15"/>
  <c r="GJ43" i="15"/>
  <c r="GZ43" i="15"/>
  <c r="HP43" i="15"/>
  <c r="EB43" i="15"/>
  <c r="ER43" i="15"/>
  <c r="FH43" i="15"/>
  <c r="FX43" i="15"/>
  <c r="GN43" i="15"/>
  <c r="HD43" i="15"/>
  <c r="EF43" i="15"/>
  <c r="GR43" i="15"/>
  <c r="EV43" i="15"/>
  <c r="HH43" i="15"/>
  <c r="FL43" i="15"/>
  <c r="GB43" i="15"/>
  <c r="Q43" i="15"/>
  <c r="O43" i="15"/>
  <c r="DQ71" i="15"/>
  <c r="DE71" i="15"/>
  <c r="DJ71" i="15"/>
  <c r="AZ71" i="15"/>
  <c r="AQ71" i="15"/>
  <c r="AT71" i="15"/>
  <c r="AA71" i="15"/>
  <c r="DU71" i="15"/>
  <c r="BS71" i="15"/>
  <c r="CU71" i="15"/>
  <c r="AX71" i="15"/>
  <c r="AL71" i="15"/>
  <c r="BQ71" i="15"/>
  <c r="DM71" i="15"/>
  <c r="DV71" i="15"/>
  <c r="AU71" i="15"/>
  <c r="DG71" i="15"/>
  <c r="CR71" i="15"/>
  <c r="DI71" i="15"/>
  <c r="DR71" i="15"/>
  <c r="AE71" i="15"/>
  <c r="DS71" i="15"/>
  <c r="BE71" i="15"/>
  <c r="DB71" i="15"/>
  <c r="BY71" i="15"/>
  <c r="BH71" i="15"/>
  <c r="AN71" i="15"/>
  <c r="BZ71" i="15"/>
  <c r="BT71" i="15"/>
  <c r="AR71" i="15"/>
  <c r="AM71" i="15"/>
  <c r="BU71" i="15"/>
  <c r="BV71" i="15"/>
  <c r="BM71" i="15"/>
  <c r="AY71" i="15"/>
  <c r="CG71" i="15"/>
  <c r="BA71" i="15"/>
  <c r="AD71" i="15"/>
  <c r="CA71" i="15"/>
  <c r="BL71" i="15"/>
  <c r="AW71" i="15"/>
  <c r="BF71" i="15"/>
  <c r="AI71" i="15"/>
  <c r="CE71" i="15"/>
  <c r="CJ71" i="15"/>
  <c r="AF71" i="15"/>
  <c r="BR71" i="15"/>
  <c r="CI71" i="15"/>
  <c r="DP71" i="15"/>
  <c r="AG71" i="15"/>
  <c r="CM71" i="15"/>
  <c r="DT71" i="15"/>
  <c r="AS71" i="15"/>
  <c r="CZ71" i="15"/>
  <c r="CW71" i="15"/>
  <c r="CO71" i="15"/>
  <c r="CB71" i="15"/>
  <c r="CL71" i="15"/>
  <c r="CY71" i="15"/>
  <c r="BN71" i="15"/>
  <c r="DK71" i="15"/>
  <c r="CH71" i="15"/>
  <c r="DA71" i="15"/>
  <c r="AC71" i="15"/>
  <c r="BW71" i="15"/>
  <c r="DN71" i="15"/>
  <c r="Z71" i="15"/>
  <c r="BK71" i="15"/>
  <c r="DH71" i="15"/>
  <c r="AO71" i="15"/>
  <c r="BP71" i="15"/>
  <c r="AK71" i="15"/>
  <c r="CN71" i="15"/>
  <c r="BO71" i="15"/>
  <c r="CT71" i="15"/>
  <c r="AB71" i="15"/>
  <c r="DF71" i="15"/>
  <c r="CF71" i="15"/>
  <c r="BI71" i="15"/>
  <c r="AP71" i="15"/>
  <c r="CQ71" i="15"/>
  <c r="CC71" i="15"/>
  <c r="CX71" i="15"/>
  <c r="DD71" i="15"/>
  <c r="CP71" i="15"/>
  <c r="CK71" i="15"/>
  <c r="DO71" i="15"/>
  <c r="BB71" i="15"/>
  <c r="DL71" i="15"/>
  <c r="BX71" i="15"/>
  <c r="DC71" i="15"/>
  <c r="AH71" i="15"/>
  <c r="BJ71" i="15"/>
  <c r="AV71" i="15"/>
  <c r="AJ71" i="15"/>
  <c r="BG71" i="15"/>
  <c r="CS71" i="15"/>
  <c r="BC71" i="15"/>
  <c r="CD71" i="15"/>
  <c r="CV71" i="15"/>
  <c r="BD71" i="15"/>
  <c r="AQ11" i="15"/>
  <c r="AD15" i="15"/>
  <c r="DJ15" i="15"/>
  <c r="DU15" i="15"/>
  <c r="AT15" i="15"/>
  <c r="CV15" i="15"/>
  <c r="BQ15" i="15"/>
  <c r="AA15" i="15"/>
  <c r="BF15" i="15"/>
  <c r="AI15" i="15"/>
  <c r="DH15" i="15"/>
  <c r="DT15" i="15"/>
  <c r="CG15" i="15"/>
  <c r="BU15" i="15"/>
  <c r="AJ15" i="15"/>
  <c r="BP15" i="15"/>
  <c r="AP15" i="15"/>
  <c r="DF15" i="15"/>
  <c r="DA15" i="15"/>
  <c r="BL15" i="15"/>
  <c r="BG15" i="15"/>
  <c r="AF15" i="15"/>
  <c r="BV15" i="15"/>
  <c r="CK15" i="15"/>
  <c r="CE15" i="15"/>
  <c r="DO15" i="15"/>
  <c r="AQ15" i="15"/>
  <c r="AU15" i="15"/>
  <c r="BT15" i="15"/>
  <c r="DD15" i="15"/>
  <c r="CD15" i="15"/>
  <c r="BH15" i="15"/>
  <c r="BY15" i="15"/>
  <c r="CJ15" i="15"/>
  <c r="DI15" i="15"/>
  <c r="BN15" i="15"/>
  <c r="AL15" i="15"/>
  <c r="DK15" i="15"/>
  <c r="BS15" i="15"/>
  <c r="BJ15" i="15"/>
  <c r="DV15" i="15"/>
  <c r="BA15" i="15"/>
  <c r="CW15" i="15"/>
  <c r="BI15" i="15"/>
  <c r="AC15" i="15"/>
  <c r="CT15" i="15"/>
  <c r="DL15" i="15"/>
  <c r="AV15" i="15"/>
  <c r="DC15" i="15"/>
  <c r="AM15" i="15"/>
  <c r="CA15" i="15"/>
  <c r="BM15" i="15"/>
  <c r="AG15" i="15"/>
  <c r="DB15" i="15"/>
  <c r="CY15" i="15"/>
  <c r="CI15" i="15"/>
  <c r="CL15" i="15"/>
  <c r="BC15" i="15"/>
  <c r="CB15" i="15"/>
  <c r="BO15" i="15"/>
  <c r="Z15" i="15"/>
  <c r="BZ15" i="15"/>
  <c r="BK15" i="15"/>
  <c r="CC15" i="15"/>
  <c r="BD15" i="15"/>
  <c r="AW15" i="15"/>
  <c r="AS15" i="15"/>
  <c r="DN15" i="15"/>
  <c r="BW15" i="15"/>
  <c r="CZ15" i="15"/>
  <c r="AN15" i="15"/>
  <c r="BR15" i="15"/>
  <c r="DQ15" i="15"/>
  <c r="DS15" i="15"/>
  <c r="AE15" i="15"/>
  <c r="AZ15" i="15"/>
  <c r="CN15" i="15"/>
  <c r="AB15" i="15"/>
  <c r="AR15" i="15"/>
  <c r="DG15" i="15"/>
  <c r="CH15" i="15"/>
  <c r="AH15" i="15"/>
  <c r="CP15" i="15"/>
  <c r="CF15" i="15"/>
  <c r="DE15" i="15"/>
  <c r="CO15" i="15"/>
  <c r="CM15" i="15"/>
  <c r="BB15" i="15"/>
  <c r="BE15" i="15"/>
  <c r="DM15" i="15"/>
  <c r="CS15" i="15"/>
  <c r="AO15" i="15"/>
  <c r="CX15" i="15"/>
  <c r="CR15" i="15"/>
  <c r="CU15" i="15"/>
  <c r="AX15" i="15"/>
  <c r="CQ15" i="15"/>
  <c r="BX15" i="15"/>
  <c r="AK15" i="15"/>
  <c r="DP15" i="15"/>
  <c r="AY15" i="15"/>
  <c r="DR15" i="15"/>
  <c r="DY83" i="15"/>
  <c r="EC83" i="15"/>
  <c r="EG83" i="15"/>
  <c r="EK83" i="15"/>
  <c r="EO83" i="15"/>
  <c r="ES83" i="15"/>
  <c r="EW83" i="15"/>
  <c r="FA83" i="15"/>
  <c r="FE83" i="15"/>
  <c r="FI83" i="15"/>
  <c r="FM83" i="15"/>
  <c r="FQ83" i="15"/>
  <c r="FU83" i="15"/>
  <c r="FY83" i="15"/>
  <c r="GC83" i="15"/>
  <c r="GG83" i="15"/>
  <c r="GK83" i="15"/>
  <c r="GO83" i="15"/>
  <c r="GS83" i="15"/>
  <c r="GW83" i="15"/>
  <c r="HA83" i="15"/>
  <c r="HE83" i="15"/>
  <c r="HI83" i="15"/>
  <c r="HM83" i="15"/>
  <c r="HQ83" i="15"/>
  <c r="DZ83" i="15"/>
  <c r="ED83" i="15"/>
  <c r="EH83" i="15"/>
  <c r="EL83" i="15"/>
  <c r="EP83" i="15"/>
  <c r="ET83" i="15"/>
  <c r="EX83" i="15"/>
  <c r="FB83" i="15"/>
  <c r="FF83" i="15"/>
  <c r="FJ83" i="15"/>
  <c r="FN83" i="15"/>
  <c r="FR83" i="15"/>
  <c r="FV83" i="15"/>
  <c r="FZ83" i="15"/>
  <c r="GD83" i="15"/>
  <c r="GH83" i="15"/>
  <c r="GL83" i="15"/>
  <c r="GP83" i="15"/>
  <c r="GT83" i="15"/>
  <c r="GX83" i="15"/>
  <c r="HB83" i="15"/>
  <c r="HF83" i="15"/>
  <c r="HJ83" i="15"/>
  <c r="HN83" i="15"/>
  <c r="HR83" i="15"/>
  <c r="DW83" i="15"/>
  <c r="EA83" i="15"/>
  <c r="EE83" i="15"/>
  <c r="EI83" i="15"/>
  <c r="EM83" i="15"/>
  <c r="EQ83" i="15"/>
  <c r="EU83" i="15"/>
  <c r="EY83" i="15"/>
  <c r="FC83" i="15"/>
  <c r="FG83" i="15"/>
  <c r="FK83" i="15"/>
  <c r="FO83" i="15"/>
  <c r="FS83" i="15"/>
  <c r="FW83" i="15"/>
  <c r="GA83" i="15"/>
  <c r="GE83" i="15"/>
  <c r="GI83" i="15"/>
  <c r="GM83" i="15"/>
  <c r="GQ83" i="15"/>
  <c r="GU83" i="15"/>
  <c r="GY83" i="15"/>
  <c r="HC83" i="15"/>
  <c r="HG83" i="15"/>
  <c r="HK83" i="15"/>
  <c r="HO83" i="15"/>
  <c r="HS83" i="15"/>
  <c r="DX83" i="15"/>
  <c r="EN83" i="15"/>
  <c r="FD83" i="15"/>
  <c r="FT83" i="15"/>
  <c r="GJ83" i="15"/>
  <c r="GZ83" i="15"/>
  <c r="HP83" i="15"/>
  <c r="EB83" i="15"/>
  <c r="ER83" i="15"/>
  <c r="FH83" i="15"/>
  <c r="FX83" i="15"/>
  <c r="GN83" i="15"/>
  <c r="HD83" i="15"/>
  <c r="EF83" i="15"/>
  <c r="EV83" i="15"/>
  <c r="FL83" i="15"/>
  <c r="GB83" i="15"/>
  <c r="GR83" i="15"/>
  <c r="HH83" i="15"/>
  <c r="EZ83" i="15"/>
  <c r="HL83" i="15"/>
  <c r="FP83" i="15"/>
  <c r="GF83" i="15"/>
  <c r="EJ83" i="15"/>
  <c r="GV83" i="15"/>
  <c r="Q83" i="15"/>
  <c r="O83" i="15"/>
  <c r="CN58" i="15"/>
  <c r="DT58" i="15"/>
  <c r="BW58" i="15"/>
  <c r="DQ58" i="15"/>
  <c r="AU58" i="15"/>
  <c r="BG58" i="15"/>
  <c r="BQ58" i="15"/>
  <c r="CX58" i="15"/>
  <c r="CF58" i="15"/>
  <c r="AP58" i="15"/>
  <c r="DC58" i="15"/>
  <c r="BB58" i="15"/>
  <c r="DU58" i="15"/>
  <c r="DF58" i="15"/>
  <c r="AY58" i="15"/>
  <c r="CS58" i="15"/>
  <c r="AH58" i="15"/>
  <c r="DG58" i="15"/>
  <c r="AF58" i="15"/>
  <c r="CM58" i="15"/>
  <c r="DK58" i="15"/>
  <c r="DP58" i="15"/>
  <c r="CA58" i="15"/>
  <c r="CR58" i="15"/>
  <c r="BI58" i="15"/>
  <c r="AC58" i="15"/>
  <c r="AA58" i="15"/>
  <c r="AV58" i="15"/>
  <c r="CC58" i="15"/>
  <c r="AT58" i="15"/>
  <c r="CT58" i="15"/>
  <c r="CQ58" i="15"/>
  <c r="CZ58" i="15"/>
  <c r="DE58" i="15"/>
  <c r="CG58" i="15"/>
  <c r="DA58" i="15"/>
  <c r="DH58" i="15"/>
  <c r="BR58" i="15"/>
  <c r="AL58" i="15"/>
  <c r="DS58" i="15"/>
  <c r="BX58" i="15"/>
  <c r="AN58" i="15"/>
  <c r="BY58" i="15"/>
  <c r="CE58" i="15"/>
  <c r="DB58" i="15"/>
  <c r="BT58" i="15"/>
  <c r="AG58" i="15"/>
  <c r="AQ58" i="15"/>
  <c r="DM58" i="15"/>
  <c r="AS58" i="15"/>
  <c r="BO58" i="15"/>
  <c r="DN58" i="15"/>
  <c r="CV58" i="15"/>
  <c r="AO58" i="15"/>
  <c r="AM58" i="15"/>
  <c r="DV58" i="15"/>
  <c r="BA58" i="15"/>
  <c r="CU58" i="15"/>
  <c r="BK58" i="15"/>
  <c r="BE58" i="15"/>
  <c r="BH58" i="15"/>
  <c r="CL58" i="15"/>
  <c r="AZ58" i="15"/>
  <c r="CI58" i="15"/>
  <c r="CB58" i="15"/>
  <c r="CH58" i="15"/>
  <c r="AB58" i="15"/>
  <c r="AK58" i="15"/>
  <c r="BZ58" i="15"/>
  <c r="AW58" i="15"/>
  <c r="BV58" i="15"/>
  <c r="BL58" i="15"/>
  <c r="AE58" i="15"/>
  <c r="BN58" i="15"/>
  <c r="CY58" i="15"/>
  <c r="CW58" i="15"/>
  <c r="DD58" i="15"/>
  <c r="AR58" i="15"/>
  <c r="CK58" i="15"/>
  <c r="AI58" i="15"/>
  <c r="DJ58" i="15"/>
  <c r="DI58" i="15"/>
  <c r="BJ58" i="15"/>
  <c r="CD58" i="15"/>
  <c r="BC58" i="15"/>
  <c r="DO58" i="15"/>
  <c r="DR58" i="15"/>
  <c r="AX58" i="15"/>
  <c r="BU58" i="15"/>
  <c r="BD58" i="15"/>
  <c r="BP58" i="15"/>
  <c r="CP58" i="15"/>
  <c r="CJ58" i="15"/>
  <c r="AJ58" i="15"/>
  <c r="BS58" i="15"/>
  <c r="BF58" i="15"/>
  <c r="BM58" i="15"/>
  <c r="CO58" i="15"/>
  <c r="DL58" i="15"/>
  <c r="Z58" i="15"/>
  <c r="AD58" i="15"/>
  <c r="DY75" i="15"/>
  <c r="EC75" i="15"/>
  <c r="EG75" i="15"/>
  <c r="EK75" i="15"/>
  <c r="EO75" i="15"/>
  <c r="ES75" i="15"/>
  <c r="EW75" i="15"/>
  <c r="FA75" i="15"/>
  <c r="FE75" i="15"/>
  <c r="FI75" i="15"/>
  <c r="FM75" i="15"/>
  <c r="FQ75" i="15"/>
  <c r="FU75" i="15"/>
  <c r="FY75" i="15"/>
  <c r="GC75" i="15"/>
  <c r="GG75" i="15"/>
  <c r="GK75" i="15"/>
  <c r="GO75" i="15"/>
  <c r="GS75" i="15"/>
  <c r="GW75" i="15"/>
  <c r="HA75" i="15"/>
  <c r="HE75" i="15"/>
  <c r="HI75" i="15"/>
  <c r="HM75" i="15"/>
  <c r="HQ75" i="15"/>
  <c r="DZ75" i="15"/>
  <c r="ED75" i="15"/>
  <c r="EH75" i="15"/>
  <c r="EL75" i="15"/>
  <c r="EP75" i="15"/>
  <c r="ET75" i="15"/>
  <c r="EX75" i="15"/>
  <c r="FB75" i="15"/>
  <c r="FF75" i="15"/>
  <c r="FJ75" i="15"/>
  <c r="FN75" i="15"/>
  <c r="FR75" i="15"/>
  <c r="FV75" i="15"/>
  <c r="FZ75" i="15"/>
  <c r="GD75" i="15"/>
  <c r="GH75" i="15"/>
  <c r="GL75" i="15"/>
  <c r="GP75" i="15"/>
  <c r="GT75" i="15"/>
  <c r="GX75" i="15"/>
  <c r="HB75" i="15"/>
  <c r="HF75" i="15"/>
  <c r="HJ75" i="15"/>
  <c r="HN75" i="15"/>
  <c r="HR75" i="15"/>
  <c r="DW75" i="15"/>
  <c r="EA75" i="15"/>
  <c r="EE75" i="15"/>
  <c r="EI75" i="15"/>
  <c r="EM75" i="15"/>
  <c r="EQ75" i="15"/>
  <c r="EU75" i="15"/>
  <c r="EY75" i="15"/>
  <c r="FC75" i="15"/>
  <c r="FG75" i="15"/>
  <c r="FK75" i="15"/>
  <c r="FO75" i="15"/>
  <c r="FS75" i="15"/>
  <c r="FW75" i="15"/>
  <c r="GA75" i="15"/>
  <c r="GE75" i="15"/>
  <c r="GI75" i="15"/>
  <c r="GM75" i="15"/>
  <c r="GQ75" i="15"/>
  <c r="GU75" i="15"/>
  <c r="GY75" i="15"/>
  <c r="HC75" i="15"/>
  <c r="HG75" i="15"/>
  <c r="HK75" i="15"/>
  <c r="HO75" i="15"/>
  <c r="HS75" i="15"/>
  <c r="EF75" i="15"/>
  <c r="EV75" i="15"/>
  <c r="FL75" i="15"/>
  <c r="GB75" i="15"/>
  <c r="GR75" i="15"/>
  <c r="HH75" i="15"/>
  <c r="EJ75" i="15"/>
  <c r="EZ75" i="15"/>
  <c r="FP75" i="15"/>
  <c r="GF75" i="15"/>
  <c r="GV75" i="15"/>
  <c r="HL75" i="15"/>
  <c r="DX75" i="15"/>
  <c r="EN75" i="15"/>
  <c r="FD75" i="15"/>
  <c r="FT75" i="15"/>
  <c r="GJ75" i="15"/>
  <c r="GZ75" i="15"/>
  <c r="HP75" i="15"/>
  <c r="EB75" i="15"/>
  <c r="GN75" i="15"/>
  <c r="ER75" i="15"/>
  <c r="HD75" i="15"/>
  <c r="FH75" i="15"/>
  <c r="FX75" i="15"/>
  <c r="Q75" i="15"/>
  <c r="O75" i="15"/>
  <c r="DA59" i="15"/>
  <c r="AY59" i="15"/>
  <c r="DG59" i="15"/>
  <c r="CR59" i="15"/>
  <c r="CS59" i="15"/>
  <c r="AF59" i="15"/>
  <c r="AO59" i="15"/>
  <c r="DL59" i="15"/>
  <c r="BS59" i="15"/>
  <c r="BA59" i="15"/>
  <c r="DR59" i="15"/>
  <c r="DT59" i="15"/>
  <c r="BZ59" i="15"/>
  <c r="CP59" i="15"/>
  <c r="BF59" i="15"/>
  <c r="BD59" i="15"/>
  <c r="AL59" i="15"/>
  <c r="CM59" i="15"/>
  <c r="CG59" i="15"/>
  <c r="CN59" i="15"/>
  <c r="AJ59" i="15"/>
  <c r="AE59" i="15"/>
  <c r="CY59" i="15"/>
  <c r="BB59" i="15"/>
  <c r="AB59" i="15"/>
  <c r="AZ59" i="15"/>
  <c r="AR59" i="15"/>
  <c r="DM59" i="15"/>
  <c r="BO59" i="15"/>
  <c r="AU59" i="15"/>
  <c r="CL59" i="15"/>
  <c r="DP59" i="15"/>
  <c r="DU59" i="15"/>
  <c r="DC59" i="15"/>
  <c r="DB59" i="15"/>
  <c r="DI59" i="15"/>
  <c r="BP59" i="15"/>
  <c r="BJ59" i="15"/>
  <c r="AV59" i="15"/>
  <c r="CC59" i="15"/>
  <c r="BE59" i="15"/>
  <c r="CT59" i="15"/>
  <c r="CB59" i="15"/>
  <c r="AN59" i="15"/>
  <c r="DH59" i="15"/>
  <c r="BC59" i="15"/>
  <c r="CA59" i="15"/>
  <c r="BH59" i="15"/>
  <c r="CK59" i="15"/>
  <c r="AQ59" i="15"/>
  <c r="CU59" i="15"/>
  <c r="CH59" i="15"/>
  <c r="AG59" i="15"/>
  <c r="AI59" i="15"/>
  <c r="DV59" i="15"/>
  <c r="BW59" i="15"/>
  <c r="BL59" i="15"/>
  <c r="BR59" i="15"/>
  <c r="DE59" i="15"/>
  <c r="AK59" i="15"/>
  <c r="CE59" i="15"/>
  <c r="CW59" i="15"/>
  <c r="BY59" i="15"/>
  <c r="AS59" i="15"/>
  <c r="AC59" i="15"/>
  <c r="BX59" i="15"/>
  <c r="CQ59" i="15"/>
  <c r="CX59" i="15"/>
  <c r="DK59" i="15"/>
  <c r="BG59" i="15"/>
  <c r="DF59" i="15"/>
  <c r="DQ59" i="15"/>
  <c r="CD59" i="15"/>
  <c r="BU59" i="15"/>
  <c r="AA59" i="15"/>
  <c r="CV59" i="15"/>
  <c r="CI59" i="15"/>
  <c r="CZ59" i="15"/>
  <c r="CO59" i="15"/>
  <c r="AP59" i="15"/>
  <c r="DS59" i="15"/>
  <c r="BK59" i="15"/>
  <c r="AM59" i="15"/>
  <c r="CJ59" i="15"/>
  <c r="AD59" i="15"/>
  <c r="BI59" i="15"/>
  <c r="AX59" i="15"/>
  <c r="AT59" i="15"/>
  <c r="AW59" i="15"/>
  <c r="BV59" i="15"/>
  <c r="DN59" i="15"/>
  <c r="BM59" i="15"/>
  <c r="CF59" i="15"/>
  <c r="BT59" i="15"/>
  <c r="Z59" i="15"/>
  <c r="BN59" i="15"/>
  <c r="DD59" i="15"/>
  <c r="DO59" i="15"/>
  <c r="BQ59" i="15"/>
  <c r="AH59" i="15"/>
  <c r="DJ59" i="15"/>
  <c r="Z12" i="15"/>
  <c r="AD12" i="15"/>
  <c r="AQ12" i="15"/>
  <c r="BF12" i="15"/>
  <c r="BV12" i="15"/>
  <c r="CL12" i="15"/>
  <c r="DB12" i="15"/>
  <c r="DR12" i="15"/>
  <c r="BE12" i="15"/>
  <c r="CA12" i="15"/>
  <c r="CV12" i="15"/>
  <c r="DQ12" i="15"/>
  <c r="BT12" i="15"/>
  <c r="CW12" i="15"/>
  <c r="BA12" i="15"/>
  <c r="CC12" i="15"/>
  <c r="DE12" i="15"/>
  <c r="CE12" i="15"/>
  <c r="BD12" i="15"/>
  <c r="DI12" i="15"/>
  <c r="CZ12" i="15"/>
  <c r="CM12" i="15"/>
  <c r="BI12" i="15"/>
  <c r="AN12" i="15"/>
  <c r="AG12" i="15"/>
  <c r="AL12" i="15"/>
  <c r="AI12" i="15"/>
  <c r="AP12" i="15"/>
  <c r="BJ12" i="15"/>
  <c r="BZ12" i="15"/>
  <c r="CP12" i="15"/>
  <c r="DF12" i="15"/>
  <c r="DV12" i="15"/>
  <c r="BK12" i="15"/>
  <c r="CF12" i="15"/>
  <c r="DA12" i="15"/>
  <c r="AY12" i="15"/>
  <c r="CB12" i="15"/>
  <c r="DD12" i="15"/>
  <c r="BH12" i="15"/>
  <c r="CJ12" i="15"/>
  <c r="DM12" i="15"/>
  <c r="CS12" i="15"/>
  <c r="BS12" i="15"/>
  <c r="DU12" i="15"/>
  <c r="AW12" i="15"/>
  <c r="CN12" i="15"/>
  <c r="AB12" i="15"/>
  <c r="AR12" i="15"/>
  <c r="AK12" i="15"/>
  <c r="AH12" i="15"/>
  <c r="AX12" i="15"/>
  <c r="CD12" i="15"/>
  <c r="DJ12" i="15"/>
  <c r="BP12" i="15"/>
  <c r="DG12" i="15"/>
  <c r="CI12" i="15"/>
  <c r="BO12" i="15"/>
  <c r="BC12" i="15"/>
  <c r="CG12" i="15"/>
  <c r="BY12" i="15"/>
  <c r="AF12" i="15"/>
  <c r="AO12" i="15"/>
  <c r="AM12" i="15"/>
  <c r="AA12" i="15"/>
  <c r="BB12" i="15"/>
  <c r="CH12" i="15"/>
  <c r="DN12" i="15"/>
  <c r="BU12" i="15"/>
  <c r="DL12" i="15"/>
  <c r="CO12" i="15"/>
  <c r="BW12" i="15"/>
  <c r="BQ12" i="15"/>
  <c r="CU12" i="15"/>
  <c r="DC12" i="15"/>
  <c r="AJ12" i="15"/>
  <c r="AS12" i="15"/>
  <c r="AT12" i="15"/>
  <c r="AE12" i="15"/>
  <c r="BN12" i="15"/>
  <c r="CT12" i="15"/>
  <c r="AU12" i="15"/>
  <c r="CK12" i="15"/>
  <c r="BG12" i="15"/>
  <c r="DK12" i="15"/>
  <c r="CR12" i="15"/>
  <c r="DH12" i="15"/>
  <c r="AV12" i="15"/>
  <c r="DO12" i="15"/>
  <c r="BL12" i="15"/>
  <c r="BR12" i="15"/>
  <c r="CX12" i="15"/>
  <c r="AZ12" i="15"/>
  <c r="CQ12" i="15"/>
  <c r="BM12" i="15"/>
  <c r="DS12" i="15"/>
  <c r="CY12" i="15"/>
  <c r="DT12" i="15"/>
  <c r="BX12" i="15"/>
  <c r="DP12" i="15"/>
  <c r="AC12" i="15"/>
  <c r="AN98" i="15"/>
  <c r="BX98" i="15"/>
  <c r="CW98" i="15"/>
  <c r="AH98" i="15"/>
  <c r="Z98" i="15"/>
  <c r="CR98" i="15"/>
  <c r="BE98" i="15"/>
  <c r="DQ98" i="15"/>
  <c r="AX98" i="15"/>
  <c r="BO98" i="15"/>
  <c r="DF98" i="15"/>
  <c r="CV98" i="15"/>
  <c r="BI98" i="15"/>
  <c r="DU98" i="15"/>
  <c r="BF98" i="15"/>
  <c r="BW98" i="15"/>
  <c r="CX98" i="15"/>
  <c r="BA98" i="15"/>
  <c r="AQ98" i="15"/>
  <c r="BR98" i="15"/>
  <c r="BM98" i="15"/>
  <c r="BN98" i="15"/>
  <c r="BV98" i="15"/>
  <c r="AW98" i="15"/>
  <c r="DN98" i="15"/>
  <c r="AV98" i="15"/>
  <c r="DH98" i="15"/>
  <c r="BU98" i="15"/>
  <c r="BK98" i="15"/>
  <c r="CD98" i="15"/>
  <c r="CU98" i="15"/>
  <c r="AZ98" i="15"/>
  <c r="DL98" i="15"/>
  <c r="BY98" i="15"/>
  <c r="BS98" i="15"/>
  <c r="CL98" i="15"/>
  <c r="DC98" i="15"/>
  <c r="BH98" i="15"/>
  <c r="CG98" i="15"/>
  <c r="DB98" i="15"/>
  <c r="BT98" i="15"/>
  <c r="CS98" i="15"/>
  <c r="AC98" i="15"/>
  <c r="BC98" i="15"/>
  <c r="AY98" i="15"/>
  <c r="CJ98" i="15"/>
  <c r="BB98" i="15"/>
  <c r="CB98" i="15"/>
  <c r="AR98" i="15"/>
  <c r="DA98" i="15"/>
  <c r="AA98" i="15"/>
  <c r="AM98" i="15"/>
  <c r="CH98" i="15"/>
  <c r="CF98" i="15"/>
  <c r="AT98" i="15"/>
  <c r="DE98" i="15"/>
  <c r="AG98" i="15"/>
  <c r="AS98" i="15"/>
  <c r="AP98" i="15"/>
  <c r="DT98" i="15"/>
  <c r="CI98" i="15"/>
  <c r="DS98" i="15"/>
  <c r="AJ98" i="15"/>
  <c r="DG98" i="15"/>
  <c r="AO98" i="15"/>
  <c r="CM98" i="15"/>
  <c r="DD98" i="15"/>
  <c r="DI98" i="15"/>
  <c r="CK98" i="15"/>
  <c r="BP98" i="15"/>
  <c r="DR98" i="15"/>
  <c r="BG98" i="15"/>
  <c r="AK98" i="15"/>
  <c r="AE98" i="15"/>
  <c r="CQ98" i="15"/>
  <c r="AF98" i="15"/>
  <c r="AI98" i="15"/>
  <c r="CZ98" i="15"/>
  <c r="AL98" i="15"/>
  <c r="BJ98" i="15"/>
  <c r="BL98" i="15"/>
  <c r="DJ98" i="15"/>
  <c r="CO98" i="15"/>
  <c r="CN98" i="15"/>
  <c r="AU98" i="15"/>
  <c r="BZ98" i="15"/>
  <c r="CP98" i="15"/>
  <c r="AB98" i="15"/>
  <c r="AD98" i="15"/>
  <c r="CY98" i="15"/>
  <c r="DM98" i="15"/>
  <c r="CE98" i="15"/>
  <c r="BQ98" i="15"/>
  <c r="DV98" i="15"/>
  <c r="BH23" i="15"/>
  <c r="CJ23" i="15"/>
  <c r="DN23" i="15"/>
  <c r="BU23" i="15"/>
  <c r="AN23" i="15"/>
  <c r="BV23" i="15"/>
  <c r="CY23" i="15"/>
  <c r="BG23" i="15"/>
  <c r="CL23" i="15"/>
  <c r="DF23" i="15"/>
  <c r="CH23" i="15"/>
  <c r="BJ23" i="15"/>
  <c r="BS23" i="15"/>
  <c r="AD23" i="15"/>
  <c r="Z23" i="15"/>
  <c r="CF23" i="15"/>
  <c r="BZ23" i="15"/>
  <c r="CQ23" i="15"/>
  <c r="BQ23" i="15"/>
  <c r="DC23" i="15"/>
  <c r="AI23" i="15"/>
  <c r="DP23" i="15"/>
  <c r="CC23" i="15"/>
  <c r="CS23" i="15"/>
  <c r="BB23" i="15"/>
  <c r="AM23" i="15"/>
  <c r="CE23" i="15"/>
  <c r="DR23" i="15"/>
  <c r="AC23" i="15"/>
  <c r="AY23" i="15"/>
  <c r="BM23" i="15"/>
  <c r="AF23" i="15"/>
  <c r="CB23" i="15"/>
  <c r="DE23" i="15"/>
  <c r="AU23" i="15"/>
  <c r="AH23" i="15"/>
  <c r="AL23" i="15"/>
  <c r="CV23" i="15"/>
  <c r="CU23" i="15"/>
  <c r="DS23" i="15"/>
  <c r="DB23" i="15"/>
  <c r="AB23" i="15"/>
  <c r="BD23" i="15"/>
  <c r="BO23" i="15"/>
  <c r="DM23" i="15"/>
  <c r="CT23" i="15"/>
  <c r="AS23" i="15"/>
  <c r="BL23" i="15"/>
  <c r="DK23" i="15"/>
  <c r="DJ23" i="15"/>
  <c r="AE23" i="15"/>
  <c r="CK23" i="15"/>
  <c r="BF23" i="15"/>
  <c r="AG23" i="15"/>
  <c r="AQ23" i="15"/>
  <c r="AO23" i="15"/>
  <c r="DA23" i="15"/>
  <c r="DH23" i="15"/>
  <c r="CM23" i="15"/>
  <c r="AZ23" i="15"/>
  <c r="DL23" i="15"/>
  <c r="DQ23" i="15"/>
  <c r="BW23" i="15"/>
  <c r="CA23" i="15"/>
  <c r="AR23" i="15"/>
  <c r="BX23" i="15"/>
  <c r="CP23" i="15"/>
  <c r="CG23" i="15"/>
  <c r="DO23" i="15"/>
  <c r="AT23" i="15"/>
  <c r="CN23" i="15"/>
  <c r="CI23" i="15"/>
  <c r="BK23" i="15"/>
  <c r="BT23" i="15"/>
  <c r="BA23" i="15"/>
  <c r="DU23" i="15"/>
  <c r="AJ23" i="15"/>
  <c r="BR23" i="15"/>
  <c r="DD23" i="15"/>
  <c r="BI23" i="15"/>
  <c r="AP23" i="15"/>
  <c r="BP23" i="15"/>
  <c r="BE23" i="15"/>
  <c r="BN23" i="15"/>
  <c r="DI23" i="15"/>
  <c r="CD23" i="15"/>
  <c r="AK23" i="15"/>
  <c r="CR23" i="15"/>
  <c r="DV23" i="15"/>
  <c r="AW23" i="15"/>
  <c r="AX23" i="15"/>
  <c r="AA23" i="15"/>
  <c r="DT23" i="15"/>
  <c r="BC23" i="15"/>
  <c r="DG23" i="15"/>
  <c r="CZ23" i="15"/>
  <c r="CX23" i="15"/>
  <c r="CW23" i="15"/>
  <c r="CO23" i="15"/>
  <c r="BY23" i="15"/>
  <c r="AV23" i="15"/>
  <c r="DW27" i="15"/>
  <c r="EA27" i="15"/>
  <c r="EE27" i="15"/>
  <c r="EI27" i="15"/>
  <c r="EM27" i="15"/>
  <c r="EQ27" i="15"/>
  <c r="EU27" i="15"/>
  <c r="EY27" i="15"/>
  <c r="FC27" i="15"/>
  <c r="FG27" i="15"/>
  <c r="FK27" i="15"/>
  <c r="FO27" i="15"/>
  <c r="FS27" i="15"/>
  <c r="FW27" i="15"/>
  <c r="GA27" i="15"/>
  <c r="GE27" i="15"/>
  <c r="GI27" i="15"/>
  <c r="GM27" i="15"/>
  <c r="GQ27" i="15"/>
  <c r="GU27" i="15"/>
  <c r="GY27" i="15"/>
  <c r="HC27" i="15"/>
  <c r="HG27" i="15"/>
  <c r="HK27" i="15"/>
  <c r="HO27" i="15"/>
  <c r="HS27" i="15"/>
  <c r="DX27" i="15"/>
  <c r="EB27" i="15"/>
  <c r="EF27" i="15"/>
  <c r="EJ27" i="15"/>
  <c r="EN27" i="15"/>
  <c r="ER27" i="15"/>
  <c r="EV27" i="15"/>
  <c r="EZ27" i="15"/>
  <c r="FD27" i="15"/>
  <c r="FH27" i="15"/>
  <c r="FL27" i="15"/>
  <c r="FP27" i="15"/>
  <c r="FT27" i="15"/>
  <c r="FX27" i="15"/>
  <c r="GB27" i="15"/>
  <c r="GF27" i="15"/>
  <c r="GJ27" i="15"/>
  <c r="GN27" i="15"/>
  <c r="GR27" i="15"/>
  <c r="GV27" i="15"/>
  <c r="GZ27" i="15"/>
  <c r="HD27" i="15"/>
  <c r="HH27" i="15"/>
  <c r="HL27" i="15"/>
  <c r="HP27" i="15"/>
  <c r="DY27" i="15"/>
  <c r="EC27" i="15"/>
  <c r="EG27" i="15"/>
  <c r="EK27" i="15"/>
  <c r="EO27" i="15"/>
  <c r="ES27" i="15"/>
  <c r="EW27" i="15"/>
  <c r="FA27" i="15"/>
  <c r="FE27" i="15"/>
  <c r="FI27" i="15"/>
  <c r="FM27" i="15"/>
  <c r="FQ27" i="15"/>
  <c r="FU27" i="15"/>
  <c r="FY27" i="15"/>
  <c r="GC27" i="15"/>
  <c r="GG27" i="15"/>
  <c r="GK27" i="15"/>
  <c r="GO27" i="15"/>
  <c r="GS27" i="15"/>
  <c r="GW27" i="15"/>
  <c r="HA27" i="15"/>
  <c r="HE27" i="15"/>
  <c r="HI27" i="15"/>
  <c r="HM27" i="15"/>
  <c r="HQ27" i="15"/>
  <c r="EL27" i="15"/>
  <c r="FB27" i="15"/>
  <c r="FR27" i="15"/>
  <c r="GH27" i="15"/>
  <c r="GX27" i="15"/>
  <c r="HN27" i="15"/>
  <c r="DZ27" i="15"/>
  <c r="EP27" i="15"/>
  <c r="FF27" i="15"/>
  <c r="FV27" i="15"/>
  <c r="GL27" i="15"/>
  <c r="HB27" i="15"/>
  <c r="HR27" i="15"/>
  <c r="ED27" i="15"/>
  <c r="ET27" i="15"/>
  <c r="FJ27" i="15"/>
  <c r="FZ27" i="15"/>
  <c r="GP27" i="15"/>
  <c r="HF27" i="15"/>
  <c r="GD27" i="15"/>
  <c r="EH27" i="15"/>
  <c r="GT27" i="15"/>
  <c r="EX27" i="15"/>
  <c r="HJ27" i="15"/>
  <c r="FN27" i="15"/>
  <c r="Q27" i="15"/>
  <c r="O27" i="15"/>
  <c r="CC31" i="15"/>
  <c r="DG31" i="15"/>
  <c r="AC31" i="15"/>
  <c r="AM31" i="15"/>
  <c r="BX31" i="15"/>
  <c r="AT31" i="15"/>
  <c r="AW31" i="15"/>
  <c r="DQ31" i="15"/>
  <c r="DV31" i="15"/>
  <c r="CB31" i="15"/>
  <c r="CT31" i="15"/>
  <c r="DO31" i="15"/>
  <c r="AE31" i="15"/>
  <c r="AY31" i="15"/>
  <c r="CN31" i="15"/>
  <c r="BC31" i="15"/>
  <c r="AG31" i="15"/>
  <c r="DI31" i="15"/>
  <c r="BL31" i="15"/>
  <c r="CD31" i="15"/>
  <c r="AR31" i="15"/>
  <c r="DM31" i="15"/>
  <c r="CA31" i="15"/>
  <c r="CR31" i="15"/>
  <c r="BK31" i="15"/>
  <c r="AX31" i="15"/>
  <c r="BT31" i="15"/>
  <c r="CI31" i="15"/>
  <c r="BI31" i="15"/>
  <c r="BQ31" i="15"/>
  <c r="BJ31" i="15"/>
  <c r="BS31" i="15"/>
  <c r="DD31" i="15"/>
  <c r="CY31" i="15"/>
  <c r="AO31" i="15"/>
  <c r="BE31" i="15"/>
  <c r="BZ31" i="15"/>
  <c r="BG31" i="15"/>
  <c r="AU31" i="15"/>
  <c r="AA31" i="15"/>
  <c r="BD31" i="15"/>
  <c r="DC31" i="15"/>
  <c r="BR31" i="15"/>
  <c r="AK31" i="15"/>
  <c r="BO31" i="15"/>
  <c r="DJ31" i="15"/>
  <c r="CF31" i="15"/>
  <c r="AS31" i="15"/>
  <c r="CW31" i="15"/>
  <c r="CL31" i="15"/>
  <c r="BA31" i="15"/>
  <c r="DU31" i="15"/>
  <c r="CH31" i="15"/>
  <c r="AI31" i="15"/>
  <c r="AL31" i="15"/>
  <c r="DA31" i="15"/>
  <c r="CZ31" i="15"/>
  <c r="AZ31" i="15"/>
  <c r="DT31" i="15"/>
  <c r="AJ31" i="15"/>
  <c r="CM31" i="15"/>
  <c r="DE31" i="15"/>
  <c r="BF31" i="15"/>
  <c r="BB31" i="15"/>
  <c r="AN31" i="15"/>
  <c r="CO31" i="15"/>
  <c r="DK31" i="15"/>
  <c r="CX31" i="15"/>
  <c r="DN31" i="15"/>
  <c r="CS31" i="15"/>
  <c r="DP31" i="15"/>
  <c r="DL31" i="15"/>
  <c r="AB31" i="15"/>
  <c r="DS31" i="15"/>
  <c r="DR31" i="15"/>
  <c r="CU31" i="15"/>
  <c r="CK31" i="15"/>
  <c r="BH31" i="15"/>
  <c r="CQ31" i="15"/>
  <c r="BN31" i="15"/>
  <c r="BV31" i="15"/>
  <c r="AH31" i="15"/>
  <c r="CE31" i="15"/>
  <c r="AQ31" i="15"/>
  <c r="DB31" i="15"/>
  <c r="BW31" i="15"/>
  <c r="AV31" i="15"/>
  <c r="AP31" i="15"/>
  <c r="CV31" i="15"/>
  <c r="CG31" i="15"/>
  <c r="BM31" i="15"/>
  <c r="BU31" i="15"/>
  <c r="Z31" i="15"/>
  <c r="BY31" i="15"/>
  <c r="BP31" i="15"/>
  <c r="DF31" i="15"/>
  <c r="CJ31" i="15"/>
  <c r="CP31" i="15"/>
  <c r="AF31" i="15"/>
  <c r="DH31" i="15"/>
  <c r="AD31" i="15"/>
  <c r="AU75" i="15"/>
  <c r="BK75" i="15"/>
  <c r="CA75" i="15"/>
  <c r="CQ75" i="15"/>
  <c r="DG75" i="15"/>
  <c r="AV75" i="15"/>
  <c r="BL75" i="15"/>
  <c r="CB75" i="15"/>
  <c r="CR75" i="15"/>
  <c r="DH75" i="15"/>
  <c r="AW75" i="15"/>
  <c r="CC75" i="15"/>
  <c r="DI75" i="15"/>
  <c r="AJ75" i="15"/>
  <c r="BF75" i="15"/>
  <c r="CL75" i="15"/>
  <c r="DR75" i="15"/>
  <c r="AO75" i="15"/>
  <c r="CH75" i="15"/>
  <c r="AI75" i="15"/>
  <c r="CO75" i="15"/>
  <c r="AL75" i="15"/>
  <c r="DF75" i="15"/>
  <c r="CG75" i="15"/>
  <c r="CW75" i="15"/>
  <c r="BQ75" i="15"/>
  <c r="AY75" i="15"/>
  <c r="BO75" i="15"/>
  <c r="CE75" i="15"/>
  <c r="CU75" i="15"/>
  <c r="DK75" i="15"/>
  <c r="AZ75" i="15"/>
  <c r="BP75" i="15"/>
  <c r="CF75" i="15"/>
  <c r="CV75" i="15"/>
  <c r="DL75" i="15"/>
  <c r="BE75" i="15"/>
  <c r="CK75" i="15"/>
  <c r="DQ75" i="15"/>
  <c r="AN75" i="15"/>
  <c r="BN75" i="15"/>
  <c r="CT75" i="15"/>
  <c r="AC75" i="15"/>
  <c r="AS75" i="15"/>
  <c r="CX75" i="15"/>
  <c r="AQ75" i="15"/>
  <c r="DE75" i="15"/>
  <c r="BJ75" i="15"/>
  <c r="DV75" i="15"/>
  <c r="Z75" i="15"/>
  <c r="AH75" i="15"/>
  <c r="BC75" i="15"/>
  <c r="BS75" i="15"/>
  <c r="CI75" i="15"/>
  <c r="CY75" i="15"/>
  <c r="DO75" i="15"/>
  <c r="BD75" i="15"/>
  <c r="BT75" i="15"/>
  <c r="CJ75" i="15"/>
  <c r="CZ75" i="15"/>
  <c r="DP75" i="15"/>
  <c r="BM75" i="15"/>
  <c r="CS75" i="15"/>
  <c r="AB75" i="15"/>
  <c r="AR75" i="15"/>
  <c r="BV75" i="15"/>
  <c r="DB75" i="15"/>
  <c r="AG75" i="15"/>
  <c r="BB75" i="15"/>
  <c r="DN75" i="15"/>
  <c r="BI75" i="15"/>
  <c r="DU75" i="15"/>
  <c r="BZ75" i="15"/>
  <c r="AE75" i="15"/>
  <c r="AT75" i="15"/>
  <c r="DM75" i="15"/>
  <c r="BG75" i="15"/>
  <c r="BW75" i="15"/>
  <c r="CM75" i="15"/>
  <c r="DC75" i="15"/>
  <c r="DS75" i="15"/>
  <c r="BH75" i="15"/>
  <c r="BX75" i="15"/>
  <c r="CN75" i="15"/>
  <c r="DD75" i="15"/>
  <c r="DT75" i="15"/>
  <c r="BU75" i="15"/>
  <c r="DA75" i="15"/>
  <c r="AF75" i="15"/>
  <c r="AX75" i="15"/>
  <c r="CD75" i="15"/>
  <c r="DJ75" i="15"/>
  <c r="AK75" i="15"/>
  <c r="BR75" i="15"/>
  <c r="AA75" i="15"/>
  <c r="BY75" i="15"/>
  <c r="AD75" i="15"/>
  <c r="CP75" i="15"/>
  <c r="AM75" i="15"/>
  <c r="BA75" i="15"/>
  <c r="AP75" i="15"/>
  <c r="DZ95" i="15"/>
  <c r="ED95" i="15"/>
  <c r="EH95" i="15"/>
  <c r="EL95" i="15"/>
  <c r="EP95" i="15"/>
  <c r="ET95" i="15"/>
  <c r="EX95" i="15"/>
  <c r="FB95" i="15"/>
  <c r="FF95" i="15"/>
  <c r="FJ95" i="15"/>
  <c r="FN95" i="15"/>
  <c r="FR95" i="15"/>
  <c r="FV95" i="15"/>
  <c r="FZ95" i="15"/>
  <c r="GD95" i="15"/>
  <c r="GH95" i="15"/>
  <c r="GL95" i="15"/>
  <c r="GP95" i="15"/>
  <c r="GT95" i="15"/>
  <c r="GX95" i="15"/>
  <c r="HB95" i="15"/>
  <c r="HF95" i="15"/>
  <c r="HJ95" i="15"/>
  <c r="HN95" i="15"/>
  <c r="HR95" i="15"/>
  <c r="DW95" i="15"/>
  <c r="EA95" i="15"/>
  <c r="EE95" i="15"/>
  <c r="EI95" i="15"/>
  <c r="EM95" i="15"/>
  <c r="EQ95" i="15"/>
  <c r="EU95" i="15"/>
  <c r="EY95" i="15"/>
  <c r="FC95" i="15"/>
  <c r="FG95" i="15"/>
  <c r="FK95" i="15"/>
  <c r="FO95" i="15"/>
  <c r="FS95" i="15"/>
  <c r="FW95" i="15"/>
  <c r="GA95" i="15"/>
  <c r="GE95" i="15"/>
  <c r="GI95" i="15"/>
  <c r="GM95" i="15"/>
  <c r="GQ95" i="15"/>
  <c r="GU95" i="15"/>
  <c r="GY95" i="15"/>
  <c r="HC95" i="15"/>
  <c r="HG95" i="15"/>
  <c r="HK95" i="15"/>
  <c r="HO95" i="15"/>
  <c r="HS95" i="15"/>
  <c r="DX95" i="15"/>
  <c r="EB95" i="15"/>
  <c r="EF95" i="15"/>
  <c r="EJ95" i="15"/>
  <c r="EN95" i="15"/>
  <c r="ER95" i="15"/>
  <c r="EV95" i="15"/>
  <c r="EZ95" i="15"/>
  <c r="FD95" i="15"/>
  <c r="FH95" i="15"/>
  <c r="FL95" i="15"/>
  <c r="FP95" i="15"/>
  <c r="FT95" i="15"/>
  <c r="FX95" i="15"/>
  <c r="GB95" i="15"/>
  <c r="GF95" i="15"/>
  <c r="GJ95" i="15"/>
  <c r="GN95" i="15"/>
  <c r="GR95" i="15"/>
  <c r="GV95" i="15"/>
  <c r="GZ95" i="15"/>
  <c r="HD95" i="15"/>
  <c r="HH95" i="15"/>
  <c r="HL95" i="15"/>
  <c r="HP95" i="15"/>
  <c r="DY95" i="15"/>
  <c r="EO95" i="15"/>
  <c r="FE95" i="15"/>
  <c r="FU95" i="15"/>
  <c r="GK95" i="15"/>
  <c r="HA95" i="15"/>
  <c r="HQ95" i="15"/>
  <c r="EC95" i="15"/>
  <c r="ES95" i="15"/>
  <c r="FI95" i="15"/>
  <c r="FY95" i="15"/>
  <c r="GO95" i="15"/>
  <c r="HE95" i="15"/>
  <c r="EG95" i="15"/>
  <c r="EW95" i="15"/>
  <c r="FM95" i="15"/>
  <c r="GC95" i="15"/>
  <c r="GS95" i="15"/>
  <c r="HI95" i="15"/>
  <c r="FA95" i="15"/>
  <c r="HM95" i="15"/>
  <c r="FQ95" i="15"/>
  <c r="GG95" i="15"/>
  <c r="GW95" i="15"/>
  <c r="EK95" i="15"/>
  <c r="O95" i="15"/>
  <c r="Q95" i="15"/>
  <c r="AD11" i="15"/>
  <c r="AL11" i="15"/>
  <c r="AH11" i="15"/>
  <c r="AE11" i="15"/>
  <c r="AT11" i="15"/>
  <c r="AI11" i="15"/>
  <c r="Z11" i="15"/>
  <c r="AS11" i="15"/>
  <c r="AX11" i="15"/>
  <c r="BN11" i="15"/>
  <c r="CD11" i="15"/>
  <c r="CT11" i="15"/>
  <c r="DJ11" i="15"/>
  <c r="AU11" i="15"/>
  <c r="BP11" i="15"/>
  <c r="CK11" i="15"/>
  <c r="DG11" i="15"/>
  <c r="BH11" i="15"/>
  <c r="CJ11" i="15"/>
  <c r="DM11" i="15"/>
  <c r="BI11" i="15"/>
  <c r="CM11" i="15"/>
  <c r="DO11" i="15"/>
  <c r="BY11" i="15"/>
  <c r="AY11" i="15"/>
  <c r="DD11" i="15"/>
  <c r="BT11" i="15"/>
  <c r="BG11" i="15"/>
  <c r="AR11" i="15"/>
  <c r="AB11" i="15"/>
  <c r="AO11" i="15"/>
  <c r="BB11" i="15"/>
  <c r="BR11" i="15"/>
  <c r="CH11" i="15"/>
  <c r="CX11" i="15"/>
  <c r="DN11" i="15"/>
  <c r="AZ11" i="15"/>
  <c r="BU11" i="15"/>
  <c r="CQ11" i="15"/>
  <c r="DL11" i="15"/>
  <c r="BO11" i="15"/>
  <c r="CR11" i="15"/>
  <c r="DT11" i="15"/>
  <c r="BQ11" i="15"/>
  <c r="CS11" i="15"/>
  <c r="DU11" i="15"/>
  <c r="CN11" i="15"/>
  <c r="BM11" i="15"/>
  <c r="DS11" i="15"/>
  <c r="CW11" i="15"/>
  <c r="DK11" i="15"/>
  <c r="AN11" i="15"/>
  <c r="AA11" i="15"/>
  <c r="BF11" i="15"/>
  <c r="CL11" i="15"/>
  <c r="DR11" i="15"/>
  <c r="CA11" i="15"/>
  <c r="DQ11" i="15"/>
  <c r="CY11" i="15"/>
  <c r="BX11" i="15"/>
  <c r="AW11" i="15"/>
  <c r="CB11" i="15"/>
  <c r="BD11" i="15"/>
  <c r="AJ11" i="15"/>
  <c r="BJ11" i="15"/>
  <c r="CP11" i="15"/>
  <c r="DV11" i="15"/>
  <c r="CF11" i="15"/>
  <c r="BA11" i="15"/>
  <c r="DE11" i="15"/>
  <c r="CE11" i="15"/>
  <c r="BL11" i="15"/>
  <c r="CO11" i="15"/>
  <c r="DI11" i="15"/>
  <c r="AF11" i="15"/>
  <c r="AP11" i="15"/>
  <c r="AK11" i="15"/>
  <c r="BV11" i="15"/>
  <c r="DB11" i="15"/>
  <c r="BE11" i="15"/>
  <c r="CV11" i="15"/>
  <c r="BW11" i="15"/>
  <c r="AV11" i="15"/>
  <c r="CZ11" i="15"/>
  <c r="DC11" i="15"/>
  <c r="BS11" i="15"/>
  <c r="CG11" i="15"/>
  <c r="AG11" i="15"/>
  <c r="BZ11" i="15"/>
  <c r="DF11" i="15"/>
  <c r="BK11" i="15"/>
  <c r="DA11" i="15"/>
  <c r="CC11" i="15"/>
  <c r="BC11" i="15"/>
  <c r="DH11" i="15"/>
  <c r="DP11" i="15"/>
  <c r="CU11" i="15"/>
  <c r="CI11" i="15"/>
  <c r="DY30" i="15"/>
  <c r="EC30" i="15"/>
  <c r="EG30" i="15"/>
  <c r="EK30" i="15"/>
  <c r="EO30" i="15"/>
  <c r="ES30" i="15"/>
  <c r="EW30" i="15"/>
  <c r="FA30" i="15"/>
  <c r="FE30" i="15"/>
  <c r="FI30" i="15"/>
  <c r="FM30" i="15"/>
  <c r="FQ30" i="15"/>
  <c r="FU30" i="15"/>
  <c r="FY30" i="15"/>
  <c r="GC30" i="15"/>
  <c r="GG30" i="15"/>
  <c r="GK30" i="15"/>
  <c r="GO30" i="15"/>
  <c r="GS30" i="15"/>
  <c r="GW30" i="15"/>
  <c r="HA30" i="15"/>
  <c r="HE30" i="15"/>
  <c r="HI30" i="15"/>
  <c r="HM30" i="15"/>
  <c r="HQ30" i="15"/>
  <c r="DZ30" i="15"/>
  <c r="ED30" i="15"/>
  <c r="EH30" i="15"/>
  <c r="EL30" i="15"/>
  <c r="EP30" i="15"/>
  <c r="ET30" i="15"/>
  <c r="EX30" i="15"/>
  <c r="FB30" i="15"/>
  <c r="FF30" i="15"/>
  <c r="FJ30" i="15"/>
  <c r="FN30" i="15"/>
  <c r="FR30" i="15"/>
  <c r="FV30" i="15"/>
  <c r="FZ30" i="15"/>
  <c r="GD30" i="15"/>
  <c r="GH30" i="15"/>
  <c r="GL30" i="15"/>
  <c r="GP30" i="15"/>
  <c r="GT30" i="15"/>
  <c r="GX30" i="15"/>
  <c r="HB30" i="15"/>
  <c r="HF30" i="15"/>
  <c r="HJ30" i="15"/>
  <c r="HN30" i="15"/>
  <c r="HR30" i="15"/>
  <c r="DW30" i="15"/>
  <c r="EA30" i="15"/>
  <c r="EE30" i="15"/>
  <c r="EI30" i="15"/>
  <c r="EM30" i="15"/>
  <c r="EQ30" i="15"/>
  <c r="EU30" i="15"/>
  <c r="EY30" i="15"/>
  <c r="FC30" i="15"/>
  <c r="FG30" i="15"/>
  <c r="FK30" i="15"/>
  <c r="FO30" i="15"/>
  <c r="FS30" i="15"/>
  <c r="FW30" i="15"/>
  <c r="GA30" i="15"/>
  <c r="GE30" i="15"/>
  <c r="GI30" i="15"/>
  <c r="GM30" i="15"/>
  <c r="GQ30" i="15"/>
  <c r="GU30" i="15"/>
  <c r="GY30" i="15"/>
  <c r="HC30" i="15"/>
  <c r="HG30" i="15"/>
  <c r="HK30" i="15"/>
  <c r="HO30" i="15"/>
  <c r="HS30" i="15"/>
  <c r="EJ30" i="15"/>
  <c r="EZ30" i="15"/>
  <c r="FP30" i="15"/>
  <c r="GF30" i="15"/>
  <c r="GV30" i="15"/>
  <c r="HL30" i="15"/>
  <c r="DX30" i="15"/>
  <c r="EN30" i="15"/>
  <c r="FD30" i="15"/>
  <c r="FT30" i="15"/>
  <c r="GJ30" i="15"/>
  <c r="GZ30" i="15"/>
  <c r="HP30" i="15"/>
  <c r="EB30" i="15"/>
  <c r="ER30" i="15"/>
  <c r="FH30" i="15"/>
  <c r="FX30" i="15"/>
  <c r="GN30" i="15"/>
  <c r="HD30" i="15"/>
  <c r="EF30" i="15"/>
  <c r="GR30" i="15"/>
  <c r="EV30" i="15"/>
  <c r="HH30" i="15"/>
  <c r="FL30" i="15"/>
  <c r="GB30" i="15"/>
  <c r="Q30" i="15"/>
  <c r="O30" i="15"/>
  <c r="AM51" i="15"/>
  <c r="CI51" i="15"/>
  <c r="BG51" i="15"/>
  <c r="DJ51" i="15"/>
  <c r="CP51" i="15"/>
  <c r="CW51" i="15"/>
  <c r="AV51" i="15"/>
  <c r="CS51" i="15"/>
  <c r="AD51" i="15"/>
  <c r="BI51" i="15"/>
  <c r="CY51" i="15"/>
  <c r="CD51" i="15"/>
  <c r="BB51" i="15"/>
  <c r="DL51" i="15"/>
  <c r="BR51" i="15"/>
  <c r="AB51" i="15"/>
  <c r="AK51" i="15"/>
  <c r="BD51" i="15"/>
  <c r="CJ51" i="15"/>
  <c r="DQ51" i="15"/>
  <c r="AJ51" i="15"/>
  <c r="AA51" i="15"/>
  <c r="BO51" i="15"/>
  <c r="BW51" i="15"/>
  <c r="BY51" i="15"/>
  <c r="CF51" i="15"/>
  <c r="BF51" i="15"/>
  <c r="AX51" i="15"/>
  <c r="AG51" i="15"/>
  <c r="DR51" i="15"/>
  <c r="AU51" i="15"/>
  <c r="CU51" i="15"/>
  <c r="CA51" i="15"/>
  <c r="DE51" i="15"/>
  <c r="CB51" i="15"/>
  <c r="BX51" i="15"/>
  <c r="CH51" i="15"/>
  <c r="AL51" i="15"/>
  <c r="CE51" i="15"/>
  <c r="CQ51" i="15"/>
  <c r="CT51" i="15"/>
  <c r="DA51" i="15"/>
  <c r="CX51" i="15"/>
  <c r="AC51" i="15"/>
  <c r="AR51" i="15"/>
  <c r="BQ51" i="15"/>
  <c r="CZ51" i="15"/>
  <c r="BS51" i="15"/>
  <c r="AQ51" i="15"/>
  <c r="DN51" i="15"/>
  <c r="DH51" i="15"/>
  <c r="DU51" i="15"/>
  <c r="CM51" i="15"/>
  <c r="DC51" i="15"/>
  <c r="BP51" i="15"/>
  <c r="CC51" i="15"/>
  <c r="AO51" i="15"/>
  <c r="DS51" i="15"/>
  <c r="CK51" i="15"/>
  <c r="DT51" i="15"/>
  <c r="DB51" i="15"/>
  <c r="BM51" i="15"/>
  <c r="AY51" i="15"/>
  <c r="AZ51" i="15"/>
  <c r="BH51" i="15"/>
  <c r="CL51" i="15"/>
  <c r="AF51" i="15"/>
  <c r="CG51" i="15"/>
  <c r="DI51" i="15"/>
  <c r="BZ51" i="15"/>
  <c r="DO51" i="15"/>
  <c r="CR51" i="15"/>
  <c r="CV51" i="15"/>
  <c r="BN51" i="15"/>
  <c r="BA51" i="15"/>
  <c r="DP51" i="15"/>
  <c r="AI51" i="15"/>
  <c r="BT51" i="15"/>
  <c r="BK51" i="15"/>
  <c r="BU51" i="15"/>
  <c r="AE51" i="15"/>
  <c r="AP51" i="15"/>
  <c r="AW51" i="15"/>
  <c r="DV51" i="15"/>
  <c r="BE51" i="15"/>
  <c r="AN51" i="15"/>
  <c r="CO51" i="15"/>
  <c r="BL51" i="15"/>
  <c r="AT51" i="15"/>
  <c r="BV51" i="15"/>
  <c r="DM51" i="15"/>
  <c r="CN51" i="15"/>
  <c r="DK51" i="15"/>
  <c r="DD51" i="15"/>
  <c r="Z51" i="15"/>
  <c r="DG51" i="15"/>
  <c r="AS51" i="15"/>
  <c r="DF51" i="15"/>
  <c r="BC51" i="15"/>
  <c r="BJ51" i="15"/>
  <c r="AH51" i="15"/>
  <c r="BY35" i="15"/>
  <c r="DQ35" i="15"/>
  <c r="CU35" i="15"/>
  <c r="CB35" i="15"/>
  <c r="BW35" i="15"/>
  <c r="CT35" i="15"/>
  <c r="AB35" i="15"/>
  <c r="AO35" i="15"/>
  <c r="AA35" i="15"/>
  <c r="BL35" i="15"/>
  <c r="BA35" i="15"/>
  <c r="CO35" i="15"/>
  <c r="BJ35" i="15"/>
  <c r="DP35" i="15"/>
  <c r="DD35" i="15"/>
  <c r="CY35" i="15"/>
  <c r="CH35" i="15"/>
  <c r="AR35" i="15"/>
  <c r="DO35" i="15"/>
  <c r="CW35" i="15"/>
  <c r="DV35" i="15"/>
  <c r="DG35" i="15"/>
  <c r="CA35" i="15"/>
  <c r="BM35" i="15"/>
  <c r="AY35" i="15"/>
  <c r="BG35" i="15"/>
  <c r="CL35" i="15"/>
  <c r="AV35" i="15"/>
  <c r="BK35" i="15"/>
  <c r="AC35" i="15"/>
  <c r="BC35" i="15"/>
  <c r="BN35" i="15"/>
  <c r="DE35" i="15"/>
  <c r="DM35" i="15"/>
  <c r="BV35" i="15"/>
  <c r="BR35" i="15"/>
  <c r="AK35" i="15"/>
  <c r="AL35" i="15"/>
  <c r="CC35" i="15"/>
  <c r="BT35" i="15"/>
  <c r="CI35" i="15"/>
  <c r="DN35" i="15"/>
  <c r="AF35" i="15"/>
  <c r="AI35" i="15"/>
  <c r="AN35" i="15"/>
  <c r="CR35" i="15"/>
  <c r="DF35" i="15"/>
  <c r="CK35" i="15"/>
  <c r="DC35" i="15"/>
  <c r="DT35" i="15"/>
  <c r="AZ35" i="15"/>
  <c r="DA35" i="15"/>
  <c r="AT35" i="15"/>
  <c r="AM35" i="15"/>
  <c r="BE35" i="15"/>
  <c r="BO35" i="15"/>
  <c r="DS35" i="15"/>
  <c r="CV35" i="15"/>
  <c r="BU35" i="15"/>
  <c r="CJ35" i="15"/>
  <c r="BP35" i="15"/>
  <c r="DB35" i="15"/>
  <c r="AW35" i="15"/>
  <c r="DI35" i="15"/>
  <c r="DK35" i="15"/>
  <c r="BH35" i="15"/>
  <c r="BS35" i="15"/>
  <c r="AG35" i="15"/>
  <c r="DR35" i="15"/>
  <c r="CM35" i="15"/>
  <c r="BF35" i="15"/>
  <c r="CX35" i="15"/>
  <c r="BD35" i="15"/>
  <c r="DJ35" i="15"/>
  <c r="AU35" i="15"/>
  <c r="BZ35" i="15"/>
  <c r="BI35" i="15"/>
  <c r="CS35" i="15"/>
  <c r="AX35" i="15"/>
  <c r="CE35" i="15"/>
  <c r="AS35" i="15"/>
  <c r="CQ35" i="15"/>
  <c r="CN35" i="15"/>
  <c r="CP35" i="15"/>
  <c r="BQ35" i="15"/>
  <c r="AJ35" i="15"/>
  <c r="CZ35" i="15"/>
  <c r="AD35" i="15"/>
  <c r="Z35" i="15"/>
  <c r="DL35" i="15"/>
  <c r="BX35" i="15"/>
  <c r="DH35" i="15"/>
  <c r="DU35" i="15"/>
  <c r="AH35" i="15"/>
  <c r="AE35" i="15"/>
  <c r="CF35" i="15"/>
  <c r="BB35" i="15"/>
  <c r="AQ35" i="15"/>
  <c r="CD35" i="15"/>
  <c r="CG35" i="15"/>
  <c r="AP35" i="15"/>
  <c r="BC67" i="15"/>
  <c r="CY67" i="15"/>
  <c r="CJ67" i="15"/>
  <c r="CC67" i="15"/>
  <c r="CL67" i="15"/>
  <c r="AA67" i="15"/>
  <c r="CX67" i="15"/>
  <c r="DV67" i="15"/>
  <c r="BO67" i="15"/>
  <c r="DS67" i="15"/>
  <c r="DD67" i="15"/>
  <c r="DQ67" i="15"/>
  <c r="AC67" i="15"/>
  <c r="CH67" i="15"/>
  <c r="BB67" i="15"/>
  <c r="AJ67" i="15"/>
  <c r="AL67" i="15"/>
  <c r="CA67" i="15"/>
  <c r="BP67" i="15"/>
  <c r="BM67" i="15"/>
  <c r="CD67" i="15"/>
  <c r="CP67" i="15"/>
  <c r="CM67" i="15"/>
  <c r="CZ67" i="15"/>
  <c r="BN67" i="15"/>
  <c r="AD67" i="15"/>
  <c r="AY67" i="15"/>
  <c r="BX67" i="15"/>
  <c r="BV67" i="15"/>
  <c r="BY67" i="15"/>
  <c r="CQ67" i="15"/>
  <c r="CF67" i="15"/>
  <c r="CS67" i="15"/>
  <c r="DJ67" i="15"/>
  <c r="DE67" i="15"/>
  <c r="DK67" i="15"/>
  <c r="DT67" i="15"/>
  <c r="DB67" i="15"/>
  <c r="AI67" i="15"/>
  <c r="BE67" i="15"/>
  <c r="BT67" i="15"/>
  <c r="AU67" i="15"/>
  <c r="CT67" i="15"/>
  <c r="CN67" i="15"/>
  <c r="BA67" i="15"/>
  <c r="AE67" i="15"/>
  <c r="BW67" i="15"/>
  <c r="DH67" i="15"/>
  <c r="AG67" i="15"/>
  <c r="BZ67" i="15"/>
  <c r="CU67" i="15"/>
  <c r="BU67" i="15"/>
  <c r="AT67" i="15"/>
  <c r="BK67" i="15"/>
  <c r="AW67" i="15"/>
  <c r="DL67" i="15"/>
  <c r="AR67" i="15"/>
  <c r="AM67" i="15"/>
  <c r="BS67" i="15"/>
  <c r="CB67" i="15"/>
  <c r="AF67" i="15"/>
  <c r="DN67" i="15"/>
  <c r="BD67" i="15"/>
  <c r="CI67" i="15"/>
  <c r="CO67" i="15"/>
  <c r="DA67" i="15"/>
  <c r="DC67" i="15"/>
  <c r="DU67" i="15"/>
  <c r="BJ67" i="15"/>
  <c r="BG67" i="15"/>
  <c r="AK67" i="15"/>
  <c r="AO67" i="15"/>
  <c r="DI67" i="15"/>
  <c r="AN67" i="15"/>
  <c r="AH67" i="15"/>
  <c r="DM67" i="15"/>
  <c r="DG67" i="15"/>
  <c r="AV67" i="15"/>
  <c r="CR67" i="15"/>
  <c r="DP67" i="15"/>
  <c r="CG67" i="15"/>
  <c r="AX67" i="15"/>
  <c r="CV67" i="15"/>
  <c r="BH67" i="15"/>
  <c r="AZ67" i="15"/>
  <c r="DO67" i="15"/>
  <c r="BR67" i="15"/>
  <c r="AQ67" i="15"/>
  <c r="BL67" i="15"/>
  <c r="BI67" i="15"/>
  <c r="CW67" i="15"/>
  <c r="Z67" i="15"/>
  <c r="DF67" i="15"/>
  <c r="AB67" i="15"/>
  <c r="CK67" i="15"/>
  <c r="DR67" i="15"/>
  <c r="BF67" i="15"/>
  <c r="AS67" i="15"/>
  <c r="CE67" i="15"/>
  <c r="BQ67" i="15"/>
  <c r="AP67" i="15"/>
  <c r="CZ79" i="15"/>
  <c r="AU79" i="15"/>
  <c r="DG79" i="15"/>
  <c r="CR79" i="15"/>
  <c r="DI79" i="15"/>
  <c r="DR79" i="15"/>
  <c r="AD79" i="15"/>
  <c r="CE79" i="15"/>
  <c r="BP79" i="15"/>
  <c r="BE79" i="15"/>
  <c r="BN79" i="15"/>
  <c r="DF79" i="15"/>
  <c r="BX79" i="15"/>
  <c r="CD79" i="15"/>
  <c r="AO79" i="15"/>
  <c r="DP79" i="15"/>
  <c r="AE79" i="15"/>
  <c r="DT79" i="15"/>
  <c r="CX79" i="15"/>
  <c r="BD79" i="15"/>
  <c r="DJ79" i="15"/>
  <c r="BZ79" i="15"/>
  <c r="BK79" i="15"/>
  <c r="AV79" i="15"/>
  <c r="DH79" i="15"/>
  <c r="AJ79" i="15"/>
  <c r="AP79" i="15"/>
  <c r="DU79" i="15"/>
  <c r="CU79" i="15"/>
  <c r="CF79" i="15"/>
  <c r="CK79" i="15"/>
  <c r="CT79" i="15"/>
  <c r="BG79" i="15"/>
  <c r="DD79" i="15"/>
  <c r="AS79" i="15"/>
  <c r="BS79" i="15"/>
  <c r="DA79" i="15"/>
  <c r="BW79" i="15"/>
  <c r="AB79" i="15"/>
  <c r="CP79" i="15"/>
  <c r="CN79" i="15"/>
  <c r="AH79" i="15"/>
  <c r="AA79" i="15"/>
  <c r="CS79" i="15"/>
  <c r="CY79" i="15"/>
  <c r="AX79" i="15"/>
  <c r="BY79" i="15"/>
  <c r="CQ79" i="15"/>
  <c r="CB79" i="15"/>
  <c r="CC79" i="15"/>
  <c r="CL79" i="15"/>
  <c r="BJ79" i="15"/>
  <c r="BO79" i="15"/>
  <c r="AZ79" i="15"/>
  <c r="DL79" i="15"/>
  <c r="AN79" i="15"/>
  <c r="AT79" i="15"/>
  <c r="DS79" i="15"/>
  <c r="AF79" i="15"/>
  <c r="AK79" i="15"/>
  <c r="BT79" i="15"/>
  <c r="DN79" i="15"/>
  <c r="CJ79" i="15"/>
  <c r="AM79" i="15"/>
  <c r="CI79" i="15"/>
  <c r="AR79" i="15"/>
  <c r="CO79" i="15"/>
  <c r="BL79" i="15"/>
  <c r="AY79" i="15"/>
  <c r="AC79" i="15"/>
  <c r="DC79" i="15"/>
  <c r="DE79" i="15"/>
  <c r="CG79" i="15"/>
  <c r="AQ79" i="15"/>
  <c r="AL79" i="15"/>
  <c r="AW79" i="15"/>
  <c r="DK79" i="15"/>
  <c r="CM79" i="15"/>
  <c r="BV79" i="15"/>
  <c r="BM79" i="15"/>
  <c r="BC79" i="15"/>
  <c r="BH79" i="15"/>
  <c r="Z79" i="15"/>
  <c r="BQ79" i="15"/>
  <c r="AI79" i="15"/>
  <c r="BF79" i="15"/>
  <c r="CV79" i="15"/>
  <c r="BU79" i="15"/>
  <c r="DO79" i="15"/>
  <c r="BR79" i="15"/>
  <c r="CW79" i="15"/>
  <c r="DM79" i="15"/>
  <c r="BB79" i="15"/>
  <c r="CA79" i="15"/>
  <c r="DV79" i="15"/>
  <c r="DQ79" i="15"/>
  <c r="CH79" i="15"/>
  <c r="DB79" i="15"/>
  <c r="BI79" i="15"/>
  <c r="BA79" i="15"/>
  <c r="AG79" i="15"/>
  <c r="AT5" i="15"/>
  <c r="AS5" i="15" s="1"/>
  <c r="AU5" i="15"/>
  <c r="AV5" i="15" s="1"/>
  <c r="AT6" i="15"/>
  <c r="AU6" i="15" s="1"/>
  <c r="AW6" i="15"/>
  <c r="AX6" i="15" s="1"/>
  <c r="AY6" i="15" s="1"/>
  <c r="AZ6" i="15" s="1"/>
  <c r="BA6" i="15" s="1"/>
  <c r="BB6" i="15" s="1"/>
  <c r="BC6" i="15" s="1"/>
  <c r="BD6" i="15" s="1"/>
  <c r="BE6" i="15" s="1"/>
  <c r="BF6" i="15" s="1"/>
  <c r="BG6" i="15" s="1"/>
  <c r="BH6" i="15" s="1"/>
  <c r="BI6" i="15" s="1"/>
  <c r="BJ6" i="15" s="1"/>
  <c r="BK6" i="15" s="1"/>
  <c r="BL6" i="15" s="1"/>
  <c r="BM6" i="15" s="1"/>
  <c r="BN6" i="15" s="1"/>
  <c r="BO6" i="15" s="1"/>
  <c r="BP6" i="15" s="1"/>
  <c r="BQ6" i="15" s="1"/>
  <c r="BR6" i="15" s="1"/>
  <c r="BS6" i="15" s="1"/>
  <c r="BT6" i="15" s="1"/>
  <c r="BU6" i="15" s="1"/>
  <c r="BV6" i="15" s="1"/>
  <c r="BW6" i="15" s="1"/>
  <c r="BX6" i="15" s="1"/>
  <c r="BY6" i="15" s="1"/>
  <c r="BZ6" i="15" s="1"/>
  <c r="CA6" i="15" s="1"/>
  <c r="CB6" i="15" s="1"/>
  <c r="CC6" i="15" s="1"/>
  <c r="CD6" i="15" s="1"/>
  <c r="CE6" i="15" s="1"/>
  <c r="CF6" i="15" s="1"/>
  <c r="CG6" i="15" s="1"/>
  <c r="CH6" i="15" s="1"/>
  <c r="CI6" i="15" s="1"/>
  <c r="CJ6" i="15" s="1"/>
  <c r="CK6" i="15" s="1"/>
  <c r="CL6" i="15" s="1"/>
  <c r="CM6" i="15" s="1"/>
  <c r="CN6" i="15" s="1"/>
  <c r="CO6" i="15" s="1"/>
  <c r="CP6" i="15" s="1"/>
  <c r="CQ6" i="15" s="1"/>
  <c r="CR6" i="15" s="1"/>
  <c r="CS6" i="15" s="1"/>
  <c r="CT6" i="15" s="1"/>
  <c r="CU6" i="15" s="1"/>
  <c r="CV6" i="15" s="1"/>
  <c r="CW6" i="15" s="1"/>
  <c r="CX6" i="15" s="1"/>
  <c r="CY6" i="15" s="1"/>
  <c r="CZ6" i="15" s="1"/>
  <c r="DA6" i="15" s="1"/>
  <c r="DB6" i="15" s="1"/>
  <c r="DC6" i="15" s="1"/>
  <c r="DD6" i="15" s="1"/>
  <c r="DE6" i="15" s="1"/>
  <c r="DF6" i="15" s="1"/>
  <c r="DG6" i="15" s="1"/>
  <c r="DH6" i="15" s="1"/>
  <c r="DI6" i="15" s="1"/>
  <c r="DJ6" i="15" s="1"/>
  <c r="DK6" i="15" s="1"/>
  <c r="DL6" i="15" s="1"/>
  <c r="DM6" i="15" s="1"/>
  <c r="DN6" i="15" s="1"/>
  <c r="DO6" i="15" s="1"/>
  <c r="DP6" i="15" s="1"/>
  <c r="DQ6" i="15" s="1"/>
  <c r="DR6" i="15" s="1"/>
  <c r="DS6" i="15" s="1"/>
  <c r="DT6" i="15" s="1"/>
  <c r="DU6" i="15" s="1"/>
  <c r="DV6" i="15" s="1"/>
  <c r="AS6" i="15"/>
  <c r="AR6" i="15" s="1"/>
  <c r="AQ6" i="15" s="1"/>
  <c r="AP6" i="15" s="1"/>
  <c r="AO6" i="15" s="1"/>
  <c r="AN6" i="15" s="1"/>
  <c r="AM6" i="15" s="1"/>
  <c r="AL6" i="15" s="1"/>
  <c r="AK6" i="15" s="1"/>
  <c r="AJ6" i="15" s="1"/>
  <c r="AI6" i="15" s="1"/>
  <c r="AH6" i="15" s="1"/>
  <c r="AG6" i="15" s="1"/>
  <c r="AF6" i="15" s="1"/>
  <c r="AE6" i="15" s="1"/>
  <c r="AD6" i="15" s="1"/>
  <c r="AC6" i="15" s="1"/>
  <c r="AB6" i="15" s="1"/>
  <c r="AA6" i="15" s="1"/>
  <c r="Z6" i="15" s="1"/>
  <c r="AV6" i="15"/>
  <c r="AN39" i="15"/>
  <c r="BR39" i="15"/>
  <c r="AO39" i="15"/>
  <c r="BX39" i="15"/>
  <c r="BT39" i="15"/>
  <c r="CS39" i="15"/>
  <c r="BI39" i="15"/>
  <c r="CN39" i="15"/>
  <c r="AS39" i="15"/>
  <c r="BF39" i="15"/>
  <c r="Z39" i="15"/>
  <c r="CG39" i="15"/>
  <c r="BZ39" i="15"/>
  <c r="CQ39" i="15"/>
  <c r="DT39" i="15"/>
  <c r="AF39" i="15"/>
  <c r="AT39" i="15"/>
  <c r="CK39" i="15"/>
  <c r="DF39" i="15"/>
  <c r="CL39" i="15"/>
  <c r="AJ39" i="15"/>
  <c r="AM39" i="15"/>
  <c r="BJ39" i="15"/>
  <c r="BW39" i="15"/>
  <c r="CV39" i="15"/>
  <c r="CH39" i="15"/>
  <c r="BO39" i="15"/>
  <c r="CD39" i="15"/>
  <c r="AG39" i="15"/>
  <c r="CY39" i="15"/>
  <c r="DG39" i="15"/>
  <c r="CB39" i="15"/>
  <c r="CI39" i="15"/>
  <c r="AH39" i="15"/>
  <c r="BA39" i="15"/>
  <c r="DM39" i="15"/>
  <c r="DP39" i="15"/>
  <c r="BP39" i="15"/>
  <c r="BL39" i="15"/>
  <c r="AK39" i="15"/>
  <c r="AL39" i="15"/>
  <c r="AY39" i="15"/>
  <c r="CX39" i="15"/>
  <c r="DO39" i="15"/>
  <c r="BC39" i="15"/>
  <c r="BY39" i="15"/>
  <c r="AZ39" i="15"/>
  <c r="AX39" i="15"/>
  <c r="AA39" i="15"/>
  <c r="CC39" i="15"/>
  <c r="BV39" i="15"/>
  <c r="CA39" i="15"/>
  <c r="DK39" i="15"/>
  <c r="AD39" i="15"/>
  <c r="CU39" i="15"/>
  <c r="CM39" i="15"/>
  <c r="AI39" i="15"/>
  <c r="BG39" i="15"/>
  <c r="AC39" i="15"/>
  <c r="CP39" i="15"/>
  <c r="DH39" i="15"/>
  <c r="CZ39" i="15"/>
  <c r="AR39" i="15"/>
  <c r="DU39" i="15"/>
  <c r="CJ39" i="15"/>
  <c r="AU39" i="15"/>
  <c r="BQ39" i="15"/>
  <c r="BN39" i="15"/>
  <c r="DR39" i="15"/>
  <c r="BM39" i="15"/>
  <c r="BB39" i="15"/>
  <c r="AQ39" i="15"/>
  <c r="DD39" i="15"/>
  <c r="AE39" i="15"/>
  <c r="DL39" i="15"/>
  <c r="DB39" i="15"/>
  <c r="BU39" i="15"/>
  <c r="CO39" i="15"/>
  <c r="DJ39" i="15"/>
  <c r="CW39" i="15"/>
  <c r="DS39" i="15"/>
  <c r="BS39" i="15"/>
  <c r="DE39" i="15"/>
  <c r="AV39" i="15"/>
  <c r="AW39" i="15"/>
  <c r="DN39" i="15"/>
  <c r="BE39" i="15"/>
  <c r="BK39" i="15"/>
  <c r="BH39" i="15"/>
  <c r="DQ39" i="15"/>
  <c r="AP39" i="15"/>
  <c r="BD39" i="15"/>
  <c r="CR39" i="15"/>
  <c r="CF39" i="15"/>
  <c r="CE39" i="15"/>
  <c r="DC39" i="15"/>
  <c r="DA39" i="15"/>
  <c r="CT39" i="15"/>
  <c r="DI39" i="15"/>
  <c r="AB39" i="15"/>
  <c r="DV39" i="15"/>
  <c r="DZ12" i="15"/>
  <c r="ED12" i="15"/>
  <c r="EH12" i="15"/>
  <c r="EL12" i="15"/>
  <c r="EP12" i="15"/>
  <c r="ET12" i="15"/>
  <c r="EX12" i="15"/>
  <c r="FB12" i="15"/>
  <c r="FF12" i="15"/>
  <c r="FJ12" i="15"/>
  <c r="FN12" i="15"/>
  <c r="FR12" i="15"/>
  <c r="FV12" i="15"/>
  <c r="FZ12" i="15"/>
  <c r="GD12" i="15"/>
  <c r="GH12" i="15"/>
  <c r="GL12" i="15"/>
  <c r="GP12" i="15"/>
  <c r="GT12" i="15"/>
  <c r="GX12" i="15"/>
  <c r="HB12" i="15"/>
  <c r="HF12" i="15"/>
  <c r="HJ12" i="15"/>
  <c r="HN12" i="15"/>
  <c r="HR12" i="15"/>
  <c r="DW12" i="15"/>
  <c r="EA12" i="15"/>
  <c r="EE12" i="15"/>
  <c r="EI12" i="15"/>
  <c r="EM12" i="15"/>
  <c r="EQ12" i="15"/>
  <c r="EU12" i="15"/>
  <c r="EY12" i="15"/>
  <c r="FC12" i="15"/>
  <c r="FG12" i="15"/>
  <c r="FK12" i="15"/>
  <c r="FO12" i="15"/>
  <c r="FS12" i="15"/>
  <c r="FW12" i="15"/>
  <c r="GA12" i="15"/>
  <c r="GE12" i="15"/>
  <c r="GI12" i="15"/>
  <c r="GM12" i="15"/>
  <c r="GQ12" i="15"/>
  <c r="GU12" i="15"/>
  <c r="GY12" i="15"/>
  <c r="HC12" i="15"/>
  <c r="HG12" i="15"/>
  <c r="HK12" i="15"/>
  <c r="HO12" i="15"/>
  <c r="HS12" i="15"/>
  <c r="EB12" i="15"/>
  <c r="EJ12" i="15"/>
  <c r="ER12" i="15"/>
  <c r="EZ12" i="15"/>
  <c r="FH12" i="15"/>
  <c r="FP12" i="15"/>
  <c r="FX12" i="15"/>
  <c r="GF12" i="15"/>
  <c r="GN12" i="15"/>
  <c r="GV12" i="15"/>
  <c r="HD12" i="15"/>
  <c r="HL12" i="15"/>
  <c r="EC12" i="15"/>
  <c r="EK12" i="15"/>
  <c r="ES12" i="15"/>
  <c r="FA12" i="15"/>
  <c r="FI12" i="15"/>
  <c r="FQ12" i="15"/>
  <c r="FY12" i="15"/>
  <c r="GG12" i="15"/>
  <c r="GO12" i="15"/>
  <c r="GW12" i="15"/>
  <c r="HE12" i="15"/>
  <c r="HM12" i="15"/>
  <c r="DX12" i="15"/>
  <c r="EF12" i="15"/>
  <c r="EN12" i="15"/>
  <c r="EV12" i="15"/>
  <c r="FD12" i="15"/>
  <c r="FL12" i="15"/>
  <c r="FT12" i="15"/>
  <c r="GB12" i="15"/>
  <c r="GJ12" i="15"/>
  <c r="GR12" i="15"/>
  <c r="GZ12" i="15"/>
  <c r="HH12" i="15"/>
  <c r="HP12" i="15"/>
  <c r="DY12" i="15"/>
  <c r="FE12" i="15"/>
  <c r="GK12" i="15"/>
  <c r="HQ12" i="15"/>
  <c r="EG12" i="15"/>
  <c r="FM12" i="15"/>
  <c r="GS12" i="15"/>
  <c r="EO12" i="15"/>
  <c r="FU12" i="15"/>
  <c r="HA12" i="15"/>
  <c r="GC12" i="15"/>
  <c r="HI12" i="15"/>
  <c r="EW12" i="15"/>
  <c r="Q12" i="15"/>
  <c r="O12" i="15"/>
  <c r="DW98" i="15"/>
  <c r="EA98" i="15"/>
  <c r="EE98" i="15"/>
  <c r="EI98" i="15"/>
  <c r="EM98" i="15"/>
  <c r="EQ98" i="15"/>
  <c r="EU98" i="15"/>
  <c r="EY98" i="15"/>
  <c r="FC98" i="15"/>
  <c r="FG98" i="15"/>
  <c r="FK98" i="15"/>
  <c r="FO98" i="15"/>
  <c r="FS98" i="15"/>
  <c r="FW98" i="15"/>
  <c r="GA98" i="15"/>
  <c r="GE98" i="15"/>
  <c r="GI98" i="15"/>
  <c r="GM98" i="15"/>
  <c r="GQ98" i="15"/>
  <c r="GU98" i="15"/>
  <c r="GY98" i="15"/>
  <c r="HC98" i="15"/>
  <c r="HG98" i="15"/>
  <c r="HK98" i="15"/>
  <c r="HO98" i="15"/>
  <c r="HS98" i="15"/>
  <c r="DX98" i="15"/>
  <c r="EB98" i="15"/>
  <c r="EF98" i="15"/>
  <c r="EJ98" i="15"/>
  <c r="EN98" i="15"/>
  <c r="ER98" i="15"/>
  <c r="EV98" i="15"/>
  <c r="EZ98" i="15"/>
  <c r="FD98" i="15"/>
  <c r="FH98" i="15"/>
  <c r="FL98" i="15"/>
  <c r="FP98" i="15"/>
  <c r="FT98" i="15"/>
  <c r="FX98" i="15"/>
  <c r="GB98" i="15"/>
  <c r="GF98" i="15"/>
  <c r="GJ98" i="15"/>
  <c r="GN98" i="15"/>
  <c r="GR98" i="15"/>
  <c r="GV98" i="15"/>
  <c r="GZ98" i="15"/>
  <c r="HD98" i="15"/>
  <c r="HH98" i="15"/>
  <c r="HL98" i="15"/>
  <c r="HP98" i="15"/>
  <c r="DY98" i="15"/>
  <c r="EC98" i="15"/>
  <c r="EG98" i="15"/>
  <c r="EK98" i="15"/>
  <c r="EO98" i="15"/>
  <c r="ES98" i="15"/>
  <c r="EW98" i="15"/>
  <c r="FA98" i="15"/>
  <c r="FE98" i="15"/>
  <c r="FI98" i="15"/>
  <c r="FM98" i="15"/>
  <c r="FQ98" i="15"/>
  <c r="FU98" i="15"/>
  <c r="FY98" i="15"/>
  <c r="GC98" i="15"/>
  <c r="GG98" i="15"/>
  <c r="GK98" i="15"/>
  <c r="GO98" i="15"/>
  <c r="GS98" i="15"/>
  <c r="GW98" i="15"/>
  <c r="HA98" i="15"/>
  <c r="HE98" i="15"/>
  <c r="HI98" i="15"/>
  <c r="HM98" i="15"/>
  <c r="HQ98" i="15"/>
  <c r="DZ98" i="15"/>
  <c r="EP98" i="15"/>
  <c r="FF98" i="15"/>
  <c r="FV98" i="15"/>
  <c r="GL98" i="15"/>
  <c r="HB98" i="15"/>
  <c r="HR98" i="15"/>
  <c r="ED98" i="15"/>
  <c r="ET98" i="15"/>
  <c r="FJ98" i="15"/>
  <c r="FZ98" i="15"/>
  <c r="GP98" i="15"/>
  <c r="HF98" i="15"/>
  <c r="EH98" i="15"/>
  <c r="EX98" i="15"/>
  <c r="FN98" i="15"/>
  <c r="GD98" i="15"/>
  <c r="GT98" i="15"/>
  <c r="HJ98" i="15"/>
  <c r="FR98" i="15"/>
  <c r="GH98" i="15"/>
  <c r="EL98" i="15"/>
  <c r="FB98" i="15"/>
  <c r="GX98" i="15"/>
  <c r="HN98" i="15"/>
  <c r="Q98" i="15"/>
  <c r="O98" i="15"/>
  <c r="DW19" i="15"/>
  <c r="EA19" i="15"/>
  <c r="EE19" i="15"/>
  <c r="EI19" i="15"/>
  <c r="EM19" i="15"/>
  <c r="EQ19" i="15"/>
  <c r="EU19" i="15"/>
  <c r="EY19" i="15"/>
  <c r="FC19" i="15"/>
  <c r="FG19" i="15"/>
  <c r="FK19" i="15"/>
  <c r="FO19" i="15"/>
  <c r="FS19" i="15"/>
  <c r="FW19" i="15"/>
  <c r="GA19" i="15"/>
  <c r="GE19" i="15"/>
  <c r="GI19" i="15"/>
  <c r="GM19" i="15"/>
  <c r="GQ19" i="15"/>
  <c r="GU19" i="15"/>
  <c r="GY19" i="15"/>
  <c r="HC19" i="15"/>
  <c r="HG19" i="15"/>
  <c r="HK19" i="15"/>
  <c r="HO19" i="15"/>
  <c r="HS19" i="15"/>
  <c r="DX19" i="15"/>
  <c r="EB19" i="15"/>
  <c r="EF19" i="15"/>
  <c r="EJ19" i="15"/>
  <c r="EN19" i="15"/>
  <c r="ER19" i="15"/>
  <c r="EV19" i="15"/>
  <c r="EZ19" i="15"/>
  <c r="FD19" i="15"/>
  <c r="FH19" i="15"/>
  <c r="FL19" i="15"/>
  <c r="FP19" i="15"/>
  <c r="FT19" i="15"/>
  <c r="FX19" i="15"/>
  <c r="GB19" i="15"/>
  <c r="GF19" i="15"/>
  <c r="GJ19" i="15"/>
  <c r="GN19" i="15"/>
  <c r="GR19" i="15"/>
  <c r="GV19" i="15"/>
  <c r="GZ19" i="15"/>
  <c r="HD19" i="15"/>
  <c r="HH19" i="15"/>
  <c r="HL19" i="15"/>
  <c r="HP19" i="15"/>
  <c r="DY19" i="15"/>
  <c r="EC19" i="15"/>
  <c r="EG19" i="15"/>
  <c r="EK19" i="15"/>
  <c r="EO19" i="15"/>
  <c r="ES19" i="15"/>
  <c r="EW19" i="15"/>
  <c r="FA19" i="15"/>
  <c r="FE19" i="15"/>
  <c r="FI19" i="15"/>
  <c r="FM19" i="15"/>
  <c r="FQ19" i="15"/>
  <c r="FU19" i="15"/>
  <c r="FY19" i="15"/>
  <c r="GC19" i="15"/>
  <c r="GG19" i="15"/>
  <c r="GK19" i="15"/>
  <c r="GO19" i="15"/>
  <c r="GS19" i="15"/>
  <c r="GW19" i="15"/>
  <c r="HA19" i="15"/>
  <c r="HE19" i="15"/>
  <c r="HI19" i="15"/>
  <c r="HM19" i="15"/>
  <c r="HQ19" i="15"/>
  <c r="DZ19" i="15"/>
  <c r="EP19" i="15"/>
  <c r="FF19" i="15"/>
  <c r="FV19" i="15"/>
  <c r="GL19" i="15"/>
  <c r="HB19" i="15"/>
  <c r="HR19" i="15"/>
  <c r="ED19" i="15"/>
  <c r="ET19" i="15"/>
  <c r="FJ19" i="15"/>
  <c r="FZ19" i="15"/>
  <c r="GP19" i="15"/>
  <c r="HF19" i="15"/>
  <c r="EH19" i="15"/>
  <c r="EX19" i="15"/>
  <c r="FN19" i="15"/>
  <c r="GD19" i="15"/>
  <c r="GT19" i="15"/>
  <c r="HJ19" i="15"/>
  <c r="GH19" i="15"/>
  <c r="EL19" i="15"/>
  <c r="GX19" i="15"/>
  <c r="FB19" i="15"/>
  <c r="HN19" i="15"/>
  <c r="FR19" i="15"/>
  <c r="O19" i="15"/>
  <c r="Q19" i="15"/>
  <c r="DX39" i="15"/>
  <c r="EB39" i="15"/>
  <c r="EF39" i="15"/>
  <c r="EJ39" i="15"/>
  <c r="EN39" i="15"/>
  <c r="ER39" i="15"/>
  <c r="EV39" i="15"/>
  <c r="EZ39" i="15"/>
  <c r="FD39" i="15"/>
  <c r="FH39" i="15"/>
  <c r="FL39" i="15"/>
  <c r="FP39" i="15"/>
  <c r="FT39" i="15"/>
  <c r="FX39" i="15"/>
  <c r="GB39" i="15"/>
  <c r="GF39" i="15"/>
  <c r="GJ39" i="15"/>
  <c r="GN39" i="15"/>
  <c r="GR39" i="15"/>
  <c r="GV39" i="15"/>
  <c r="GZ39" i="15"/>
  <c r="HD39" i="15"/>
  <c r="HH39" i="15"/>
  <c r="HL39" i="15"/>
  <c r="HP39" i="15"/>
  <c r="DY39" i="15"/>
  <c r="EC39" i="15"/>
  <c r="EG39" i="15"/>
  <c r="EK39" i="15"/>
  <c r="EO39" i="15"/>
  <c r="ES39" i="15"/>
  <c r="EW39" i="15"/>
  <c r="FA39" i="15"/>
  <c r="FE39" i="15"/>
  <c r="FI39" i="15"/>
  <c r="FM39" i="15"/>
  <c r="FQ39" i="15"/>
  <c r="FU39" i="15"/>
  <c r="FY39" i="15"/>
  <c r="GC39" i="15"/>
  <c r="GG39" i="15"/>
  <c r="GK39" i="15"/>
  <c r="GO39" i="15"/>
  <c r="GS39" i="15"/>
  <c r="GW39" i="15"/>
  <c r="HA39" i="15"/>
  <c r="HE39" i="15"/>
  <c r="HI39" i="15"/>
  <c r="HM39" i="15"/>
  <c r="HQ39" i="15"/>
  <c r="DZ39" i="15"/>
  <c r="ED39" i="15"/>
  <c r="EH39" i="15"/>
  <c r="EL39" i="15"/>
  <c r="EP39" i="15"/>
  <c r="ET39" i="15"/>
  <c r="EX39" i="15"/>
  <c r="FB39" i="15"/>
  <c r="FF39" i="15"/>
  <c r="FJ39" i="15"/>
  <c r="FN39" i="15"/>
  <c r="FR39" i="15"/>
  <c r="FV39" i="15"/>
  <c r="FZ39" i="15"/>
  <c r="GD39" i="15"/>
  <c r="GH39" i="15"/>
  <c r="GL39" i="15"/>
  <c r="GP39" i="15"/>
  <c r="DW39" i="15"/>
  <c r="EM39" i="15"/>
  <c r="FC39" i="15"/>
  <c r="FS39" i="15"/>
  <c r="GI39" i="15"/>
  <c r="GU39" i="15"/>
  <c r="HC39" i="15"/>
  <c r="HK39" i="15"/>
  <c r="HS39" i="15"/>
  <c r="EA39" i="15"/>
  <c r="EQ39" i="15"/>
  <c r="FG39" i="15"/>
  <c r="FW39" i="15"/>
  <c r="GM39" i="15"/>
  <c r="GX39" i="15"/>
  <c r="HF39" i="15"/>
  <c r="HN39" i="15"/>
  <c r="EE39" i="15"/>
  <c r="EU39" i="15"/>
  <c r="FK39" i="15"/>
  <c r="GA39" i="15"/>
  <c r="GQ39" i="15"/>
  <c r="GY39" i="15"/>
  <c r="HG39" i="15"/>
  <c r="HO39" i="15"/>
  <c r="GE39" i="15"/>
  <c r="HR39" i="15"/>
  <c r="EI39" i="15"/>
  <c r="GT39" i="15"/>
  <c r="EY39" i="15"/>
  <c r="HB39" i="15"/>
  <c r="FO39" i="15"/>
  <c r="HJ39" i="15"/>
  <c r="O39" i="15"/>
  <c r="Q39" i="15"/>
  <c r="DZ99" i="15"/>
  <c r="ED99" i="15"/>
  <c r="EH99" i="15"/>
  <c r="EL99" i="15"/>
  <c r="EP99" i="15"/>
  <c r="ET99" i="15"/>
  <c r="EX99" i="15"/>
  <c r="FB99" i="15"/>
  <c r="FF99" i="15"/>
  <c r="FJ99" i="15"/>
  <c r="FN99" i="15"/>
  <c r="FR99" i="15"/>
  <c r="FV99" i="15"/>
  <c r="FZ99" i="15"/>
  <c r="GD99" i="15"/>
  <c r="GH99" i="15"/>
  <c r="GL99" i="15"/>
  <c r="GP99" i="15"/>
  <c r="GT99" i="15"/>
  <c r="GX99" i="15"/>
  <c r="HB99" i="15"/>
  <c r="HF99" i="15"/>
  <c r="HJ99" i="15"/>
  <c r="HN99" i="15"/>
  <c r="HR99" i="15"/>
  <c r="DW99" i="15"/>
  <c r="EA99" i="15"/>
  <c r="EE99" i="15"/>
  <c r="EI99" i="15"/>
  <c r="EM99" i="15"/>
  <c r="EQ99" i="15"/>
  <c r="EU99" i="15"/>
  <c r="EY99" i="15"/>
  <c r="FC99" i="15"/>
  <c r="FG99" i="15"/>
  <c r="FK99" i="15"/>
  <c r="FO99" i="15"/>
  <c r="FS99" i="15"/>
  <c r="FW99" i="15"/>
  <c r="GA99" i="15"/>
  <c r="GE99" i="15"/>
  <c r="GI99" i="15"/>
  <c r="GM99" i="15"/>
  <c r="GQ99" i="15"/>
  <c r="GU99" i="15"/>
  <c r="GY99" i="15"/>
  <c r="HC99" i="15"/>
  <c r="HG99" i="15"/>
  <c r="HK99" i="15"/>
  <c r="HO99" i="15"/>
  <c r="HS99" i="15"/>
  <c r="DX99" i="15"/>
  <c r="EB99" i="15"/>
  <c r="EF99" i="15"/>
  <c r="EJ99" i="15"/>
  <c r="EN99" i="15"/>
  <c r="ER99" i="15"/>
  <c r="EV99" i="15"/>
  <c r="EZ99" i="15"/>
  <c r="FD99" i="15"/>
  <c r="FH99" i="15"/>
  <c r="FL99" i="15"/>
  <c r="FP99" i="15"/>
  <c r="FT99" i="15"/>
  <c r="FX99" i="15"/>
  <c r="GB99" i="15"/>
  <c r="GF99" i="15"/>
  <c r="GJ99" i="15"/>
  <c r="GN99" i="15"/>
  <c r="GR99" i="15"/>
  <c r="GV99" i="15"/>
  <c r="GZ99" i="15"/>
  <c r="HD99" i="15"/>
  <c r="HH99" i="15"/>
  <c r="HL99" i="15"/>
  <c r="HP99" i="15"/>
  <c r="EK99" i="15"/>
  <c r="FA99" i="15"/>
  <c r="FQ99" i="15"/>
  <c r="GG99" i="15"/>
  <c r="GW99" i="15"/>
  <c r="HM99" i="15"/>
  <c r="DY99" i="15"/>
  <c r="EO99" i="15"/>
  <c r="FE99" i="15"/>
  <c r="FU99" i="15"/>
  <c r="GK99" i="15"/>
  <c r="HA99" i="15"/>
  <c r="HQ99" i="15"/>
  <c r="EC99" i="15"/>
  <c r="ES99" i="15"/>
  <c r="FI99" i="15"/>
  <c r="FY99" i="15"/>
  <c r="GO99" i="15"/>
  <c r="HE99" i="15"/>
  <c r="EG99" i="15"/>
  <c r="GS99" i="15"/>
  <c r="EW99" i="15"/>
  <c r="HI99" i="15"/>
  <c r="FM99" i="15"/>
  <c r="GC99" i="15"/>
  <c r="O99" i="15"/>
  <c r="Q99" i="15"/>
  <c r="V7" i="15"/>
  <c r="AT10" i="15"/>
  <c r="EQ10" i="15" s="1"/>
  <c r="AU10" i="15"/>
  <c r="ER10" i="15" s="1"/>
  <c r="AS10" i="15"/>
  <c r="EP10" i="15" s="1"/>
  <c r="AV10" i="15"/>
  <c r="AW10" i="15" s="1"/>
  <c r="C57" i="18"/>
  <c r="B56" i="18"/>
  <c r="AU7" i="15"/>
  <c r="EQ7" i="15"/>
  <c r="C59" i="18"/>
  <c r="B60" i="18"/>
  <c r="EK5" i="14"/>
  <c r="AM5" i="14"/>
  <c r="EQ9" i="14"/>
  <c r="AU9" i="14"/>
  <c r="EH8" i="7"/>
  <c r="AJ8" i="7"/>
  <c r="EK9" i="14"/>
  <c r="AM9" i="14"/>
  <c r="EQ4" i="7"/>
  <c r="AU4" i="7"/>
  <c r="EJ4" i="7"/>
  <c r="AL4" i="7"/>
  <c r="AN4" i="14"/>
  <c r="EL4" i="14"/>
  <c r="N6" i="15"/>
  <c r="J6" i="7"/>
  <c r="J6" i="14"/>
  <c r="AT4" i="15"/>
  <c r="EQ4" i="15" s="1"/>
  <c r="AR7" i="15"/>
  <c r="AR10" i="7"/>
  <c r="EN10" i="7"/>
  <c r="AR10" i="14"/>
  <c r="EN10" i="14"/>
  <c r="EJ8" i="14"/>
  <c r="AL8" i="14"/>
  <c r="EO8" i="14"/>
  <c r="AS8" i="14"/>
  <c r="AW7" i="7"/>
  <c r="ES7" i="7"/>
  <c r="ER5" i="14"/>
  <c r="AV5" i="14"/>
  <c r="FO108" i="7"/>
  <c r="FO106" i="7"/>
  <c r="EN9" i="7"/>
  <c r="AR9" i="7"/>
  <c r="FR106" i="7"/>
  <c r="FR108" i="7"/>
  <c r="EO7" i="14"/>
  <c r="AS7" i="14"/>
  <c r="C89" i="16"/>
  <c r="B90" i="16"/>
  <c r="EW8" i="15"/>
  <c r="BA8" i="15"/>
  <c r="FR106" i="14"/>
  <c r="EI7" i="14"/>
  <c r="AK7" i="14"/>
  <c r="AV5" i="7"/>
  <c r="ER5" i="7"/>
  <c r="EN4" i="14"/>
  <c r="AR4" i="14"/>
  <c r="R5" i="15"/>
  <c r="V5" i="15"/>
  <c r="W5" i="15"/>
  <c r="EQ5" i="15"/>
  <c r="T5" i="15"/>
  <c r="S5" i="15"/>
  <c r="U5" i="15"/>
  <c r="Q5" i="15"/>
  <c r="O5" i="15"/>
  <c r="ER5" i="15"/>
  <c r="C14" i="9"/>
  <c r="D14" i="9"/>
  <c r="N14" i="9"/>
  <c r="H14" i="9"/>
  <c r="M14" i="9"/>
  <c r="A15" i="9"/>
  <c r="I14" i="9"/>
  <c r="B14" i="9"/>
  <c r="G14" i="9"/>
  <c r="L14" i="9"/>
  <c r="EL9" i="7"/>
  <c r="AN9" i="7"/>
  <c r="AN10" i="14"/>
  <c r="EL10" i="14"/>
  <c r="EI10" i="7"/>
  <c r="AK10" i="7"/>
  <c r="AU8" i="7"/>
  <c r="EQ8" i="7"/>
  <c r="FP108" i="14"/>
  <c r="AI5" i="7"/>
  <c r="EG5" i="7"/>
  <c r="C81" i="16" l="1"/>
  <c r="B80" i="16"/>
  <c r="EM11" i="19"/>
  <c r="R102" i="17"/>
  <c r="C20" i="17" s="1"/>
  <c r="AW5" i="15"/>
  <c r="ES5" i="15"/>
  <c r="AR5" i="15"/>
  <c r="EP5" i="15"/>
  <c r="AS4" i="15"/>
  <c r="EP4" i="15" s="1"/>
  <c r="AR10" i="15"/>
  <c r="AS9" i="15"/>
  <c r="EN9" i="19"/>
  <c r="EN10" i="19"/>
  <c r="EN4" i="19"/>
  <c r="EN8" i="19" s="1"/>
  <c r="EN11" i="19" s="1"/>
  <c r="AX10" i="15"/>
  <c r="ET10" i="15"/>
  <c r="ES10" i="15"/>
  <c r="EL9" i="19"/>
  <c r="EL4" i="19"/>
  <c r="EL8" i="19" s="1"/>
  <c r="EL10" i="19"/>
  <c r="AV9" i="15"/>
  <c r="AJ7" i="7"/>
  <c r="EH7" i="7"/>
  <c r="AV8" i="7"/>
  <c r="ER8" i="7"/>
  <c r="EK10" i="14"/>
  <c r="AM10" i="14"/>
  <c r="C90" i="16"/>
  <c r="B91" i="16"/>
  <c r="FS108" i="7"/>
  <c r="FS106" i="7"/>
  <c r="EO9" i="7"/>
  <c r="AS9" i="7"/>
  <c r="AX7" i="7"/>
  <c r="ET7" i="7"/>
  <c r="EO10" i="14"/>
  <c r="AS10" i="14"/>
  <c r="EO7" i="15"/>
  <c r="AQ7" i="15"/>
  <c r="R6" i="15"/>
  <c r="T6" i="15"/>
  <c r="EQ6" i="15"/>
  <c r="S6" i="15"/>
  <c r="W6" i="15"/>
  <c r="EP6" i="15"/>
  <c r="EO6" i="15"/>
  <c r="ET6" i="15"/>
  <c r="Q6" i="15"/>
  <c r="O6" i="15"/>
  <c r="ER6" i="15"/>
  <c r="U6" i="15"/>
  <c r="U104" i="15" s="1"/>
  <c r="V6" i="15"/>
  <c r="V104" i="15" s="1"/>
  <c r="ES6" i="15"/>
  <c r="EU6" i="15"/>
  <c r="EY6" i="15"/>
  <c r="EZ6" i="15"/>
  <c r="EG6" i="15"/>
  <c r="EF6" i="15"/>
  <c r="EE6" i="15"/>
  <c r="FD6" i="15"/>
  <c r="ED6" i="15"/>
  <c r="FF6" i="15"/>
  <c r="FG6" i="15"/>
  <c r="EN6" i="15"/>
  <c r="EV6" i="15"/>
  <c r="EW6" i="15"/>
  <c r="EK6" i="15"/>
  <c r="EJ6" i="15"/>
  <c r="FA6" i="15"/>
  <c r="FC6" i="15"/>
  <c r="EL6" i="15"/>
  <c r="EI6" i="15"/>
  <c r="FB6" i="15"/>
  <c r="EX6" i="15"/>
  <c r="EB6" i="15"/>
  <c r="FH6" i="15"/>
  <c r="DX6" i="15"/>
  <c r="EM6" i="15"/>
  <c r="EH6" i="15"/>
  <c r="FE6" i="15"/>
  <c r="EA6" i="15"/>
  <c r="FI6" i="15"/>
  <c r="FJ6" i="15"/>
  <c r="FL6" i="15"/>
  <c r="FQ6" i="15"/>
  <c r="DZ6" i="15"/>
  <c r="FR6" i="15"/>
  <c r="FT6" i="15"/>
  <c r="EC6" i="15"/>
  <c r="FM6" i="15"/>
  <c r="FO6" i="15"/>
  <c r="FS6" i="15"/>
  <c r="FV6" i="15"/>
  <c r="FY6" i="15"/>
  <c r="FZ6" i="15"/>
  <c r="DY6" i="15"/>
  <c r="FK6" i="15"/>
  <c r="FN6" i="15"/>
  <c r="FP6" i="15"/>
  <c r="FU6" i="15"/>
  <c r="FW6" i="15"/>
  <c r="GB6" i="15"/>
  <c r="GC6" i="15"/>
  <c r="DW6" i="15"/>
  <c r="FX6" i="15"/>
  <c r="GA6" i="15"/>
  <c r="GD6" i="15"/>
  <c r="GJ6" i="15"/>
  <c r="GU6" i="15"/>
  <c r="GE6" i="15"/>
  <c r="GH6" i="15"/>
  <c r="GL6" i="15"/>
  <c r="GM6" i="15"/>
  <c r="GO6" i="15"/>
  <c r="GQ6" i="15"/>
  <c r="GR6" i="15"/>
  <c r="GT6" i="15"/>
  <c r="GF6" i="15"/>
  <c r="GG6" i="15"/>
  <c r="GI6" i="15"/>
  <c r="GK6" i="15"/>
  <c r="GN6" i="15"/>
  <c r="GS6" i="15"/>
  <c r="GW6" i="15"/>
  <c r="GP6" i="15"/>
  <c r="GV6" i="15"/>
  <c r="HA6" i="15"/>
  <c r="HC6" i="15"/>
  <c r="HJ6" i="15"/>
  <c r="HR6" i="15"/>
  <c r="GX6" i="15"/>
  <c r="HB6" i="15"/>
  <c r="HF6" i="15"/>
  <c r="HI6" i="15"/>
  <c r="HK6" i="15"/>
  <c r="HQ6" i="15"/>
  <c r="GY6" i="15"/>
  <c r="HE6" i="15"/>
  <c r="HG6" i="15"/>
  <c r="HL6" i="15"/>
  <c r="HP6" i="15"/>
  <c r="GZ6" i="15"/>
  <c r="HD6" i="15"/>
  <c r="HH6" i="15"/>
  <c r="HM6" i="15"/>
  <c r="HN6" i="15"/>
  <c r="HO6" i="15"/>
  <c r="HS6" i="15"/>
  <c r="AK4" i="7"/>
  <c r="EI4" i="7"/>
  <c r="FO108" i="14"/>
  <c r="EH10" i="7"/>
  <c r="AJ10" i="7"/>
  <c r="EK9" i="7"/>
  <c r="AM9" i="7"/>
  <c r="S104" i="15"/>
  <c r="R104" i="15"/>
  <c r="AW5" i="7"/>
  <c r="ES5" i="7"/>
  <c r="FS106" i="14"/>
  <c r="ES5" i="14"/>
  <c r="AW5" i="14"/>
  <c r="EP8" i="14"/>
  <c r="AT8" i="14"/>
  <c r="EI8" i="14"/>
  <c r="AK8" i="14"/>
  <c r="AR4" i="15"/>
  <c r="AI8" i="7"/>
  <c r="EG8" i="7"/>
  <c r="AL5" i="14"/>
  <c r="EJ5" i="14"/>
  <c r="C60" i="18"/>
  <c r="B61" i="18"/>
  <c r="ER7" i="15"/>
  <c r="AV7" i="15"/>
  <c r="AH5" i="7"/>
  <c r="EF5" i="7"/>
  <c r="O104" i="15"/>
  <c r="N104" i="15" s="1"/>
  <c r="T104" i="15"/>
  <c r="AS4" i="14"/>
  <c r="EO4" i="14"/>
  <c r="EH7" i="14"/>
  <c r="AJ7" i="14"/>
  <c r="EX8" i="15"/>
  <c r="BB8" i="15"/>
  <c r="EP7" i="14"/>
  <c r="AT7" i="14"/>
  <c r="FN106" i="7"/>
  <c r="FN108" i="7"/>
  <c r="AU4" i="15"/>
  <c r="M6" i="14"/>
  <c r="P6" i="14"/>
  <c r="P104" i="14" s="1"/>
  <c r="EN6" i="14"/>
  <c r="EO6" i="14"/>
  <c r="N6" i="14"/>
  <c r="N104" i="14" s="1"/>
  <c r="Q6" i="14"/>
  <c r="Q104" i="14" s="1"/>
  <c r="EL6" i="14"/>
  <c r="EK6" i="14"/>
  <c r="EJ6" i="14"/>
  <c r="EM6" i="14"/>
  <c r="EI6" i="14"/>
  <c r="ET6" i="14"/>
  <c r="R6" i="14"/>
  <c r="R104" i="14" s="1"/>
  <c r="EP6" i="14"/>
  <c r="EQ6" i="14"/>
  <c r="EG6" i="14"/>
  <c r="EE6" i="14"/>
  <c r="EC6" i="14"/>
  <c r="FA6" i="14"/>
  <c r="S6" i="14"/>
  <c r="S104" i="14" s="1"/>
  <c r="EU6" i="14"/>
  <c r="EW6" i="14"/>
  <c r="EX6" i="14"/>
  <c r="DZ6" i="14"/>
  <c r="DY6" i="14"/>
  <c r="O6" i="14"/>
  <c r="O104" i="14" s="1"/>
  <c r="ES6" i="14"/>
  <c r="EF6" i="14"/>
  <c r="ED6" i="14"/>
  <c r="EA6" i="14"/>
  <c r="EY6" i="14"/>
  <c r="FB6" i="14"/>
  <c r="FC6" i="14"/>
  <c r="DU6" i="14"/>
  <c r="FE6" i="14"/>
  <c r="DS6" i="14"/>
  <c r="FH6" i="14"/>
  <c r="EH6" i="14"/>
  <c r="ER6" i="14"/>
  <c r="EB6" i="14"/>
  <c r="DX6" i="14"/>
  <c r="FI6" i="14"/>
  <c r="K6" i="14"/>
  <c r="K104" i="14" s="1"/>
  <c r="J104" i="14" s="1"/>
  <c r="EV6" i="14"/>
  <c r="EZ6" i="14"/>
  <c r="DW6" i="14"/>
  <c r="DV6" i="14"/>
  <c r="FD6" i="14"/>
  <c r="DT6" i="14"/>
  <c r="FF6" i="14"/>
  <c r="FJ6" i="14"/>
  <c r="FG6" i="14"/>
  <c r="FO6" i="14"/>
  <c r="FR6" i="14"/>
  <c r="FP6" i="14"/>
  <c r="FS6" i="14"/>
  <c r="FV6" i="14"/>
  <c r="FW6" i="14"/>
  <c r="FK6" i="14"/>
  <c r="FM6" i="14"/>
  <c r="FQ6" i="14"/>
  <c r="FT6" i="14"/>
  <c r="FX6" i="14"/>
  <c r="FL6" i="14"/>
  <c r="FN6" i="14"/>
  <c r="FU6" i="14"/>
  <c r="FY6" i="14"/>
  <c r="GA6" i="14"/>
  <c r="GE6" i="14"/>
  <c r="GI6" i="14"/>
  <c r="GP6" i="14"/>
  <c r="GB6" i="14"/>
  <c r="GF6" i="14"/>
  <c r="GJ6" i="14"/>
  <c r="GM6" i="14"/>
  <c r="GQ6" i="14"/>
  <c r="GC6" i="14"/>
  <c r="GG6" i="14"/>
  <c r="GK6" i="14"/>
  <c r="GL6" i="14"/>
  <c r="GN6" i="14"/>
  <c r="FZ6" i="14"/>
  <c r="GD6" i="14"/>
  <c r="GH6" i="14"/>
  <c r="GO6" i="14"/>
  <c r="GV6" i="14"/>
  <c r="GZ6" i="14"/>
  <c r="HE6" i="14"/>
  <c r="HN6" i="14"/>
  <c r="GR6" i="14"/>
  <c r="GS6" i="14"/>
  <c r="GW6" i="14"/>
  <c r="HA6" i="14"/>
  <c r="HD6" i="14"/>
  <c r="HH6" i="14"/>
  <c r="HK6" i="14"/>
  <c r="GT6" i="14"/>
  <c r="GX6" i="14"/>
  <c r="HB6" i="14"/>
  <c r="HG6" i="14"/>
  <c r="HL6" i="14"/>
  <c r="HM6" i="14"/>
  <c r="GU6" i="14"/>
  <c r="GY6" i="14"/>
  <c r="HC6" i="14"/>
  <c r="HF6" i="14"/>
  <c r="HI6" i="14"/>
  <c r="HJ6" i="14"/>
  <c r="HO6" i="14"/>
  <c r="AV4" i="7"/>
  <c r="ER4" i="7"/>
  <c r="AL9" i="14"/>
  <c r="EJ9" i="14"/>
  <c r="C56" i="18"/>
  <c r="B55" i="18"/>
  <c r="M15" i="9"/>
  <c r="N15" i="9"/>
  <c r="H15" i="9"/>
  <c r="A16" i="9"/>
  <c r="C15" i="9"/>
  <c r="D15" i="9"/>
  <c r="G15" i="9"/>
  <c r="B15" i="9"/>
  <c r="L15" i="9"/>
  <c r="I15" i="9"/>
  <c r="W104" i="15"/>
  <c r="EO10" i="7"/>
  <c r="AS10" i="7"/>
  <c r="EM6" i="7"/>
  <c r="EO6" i="7"/>
  <c r="S6" i="7"/>
  <c r="S104" i="7" s="1"/>
  <c r="P6" i="7"/>
  <c r="P104" i="7" s="1"/>
  <c r="EP6" i="7"/>
  <c r="EN6" i="7"/>
  <c r="R6" i="7"/>
  <c r="R104" i="7" s="1"/>
  <c r="EL6" i="7"/>
  <c r="Q6" i="7"/>
  <c r="Q104" i="7" s="1"/>
  <c r="EJ6" i="7"/>
  <c r="EI6" i="7"/>
  <c r="ER6" i="7"/>
  <c r="M6" i="7"/>
  <c r="N6" i="7"/>
  <c r="N104" i="7" s="1"/>
  <c r="K6" i="7"/>
  <c r="K104" i="7" s="1"/>
  <c r="J104" i="7" s="1"/>
  <c r="O6" i="7"/>
  <c r="O104" i="7" s="1"/>
  <c r="EQ6" i="7"/>
  <c r="EH6" i="7"/>
  <c r="ES6" i="7"/>
  <c r="ED6" i="7"/>
  <c r="EW6" i="7"/>
  <c r="EK6" i="7"/>
  <c r="EV6" i="7"/>
  <c r="EE6" i="7"/>
  <c r="FD6" i="7"/>
  <c r="EG6" i="7"/>
  <c r="EC6" i="7"/>
  <c r="EZ6" i="7"/>
  <c r="EA6" i="7"/>
  <c r="DZ6" i="7"/>
  <c r="DY6" i="7"/>
  <c r="EY6" i="7"/>
  <c r="EF6" i="7"/>
  <c r="EX6" i="7"/>
  <c r="DX6" i="7"/>
  <c r="FC6" i="7"/>
  <c r="FE6" i="7"/>
  <c r="DV6" i="7"/>
  <c r="ET6" i="7"/>
  <c r="EB6" i="7"/>
  <c r="FB6" i="7"/>
  <c r="FF6" i="7"/>
  <c r="DU6" i="7"/>
  <c r="DT6" i="7"/>
  <c r="FH6" i="7"/>
  <c r="FI6" i="7"/>
  <c r="FK6" i="7"/>
  <c r="FJ6" i="7"/>
  <c r="FL6" i="7"/>
  <c r="EU6" i="7"/>
  <c r="FA6" i="7"/>
  <c r="DW6" i="7"/>
  <c r="FG6" i="7"/>
  <c r="DS6" i="7"/>
  <c r="FM6" i="7"/>
  <c r="FN6" i="7"/>
  <c r="FO6" i="7"/>
  <c r="FP6" i="7"/>
  <c r="GA6" i="7"/>
  <c r="FQ6" i="7"/>
  <c r="FX6" i="7"/>
  <c r="FR6" i="7"/>
  <c r="FT6" i="7"/>
  <c r="FU6" i="7"/>
  <c r="FW6" i="7"/>
  <c r="FS6" i="7"/>
  <c r="FV6" i="7"/>
  <c r="FY6" i="7"/>
  <c r="FZ6" i="7"/>
  <c r="GB6" i="7"/>
  <c r="GH6" i="7"/>
  <c r="GL6" i="7"/>
  <c r="GN6" i="7"/>
  <c r="GO6" i="7"/>
  <c r="GS6" i="7"/>
  <c r="GU6" i="7"/>
  <c r="GG6" i="7"/>
  <c r="GI6" i="7"/>
  <c r="GT6" i="7"/>
  <c r="GD6" i="7"/>
  <c r="GF6" i="7"/>
  <c r="GJ6" i="7"/>
  <c r="GQ6" i="7"/>
  <c r="GC6" i="7"/>
  <c r="GE6" i="7"/>
  <c r="GK6" i="7"/>
  <c r="GM6" i="7"/>
  <c r="GP6" i="7"/>
  <c r="GR6" i="7"/>
  <c r="GV6" i="7"/>
  <c r="GW6" i="7"/>
  <c r="HA6" i="7"/>
  <c r="HE6" i="7"/>
  <c r="HJ6" i="7"/>
  <c r="GX6" i="7"/>
  <c r="HF6" i="7"/>
  <c r="HG6" i="7"/>
  <c r="HK6" i="7"/>
  <c r="HL6" i="7"/>
  <c r="HM6" i="7"/>
  <c r="GY6" i="7"/>
  <c r="HC6" i="7"/>
  <c r="HH6" i="7"/>
  <c r="HO6" i="7"/>
  <c r="GZ6" i="7"/>
  <c r="HB6" i="7"/>
  <c r="HD6" i="7"/>
  <c r="HI6" i="7"/>
  <c r="HN6" i="7"/>
  <c r="AM4" i="14"/>
  <c r="EK4" i="14"/>
  <c r="ER9" i="14"/>
  <c r="AV9" i="14"/>
  <c r="B79" i="16" l="1"/>
  <c r="C80" i="16"/>
  <c r="EL11" i="19"/>
  <c r="AI7" i="7"/>
  <c r="EG7" i="7"/>
  <c r="AY10" i="15"/>
  <c r="EU10" i="15"/>
  <c r="FS104" i="15"/>
  <c r="FS107" i="15" s="1"/>
  <c r="ES9" i="15"/>
  <c r="AW9" i="15"/>
  <c r="EK4" i="19"/>
  <c r="EK8" i="19" s="1"/>
  <c r="EK9" i="19"/>
  <c r="EK10" i="19"/>
  <c r="EO10" i="19"/>
  <c r="EO4" i="19"/>
  <c r="EO8" i="19" s="1"/>
  <c r="EO9" i="19"/>
  <c r="EP9" i="15"/>
  <c r="AR9" i="15"/>
  <c r="EO5" i="15"/>
  <c r="AQ5" i="15"/>
  <c r="FU106" i="15"/>
  <c r="FU108" i="15"/>
  <c r="AQ10" i="15"/>
  <c r="EO10" i="15"/>
  <c r="AX5" i="15"/>
  <c r="ET5" i="15"/>
  <c r="AL4" i="14"/>
  <c r="EJ4" i="14"/>
  <c r="ES4" i="7"/>
  <c r="AW4" i="7"/>
  <c r="F116" i="15"/>
  <c r="R106" i="15"/>
  <c r="Q104" i="15"/>
  <c r="F114" i="15"/>
  <c r="Q106" i="15"/>
  <c r="T106" i="15"/>
  <c r="F109" i="15"/>
  <c r="S106" i="15"/>
  <c r="F110" i="15"/>
  <c r="FT104" i="15"/>
  <c r="FT107" i="15" s="1"/>
  <c r="U106" i="15"/>
  <c r="W106" i="15"/>
  <c r="FV104" i="15"/>
  <c r="FV107" i="15" s="1"/>
  <c r="F115" i="15"/>
  <c r="V106" i="15"/>
  <c r="FU104" i="15"/>
  <c r="FU107" i="15" s="1"/>
  <c r="EI5" i="14"/>
  <c r="AK5" i="14"/>
  <c r="AJ8" i="14"/>
  <c r="EH8" i="14"/>
  <c r="AX5" i="14"/>
  <c r="ET5" i="14"/>
  <c r="EJ9" i="7"/>
  <c r="AL9" i="7"/>
  <c r="EU7" i="7"/>
  <c r="AY7" i="7"/>
  <c r="AW8" i="7"/>
  <c r="ES8" i="7"/>
  <c r="ES9" i="14"/>
  <c r="AW9" i="14"/>
  <c r="EY8" i="15"/>
  <c r="BC8" i="15"/>
  <c r="C61" i="18"/>
  <c r="B62" i="18"/>
  <c r="FT106" i="14"/>
  <c r="AX5" i="7"/>
  <c r="ET5" i="7"/>
  <c r="FN108" i="14"/>
  <c r="EN7" i="15"/>
  <c r="AP7" i="15"/>
  <c r="FT106" i="7"/>
  <c r="FT108" i="7"/>
  <c r="B92" i="16"/>
  <c r="C91" i="16"/>
  <c r="EJ10" i="14"/>
  <c r="AL10" i="14"/>
  <c r="EP10" i="7"/>
  <c r="AT10" i="7"/>
  <c r="EI9" i="14"/>
  <c r="AK9" i="14"/>
  <c r="ER4" i="15"/>
  <c r="AV4" i="15"/>
  <c r="EP4" i="14"/>
  <c r="AT4" i="14"/>
  <c r="AG5" i="7"/>
  <c r="EE5" i="7"/>
  <c r="EF8" i="7"/>
  <c r="AH8" i="7"/>
  <c r="EQ8" i="14"/>
  <c r="AU8" i="14"/>
  <c r="AI10" i="7"/>
  <c r="EG10" i="7"/>
  <c r="D114" i="7"/>
  <c r="N106" i="7"/>
  <c r="D110" i="7"/>
  <c r="FO104" i="7"/>
  <c r="FO107" i="7" s="1"/>
  <c r="FQ104" i="7"/>
  <c r="FQ107" i="7" s="1"/>
  <c r="M104" i="7"/>
  <c r="M106" i="7"/>
  <c r="D109" i="7"/>
  <c r="D115" i="7"/>
  <c r="P106" i="7"/>
  <c r="FP104" i="7"/>
  <c r="FP107" i="7" s="1"/>
  <c r="FS104" i="7"/>
  <c r="FS107" i="7" s="1"/>
  <c r="FT104" i="7"/>
  <c r="FT107" i="7" s="1"/>
  <c r="FU104" i="7"/>
  <c r="D116" i="7"/>
  <c r="O106" i="7"/>
  <c r="FR104" i="7"/>
  <c r="FR107" i="7" s="1"/>
  <c r="S106" i="7"/>
  <c r="Q106" i="7"/>
  <c r="FN104" i="7"/>
  <c r="FN107" i="7" s="1"/>
  <c r="FM104" i="7"/>
  <c r="FM107" i="7" s="1"/>
  <c r="R106" i="7"/>
  <c r="H16" i="9"/>
  <c r="C16" i="9"/>
  <c r="G16" i="9"/>
  <c r="M16" i="9"/>
  <c r="A17" i="9"/>
  <c r="D16" i="9"/>
  <c r="B16" i="9"/>
  <c r="N16" i="9"/>
  <c r="I16" i="9"/>
  <c r="L16" i="9"/>
  <c r="B54" i="18"/>
  <c r="C55" i="18"/>
  <c r="N106" i="14"/>
  <c r="M106" i="14"/>
  <c r="D116" i="14"/>
  <c r="Q106" i="14"/>
  <c r="D109" i="14"/>
  <c r="P106" i="14"/>
  <c r="S106" i="14"/>
  <c r="D110" i="14"/>
  <c r="D114" i="14"/>
  <c r="O106" i="14"/>
  <c r="M104" i="14"/>
  <c r="R106" i="14"/>
  <c r="D115" i="14"/>
  <c r="FM104" i="14"/>
  <c r="FN104" i="14"/>
  <c r="FN107" i="14" s="1"/>
  <c r="FP104" i="14"/>
  <c r="FT104" i="14"/>
  <c r="FT107" i="14" s="1"/>
  <c r="FU104" i="14"/>
  <c r="FQ104" i="14"/>
  <c r="FQ107" i="14" s="1"/>
  <c r="FR104" i="14"/>
  <c r="FO104" i="14"/>
  <c r="FS104" i="14"/>
  <c r="FM106" i="7"/>
  <c r="FM108" i="7"/>
  <c r="EQ7" i="14"/>
  <c r="AU7" i="14"/>
  <c r="AI7" i="14"/>
  <c r="EG7" i="14"/>
  <c r="ES7" i="15"/>
  <c r="AW7" i="15"/>
  <c r="EO4" i="15"/>
  <c r="AQ4" i="15"/>
  <c r="EH4" i="7"/>
  <c r="AJ4" i="7"/>
  <c r="EP10" i="14"/>
  <c r="AT10" i="14"/>
  <c r="EP9" i="7"/>
  <c r="AT9" i="7"/>
  <c r="B78" i="16" l="1"/>
  <c r="C79" i="16"/>
  <c r="EO11" i="19"/>
  <c r="EK11" i="19"/>
  <c r="FS107" i="14"/>
  <c r="FS108" i="14"/>
  <c r="FO107" i="14"/>
  <c r="FO106" i="14"/>
  <c r="FR107" i="14"/>
  <c r="FR108" i="14"/>
  <c r="FP107" i="14"/>
  <c r="FP106" i="14"/>
  <c r="FN106" i="14"/>
  <c r="FT108" i="14"/>
  <c r="FW106" i="15"/>
  <c r="FW108" i="15"/>
  <c r="FW104" i="15"/>
  <c r="FW107" i="15" s="1"/>
  <c r="AY5" i="15"/>
  <c r="EU5" i="15"/>
  <c r="EP9" i="19"/>
  <c r="EP10" i="19"/>
  <c r="EP4" i="19"/>
  <c r="EP8" i="19" s="1"/>
  <c r="EP11" i="19" s="1"/>
  <c r="FS106" i="15"/>
  <c r="FS108" i="15"/>
  <c r="AP5" i="15"/>
  <c r="EN5" i="15"/>
  <c r="EJ10" i="19"/>
  <c r="EJ9" i="19"/>
  <c r="EJ4" i="19"/>
  <c r="EJ8" i="19" s="1"/>
  <c r="EV10" i="15"/>
  <c r="AZ10" i="15"/>
  <c r="AP10" i="15"/>
  <c r="EN10" i="15"/>
  <c r="ET9" i="15"/>
  <c r="AX9" i="15"/>
  <c r="FV106" i="15"/>
  <c r="FV108" i="15"/>
  <c r="AQ9" i="15"/>
  <c r="EO9" i="15"/>
  <c r="FT106" i="15"/>
  <c r="FT108" i="15"/>
  <c r="AH7" i="7"/>
  <c r="EF7" i="7"/>
  <c r="EQ9" i="7"/>
  <c r="AU9" i="7"/>
  <c r="FL106" i="7"/>
  <c r="FL108" i="7"/>
  <c r="ED5" i="7"/>
  <c r="AF5" i="7"/>
  <c r="B93" i="16"/>
  <c r="C92" i="16"/>
  <c r="FU108" i="14"/>
  <c r="FU106" i="14"/>
  <c r="FU107" i="14"/>
  <c r="EU5" i="14"/>
  <c r="AY5" i="14"/>
  <c r="EI4" i="14"/>
  <c r="AK4" i="14"/>
  <c r="EQ10" i="14"/>
  <c r="AU10" i="14"/>
  <c r="EF7" i="14"/>
  <c r="AH7" i="14"/>
  <c r="B17" i="9"/>
  <c r="A18" i="9"/>
  <c r="L17" i="9"/>
  <c r="G17" i="9"/>
  <c r="I17" i="9"/>
  <c r="C17" i="9"/>
  <c r="N17" i="9"/>
  <c r="M17" i="9"/>
  <c r="D17" i="9"/>
  <c r="H17" i="9"/>
  <c r="AH10" i="7"/>
  <c r="EF10" i="7"/>
  <c r="AG8" i="7"/>
  <c r="EE8" i="7"/>
  <c r="AU4" i="14"/>
  <c r="EQ4" i="14"/>
  <c r="EH9" i="14"/>
  <c r="AJ9" i="14"/>
  <c r="EI10" i="14"/>
  <c r="AK10" i="14"/>
  <c r="FU106" i="7"/>
  <c r="FU108" i="7"/>
  <c r="FU107" i="7"/>
  <c r="EM7" i="15"/>
  <c r="AO7" i="15"/>
  <c r="BD8" i="15"/>
  <c r="EZ8" i="15"/>
  <c r="EI9" i="7"/>
  <c r="AK9" i="7"/>
  <c r="EH5" i="14"/>
  <c r="AJ5" i="14"/>
  <c r="AX4" i="7"/>
  <c r="ET4" i="7"/>
  <c r="ET7" i="15"/>
  <c r="AX7" i="15"/>
  <c r="ER7" i="14"/>
  <c r="AV7" i="14"/>
  <c r="AV8" i="14"/>
  <c r="ER8" i="14"/>
  <c r="FM106" i="14"/>
  <c r="FM108" i="14"/>
  <c r="FM107" i="14"/>
  <c r="AY5" i="7"/>
  <c r="EU5" i="7"/>
  <c r="ET8" i="7"/>
  <c r="AX8" i="7"/>
  <c r="AI8" i="14"/>
  <c r="EG8" i="14"/>
  <c r="AI4" i="7"/>
  <c r="EG4" i="7"/>
  <c r="EN4" i="15"/>
  <c r="AP4" i="15"/>
  <c r="C54" i="18"/>
  <c r="B53" i="18"/>
  <c r="FL104" i="7"/>
  <c r="FL107" i="7" s="1"/>
  <c r="ES4" i="15"/>
  <c r="AW4" i="15"/>
  <c r="EQ10" i="7"/>
  <c r="AU10" i="7"/>
  <c r="B63" i="18"/>
  <c r="C62" i="18"/>
  <c r="AX9" i="14"/>
  <c r="ET9" i="14"/>
  <c r="AZ7" i="7"/>
  <c r="EV7" i="7"/>
  <c r="B77" i="16" l="1"/>
  <c r="C78" i="16"/>
  <c r="EJ11" i="19"/>
  <c r="AG7" i="7"/>
  <c r="EE7" i="7"/>
  <c r="AP9" i="15"/>
  <c r="EN9" i="15"/>
  <c r="EI9" i="19"/>
  <c r="EI4" i="19"/>
  <c r="EI8" i="19" s="1"/>
  <c r="EI10" i="19"/>
  <c r="FX104" i="15"/>
  <c r="FX107" i="15"/>
  <c r="FX106" i="15"/>
  <c r="FX108" i="15"/>
  <c r="EM10" i="15"/>
  <c r="AO10" i="15"/>
  <c r="AO5" i="15"/>
  <c r="EM5" i="15"/>
  <c r="EQ4" i="19"/>
  <c r="EQ8" i="19" s="1"/>
  <c r="EQ9" i="19"/>
  <c r="EQ10" i="19"/>
  <c r="EU9" i="15"/>
  <c r="AY9" i="15"/>
  <c r="BA10" i="15"/>
  <c r="EW10" i="15"/>
  <c r="FR106" i="15"/>
  <c r="FR104" i="15"/>
  <c r="FR107" i="15" s="1"/>
  <c r="AZ5" i="15"/>
  <c r="EV5" i="15"/>
  <c r="ER10" i="7"/>
  <c r="AV10" i="7"/>
  <c r="AH4" i="7"/>
  <c r="EF4" i="7"/>
  <c r="EU8" i="7"/>
  <c r="AY8" i="7"/>
  <c r="EU7" i="15"/>
  <c r="AY7" i="15"/>
  <c r="AI5" i="14"/>
  <c r="EG5" i="14"/>
  <c r="FV106" i="7"/>
  <c r="FV108" i="7"/>
  <c r="FV104" i="7"/>
  <c r="FV107" i="7" s="1"/>
  <c r="AJ10" i="14"/>
  <c r="EH10" i="14"/>
  <c r="A19" i="9"/>
  <c r="I18" i="9"/>
  <c r="H18" i="9"/>
  <c r="N18" i="9"/>
  <c r="B18" i="9"/>
  <c r="G18" i="9"/>
  <c r="L18" i="9"/>
  <c r="D18" i="9"/>
  <c r="C18" i="9"/>
  <c r="M18" i="9"/>
  <c r="FV106" i="14"/>
  <c r="FV104" i="14"/>
  <c r="FV107" i="14" s="1"/>
  <c r="B64" i="18"/>
  <c r="C63" i="18"/>
  <c r="EU9" i="14"/>
  <c r="AY9" i="14"/>
  <c r="EM4" i="15"/>
  <c r="AO4" i="15"/>
  <c r="FL108" i="14"/>
  <c r="FL104" i="14"/>
  <c r="FL107" i="14" s="1"/>
  <c r="ES8" i="14"/>
  <c r="AW8" i="14"/>
  <c r="BE8" i="15"/>
  <c r="FA8" i="15"/>
  <c r="ER4" i="14"/>
  <c r="AV4" i="14"/>
  <c r="EE10" i="7"/>
  <c r="AG10" i="7"/>
  <c r="AJ4" i="14"/>
  <c r="EH4" i="14"/>
  <c r="AZ5" i="14"/>
  <c r="EV5" i="14"/>
  <c r="ET4" i="15"/>
  <c r="AX4" i="15"/>
  <c r="ES7" i="14"/>
  <c r="AW7" i="14"/>
  <c r="EH9" i="7"/>
  <c r="AJ9" i="7"/>
  <c r="EL7" i="15"/>
  <c r="AN7" i="15"/>
  <c r="EG9" i="14"/>
  <c r="AI9" i="14"/>
  <c r="EE7" i="14"/>
  <c r="AG7" i="14"/>
  <c r="C93" i="16"/>
  <c r="B94" i="16"/>
  <c r="FK106" i="7"/>
  <c r="FK108" i="7"/>
  <c r="FK104" i="7"/>
  <c r="FK107" i="7" s="1"/>
  <c r="ER9" i="7"/>
  <c r="AV9" i="7"/>
  <c r="BA7" i="7"/>
  <c r="EW7" i="7"/>
  <c r="B52" i="18"/>
  <c r="C53" i="18"/>
  <c r="AH8" i="14"/>
  <c r="EF8" i="14"/>
  <c r="AZ5" i="7"/>
  <c r="EV5" i="7"/>
  <c r="EU4" i="7"/>
  <c r="AY4" i="7"/>
  <c r="ED8" i="7"/>
  <c r="AF8" i="7"/>
  <c r="AV10" i="14"/>
  <c r="ER10" i="14"/>
  <c r="AE5" i="7"/>
  <c r="EC5" i="7"/>
  <c r="C77" i="16" l="1"/>
  <c r="B76" i="16"/>
  <c r="EI11" i="19"/>
  <c r="EQ11" i="19"/>
  <c r="FR108" i="15"/>
  <c r="FV108" i="14"/>
  <c r="FL106" i="14"/>
  <c r="BA5" i="15"/>
  <c r="EW5" i="15"/>
  <c r="AN10" i="15"/>
  <c r="EL10" i="15"/>
  <c r="FY106" i="15"/>
  <c r="FY104" i="15"/>
  <c r="FY107" i="15" s="1"/>
  <c r="EH4" i="19"/>
  <c r="EH8" i="19" s="1"/>
  <c r="EH9" i="19"/>
  <c r="EH10" i="19"/>
  <c r="ER4" i="19"/>
  <c r="ER8" i="19" s="1"/>
  <c r="ER10" i="19"/>
  <c r="AO9" i="15"/>
  <c r="EM9" i="15"/>
  <c r="BB10" i="15"/>
  <c r="EX10" i="15"/>
  <c r="FQ104" i="15"/>
  <c r="FQ108" i="15" s="1"/>
  <c r="FQ107" i="15"/>
  <c r="EV9" i="15"/>
  <c r="AZ9" i="15"/>
  <c r="AN5" i="15"/>
  <c r="EL5" i="15"/>
  <c r="ED7" i="7"/>
  <c r="AF7" i="7"/>
  <c r="AD5" i="7"/>
  <c r="EB5" i="7"/>
  <c r="AW10" i="14"/>
  <c r="ES10" i="14"/>
  <c r="FW106" i="14"/>
  <c r="FW104" i="14"/>
  <c r="FW107" i="14" s="1"/>
  <c r="AI10" i="14"/>
  <c r="EG10" i="14"/>
  <c r="EV7" i="15"/>
  <c r="AZ7" i="15"/>
  <c r="EC8" i="7"/>
  <c r="AE8" i="7"/>
  <c r="AG8" i="14"/>
  <c r="EE8" i="14"/>
  <c r="BB7" i="7"/>
  <c r="EX7" i="7"/>
  <c r="FJ106" i="7"/>
  <c r="FJ108" i="7"/>
  <c r="FJ104" i="7"/>
  <c r="FJ107" i="7" s="1"/>
  <c r="B95" i="16"/>
  <c r="C94" i="16"/>
  <c r="EK7" i="15"/>
  <c r="AM7" i="15"/>
  <c r="ET7" i="14"/>
  <c r="AX7" i="14"/>
  <c r="AI4" i="14"/>
  <c r="EG4" i="14"/>
  <c r="ED10" i="7"/>
  <c r="AF10" i="7"/>
  <c r="B65" i="18"/>
  <c r="C64" i="18"/>
  <c r="AG4" i="7"/>
  <c r="EE4" i="7"/>
  <c r="ES9" i="7"/>
  <c r="AW9" i="7"/>
  <c r="BF8" i="15"/>
  <c r="FB8" i="15"/>
  <c r="EL4" i="15"/>
  <c r="AN4" i="15"/>
  <c r="EV9" i="14"/>
  <c r="AZ9" i="14"/>
  <c r="N19" i="9"/>
  <c r="M19" i="9"/>
  <c r="D19" i="9"/>
  <c r="H19" i="9"/>
  <c r="I19" i="9"/>
  <c r="B19" i="9"/>
  <c r="L19" i="9"/>
  <c r="G19" i="9"/>
  <c r="C19" i="9"/>
  <c r="A20" i="9"/>
  <c r="FW106" i="7"/>
  <c r="FW108" i="7"/>
  <c r="FW104" i="7"/>
  <c r="FW107" i="7" s="1"/>
  <c r="EV8" i="7"/>
  <c r="AZ8" i="7"/>
  <c r="AW10" i="7"/>
  <c r="ES10" i="7"/>
  <c r="EV4" i="7"/>
  <c r="AZ4" i="7"/>
  <c r="EW5" i="7"/>
  <c r="BA5" i="7"/>
  <c r="B51" i="18"/>
  <c r="C52" i="18"/>
  <c r="AF7" i="14"/>
  <c r="ED7" i="14"/>
  <c r="AH9" i="14"/>
  <c r="EF9" i="14"/>
  <c r="EG9" i="7"/>
  <c r="AI9" i="7"/>
  <c r="EU4" i="15"/>
  <c r="AY4" i="15"/>
  <c r="EW5" i="14"/>
  <c r="BA5" i="14"/>
  <c r="AW4" i="14"/>
  <c r="ES4" i="14"/>
  <c r="ET8" i="14"/>
  <c r="AX8" i="14"/>
  <c r="FK106" i="14"/>
  <c r="FK108" i="14"/>
  <c r="FK104" i="14"/>
  <c r="FK107" i="14" s="1"/>
  <c r="EF5" i="14"/>
  <c r="AH5" i="14"/>
  <c r="C76" i="16" l="1"/>
  <c r="B75" i="16"/>
  <c r="EH11" i="19"/>
  <c r="ER9" i="19"/>
  <c r="ER11" i="19" s="1"/>
  <c r="FY108" i="15"/>
  <c r="FQ106" i="15"/>
  <c r="FW108" i="14"/>
  <c r="EC7" i="7"/>
  <c r="AE7" i="7"/>
  <c r="EW9" i="15"/>
  <c r="BA9" i="15"/>
  <c r="FP106" i="15"/>
  <c r="FP104" i="15"/>
  <c r="FP107" i="15" s="1"/>
  <c r="BC10" i="15"/>
  <c r="EY10" i="15"/>
  <c r="EG9" i="19"/>
  <c r="EG4" i="19"/>
  <c r="EG8" i="19" s="1"/>
  <c r="EG10" i="19"/>
  <c r="AM10" i="15"/>
  <c r="EK10" i="15"/>
  <c r="AN9" i="15"/>
  <c r="EL9" i="15"/>
  <c r="AM5" i="15"/>
  <c r="EK5" i="15"/>
  <c r="ES4" i="19"/>
  <c r="ES8" i="19" s="1"/>
  <c r="ES10" i="19"/>
  <c r="FZ106" i="15"/>
  <c r="FZ104" i="15"/>
  <c r="FZ108" i="15" s="1"/>
  <c r="BB5" i="15"/>
  <c r="EX5" i="15"/>
  <c r="BB5" i="14"/>
  <c r="EX5" i="14"/>
  <c r="EF9" i="7"/>
  <c r="AH9" i="7"/>
  <c r="EX5" i="7"/>
  <c r="BB5" i="7"/>
  <c r="EW9" i="14"/>
  <c r="BA9" i="14"/>
  <c r="B66" i="18"/>
  <c r="C65" i="18"/>
  <c r="EF4" i="14"/>
  <c r="AH4" i="14"/>
  <c r="C95" i="16"/>
  <c r="B96" i="16"/>
  <c r="EU8" i="14"/>
  <c r="AY8" i="14"/>
  <c r="AE7" i="14"/>
  <c r="EC7" i="14"/>
  <c r="BG8" i="15"/>
  <c r="FC8" i="15"/>
  <c r="EC10" i="7"/>
  <c r="AE10" i="7"/>
  <c r="AY7" i="14"/>
  <c r="EU7" i="14"/>
  <c r="ED8" i="14"/>
  <c r="AF8" i="14"/>
  <c r="AX10" i="14"/>
  <c r="ET10" i="14"/>
  <c r="AG5" i="14"/>
  <c r="EE5" i="14"/>
  <c r="EV4" i="15"/>
  <c r="AZ4" i="15"/>
  <c r="AX10" i="7"/>
  <c r="ET10" i="7"/>
  <c r="FX108" i="7"/>
  <c r="FX106" i="7"/>
  <c r="FX104" i="7"/>
  <c r="FX107" i="7" s="1"/>
  <c r="M20" i="9"/>
  <c r="C20" i="9"/>
  <c r="D20" i="9"/>
  <c r="N20" i="9"/>
  <c r="B20" i="9"/>
  <c r="I20" i="9"/>
  <c r="L20" i="9"/>
  <c r="G20" i="9"/>
  <c r="H20" i="9"/>
  <c r="A21" i="9"/>
  <c r="EK4" i="15"/>
  <c r="AM4" i="15"/>
  <c r="ED4" i="7"/>
  <c r="AF4" i="7"/>
  <c r="EB8" i="7"/>
  <c r="AD8" i="7"/>
  <c r="AH10" i="14"/>
  <c r="EF10" i="14"/>
  <c r="ET4" i="14"/>
  <c r="AX4" i="14"/>
  <c r="FJ108" i="14"/>
  <c r="FJ104" i="14"/>
  <c r="FJ107" i="14" s="1"/>
  <c r="AG9" i="14"/>
  <c r="EE9" i="14"/>
  <c r="B50" i="18"/>
  <c r="C51" i="18"/>
  <c r="BA4" i="7"/>
  <c r="EW4" i="7"/>
  <c r="EW8" i="7"/>
  <c r="BA8" i="7"/>
  <c r="AX9" i="7"/>
  <c r="ET9" i="7"/>
  <c r="EJ7" i="15"/>
  <c r="AL7" i="15"/>
  <c r="FI106" i="7"/>
  <c r="FI108" i="7"/>
  <c r="FI104" i="7"/>
  <c r="FI107" i="7" s="1"/>
  <c r="BC7" i="7"/>
  <c r="EY7" i="7"/>
  <c r="EW7" i="15"/>
  <c r="BA7" i="15"/>
  <c r="FX106" i="14"/>
  <c r="FX104" i="14"/>
  <c r="FX107" i="14" s="1"/>
  <c r="EA5" i="7"/>
  <c r="AC5" i="7"/>
  <c r="B74" i="16" l="1"/>
  <c r="C75" i="16"/>
  <c r="EG11" i="19"/>
  <c r="ES9" i="19"/>
  <c r="ES11" i="19" s="1"/>
  <c r="FZ107" i="15"/>
  <c r="FP108" i="15"/>
  <c r="FJ106" i="14"/>
  <c r="FX108" i="14"/>
  <c r="BC5" i="15"/>
  <c r="EY5" i="15"/>
  <c r="AL5" i="15"/>
  <c r="EJ5" i="15"/>
  <c r="AL10" i="15"/>
  <c r="EJ10" i="15"/>
  <c r="EF10" i="19"/>
  <c r="EF9" i="19"/>
  <c r="EF4" i="19"/>
  <c r="EF8" i="19" s="1"/>
  <c r="EX9" i="15"/>
  <c r="BB9" i="15"/>
  <c r="FO104" i="15"/>
  <c r="FO107" i="15" s="1"/>
  <c r="ET4" i="19"/>
  <c r="ET8" i="19" s="1"/>
  <c r="ET10" i="19"/>
  <c r="AM9" i="15"/>
  <c r="EK9" i="15"/>
  <c r="EB7" i="7"/>
  <c r="AD7" i="7"/>
  <c r="GA106" i="15"/>
  <c r="GA104" i="15"/>
  <c r="GA108" i="15" s="1"/>
  <c r="GA107" i="15"/>
  <c r="BD10" i="15"/>
  <c r="EZ10" i="15"/>
  <c r="FY106" i="14"/>
  <c r="FY108" i="14"/>
  <c r="FY104" i="14"/>
  <c r="FY107" i="14" s="1"/>
  <c r="EI7" i="15"/>
  <c r="AK7" i="15"/>
  <c r="BB4" i="7"/>
  <c r="EX4" i="7"/>
  <c r="FI106" i="14"/>
  <c r="FI108" i="14"/>
  <c r="FI104" i="14"/>
  <c r="FI107" i="14" s="1"/>
  <c r="AC8" i="7"/>
  <c r="EA8" i="7"/>
  <c r="EJ4" i="15"/>
  <c r="AL4" i="15"/>
  <c r="AF5" i="14"/>
  <c r="ED5" i="14"/>
  <c r="EB7" i="14"/>
  <c r="AD7" i="14"/>
  <c r="AG4" i="14"/>
  <c r="EE4" i="14"/>
  <c r="EX9" i="14"/>
  <c r="BB9" i="14"/>
  <c r="EE9" i="7"/>
  <c r="AG9" i="7"/>
  <c r="FH106" i="7"/>
  <c r="FH108" i="7"/>
  <c r="FH107" i="7"/>
  <c r="FH104" i="7"/>
  <c r="EX8" i="7"/>
  <c r="BB8" i="7"/>
  <c r="AF9" i="14"/>
  <c r="ED9" i="14"/>
  <c r="EC8" i="14"/>
  <c r="AE8" i="14"/>
  <c r="DZ5" i="7"/>
  <c r="AB5" i="7"/>
  <c r="BD7" i="7"/>
  <c r="EZ7" i="7"/>
  <c r="EE10" i="14"/>
  <c r="AG10" i="14"/>
  <c r="EC4" i="7"/>
  <c r="AE4" i="7"/>
  <c r="H21" i="9"/>
  <c r="N21" i="9"/>
  <c r="M21" i="9"/>
  <c r="D21" i="9"/>
  <c r="A22" i="9"/>
  <c r="L21" i="9"/>
  <c r="C21" i="9"/>
  <c r="I21" i="9"/>
  <c r="G21" i="9"/>
  <c r="B21" i="9"/>
  <c r="FY108" i="7"/>
  <c r="FY106" i="7"/>
  <c r="FY107" i="7"/>
  <c r="FY104" i="7"/>
  <c r="EU10" i="7"/>
  <c r="AY10" i="7"/>
  <c r="AY10" i="14"/>
  <c r="EU10" i="14"/>
  <c r="EV7" i="14"/>
  <c r="AZ7" i="14"/>
  <c r="FD8" i="15"/>
  <c r="BH8" i="15"/>
  <c r="EV8" i="14"/>
  <c r="AZ8" i="14"/>
  <c r="B97" i="16"/>
  <c r="C96" i="16"/>
  <c r="EY5" i="7"/>
  <c r="BC5" i="7"/>
  <c r="EX7" i="15"/>
  <c r="BB7" i="15"/>
  <c r="EU9" i="7"/>
  <c r="AY9" i="7"/>
  <c r="B49" i="18"/>
  <c r="C50" i="18"/>
  <c r="AY4" i="14"/>
  <c r="EU4" i="14"/>
  <c r="EW4" i="15"/>
  <c r="BA4" i="15"/>
  <c r="EB10" i="7"/>
  <c r="AD10" i="7"/>
  <c r="B67" i="18"/>
  <c r="C66" i="18"/>
  <c r="EY5" i="14"/>
  <c r="BC5" i="14"/>
  <c r="C74" i="16" l="1"/>
  <c r="B73" i="16"/>
  <c r="EF11" i="19"/>
  <c r="ET9" i="19"/>
  <c r="ET11" i="19" s="1"/>
  <c r="FO106" i="15"/>
  <c r="FO108" i="15"/>
  <c r="EY9" i="15"/>
  <c r="BC9" i="15"/>
  <c r="FA10" i="15"/>
  <c r="BE10" i="15"/>
  <c r="EU4" i="19"/>
  <c r="EU8" i="19" s="1"/>
  <c r="EU10" i="19"/>
  <c r="AK5" i="15"/>
  <c r="EI5" i="15"/>
  <c r="GB104" i="15"/>
  <c r="GB107" i="15" s="1"/>
  <c r="GB106" i="15"/>
  <c r="AL9" i="15"/>
  <c r="EJ9" i="15"/>
  <c r="EA7" i="7"/>
  <c r="AC7" i="7"/>
  <c r="FN107" i="15"/>
  <c r="FN104" i="15"/>
  <c r="FN108" i="15" s="1"/>
  <c r="EE4" i="19"/>
  <c r="EE8" i="19" s="1"/>
  <c r="EE10" i="19"/>
  <c r="EE9" i="19"/>
  <c r="EI10" i="15"/>
  <c r="AK10" i="15"/>
  <c r="BD5" i="15"/>
  <c r="EZ5" i="15"/>
  <c r="ED10" i="14"/>
  <c r="AF10" i="14"/>
  <c r="B68" i="18"/>
  <c r="C67" i="18"/>
  <c r="B48" i="18"/>
  <c r="C49" i="18"/>
  <c r="C97" i="16"/>
  <c r="B98" i="16"/>
  <c r="BI8" i="15"/>
  <c r="FE8" i="15"/>
  <c r="EV10" i="7"/>
  <c r="AZ10" i="7"/>
  <c r="FZ106" i="7"/>
  <c r="FZ108" i="7"/>
  <c r="FZ104" i="7"/>
  <c r="FZ107" i="7" s="1"/>
  <c r="I22" i="9"/>
  <c r="B22" i="9"/>
  <c r="N22" i="9"/>
  <c r="H22" i="9"/>
  <c r="G22" i="9"/>
  <c r="A23" i="9"/>
  <c r="D22" i="9"/>
  <c r="L22" i="9"/>
  <c r="C22" i="9"/>
  <c r="M22" i="9"/>
  <c r="BE7" i="7"/>
  <c r="FA7" i="7"/>
  <c r="EC9" i="14"/>
  <c r="AE9" i="14"/>
  <c r="ED9" i="7"/>
  <c r="AF9" i="7"/>
  <c r="BC7" i="15"/>
  <c r="EY7" i="15"/>
  <c r="AC10" i="7"/>
  <c r="EA10" i="7"/>
  <c r="EV9" i="7"/>
  <c r="AZ9" i="7"/>
  <c r="BD5" i="7"/>
  <c r="EZ5" i="7"/>
  <c r="EW8" i="14"/>
  <c r="BA8" i="14"/>
  <c r="AZ10" i="14"/>
  <c r="EV10" i="14"/>
  <c r="EB4" i="7"/>
  <c r="AD4" i="7"/>
  <c r="DY5" i="7"/>
  <c r="AA5" i="7"/>
  <c r="EB8" i="14"/>
  <c r="AD8" i="14"/>
  <c r="BC8" i="7"/>
  <c r="EY8" i="7"/>
  <c r="FG106" i="7"/>
  <c r="FG108" i="7"/>
  <c r="FG104" i="7"/>
  <c r="FG107" i="7" s="1"/>
  <c r="AF4" i="14"/>
  <c r="ED4" i="14"/>
  <c r="AE5" i="14"/>
  <c r="EC5" i="14"/>
  <c r="DZ8" i="7"/>
  <c r="AB8" i="7"/>
  <c r="FH106" i="14"/>
  <c r="FH108" i="14"/>
  <c r="FH104" i="14"/>
  <c r="FH107" i="14" s="1"/>
  <c r="BC4" i="7"/>
  <c r="EY4" i="7"/>
  <c r="EX4" i="15"/>
  <c r="BB4" i="15"/>
  <c r="BD5" i="14"/>
  <c r="EZ5" i="14"/>
  <c r="EV4" i="14"/>
  <c r="AZ4" i="14"/>
  <c r="EW7" i="14"/>
  <c r="BA7" i="14"/>
  <c r="BC9" i="14"/>
  <c r="EY9" i="14"/>
  <c r="EA7" i="14"/>
  <c r="AC7" i="14"/>
  <c r="EI4" i="15"/>
  <c r="AK4" i="15"/>
  <c r="EH7" i="15"/>
  <c r="AJ7" i="15"/>
  <c r="FZ108" i="14"/>
  <c r="FZ106" i="14"/>
  <c r="FZ104" i="14"/>
  <c r="FZ107" i="14" s="1"/>
  <c r="C73" i="16" l="1"/>
  <c r="B72" i="16"/>
  <c r="EE11" i="19"/>
  <c r="EU9" i="19"/>
  <c r="EU11" i="19" s="1"/>
  <c r="FN106" i="15"/>
  <c r="GB108" i="15"/>
  <c r="BE5" i="15"/>
  <c r="FA5" i="15"/>
  <c r="FM104" i="15"/>
  <c r="FM108" i="15" s="1"/>
  <c r="AK9" i="15"/>
  <c r="EI9" i="15"/>
  <c r="GC106" i="15"/>
  <c r="GC104" i="15"/>
  <c r="GC107" i="15" s="1"/>
  <c r="FB10" i="15"/>
  <c r="BF10" i="15"/>
  <c r="AJ10" i="15"/>
  <c r="EH10" i="15"/>
  <c r="DZ7" i="7"/>
  <c r="AB7" i="7"/>
  <c r="EV8" i="19"/>
  <c r="EV4" i="19"/>
  <c r="EV9" i="19" s="1"/>
  <c r="EV10" i="19"/>
  <c r="EH5" i="15"/>
  <c r="AJ5" i="15"/>
  <c r="EZ9" i="15"/>
  <c r="BD9" i="15"/>
  <c r="ED10" i="19"/>
  <c r="ED4" i="19"/>
  <c r="ED8" i="19" s="1"/>
  <c r="ED9" i="19"/>
  <c r="AB7" i="14"/>
  <c r="DZ7" i="14"/>
  <c r="AA8" i="7"/>
  <c r="DY8" i="7"/>
  <c r="FF106" i="7"/>
  <c r="FF108" i="7"/>
  <c r="FF104" i="7"/>
  <c r="FF107" i="7" s="1"/>
  <c r="BD8" i="7"/>
  <c r="EZ8" i="7"/>
  <c r="EW10" i="14"/>
  <c r="BA10" i="14"/>
  <c r="FA5" i="7"/>
  <c r="BE5" i="7"/>
  <c r="AB10" i="7"/>
  <c r="DZ10" i="7"/>
  <c r="FB7" i="7"/>
  <c r="BF7" i="7"/>
  <c r="BJ8" i="15"/>
  <c r="FF8" i="15"/>
  <c r="C48" i="18"/>
  <c r="B47" i="18"/>
  <c r="EG7" i="15"/>
  <c r="AI7" i="15"/>
  <c r="EX7" i="14"/>
  <c r="BB7" i="14"/>
  <c r="FG108" i="14"/>
  <c r="FG104" i="14"/>
  <c r="FG107" i="14" s="1"/>
  <c r="AE4" i="14"/>
  <c r="EC4" i="14"/>
  <c r="AC8" i="14"/>
  <c r="EA8" i="14"/>
  <c r="EA4" i="7"/>
  <c r="AC4" i="7"/>
  <c r="BB8" i="14"/>
  <c r="EX8" i="14"/>
  <c r="BA9" i="7"/>
  <c r="EW9" i="7"/>
  <c r="EC9" i="7"/>
  <c r="AE9" i="7"/>
  <c r="GA106" i="7"/>
  <c r="GA108" i="7"/>
  <c r="GA104" i="7"/>
  <c r="GA107" i="7" s="1"/>
  <c r="EW10" i="7"/>
  <c r="BA10" i="7"/>
  <c r="B99" i="16"/>
  <c r="C98" i="16"/>
  <c r="EC10" i="14"/>
  <c r="AE10" i="14"/>
  <c r="GA106" i="14"/>
  <c r="GA104" i="14"/>
  <c r="GA107" i="14" s="1"/>
  <c r="BD9" i="14"/>
  <c r="EZ9" i="14"/>
  <c r="FA5" i="14"/>
  <c r="BE5" i="14"/>
  <c r="BD4" i="7"/>
  <c r="EZ4" i="7"/>
  <c r="EZ7" i="15"/>
  <c r="BD7" i="15"/>
  <c r="B23" i="9"/>
  <c r="I23" i="9"/>
  <c r="G23" i="9"/>
  <c r="C23" i="9"/>
  <c r="L23" i="9"/>
  <c r="N23" i="9"/>
  <c r="H23" i="9"/>
  <c r="M23" i="9"/>
  <c r="D23" i="9"/>
  <c r="A24" i="9"/>
  <c r="C68" i="18"/>
  <c r="B69" i="18"/>
  <c r="EH4" i="15"/>
  <c r="AJ4" i="15"/>
  <c r="BA4" i="14"/>
  <c r="EW4" i="14"/>
  <c r="EY4" i="15"/>
  <c r="BC4" i="15"/>
  <c r="EB5" i="14"/>
  <c r="AD5" i="14"/>
  <c r="Z5" i="7"/>
  <c r="DX5" i="7"/>
  <c r="EB9" i="14"/>
  <c r="AD9" i="14"/>
  <c r="C72" i="16" l="1"/>
  <c r="B71" i="16"/>
  <c r="ED11" i="19"/>
  <c r="EV11" i="19"/>
  <c r="FM107" i="15"/>
  <c r="FM106" i="15"/>
  <c r="GC108" i="15"/>
  <c r="GA108" i="14"/>
  <c r="FG106" i="14"/>
  <c r="EC10" i="19"/>
  <c r="EC4" i="19"/>
  <c r="EC8" i="19" s="1"/>
  <c r="EC9" i="19"/>
  <c r="EG10" i="15"/>
  <c r="AI10" i="15"/>
  <c r="GD106" i="15"/>
  <c r="GD108" i="15"/>
  <c r="GD104" i="15"/>
  <c r="GD107" i="15" s="1"/>
  <c r="AJ9" i="15"/>
  <c r="EH9" i="15"/>
  <c r="FL104" i="15"/>
  <c r="FL107" i="15" s="1"/>
  <c r="FL106" i="15"/>
  <c r="FA9" i="15"/>
  <c r="BE9" i="15"/>
  <c r="EW4" i="19"/>
  <c r="EW9" i="19" s="1"/>
  <c r="EW10" i="19"/>
  <c r="DY7" i="7"/>
  <c r="AA7" i="7"/>
  <c r="FC10" i="15"/>
  <c r="BG10" i="15"/>
  <c r="AI5" i="15"/>
  <c r="EG5" i="15"/>
  <c r="FB5" i="15"/>
  <c r="BF5" i="15"/>
  <c r="DW5" i="7"/>
  <c r="Y5" i="7"/>
  <c r="GB106" i="14"/>
  <c r="GB104" i="14"/>
  <c r="GB107" i="14" s="1"/>
  <c r="B100" i="16"/>
  <c r="C99" i="16"/>
  <c r="EB9" i="7"/>
  <c r="AD9" i="7"/>
  <c r="FA8" i="7"/>
  <c r="BE8" i="7"/>
  <c r="EA5" i="14"/>
  <c r="AC5" i="14"/>
  <c r="I24" i="9"/>
  <c r="L24" i="9"/>
  <c r="H24" i="9"/>
  <c r="B24" i="9"/>
  <c r="N24" i="9"/>
  <c r="M24" i="9"/>
  <c r="C24" i="9"/>
  <c r="G24" i="9"/>
  <c r="A25" i="9"/>
  <c r="D24" i="9"/>
  <c r="FA4" i="7"/>
  <c r="BE4" i="7"/>
  <c r="BE9" i="14"/>
  <c r="FA9" i="14"/>
  <c r="EX10" i="7"/>
  <c r="BB10" i="7"/>
  <c r="GB106" i="7"/>
  <c r="GB108" i="7"/>
  <c r="GB104" i="7"/>
  <c r="GB107" i="7" s="1"/>
  <c r="EY8" i="14"/>
  <c r="BC8" i="14"/>
  <c r="DZ8" i="14"/>
  <c r="AB8" i="14"/>
  <c r="EY7" i="14"/>
  <c r="BC7" i="14"/>
  <c r="EF7" i="15"/>
  <c r="AH7" i="15"/>
  <c r="BB10" i="14"/>
  <c r="EX10" i="14"/>
  <c r="EX4" i="14"/>
  <c r="BB4" i="14"/>
  <c r="BE7" i="15"/>
  <c r="FA7" i="15"/>
  <c r="BF5" i="14"/>
  <c r="FB5" i="14"/>
  <c r="AB4" i="7"/>
  <c r="DZ4" i="7"/>
  <c r="FF108" i="14"/>
  <c r="FF104" i="14"/>
  <c r="FF107" i="14" s="1"/>
  <c r="BK8" i="15"/>
  <c r="FG8" i="15"/>
  <c r="AA10" i="7"/>
  <c r="DY10" i="7"/>
  <c r="AC9" i="14"/>
  <c r="EA9" i="14"/>
  <c r="EZ4" i="15"/>
  <c r="BD4" i="15"/>
  <c r="EG4" i="15"/>
  <c r="AI4" i="15"/>
  <c r="C69" i="18"/>
  <c r="B70" i="18"/>
  <c r="EB10" i="14"/>
  <c r="AD10" i="14"/>
  <c r="EX9" i="7"/>
  <c r="BB9" i="7"/>
  <c r="EB4" i="14"/>
  <c r="AD4" i="14"/>
  <c r="B46" i="18"/>
  <c r="C47" i="18"/>
  <c r="FC7" i="7"/>
  <c r="BG7" i="7"/>
  <c r="BF5" i="7"/>
  <c r="FB5" i="7"/>
  <c r="FE107" i="7"/>
  <c r="FE108" i="7"/>
  <c r="FE104" i="7"/>
  <c r="FE106" i="7" s="1"/>
  <c r="DX8" i="7"/>
  <c r="Z8" i="7"/>
  <c r="DY7" i="14"/>
  <c r="AA7" i="14"/>
  <c r="B70" i="16" l="1"/>
  <c r="C71" i="16"/>
  <c r="EC11" i="19"/>
  <c r="EW8" i="19"/>
  <c r="EW11" i="19" s="1"/>
  <c r="FL108" i="15"/>
  <c r="FF106" i="14"/>
  <c r="GB108" i="14"/>
  <c r="BG5" i="15"/>
  <c r="FC5" i="15"/>
  <c r="FD10" i="15"/>
  <c r="BH10" i="15"/>
  <c r="EX4" i="19"/>
  <c r="EX9" i="19" s="1"/>
  <c r="EX8" i="19"/>
  <c r="EX10" i="19"/>
  <c r="AI9" i="15"/>
  <c r="EG9" i="15"/>
  <c r="EB4" i="19"/>
  <c r="EB8" i="19" s="1"/>
  <c r="EB9" i="19"/>
  <c r="EB10" i="19"/>
  <c r="FB9" i="15"/>
  <c r="BF9" i="15"/>
  <c r="Z7" i="7"/>
  <c r="DX7" i="7"/>
  <c r="FK106" i="15"/>
  <c r="FK104" i="15"/>
  <c r="FK107" i="15" s="1"/>
  <c r="FK108" i="15"/>
  <c r="AH10" i="15"/>
  <c r="EF10" i="15"/>
  <c r="EF5" i="15"/>
  <c r="AH5" i="15"/>
  <c r="GE104" i="15"/>
  <c r="GE107" i="15" s="1"/>
  <c r="GE106" i="15"/>
  <c r="FD108" i="7"/>
  <c r="FD104" i="7"/>
  <c r="FD106" i="7" s="1"/>
  <c r="BC9" i="7"/>
  <c r="EY9" i="7"/>
  <c r="C70" i="18"/>
  <c r="B71" i="18"/>
  <c r="FA4" i="15"/>
  <c r="BE4" i="15"/>
  <c r="FB7" i="15"/>
  <c r="BF7" i="15"/>
  <c r="BC10" i="14"/>
  <c r="EY10" i="14"/>
  <c r="I25" i="9"/>
  <c r="M25" i="9"/>
  <c r="G25" i="9"/>
  <c r="B25" i="9"/>
  <c r="A26" i="9"/>
  <c r="H25" i="9"/>
  <c r="L25" i="9"/>
  <c r="D25" i="9"/>
  <c r="N25" i="9"/>
  <c r="C25" i="9"/>
  <c r="C100" i="16"/>
  <c r="B101" i="16"/>
  <c r="DW8" i="7"/>
  <c r="Y8" i="7"/>
  <c r="FC5" i="7"/>
  <c r="BG5" i="7"/>
  <c r="C46" i="18"/>
  <c r="B45" i="18"/>
  <c r="DX10" i="7"/>
  <c r="Z10" i="7"/>
  <c r="FE107" i="14"/>
  <c r="FE108" i="14"/>
  <c r="FE104" i="14"/>
  <c r="FE106" i="14" s="1"/>
  <c r="EE7" i="15"/>
  <c r="AG7" i="15"/>
  <c r="AA8" i="14"/>
  <c r="DY8" i="14"/>
  <c r="BF9" i="14"/>
  <c r="FB9" i="14"/>
  <c r="DZ5" i="14"/>
  <c r="AB5" i="14"/>
  <c r="FB8" i="7"/>
  <c r="BF8" i="7"/>
  <c r="EA9" i="7"/>
  <c r="AC9" i="7"/>
  <c r="DX7" i="14"/>
  <c r="Z7" i="14"/>
  <c r="FD7" i="7"/>
  <c r="BH7" i="7"/>
  <c r="AC4" i="14"/>
  <c r="EA4" i="14"/>
  <c r="AC10" i="14"/>
  <c r="EA10" i="14"/>
  <c r="EF4" i="15"/>
  <c r="AH4" i="15"/>
  <c r="DY4" i="7"/>
  <c r="AA4" i="7"/>
  <c r="FC5" i="14"/>
  <c r="BG5" i="14"/>
  <c r="GC106" i="7"/>
  <c r="GC108" i="7"/>
  <c r="GC104" i="7"/>
  <c r="GC107" i="7" s="1"/>
  <c r="EY10" i="7"/>
  <c r="BC10" i="7"/>
  <c r="FB4" i="7"/>
  <c r="BF4" i="7"/>
  <c r="DV5" i="7"/>
  <c r="X5" i="7"/>
  <c r="AB9" i="14"/>
  <c r="DZ9" i="14"/>
  <c r="BL8" i="15"/>
  <c r="FH8" i="15"/>
  <c r="EY4" i="14"/>
  <c r="BC4" i="14"/>
  <c r="EZ7" i="14"/>
  <c r="BD7" i="14"/>
  <c r="BD8" i="14"/>
  <c r="EZ8" i="14"/>
  <c r="GC106" i="14"/>
  <c r="GC104" i="14"/>
  <c r="GC107" i="14" s="1"/>
  <c r="C70" i="16" l="1"/>
  <c r="B69" i="16"/>
  <c r="EX11" i="19"/>
  <c r="EB11" i="19"/>
  <c r="GE108" i="15"/>
  <c r="FD107" i="7"/>
  <c r="GC108" i="14"/>
  <c r="GF104" i="15"/>
  <c r="GF107" i="15" s="1"/>
  <c r="GF106" i="15"/>
  <c r="AG10" i="15"/>
  <c r="EE10" i="15"/>
  <c r="FC9" i="15"/>
  <c r="BG9" i="15"/>
  <c r="EY4" i="19"/>
  <c r="EY8" i="19" s="1"/>
  <c r="EY10" i="19"/>
  <c r="BI10" i="15"/>
  <c r="FE10" i="15"/>
  <c r="AG5" i="15"/>
  <c r="EE5" i="15"/>
  <c r="FJ104" i="15"/>
  <c r="FJ106" i="15" s="1"/>
  <c r="FJ107" i="15"/>
  <c r="EA4" i="19"/>
  <c r="EA8" i="19" s="1"/>
  <c r="EA11" i="19" s="1"/>
  <c r="EA10" i="19"/>
  <c r="EA9" i="19"/>
  <c r="Y7" i="7"/>
  <c r="DW7" i="7"/>
  <c r="AH9" i="15"/>
  <c r="EF9" i="15"/>
  <c r="BH5" i="15"/>
  <c r="FD5" i="15"/>
  <c r="DU5" i="7"/>
  <c r="W5" i="7"/>
  <c r="BD10" i="7"/>
  <c r="EZ10" i="7"/>
  <c r="GD106" i="7"/>
  <c r="GD108" i="7"/>
  <c r="GD104" i="7"/>
  <c r="GD107" i="7" s="1"/>
  <c r="DZ10" i="14"/>
  <c r="AB10" i="14"/>
  <c r="Z8" i="14"/>
  <c r="DX8" i="14"/>
  <c r="FD107" i="14"/>
  <c r="FD108" i="14"/>
  <c r="FD104" i="14"/>
  <c r="FD106" i="14" s="1"/>
  <c r="FC107" i="7"/>
  <c r="FC108" i="7"/>
  <c r="FC104" i="7"/>
  <c r="FC106" i="7" s="1"/>
  <c r="GD106" i="14"/>
  <c r="GD104" i="14"/>
  <c r="GD107" i="14" s="1"/>
  <c r="EZ4" i="14"/>
  <c r="BD4" i="14"/>
  <c r="FI8" i="15"/>
  <c r="BM8" i="15"/>
  <c r="FD5" i="14"/>
  <c r="BH5" i="14"/>
  <c r="EE4" i="15"/>
  <c r="AG4" i="15"/>
  <c r="DW7" i="14"/>
  <c r="Y7" i="14"/>
  <c r="FC8" i="7"/>
  <c r="BG8" i="7"/>
  <c r="ED7" i="15"/>
  <c r="AF7" i="15"/>
  <c r="B44" i="18"/>
  <c r="C45" i="18"/>
  <c r="DV8" i="7"/>
  <c r="X8" i="7"/>
  <c r="FB4" i="15"/>
  <c r="BF4" i="15"/>
  <c r="BE8" i="14"/>
  <c r="FA8" i="14"/>
  <c r="FC4" i="7"/>
  <c r="BG4" i="7"/>
  <c r="AB4" i="14"/>
  <c r="DZ4" i="14"/>
  <c r="FC9" i="14"/>
  <c r="BG9" i="14"/>
  <c r="A27" i="9"/>
  <c r="G26" i="9"/>
  <c r="H26" i="9"/>
  <c r="L26" i="9"/>
  <c r="C26" i="9"/>
  <c r="N26" i="9"/>
  <c r="M26" i="9"/>
  <c r="D26" i="9"/>
  <c r="B26" i="9"/>
  <c r="I26" i="9"/>
  <c r="EZ10" i="14"/>
  <c r="BD10" i="14"/>
  <c r="EZ9" i="7"/>
  <c r="BD9" i="7"/>
  <c r="BE7" i="14"/>
  <c r="FA7" i="14"/>
  <c r="DY9" i="14"/>
  <c r="AA9" i="14"/>
  <c r="DX4" i="7"/>
  <c r="Z4" i="7"/>
  <c r="FE7" i="7"/>
  <c r="BI7" i="7"/>
  <c r="DZ9" i="7"/>
  <c r="AB9" i="7"/>
  <c r="DY5" i="14"/>
  <c r="AA5" i="14"/>
  <c r="DW10" i="7"/>
  <c r="Y10" i="7"/>
  <c r="FD5" i="7"/>
  <c r="BH5" i="7"/>
  <c r="C101" i="16"/>
  <c r="B102" i="16"/>
  <c r="BG7" i="15"/>
  <c r="FC7" i="15"/>
  <c r="C71" i="18"/>
  <c r="B72" i="18"/>
  <c r="C69" i="16" l="1"/>
  <c r="B68" i="16"/>
  <c r="EY9" i="19"/>
  <c r="EY11" i="19" s="1"/>
  <c r="FJ108" i="15"/>
  <c r="GF108" i="15"/>
  <c r="GD108" i="14"/>
  <c r="DV7" i="7"/>
  <c r="X7" i="7"/>
  <c r="BJ10" i="15"/>
  <c r="FF10" i="15"/>
  <c r="AG9" i="15"/>
  <c r="EE9" i="15"/>
  <c r="ED5" i="15"/>
  <c r="AF5" i="15"/>
  <c r="BH9" i="15"/>
  <c r="FD9" i="15"/>
  <c r="GG104" i="15"/>
  <c r="GG108" i="15" s="1"/>
  <c r="GG106" i="15"/>
  <c r="GG107" i="15"/>
  <c r="DZ4" i="19"/>
  <c r="DZ8" i="19" s="1"/>
  <c r="DZ9" i="19"/>
  <c r="DZ10" i="19"/>
  <c r="BI5" i="15"/>
  <c r="FE5" i="15"/>
  <c r="FI104" i="15"/>
  <c r="FI106" i="15" s="1"/>
  <c r="FI108" i="15"/>
  <c r="EZ8" i="19"/>
  <c r="EZ10" i="19"/>
  <c r="EZ4" i="19"/>
  <c r="EZ9" i="19" s="1"/>
  <c r="AF10" i="15"/>
  <c r="ED10" i="15"/>
  <c r="DX5" i="14"/>
  <c r="Z5" i="14"/>
  <c r="BJ7" i="7"/>
  <c r="FF7" i="7"/>
  <c r="BE10" i="14"/>
  <c r="FA10" i="14"/>
  <c r="FD9" i="14"/>
  <c r="BH9" i="14"/>
  <c r="FD4" i="7"/>
  <c r="BH4" i="7"/>
  <c r="B43" i="18"/>
  <c r="C44" i="18"/>
  <c r="FC108" i="14"/>
  <c r="FC104" i="14"/>
  <c r="FC106" i="14" s="1"/>
  <c r="BI5" i="7"/>
  <c r="FE5" i="7"/>
  <c r="FB7" i="14"/>
  <c r="BF7" i="14"/>
  <c r="DU8" i="7"/>
  <c r="W8" i="7"/>
  <c r="EC7" i="15"/>
  <c r="AE7" i="15"/>
  <c r="DV7" i="14"/>
  <c r="X7" i="14"/>
  <c r="FE5" i="14"/>
  <c r="BI5" i="14"/>
  <c r="FA4" i="14"/>
  <c r="BE4" i="14"/>
  <c r="GE106" i="14"/>
  <c r="GE108" i="14"/>
  <c r="GE104" i="14"/>
  <c r="GE107" i="14" s="1"/>
  <c r="FB107" i="7"/>
  <c r="FB108" i="7"/>
  <c r="FB106" i="7"/>
  <c r="FB104" i="7"/>
  <c r="DW8" i="14"/>
  <c r="Y8" i="14"/>
  <c r="GE108" i="7"/>
  <c r="GE106" i="7"/>
  <c r="GE104" i="7"/>
  <c r="GE107" i="7" s="1"/>
  <c r="BH7" i="15"/>
  <c r="FD7" i="15"/>
  <c r="AA9" i="7"/>
  <c r="DY9" i="7"/>
  <c r="DW4" i="7"/>
  <c r="Y4" i="7"/>
  <c r="Z9" i="14"/>
  <c r="DX9" i="14"/>
  <c r="BE9" i="7"/>
  <c r="FA9" i="7"/>
  <c r="AA10" i="14"/>
  <c r="DY10" i="14"/>
  <c r="FA10" i="7"/>
  <c r="BE10" i="7"/>
  <c r="C72" i="18"/>
  <c r="B73" i="18"/>
  <c r="B103" i="16"/>
  <c r="C102" i="16"/>
  <c r="DV10" i="7"/>
  <c r="X10" i="7"/>
  <c r="A28" i="9"/>
  <c r="B27" i="9"/>
  <c r="G27" i="9"/>
  <c r="C27" i="9"/>
  <c r="D27" i="9"/>
  <c r="H27" i="9"/>
  <c r="N27" i="9"/>
  <c r="M27" i="9"/>
  <c r="I27" i="9"/>
  <c r="L27" i="9"/>
  <c r="AA4" i="14"/>
  <c r="DY4" i="14"/>
  <c r="FB8" i="14"/>
  <c r="BF8" i="14"/>
  <c r="FC4" i="15"/>
  <c r="BG4" i="15"/>
  <c r="FD8" i="7"/>
  <c r="BH8" i="7"/>
  <c r="ED4" i="15"/>
  <c r="AF4" i="15"/>
  <c r="BN8" i="15"/>
  <c r="FJ8" i="15"/>
  <c r="DT5" i="7"/>
  <c r="V5" i="7"/>
  <c r="DS5" i="7" s="1"/>
  <c r="C68" i="16" l="1"/>
  <c r="B67" i="16"/>
  <c r="DZ11" i="19"/>
  <c r="EZ11" i="19"/>
  <c r="FI107" i="15"/>
  <c r="FC107" i="14"/>
  <c r="AE10" i="15"/>
  <c r="EC10" i="15"/>
  <c r="FA10" i="19"/>
  <c r="FA4" i="19"/>
  <c r="FA8" i="19" s="1"/>
  <c r="BJ5" i="15"/>
  <c r="FF5" i="15"/>
  <c r="AE5" i="15"/>
  <c r="EC5" i="15"/>
  <c r="FG10" i="15"/>
  <c r="BK10" i="15"/>
  <c r="FH104" i="15"/>
  <c r="FH106" i="15" s="1"/>
  <c r="GH104" i="15"/>
  <c r="GH108" i="15" s="1"/>
  <c r="GH107" i="15"/>
  <c r="GH106" i="15"/>
  <c r="DU7" i="7"/>
  <c r="W7" i="7"/>
  <c r="DY10" i="19"/>
  <c r="DY4" i="19"/>
  <c r="DY8" i="19" s="1"/>
  <c r="DY9" i="19"/>
  <c r="BI9" i="15"/>
  <c r="FE9" i="15"/>
  <c r="AF9" i="15"/>
  <c r="ED9" i="15"/>
  <c r="BO8" i="15"/>
  <c r="FK8" i="15"/>
  <c r="I28" i="9"/>
  <c r="G28" i="9"/>
  <c r="D28" i="9"/>
  <c r="A29" i="9"/>
  <c r="L28" i="9"/>
  <c r="M28" i="9"/>
  <c r="C28" i="9"/>
  <c r="H28" i="9"/>
  <c r="N28" i="9"/>
  <c r="B28" i="9"/>
  <c r="C103" i="16"/>
  <c r="B104" i="16"/>
  <c r="BJ5" i="7"/>
  <c r="FF5" i="7"/>
  <c r="FE4" i="7"/>
  <c r="BI4" i="7"/>
  <c r="EC4" i="15"/>
  <c r="AE4" i="15"/>
  <c r="FD4" i="15"/>
  <c r="BH4" i="15"/>
  <c r="W10" i="7"/>
  <c r="DU10" i="7"/>
  <c r="C73" i="18"/>
  <c r="B74" i="18"/>
  <c r="Y9" i="14"/>
  <c r="DW9" i="14"/>
  <c r="DX9" i="7"/>
  <c r="Z9" i="7"/>
  <c r="GF106" i="7"/>
  <c r="GF108" i="7"/>
  <c r="GF104" i="7"/>
  <c r="GF107" i="7" s="1"/>
  <c r="X8" i="14"/>
  <c r="DV8" i="14"/>
  <c r="FA108" i="7"/>
  <c r="FA106" i="7"/>
  <c r="FA104" i="7"/>
  <c r="FA107" i="7" s="1"/>
  <c r="FB4" i="14"/>
  <c r="BF4" i="14"/>
  <c r="DU7" i="14"/>
  <c r="W7" i="14"/>
  <c r="DT8" i="7"/>
  <c r="V8" i="7"/>
  <c r="DS8" i="7" s="1"/>
  <c r="FC7" i="14"/>
  <c r="BG7" i="14"/>
  <c r="FB10" i="14"/>
  <c r="BF10" i="14"/>
  <c r="BK7" i="7"/>
  <c r="FG7" i="7"/>
  <c r="DX4" i="14"/>
  <c r="Z4" i="14"/>
  <c r="DX10" i="14"/>
  <c r="Z10" i="14"/>
  <c r="X4" i="7"/>
  <c r="DV4" i="7"/>
  <c r="FE7" i="15"/>
  <c r="BI7" i="15"/>
  <c r="GF106" i="14"/>
  <c r="GF108" i="14"/>
  <c r="GF104" i="14"/>
  <c r="GF107" i="14" s="1"/>
  <c r="FB108" i="14"/>
  <c r="FB104" i="14"/>
  <c r="FB106" i="14" s="1"/>
  <c r="FE9" i="14"/>
  <c r="BI9" i="14"/>
  <c r="Y5" i="14"/>
  <c r="DW5" i="14"/>
  <c r="FE8" i="7"/>
  <c r="BI8" i="7"/>
  <c r="FC8" i="14"/>
  <c r="BG8" i="14"/>
  <c r="BF10" i="7"/>
  <c r="FB10" i="7"/>
  <c r="FB9" i="7"/>
  <c r="BF9" i="7"/>
  <c r="BJ5" i="14"/>
  <c r="FF5" i="14"/>
  <c r="EB7" i="15"/>
  <c r="AD7" i="15"/>
  <c r="B42" i="18"/>
  <c r="C43" i="18"/>
  <c r="B66" i="16" l="1"/>
  <c r="C67" i="16"/>
  <c r="DY11" i="19"/>
  <c r="FA9" i="19"/>
  <c r="FA11" i="19" s="1"/>
  <c r="FH107" i="15"/>
  <c r="FH108" i="15"/>
  <c r="FB107" i="14"/>
  <c r="AE9" i="15"/>
  <c r="EC9" i="15"/>
  <c r="V7" i="7"/>
  <c r="DS7" i="7" s="1"/>
  <c r="DT7" i="7"/>
  <c r="BK5" i="15"/>
  <c r="FG5" i="15"/>
  <c r="FB4" i="19"/>
  <c r="FB8" i="19" s="1"/>
  <c r="FB10" i="19"/>
  <c r="DX10" i="19"/>
  <c r="DX4" i="19"/>
  <c r="DX8" i="19" s="1"/>
  <c r="DX9" i="19"/>
  <c r="BJ9" i="15"/>
  <c r="FF9" i="15"/>
  <c r="FG104" i="15"/>
  <c r="FG106" i="15" s="1"/>
  <c r="FG107" i="15"/>
  <c r="AD5" i="15"/>
  <c r="EB5" i="15"/>
  <c r="GI106" i="15"/>
  <c r="GI104" i="15"/>
  <c r="GI107" i="15" s="1"/>
  <c r="FH10" i="15"/>
  <c r="BL10" i="15"/>
  <c r="EB10" i="15"/>
  <c r="AD10" i="15"/>
  <c r="FF8" i="7"/>
  <c r="BJ8" i="7"/>
  <c r="DW4" i="14"/>
  <c r="Y4" i="14"/>
  <c r="BG10" i="14"/>
  <c r="FC10" i="14"/>
  <c r="BG4" i="14"/>
  <c r="FC4" i="14"/>
  <c r="DU8" i="14"/>
  <c r="W8" i="14"/>
  <c r="DW9" i="7"/>
  <c r="Y9" i="7"/>
  <c r="B75" i="18"/>
  <c r="C74" i="18"/>
  <c r="FE4" i="15"/>
  <c r="BI4" i="15"/>
  <c r="B41" i="18"/>
  <c r="C42" i="18"/>
  <c r="BG10" i="7"/>
  <c r="FC10" i="7"/>
  <c r="DU4" i="7"/>
  <c r="W4" i="7"/>
  <c r="FG5" i="7"/>
  <c r="BK5" i="7"/>
  <c r="BK5" i="14"/>
  <c r="FG5" i="14"/>
  <c r="EA7" i="15"/>
  <c r="AC7" i="15"/>
  <c r="FD8" i="14"/>
  <c r="BH8" i="14"/>
  <c r="FF9" i="14"/>
  <c r="BJ9" i="14"/>
  <c r="FA108" i="14"/>
  <c r="FA104" i="14"/>
  <c r="FA106" i="14" s="1"/>
  <c r="BJ7" i="15"/>
  <c r="FF7" i="15"/>
  <c r="DW10" i="14"/>
  <c r="Y10" i="14"/>
  <c r="BH7" i="14"/>
  <c r="FD7" i="14"/>
  <c r="DT7" i="14"/>
  <c r="V7" i="14"/>
  <c r="DS7" i="14" s="1"/>
  <c r="GG106" i="7"/>
  <c r="GG108" i="7"/>
  <c r="GG104" i="7"/>
  <c r="GG107" i="7" s="1"/>
  <c r="EB4" i="15"/>
  <c r="AD4" i="15"/>
  <c r="FF4" i="7"/>
  <c r="BJ4" i="7"/>
  <c r="C104" i="16"/>
  <c r="B105" i="16"/>
  <c r="C29" i="9"/>
  <c r="H29" i="9"/>
  <c r="G29" i="9"/>
  <c r="B29" i="9"/>
  <c r="A30" i="9"/>
  <c r="I29" i="9"/>
  <c r="N29" i="9"/>
  <c r="M29" i="9"/>
  <c r="L29" i="9"/>
  <c r="D29" i="9"/>
  <c r="FC9" i="7"/>
  <c r="BG9" i="7"/>
  <c r="DV5" i="14"/>
  <c r="X5" i="14"/>
  <c r="GG106" i="14"/>
  <c r="GG104" i="14"/>
  <c r="GG108" i="14" s="1"/>
  <c r="FH7" i="7"/>
  <c r="BL7" i="7"/>
  <c r="EZ108" i="7"/>
  <c r="EZ106" i="7"/>
  <c r="EZ104" i="7"/>
  <c r="EZ107" i="7" s="1"/>
  <c r="DV9" i="14"/>
  <c r="X9" i="14"/>
  <c r="DT10" i="7"/>
  <c r="V10" i="7"/>
  <c r="DS10" i="7" s="1"/>
  <c r="BP8" i="15"/>
  <c r="FL8" i="15"/>
  <c r="B65" i="16" l="1"/>
  <c r="C66" i="16"/>
  <c r="DX11" i="19"/>
  <c r="FB9" i="19"/>
  <c r="FB11" i="19" s="1"/>
  <c r="GI108" i="15"/>
  <c r="FG108" i="15"/>
  <c r="GG107" i="14"/>
  <c r="FA107" i="14"/>
  <c r="EA10" i="15"/>
  <c r="AC10" i="15"/>
  <c r="FG9" i="15"/>
  <c r="BK9" i="15"/>
  <c r="GJ106" i="15"/>
  <c r="GJ104" i="15"/>
  <c r="GJ107" i="15" s="1"/>
  <c r="AC5" i="15"/>
  <c r="EA5" i="15"/>
  <c r="DW4" i="19"/>
  <c r="DW8" i="19" s="1"/>
  <c r="DW10" i="19"/>
  <c r="DW9" i="19"/>
  <c r="FC10" i="19"/>
  <c r="FC4" i="19"/>
  <c r="FC9" i="19" s="1"/>
  <c r="FI10" i="15"/>
  <c r="BM10" i="15"/>
  <c r="FF104" i="15"/>
  <c r="FF106" i="15" s="1"/>
  <c r="BL5" i="15"/>
  <c r="FH5" i="15"/>
  <c r="AD9" i="15"/>
  <c r="EB9" i="15"/>
  <c r="FG4" i="7"/>
  <c r="BK4" i="7"/>
  <c r="BI7" i="14"/>
  <c r="FE7" i="14"/>
  <c r="BK7" i="15"/>
  <c r="FG7" i="15"/>
  <c r="FE8" i="14"/>
  <c r="BI8" i="14"/>
  <c r="FH5" i="14"/>
  <c r="BL5" i="14"/>
  <c r="FF4" i="15"/>
  <c r="BJ4" i="15"/>
  <c r="X9" i="7"/>
  <c r="DV9" i="7"/>
  <c r="X4" i="14"/>
  <c r="DV4" i="14"/>
  <c r="BQ8" i="15"/>
  <c r="FM8" i="15"/>
  <c r="C30" i="9"/>
  <c r="D30" i="9"/>
  <c r="B30" i="9"/>
  <c r="N30" i="9"/>
  <c r="I30" i="9"/>
  <c r="L30" i="9"/>
  <c r="M30" i="9"/>
  <c r="H30" i="9"/>
  <c r="G30" i="9"/>
  <c r="A31" i="9"/>
  <c r="DV10" i="14"/>
  <c r="X10" i="14"/>
  <c r="DZ7" i="15"/>
  <c r="AB7" i="15"/>
  <c r="FH5" i="7"/>
  <c r="BL5" i="7"/>
  <c r="FD10" i="7"/>
  <c r="BH10" i="7"/>
  <c r="FD4" i="14"/>
  <c r="BH4" i="14"/>
  <c r="W5" i="14"/>
  <c r="DU5" i="14"/>
  <c r="FD9" i="7"/>
  <c r="BH9" i="7"/>
  <c r="C105" i="16"/>
  <c r="B106" i="16"/>
  <c r="EA4" i="15"/>
  <c r="AC4" i="15"/>
  <c r="GH106" i="7"/>
  <c r="GH108" i="7"/>
  <c r="GH104" i="7"/>
  <c r="GH107" i="7" s="1"/>
  <c r="BK9" i="14"/>
  <c r="FG9" i="14"/>
  <c r="DT4" i="7"/>
  <c r="V4" i="7"/>
  <c r="DS4" i="7" s="1"/>
  <c r="DT8" i="14"/>
  <c r="V8" i="14"/>
  <c r="DS8" i="14" s="1"/>
  <c r="FG8" i="7"/>
  <c r="BK8" i="7"/>
  <c r="DU9" i="14"/>
  <c r="W9" i="14"/>
  <c r="EY108" i="7"/>
  <c r="EY107" i="7"/>
  <c r="EY104" i="7"/>
  <c r="EY106" i="7" s="1"/>
  <c r="BM7" i="7"/>
  <c r="FI7" i="7"/>
  <c r="GH106" i="14"/>
  <c r="GH104" i="14"/>
  <c r="GH107" i="14" s="1"/>
  <c r="EZ108" i="14"/>
  <c r="EZ104" i="14"/>
  <c r="EZ106" i="14" s="1"/>
  <c r="C41" i="18"/>
  <c r="B40" i="18"/>
  <c r="B76" i="18"/>
  <c r="C75" i="18"/>
  <c r="FD10" i="14"/>
  <c r="BH10" i="14"/>
  <c r="C65" i="16" l="1"/>
  <c r="B64" i="16"/>
  <c r="C64" i="16" s="1"/>
  <c r="DW11" i="19"/>
  <c r="FC8" i="19"/>
  <c r="FC11" i="19" s="1"/>
  <c r="FF107" i="15"/>
  <c r="GJ108" i="15"/>
  <c r="FF108" i="15"/>
  <c r="GH108" i="14"/>
  <c r="EZ107" i="14"/>
  <c r="BM5" i="15"/>
  <c r="FI5" i="15"/>
  <c r="FE107" i="15"/>
  <c r="FE104" i="15"/>
  <c r="FE106" i="15" s="1"/>
  <c r="BL9" i="15"/>
  <c r="FH9" i="15"/>
  <c r="BN10" i="15"/>
  <c r="FJ10" i="15"/>
  <c r="FD8" i="19"/>
  <c r="FD10" i="19"/>
  <c r="FD4" i="19"/>
  <c r="FD9" i="19" s="1"/>
  <c r="DV9" i="19"/>
  <c r="DV10" i="19"/>
  <c r="DV4" i="19"/>
  <c r="DV8" i="19" s="1"/>
  <c r="AC9" i="15"/>
  <c r="EA9" i="15"/>
  <c r="AB5" i="15"/>
  <c r="DZ5" i="15"/>
  <c r="AB10" i="15"/>
  <c r="DZ10" i="15"/>
  <c r="GK104" i="15"/>
  <c r="GK108" i="15" s="1"/>
  <c r="GK106" i="15"/>
  <c r="GI106" i="14"/>
  <c r="GI108" i="14"/>
  <c r="GI104" i="14"/>
  <c r="GI107" i="14" s="1"/>
  <c r="FJ7" i="7"/>
  <c r="BN7" i="7"/>
  <c r="FH8" i="7"/>
  <c r="BL8" i="7"/>
  <c r="DT5" i="14"/>
  <c r="V5" i="14"/>
  <c r="DS5" i="14" s="1"/>
  <c r="BJ8" i="14"/>
  <c r="FF8" i="14"/>
  <c r="C76" i="18"/>
  <c r="B77" i="18"/>
  <c r="FE10" i="14"/>
  <c r="BI10" i="14"/>
  <c r="C40" i="18"/>
  <c r="B39" i="18"/>
  <c r="DZ4" i="15"/>
  <c r="AB4" i="15"/>
  <c r="FE9" i="7"/>
  <c r="BI9" i="7"/>
  <c r="FE4" i="14"/>
  <c r="BI4" i="14"/>
  <c r="BM5" i="7"/>
  <c r="FI5" i="7"/>
  <c r="DU10" i="14"/>
  <c r="W10" i="14"/>
  <c r="BR8" i="15"/>
  <c r="FN8" i="15"/>
  <c r="DU9" i="7"/>
  <c r="W9" i="7"/>
  <c r="BJ7" i="14"/>
  <c r="FF7" i="14"/>
  <c r="EY108" i="14"/>
  <c r="EY104" i="14"/>
  <c r="EY106" i="14" s="1"/>
  <c r="DT9" i="14"/>
  <c r="V9" i="14"/>
  <c r="DS9" i="14" s="1"/>
  <c r="GI108" i="7"/>
  <c r="GI106" i="7"/>
  <c r="GI104" i="7"/>
  <c r="GI107" i="7" s="1"/>
  <c r="FG4" i="15"/>
  <c r="BK4" i="15"/>
  <c r="FI5" i="14"/>
  <c r="BM5" i="14"/>
  <c r="FH4" i="7"/>
  <c r="BL4" i="7"/>
  <c r="EX107" i="7"/>
  <c r="EX108" i="7"/>
  <c r="EX104" i="7"/>
  <c r="EX106" i="7" s="1"/>
  <c r="FH9" i="14"/>
  <c r="BL9" i="14"/>
  <c r="C106" i="16"/>
  <c r="B107" i="16"/>
  <c r="FE10" i="7"/>
  <c r="BI10" i="7"/>
  <c r="DY7" i="15"/>
  <c r="AA7" i="15"/>
  <c r="H31" i="9"/>
  <c r="M31" i="9"/>
  <c r="A32" i="9"/>
  <c r="C31" i="9"/>
  <c r="D31" i="9"/>
  <c r="G31" i="9"/>
  <c r="L31" i="9"/>
  <c r="B31" i="9"/>
  <c r="I31" i="9"/>
  <c r="N31" i="9"/>
  <c r="W4" i="14"/>
  <c r="DU4" i="14"/>
  <c r="BL7" i="15"/>
  <c r="FH7" i="15"/>
  <c r="FD11" i="19" l="1"/>
  <c r="DV11" i="19"/>
  <c r="GK107" i="15"/>
  <c r="FE108" i="15"/>
  <c r="EY107" i="14"/>
  <c r="FI9" i="15"/>
  <c r="BM9" i="15"/>
  <c r="GL106" i="15"/>
  <c r="GL104" i="15"/>
  <c r="GL108" i="15" s="1"/>
  <c r="GL107" i="15"/>
  <c r="AA5" i="15"/>
  <c r="DY5" i="15"/>
  <c r="FE4" i="19"/>
  <c r="FE8" i="19" s="1"/>
  <c r="FE10" i="19"/>
  <c r="FD104" i="15"/>
  <c r="FD106" i="15" s="1"/>
  <c r="FD107" i="15"/>
  <c r="DU9" i="19"/>
  <c r="DU4" i="19"/>
  <c r="DU8" i="19" s="1"/>
  <c r="DU10" i="19"/>
  <c r="BO10" i="15"/>
  <c r="FK10" i="15"/>
  <c r="DY10" i="15"/>
  <c r="AA10" i="15"/>
  <c r="AB9" i="15"/>
  <c r="DZ9" i="15"/>
  <c r="FJ5" i="15"/>
  <c r="BN5" i="15"/>
  <c r="DT4" i="14"/>
  <c r="V4" i="14"/>
  <c r="DS4" i="14" s="1"/>
  <c r="D32" i="9"/>
  <c r="B32" i="9"/>
  <c r="G32" i="9"/>
  <c r="I32" i="9"/>
  <c r="A33" i="9"/>
  <c r="N32" i="9"/>
  <c r="M32" i="9"/>
  <c r="H32" i="9"/>
  <c r="L32" i="9"/>
  <c r="C32" i="9"/>
  <c r="EW107" i="7"/>
  <c r="EW108" i="7"/>
  <c r="EW104" i="7"/>
  <c r="EW106" i="7" s="1"/>
  <c r="FI4" i="7"/>
  <c r="BM4" i="7"/>
  <c r="FH4" i="15"/>
  <c r="BL4" i="15"/>
  <c r="EX108" i="14"/>
  <c r="EX104" i="14"/>
  <c r="EX106" i="14" s="1"/>
  <c r="BS8" i="15"/>
  <c r="FO8" i="15"/>
  <c r="FJ5" i="7"/>
  <c r="BN5" i="7"/>
  <c r="C39" i="18"/>
  <c r="B38" i="18"/>
  <c r="C38" i="18" s="1"/>
  <c r="C77" i="18"/>
  <c r="B78" i="18"/>
  <c r="FF10" i="7"/>
  <c r="BJ10" i="7"/>
  <c r="FI9" i="14"/>
  <c r="BM9" i="14"/>
  <c r="GJ107" i="7"/>
  <c r="GJ106" i="7"/>
  <c r="GJ104" i="7"/>
  <c r="GJ108" i="7" s="1"/>
  <c r="DT9" i="7"/>
  <c r="V9" i="7"/>
  <c r="DS9" i="7" s="1"/>
  <c r="DT10" i="14"/>
  <c r="V10" i="14"/>
  <c r="DS10" i="14" s="1"/>
  <c r="FF4" i="14"/>
  <c r="BJ4" i="14"/>
  <c r="DY4" i="15"/>
  <c r="AA4" i="15"/>
  <c r="FK7" i="7"/>
  <c r="BO7" i="7"/>
  <c r="GJ106" i="14"/>
  <c r="GJ108" i="14"/>
  <c r="GJ104" i="14"/>
  <c r="GJ107" i="14" s="1"/>
  <c r="BN5" i="14"/>
  <c r="FJ5" i="14"/>
  <c r="FG7" i="14"/>
  <c r="BK7" i="14"/>
  <c r="FF10" i="14"/>
  <c r="BJ10" i="14"/>
  <c r="BM7" i="15"/>
  <c r="FI7" i="15"/>
  <c r="DX7" i="15"/>
  <c r="Z7" i="15"/>
  <c r="DW7" i="15" s="1"/>
  <c r="B108" i="16"/>
  <c r="C107" i="16"/>
  <c r="FF9" i="7"/>
  <c r="BJ9" i="7"/>
  <c r="FG8" i="14"/>
  <c r="BK8" i="14"/>
  <c r="FI8" i="7"/>
  <c r="BM8" i="7"/>
  <c r="DU11" i="19" l="1"/>
  <c r="FE9" i="19"/>
  <c r="FE11" i="19" s="1"/>
  <c r="FD108" i="15"/>
  <c r="EX107" i="14"/>
  <c r="AA9" i="15"/>
  <c r="DY9" i="15"/>
  <c r="BP10" i="15"/>
  <c r="FL10" i="15"/>
  <c r="FC108" i="15"/>
  <c r="FC104" i="15"/>
  <c r="FC106" i="15" s="1"/>
  <c r="FC107" i="15"/>
  <c r="Z5" i="15"/>
  <c r="DW5" i="15" s="1"/>
  <c r="DX5" i="15"/>
  <c r="BO5" i="15"/>
  <c r="FK5" i="15"/>
  <c r="Z10" i="15"/>
  <c r="DW10" i="15" s="1"/>
  <c r="DX10" i="15"/>
  <c r="FF4" i="19"/>
  <c r="FF10" i="19" s="1"/>
  <c r="FF8" i="19"/>
  <c r="BN9" i="15"/>
  <c r="FJ9" i="15"/>
  <c r="DT10" i="19"/>
  <c r="DT4" i="19"/>
  <c r="DT8" i="19" s="1"/>
  <c r="DT9" i="19"/>
  <c r="GM106" i="15"/>
  <c r="GM104" i="15"/>
  <c r="GM108" i="15" s="1"/>
  <c r="GM107" i="15"/>
  <c r="FK5" i="14"/>
  <c r="BO5" i="14"/>
  <c r="DX4" i="15"/>
  <c r="Z4" i="15"/>
  <c r="DW4" i="15" s="1"/>
  <c r="BK10" i="7"/>
  <c r="FG10" i="7"/>
  <c r="FK5" i="7"/>
  <c r="BO5" i="7"/>
  <c r="FJ8" i="7"/>
  <c r="BN8" i="7"/>
  <c r="FH7" i="14"/>
  <c r="BL7" i="14"/>
  <c r="FJ4" i="7"/>
  <c r="BN4" i="7"/>
  <c r="EV107" i="7"/>
  <c r="EV108" i="7"/>
  <c r="EV104" i="7"/>
  <c r="EV106" i="7" s="1"/>
  <c r="B33" i="9"/>
  <c r="N33" i="9"/>
  <c r="G33" i="9"/>
  <c r="A34" i="9"/>
  <c r="D33" i="9"/>
  <c r="I33" i="9"/>
  <c r="L33" i="9"/>
  <c r="C33" i="9"/>
  <c r="M33" i="9"/>
  <c r="H33" i="9"/>
  <c r="BN7" i="15"/>
  <c r="FJ7" i="15"/>
  <c r="BP7" i="7"/>
  <c r="FL7" i="7"/>
  <c r="FG4" i="14"/>
  <c r="BK4" i="14"/>
  <c r="GK106" i="7"/>
  <c r="GK104" i="7"/>
  <c r="GK108" i="7" s="1"/>
  <c r="FJ9" i="14"/>
  <c r="BN9" i="14"/>
  <c r="FG9" i="7"/>
  <c r="BK9" i="7"/>
  <c r="C108" i="16"/>
  <c r="B109" i="16"/>
  <c r="FH8" i="14"/>
  <c r="BL8" i="14"/>
  <c r="FG10" i="14"/>
  <c r="BK10" i="14"/>
  <c r="GK106" i="14"/>
  <c r="GK104" i="14"/>
  <c r="GK108" i="14" s="1"/>
  <c r="C78" i="18"/>
  <c r="B79" i="18"/>
  <c r="FP8" i="15"/>
  <c r="BT8" i="15"/>
  <c r="EW108" i="14"/>
  <c r="EW104" i="14"/>
  <c r="EW106" i="14" s="1"/>
  <c r="FI4" i="15"/>
  <c r="BM4" i="15"/>
  <c r="DT11" i="19" l="1"/>
  <c r="FF9" i="19"/>
  <c r="FF11" i="19" s="1"/>
  <c r="GK107" i="7"/>
  <c r="EW107" i="14"/>
  <c r="GK107" i="14"/>
  <c r="GN106" i="15"/>
  <c r="GN104" i="15"/>
  <c r="GN108" i="15" s="1"/>
  <c r="GN107" i="15"/>
  <c r="DS4" i="19"/>
  <c r="DS8" i="19" s="1"/>
  <c r="DS9" i="19"/>
  <c r="DS10" i="19"/>
  <c r="BP5" i="15"/>
  <c r="FL5" i="15"/>
  <c r="FM10" i="15"/>
  <c r="BQ10" i="15"/>
  <c r="FG4" i="19"/>
  <c r="FG8" i="19" s="1"/>
  <c r="FG10" i="19"/>
  <c r="FG9" i="19"/>
  <c r="FK9" i="15"/>
  <c r="BO9" i="15"/>
  <c r="FB108" i="15"/>
  <c r="FB104" i="15"/>
  <c r="FB106" i="15" s="1"/>
  <c r="FB107" i="15"/>
  <c r="Z9" i="15"/>
  <c r="DW9" i="15" s="1"/>
  <c r="DX9" i="15"/>
  <c r="B80" i="18"/>
  <c r="C79" i="18"/>
  <c r="GL106" i="14"/>
  <c r="GL104" i="14"/>
  <c r="GL108" i="14" s="1"/>
  <c r="FK9" i="14"/>
  <c r="BO9" i="14"/>
  <c r="GL106" i="7"/>
  <c r="GL104" i="7"/>
  <c r="GL108" i="7" s="1"/>
  <c r="BO7" i="15"/>
  <c r="FK7" i="15"/>
  <c r="EU108" i="7"/>
  <c r="EU107" i="7"/>
  <c r="EU104" i="7"/>
  <c r="EU106" i="7" s="1"/>
  <c r="FK4" i="7"/>
  <c r="BO4" i="7"/>
  <c r="FK8" i="7"/>
  <c r="BO8" i="7"/>
  <c r="FL5" i="14"/>
  <c r="BP5" i="14"/>
  <c r="BM8" i="14"/>
  <c r="FI8" i="14"/>
  <c r="BL9" i="7"/>
  <c r="FH9" i="7"/>
  <c r="BL10" i="7"/>
  <c r="FH10" i="7"/>
  <c r="FQ8" i="15"/>
  <c r="BU8" i="15"/>
  <c r="BQ7" i="7"/>
  <c r="FM7" i="7"/>
  <c r="FI7" i="14"/>
  <c r="BM7" i="14"/>
  <c r="BP5" i="7"/>
  <c r="FL5" i="7"/>
  <c r="FJ4" i="15"/>
  <c r="BN4" i="15"/>
  <c r="EV107" i="14"/>
  <c r="EV108" i="14"/>
  <c r="EV104" i="14"/>
  <c r="EV106" i="14" s="1"/>
  <c r="FH10" i="14"/>
  <c r="BL10" i="14"/>
  <c r="C109" i="16"/>
  <c r="B110" i="16"/>
  <c r="FH4" i="14"/>
  <c r="BL4" i="14"/>
  <c r="L34" i="9"/>
  <c r="N34" i="9"/>
  <c r="C34" i="9"/>
  <c r="G34" i="9"/>
  <c r="I34" i="9"/>
  <c r="B34" i="9"/>
  <c r="A35" i="9"/>
  <c r="M34" i="9"/>
  <c r="H34" i="9"/>
  <c r="D34" i="9"/>
  <c r="DS11" i="19" l="1"/>
  <c r="FG11" i="19"/>
  <c r="GL107" i="7"/>
  <c r="GL107" i="14"/>
  <c r="BR10" i="15"/>
  <c r="FN10" i="15"/>
  <c r="BP9" i="15"/>
  <c r="FL9" i="15"/>
  <c r="FA104" i="15"/>
  <c r="FA106" i="15" s="1"/>
  <c r="FA107" i="15"/>
  <c r="FA108" i="15"/>
  <c r="FH4" i="19"/>
  <c r="FH9" i="19" s="1"/>
  <c r="BQ5" i="15"/>
  <c r="FM5" i="15"/>
  <c r="GO104" i="15"/>
  <c r="GO108" i="15" s="1"/>
  <c r="GO106" i="15"/>
  <c r="FI4" i="14"/>
  <c r="BM4" i="14"/>
  <c r="BM10" i="14"/>
  <c r="FI10" i="14"/>
  <c r="EU108" i="14"/>
  <c r="EU107" i="14"/>
  <c r="EU104" i="14"/>
  <c r="EU106" i="14" s="1"/>
  <c r="BM10" i="7"/>
  <c r="FI10" i="7"/>
  <c r="BN8" i="14"/>
  <c r="FJ8" i="14"/>
  <c r="A36" i="9"/>
  <c r="I35" i="9"/>
  <c r="D35" i="9"/>
  <c r="L35" i="9"/>
  <c r="C35" i="9"/>
  <c r="B35" i="9"/>
  <c r="N35" i="9"/>
  <c r="G35" i="9"/>
  <c r="M35" i="9"/>
  <c r="H35" i="9"/>
  <c r="FR8" i="15"/>
  <c r="BV8" i="15"/>
  <c r="FM5" i="14"/>
  <c r="BQ5" i="14"/>
  <c r="BP4" i="7"/>
  <c r="FL4" i="7"/>
  <c r="ET107" i="7"/>
  <c r="ET108" i="7"/>
  <c r="ET104" i="7"/>
  <c r="ET106" i="7" s="1"/>
  <c r="BP7" i="15"/>
  <c r="FL7" i="15"/>
  <c r="C110" i="16"/>
  <c r="B111" i="16"/>
  <c r="FM5" i="7"/>
  <c r="BQ5" i="7"/>
  <c r="FI9" i="7"/>
  <c r="BM9" i="7"/>
  <c r="FK4" i="15"/>
  <c r="BO4" i="15"/>
  <c r="FJ7" i="14"/>
  <c r="BN7" i="14"/>
  <c r="FN7" i="7"/>
  <c r="BR7" i="7"/>
  <c r="FL8" i="7"/>
  <c r="BP8" i="7"/>
  <c r="GM106" i="7"/>
  <c r="GM104" i="7"/>
  <c r="GM108" i="7" s="1"/>
  <c r="BP9" i="14"/>
  <c r="FL9" i="14"/>
  <c r="GM106" i="14"/>
  <c r="GM108" i="14"/>
  <c r="GM104" i="14"/>
  <c r="GM107" i="14" s="1"/>
  <c r="B81" i="18"/>
  <c r="C80" i="18"/>
  <c r="FH10" i="19" l="1"/>
  <c r="FH8" i="19"/>
  <c r="FH11" i="19" s="1"/>
  <c r="GO107" i="15"/>
  <c r="GM107" i="7"/>
  <c r="FI4" i="19"/>
  <c r="FI9" i="19" s="1"/>
  <c r="EZ104" i="15"/>
  <c r="EZ106" i="15" s="1"/>
  <c r="EZ108" i="15"/>
  <c r="EZ107" i="15"/>
  <c r="BQ9" i="15"/>
  <c r="FM9" i="15"/>
  <c r="GP106" i="15"/>
  <c r="GP104" i="15"/>
  <c r="GP108" i="15" s="1"/>
  <c r="BR5" i="15"/>
  <c r="FN5" i="15"/>
  <c r="BS10" i="15"/>
  <c r="FO10" i="15"/>
  <c r="GN107" i="7"/>
  <c r="GN106" i="7"/>
  <c r="GN104" i="7"/>
  <c r="GN108" i="7" s="1"/>
  <c r="BQ7" i="15"/>
  <c r="FM7" i="15"/>
  <c r="FN5" i="14"/>
  <c r="BR5" i="14"/>
  <c r="FJ10" i="14"/>
  <c r="BN10" i="14"/>
  <c r="GN106" i="14"/>
  <c r="GN104" i="14"/>
  <c r="GN108" i="14" s="1"/>
  <c r="FM9" i="14"/>
  <c r="BQ9" i="14"/>
  <c r="FO7" i="7"/>
  <c r="BS7" i="7"/>
  <c r="FL4" i="15"/>
  <c r="BP4" i="15"/>
  <c r="C111" i="16"/>
  <c r="B112" i="16"/>
  <c r="G36" i="9"/>
  <c r="L36" i="9"/>
  <c r="C36" i="9"/>
  <c r="N36" i="9"/>
  <c r="I36" i="9"/>
  <c r="H36" i="9"/>
  <c r="A37" i="9"/>
  <c r="D36" i="9"/>
  <c r="B36" i="9"/>
  <c r="M36" i="9"/>
  <c r="FJ10" i="7"/>
  <c r="BN10" i="7"/>
  <c r="BN4" i="14"/>
  <c r="FJ4" i="14"/>
  <c r="C81" i="18"/>
  <c r="B82" i="18"/>
  <c r="ES107" i="7"/>
  <c r="ES108" i="7"/>
  <c r="ES104" i="7"/>
  <c r="ES106" i="7" s="1"/>
  <c r="BW8" i="15"/>
  <c r="FS8" i="15"/>
  <c r="BQ8" i="7"/>
  <c r="FM8" i="7"/>
  <c r="FK7" i="14"/>
  <c r="BO7" i="14"/>
  <c r="FJ9" i="7"/>
  <c r="BN9" i="7"/>
  <c r="FN5" i="7"/>
  <c r="BR5" i="7"/>
  <c r="FM4" i="7"/>
  <c r="BQ4" i="7"/>
  <c r="FK8" i="14"/>
  <c r="BO8" i="14"/>
  <c r="ET108" i="14"/>
  <c r="ET104" i="14"/>
  <c r="ET106" i="14" s="1"/>
  <c r="FI10" i="19" l="1"/>
  <c r="FI8" i="19"/>
  <c r="FI11" i="19" s="1"/>
  <c r="GP107" i="15"/>
  <c r="ET107" i="14"/>
  <c r="GN107" i="14"/>
  <c r="GQ104" i="15"/>
  <c r="GQ108" i="15" s="1"/>
  <c r="GQ106" i="15"/>
  <c r="FJ8" i="19"/>
  <c r="FJ4" i="19"/>
  <c r="FJ9" i="19" s="1"/>
  <c r="BS5" i="15"/>
  <c r="FO5" i="15"/>
  <c r="BT10" i="15"/>
  <c r="FP10" i="15"/>
  <c r="BR9" i="15"/>
  <c r="FN9" i="15"/>
  <c r="EY107" i="15"/>
  <c r="EY104" i="15"/>
  <c r="EY106" i="15" s="1"/>
  <c r="EY108" i="15"/>
  <c r="ES108" i="14"/>
  <c r="ES104" i="14"/>
  <c r="ES106" i="14" s="1"/>
  <c r="BO9" i="7"/>
  <c r="FK9" i="7"/>
  <c r="FO5" i="7"/>
  <c r="BS5" i="7"/>
  <c r="FL7" i="14"/>
  <c r="BP7" i="14"/>
  <c r="ER107" i="7"/>
  <c r="ER108" i="7"/>
  <c r="ER104" i="7"/>
  <c r="ER106" i="7" s="1"/>
  <c r="I37" i="9"/>
  <c r="D37" i="9"/>
  <c r="B37" i="9"/>
  <c r="N37" i="9"/>
  <c r="G37" i="9"/>
  <c r="L37" i="9"/>
  <c r="A38" i="9"/>
  <c r="M37" i="9"/>
  <c r="C37" i="9"/>
  <c r="H37" i="9"/>
  <c r="FP7" i="7"/>
  <c r="BT7" i="7"/>
  <c r="GO106" i="7"/>
  <c r="GO104" i="7"/>
  <c r="GO108" i="7" s="1"/>
  <c r="BR7" i="15"/>
  <c r="FN7" i="15"/>
  <c r="FL8" i="14"/>
  <c r="BP8" i="14"/>
  <c r="BO4" i="14"/>
  <c r="FK4" i="14"/>
  <c r="FM4" i="15"/>
  <c r="BQ4" i="15"/>
  <c r="FN9" i="14"/>
  <c r="BR9" i="14"/>
  <c r="GO106" i="14"/>
  <c r="GO104" i="14"/>
  <c r="GO108" i="14" s="1"/>
  <c r="FK10" i="14"/>
  <c r="BO10" i="14"/>
  <c r="FO5" i="14"/>
  <c r="BS5" i="14"/>
  <c r="BX8" i="15"/>
  <c r="FT8" i="15"/>
  <c r="FN4" i="7"/>
  <c r="BR4" i="7"/>
  <c r="FN8" i="7"/>
  <c r="BR8" i="7"/>
  <c r="C82" i="18"/>
  <c r="B83" i="18"/>
  <c r="BO10" i="7"/>
  <c r="FK10" i="7"/>
  <c r="C112" i="16"/>
  <c r="B113" i="16"/>
  <c r="FJ10" i="19" l="1"/>
  <c r="FJ11" i="19" s="1"/>
  <c r="GQ107" i="15"/>
  <c r="GO107" i="7"/>
  <c r="GO107" i="14"/>
  <c r="ES107" i="14"/>
  <c r="FQ10" i="15"/>
  <c r="BU10" i="15"/>
  <c r="GR107" i="15"/>
  <c r="GR104" i="15"/>
  <c r="GR108" i="15" s="1"/>
  <c r="GR106" i="15"/>
  <c r="BS9" i="15"/>
  <c r="FO9" i="15"/>
  <c r="BT5" i="15"/>
  <c r="FP5" i="15"/>
  <c r="FK4" i="19"/>
  <c r="FK9" i="19" s="1"/>
  <c r="EX107" i="15"/>
  <c r="EX104" i="15"/>
  <c r="EX106" i="15" s="1"/>
  <c r="FL10" i="14"/>
  <c r="BP10" i="14"/>
  <c r="GP106" i="14"/>
  <c r="GP107" i="14"/>
  <c r="GP104" i="14"/>
  <c r="GP108" i="14" s="1"/>
  <c r="FL4" i="14"/>
  <c r="BP4" i="14"/>
  <c r="BS7" i="15"/>
  <c r="FO7" i="15"/>
  <c r="FQ7" i="7"/>
  <c r="BU7" i="7"/>
  <c r="FO8" i="7"/>
  <c r="BS8" i="7"/>
  <c r="FN4" i="15"/>
  <c r="BR4" i="15"/>
  <c r="FM8" i="14"/>
  <c r="BQ8" i="14"/>
  <c r="GP106" i="7"/>
  <c r="GP107" i="7"/>
  <c r="GP104" i="7"/>
  <c r="GP108" i="7" s="1"/>
  <c r="A39" i="9"/>
  <c r="L38" i="9"/>
  <c r="I38" i="9"/>
  <c r="N38" i="9"/>
  <c r="H38" i="9"/>
  <c r="M38" i="9"/>
  <c r="G38" i="9"/>
  <c r="C38" i="9"/>
  <c r="B38" i="9"/>
  <c r="D38" i="9"/>
  <c r="EQ107" i="7"/>
  <c r="EQ108" i="7"/>
  <c r="EQ104" i="7"/>
  <c r="EQ106" i="7" s="1"/>
  <c r="FM7" i="14"/>
  <c r="BQ7" i="14"/>
  <c r="ER107" i="14"/>
  <c r="ER108" i="14"/>
  <c r="ER104" i="14"/>
  <c r="ER106" i="14" s="1"/>
  <c r="FL10" i="7"/>
  <c r="BP10" i="7"/>
  <c r="FP5" i="14"/>
  <c r="BT5" i="14"/>
  <c r="FL9" i="7"/>
  <c r="BP9" i="7"/>
  <c r="C113" i="16"/>
  <c r="B114" i="16"/>
  <c r="C83" i="18"/>
  <c r="B84" i="18"/>
  <c r="BS4" i="7"/>
  <c r="FO4" i="7"/>
  <c r="BY8" i="15"/>
  <c r="FU8" i="15"/>
  <c r="FO9" i="14"/>
  <c r="BS9" i="14"/>
  <c r="FP5" i="7"/>
  <c r="BT5" i="7"/>
  <c r="FK10" i="19" l="1"/>
  <c r="FK8" i="19"/>
  <c r="FK11" i="19" s="1"/>
  <c r="EX108" i="15"/>
  <c r="GS104" i="15"/>
  <c r="GS108" i="15" s="1"/>
  <c r="GS106" i="15"/>
  <c r="GS107" i="15"/>
  <c r="FL4" i="19"/>
  <c r="FL9" i="19" s="1"/>
  <c r="FP9" i="15"/>
  <c r="BT9" i="15"/>
  <c r="FR10" i="15"/>
  <c r="BV10" i="15"/>
  <c r="EW107" i="15"/>
  <c r="EW104" i="15"/>
  <c r="EW106" i="15" s="1"/>
  <c r="BU5" i="15"/>
  <c r="FQ5" i="15"/>
  <c r="BZ8" i="15"/>
  <c r="FV8" i="15"/>
  <c r="BT4" i="7"/>
  <c r="FP4" i="7"/>
  <c r="BQ10" i="7"/>
  <c r="FM10" i="7"/>
  <c r="GQ106" i="7"/>
  <c r="GQ107" i="7"/>
  <c r="GQ104" i="7"/>
  <c r="GQ108" i="7" s="1"/>
  <c r="BT7" i="15"/>
  <c r="FP7" i="15"/>
  <c r="FM10" i="14"/>
  <c r="BQ10" i="14"/>
  <c r="FP9" i="14"/>
  <c r="BT9" i="14"/>
  <c r="FQ5" i="7"/>
  <c r="BU5" i="7"/>
  <c r="B85" i="18"/>
  <c r="C84" i="18"/>
  <c r="FM9" i="7"/>
  <c r="BQ9" i="7"/>
  <c r="FQ5" i="14"/>
  <c r="BU5" i="14"/>
  <c r="EQ108" i="14"/>
  <c r="EQ107" i="14"/>
  <c r="EQ104" i="14"/>
  <c r="EQ106" i="14" s="1"/>
  <c r="FN7" i="14"/>
  <c r="BR7" i="14"/>
  <c r="EP107" i="7"/>
  <c r="EP108" i="7"/>
  <c r="EP104" i="7"/>
  <c r="EP106" i="7" s="1"/>
  <c r="G39" i="9"/>
  <c r="D39" i="9"/>
  <c r="H39" i="9"/>
  <c r="L39" i="9"/>
  <c r="M39" i="9"/>
  <c r="A40" i="9"/>
  <c r="C39" i="9"/>
  <c r="I39" i="9"/>
  <c r="B39" i="9"/>
  <c r="N39" i="9"/>
  <c r="FO4" i="15"/>
  <c r="BS4" i="15"/>
  <c r="FR7" i="7"/>
  <c r="BV7" i="7"/>
  <c r="FM4" i="14"/>
  <c r="BQ4" i="14"/>
  <c r="GQ106" i="14"/>
  <c r="GQ104" i="14"/>
  <c r="GQ108" i="14" s="1"/>
  <c r="C114" i="16"/>
  <c r="B115" i="16"/>
  <c r="FN8" i="14"/>
  <c r="BR8" i="14"/>
  <c r="FP8" i="7"/>
  <c r="BT8" i="7"/>
  <c r="FL10" i="19" l="1"/>
  <c r="FL8" i="19"/>
  <c r="FL11" i="19" s="1"/>
  <c r="EW108" i="15"/>
  <c r="GQ107" i="14"/>
  <c r="BV5" i="15"/>
  <c r="FR5" i="15"/>
  <c r="EV107" i="15"/>
  <c r="EV104" i="15"/>
  <c r="EV106" i="15" s="1"/>
  <c r="FQ9" i="15"/>
  <c r="BU9" i="15"/>
  <c r="FM4" i="19"/>
  <c r="FM8" i="19" s="1"/>
  <c r="FS10" i="15"/>
  <c r="BW10" i="15"/>
  <c r="GT107" i="15"/>
  <c r="GT106" i="15"/>
  <c r="GT104" i="15"/>
  <c r="GT108" i="15" s="1"/>
  <c r="C115" i="16"/>
  <c r="B116" i="16"/>
  <c r="GR106" i="14"/>
  <c r="GR107" i="14"/>
  <c r="GR104" i="14"/>
  <c r="GR108" i="14" s="1"/>
  <c r="EO107" i="7"/>
  <c r="EO108" i="7"/>
  <c r="EO104" i="7"/>
  <c r="EO106" i="7" s="1"/>
  <c r="FO7" i="14"/>
  <c r="BS7" i="14"/>
  <c r="EP108" i="14"/>
  <c r="EP104" i="14"/>
  <c r="EP107" i="14" s="1"/>
  <c r="C85" i="18"/>
  <c r="B86" i="18"/>
  <c r="BU7" i="15"/>
  <c r="FQ7" i="15"/>
  <c r="FO8" i="14"/>
  <c r="BS8" i="14"/>
  <c r="FS7" i="7"/>
  <c r="BW7" i="7"/>
  <c r="M40" i="9"/>
  <c r="G40" i="9"/>
  <c r="B40" i="9"/>
  <c r="D40" i="9"/>
  <c r="C40" i="9"/>
  <c r="A41" i="9"/>
  <c r="L40" i="9"/>
  <c r="H40" i="9"/>
  <c r="N40" i="9"/>
  <c r="I40" i="9"/>
  <c r="BR9" i="7"/>
  <c r="FN9" i="7"/>
  <c r="FR5" i="7"/>
  <c r="BV5" i="7"/>
  <c r="BR10" i="14"/>
  <c r="FN10" i="14"/>
  <c r="FN10" i="7"/>
  <c r="BR10" i="7"/>
  <c r="FQ4" i="7"/>
  <c r="BU4" i="7"/>
  <c r="GR107" i="7"/>
  <c r="GR106" i="7"/>
  <c r="GR104" i="7"/>
  <c r="GR108" i="7" s="1"/>
  <c r="FQ8" i="7"/>
  <c r="BU8" i="7"/>
  <c r="FN4" i="14"/>
  <c r="BR4" i="14"/>
  <c r="FP4" i="15"/>
  <c r="BT4" i="15"/>
  <c r="FR5" i="14"/>
  <c r="BV5" i="14"/>
  <c r="FQ9" i="14"/>
  <c r="BU9" i="14"/>
  <c r="FW8" i="15"/>
  <c r="CA8" i="15"/>
  <c r="FM10" i="19" l="1"/>
  <c r="FM9" i="19"/>
  <c r="FM11" i="19" s="1"/>
  <c r="EV108" i="15"/>
  <c r="EP106" i="14"/>
  <c r="BV9" i="15"/>
  <c r="FR9" i="15"/>
  <c r="FT10" i="15"/>
  <c r="BX10" i="15"/>
  <c r="FN8" i="19"/>
  <c r="FN4" i="19"/>
  <c r="FN9" i="19" s="1"/>
  <c r="GU106" i="15"/>
  <c r="GU104" i="15"/>
  <c r="GU108" i="15" s="1"/>
  <c r="GU107" i="15"/>
  <c r="EU108" i="15"/>
  <c r="EU104" i="15"/>
  <c r="EU106" i="15" s="1"/>
  <c r="EU107" i="15"/>
  <c r="BW5" i="15"/>
  <c r="FS5" i="15"/>
  <c r="FO4" i="14"/>
  <c r="BS4" i="14"/>
  <c r="FO10" i="7"/>
  <c r="BS10" i="7"/>
  <c r="FO10" i="14"/>
  <c r="BS10" i="14"/>
  <c r="BS9" i="7"/>
  <c r="FO9" i="7"/>
  <c r="BV7" i="15"/>
  <c r="FR7" i="15"/>
  <c r="FP7" i="14"/>
  <c r="BT7" i="14"/>
  <c r="C116" i="16"/>
  <c r="B117" i="16"/>
  <c r="FS5" i="14"/>
  <c r="BW5" i="14"/>
  <c r="CB8" i="15"/>
  <c r="FX8" i="15"/>
  <c r="FS5" i="7"/>
  <c r="BW5" i="7"/>
  <c r="B41" i="9"/>
  <c r="N41" i="9"/>
  <c r="I41" i="9"/>
  <c r="D41" i="9"/>
  <c r="A42" i="9"/>
  <c r="M41" i="9"/>
  <c r="H41" i="9"/>
  <c r="C41" i="9"/>
  <c r="G41" i="9"/>
  <c r="L41" i="9"/>
  <c r="FP8" i="14"/>
  <c r="BT8" i="14"/>
  <c r="C86" i="18"/>
  <c r="B87" i="18"/>
  <c r="EO108" i="14"/>
  <c r="EO104" i="14"/>
  <c r="EO106" i="14" s="1"/>
  <c r="GS106" i="14"/>
  <c r="GS104" i="14"/>
  <c r="GS108" i="14" s="1"/>
  <c r="FR9" i="14"/>
  <c r="BV9" i="14"/>
  <c r="FQ4" i="15"/>
  <c r="BU4" i="15"/>
  <c r="FR4" i="7"/>
  <c r="BV4" i="7"/>
  <c r="FR8" i="7"/>
  <c r="BV8" i="7"/>
  <c r="GS107" i="7"/>
  <c r="GS106" i="7"/>
  <c r="GS104" i="7"/>
  <c r="GS108" i="7" s="1"/>
  <c r="FT7" i="7"/>
  <c r="BX7" i="7"/>
  <c r="EN107" i="7"/>
  <c r="EN108" i="7"/>
  <c r="EN104" i="7"/>
  <c r="EN106" i="7" s="1"/>
  <c r="FN10" i="19" l="1"/>
  <c r="FN11" i="19" s="1"/>
  <c r="GS107" i="14"/>
  <c r="EO107" i="14"/>
  <c r="FU10" i="15"/>
  <c r="BY10" i="15"/>
  <c r="BX5" i="15"/>
  <c r="FT5" i="15"/>
  <c r="ET107" i="15"/>
  <c r="ET104" i="15"/>
  <c r="ET106" i="15" s="1"/>
  <c r="ET108" i="15"/>
  <c r="FO4" i="19"/>
  <c r="FO9" i="19" s="1"/>
  <c r="GV107" i="15"/>
  <c r="GV104" i="15"/>
  <c r="GV108" i="15" s="1"/>
  <c r="GV106" i="15"/>
  <c r="FS9" i="15"/>
  <c r="BW9" i="15"/>
  <c r="EM107" i="7"/>
  <c r="EM108" i="7"/>
  <c r="EM104" i="7"/>
  <c r="EM106" i="7" s="1"/>
  <c r="FU7" i="7"/>
  <c r="BY7" i="7"/>
  <c r="GT106" i="7"/>
  <c r="GT107" i="7"/>
  <c r="GT104" i="7"/>
  <c r="GT108" i="7" s="1"/>
  <c r="L42" i="9"/>
  <c r="M42" i="9"/>
  <c r="C42" i="9"/>
  <c r="B42" i="9"/>
  <c r="A43" i="9"/>
  <c r="D42" i="9"/>
  <c r="H42" i="9"/>
  <c r="I42" i="9"/>
  <c r="N42" i="9"/>
  <c r="G42" i="9"/>
  <c r="FY8" i="15"/>
  <c r="CC8" i="15"/>
  <c r="FP9" i="7"/>
  <c r="BT9" i="7"/>
  <c r="BT10" i="7"/>
  <c r="FP10" i="7"/>
  <c r="BW7" i="15"/>
  <c r="FS7" i="15"/>
  <c r="FR4" i="15"/>
  <c r="BV4" i="15"/>
  <c r="FQ8" i="14"/>
  <c r="BU8" i="14"/>
  <c r="FT5" i="7"/>
  <c r="BX5" i="7"/>
  <c r="FT5" i="14"/>
  <c r="BX5" i="14"/>
  <c r="C117" i="16"/>
  <c r="B118" i="16"/>
  <c r="BT10" i="14"/>
  <c r="FP10" i="14"/>
  <c r="BT4" i="14"/>
  <c r="FP4" i="14"/>
  <c r="BW8" i="7"/>
  <c r="FS8" i="7"/>
  <c r="FS4" i="7"/>
  <c r="BW4" i="7"/>
  <c r="FS9" i="14"/>
  <c r="BW9" i="14"/>
  <c r="GT106" i="14"/>
  <c r="GT107" i="14"/>
  <c r="GT104" i="14"/>
  <c r="GT108" i="14" s="1"/>
  <c r="EN108" i="14"/>
  <c r="EN104" i="14"/>
  <c r="EN106" i="14" s="1"/>
  <c r="B88" i="18"/>
  <c r="C87" i="18"/>
  <c r="FQ7" i="14"/>
  <c r="BU7" i="14"/>
  <c r="FO10" i="19" l="1"/>
  <c r="FO8" i="19"/>
  <c r="FO11" i="19" s="1"/>
  <c r="EN107" i="14"/>
  <c r="FT9" i="15"/>
  <c r="BX9" i="15"/>
  <c r="GW106" i="15"/>
  <c r="GW104" i="15"/>
  <c r="GW108" i="15" s="1"/>
  <c r="GW107" i="15"/>
  <c r="FP4" i="19"/>
  <c r="FP8" i="19" s="1"/>
  <c r="FU5" i="15"/>
  <c r="BY5" i="15"/>
  <c r="ES107" i="15"/>
  <c r="ES108" i="15"/>
  <c r="ES104" i="15"/>
  <c r="ES106" i="15" s="1"/>
  <c r="FV10" i="15"/>
  <c r="BZ10" i="15"/>
  <c r="C88" i="18"/>
  <c r="B89" i="18"/>
  <c r="GU107" i="14"/>
  <c r="GU106" i="14"/>
  <c r="GU104" i="14"/>
  <c r="GU108" i="14" s="1"/>
  <c r="FU5" i="14"/>
  <c r="BY5" i="14"/>
  <c r="FR8" i="14"/>
  <c r="BV8" i="14"/>
  <c r="FQ9" i="7"/>
  <c r="BU9" i="7"/>
  <c r="CD8" i="15"/>
  <c r="FZ8" i="15"/>
  <c r="EL107" i="7"/>
  <c r="EL108" i="7"/>
  <c r="EL104" i="7"/>
  <c r="EL106" i="7" s="1"/>
  <c r="FR7" i="14"/>
  <c r="BV7" i="14"/>
  <c r="BX4" i="7"/>
  <c r="FT4" i="7"/>
  <c r="FT8" i="7"/>
  <c r="BX8" i="7"/>
  <c r="FQ10" i="14"/>
  <c r="BU10" i="14"/>
  <c r="GU107" i="7"/>
  <c r="GU106" i="7"/>
  <c r="GU104" i="7"/>
  <c r="GU108" i="7" s="1"/>
  <c r="FV7" i="7"/>
  <c r="BZ7" i="7"/>
  <c r="EM108" i="14"/>
  <c r="EM104" i="14"/>
  <c r="EM106" i="14" s="1"/>
  <c r="C118" i="16"/>
  <c r="B119" i="16"/>
  <c r="FU5" i="7"/>
  <c r="BY5" i="7"/>
  <c r="FS4" i="15"/>
  <c r="BW4" i="15"/>
  <c r="FQ10" i="7"/>
  <c r="BU10" i="7"/>
  <c r="FT9" i="14"/>
  <c r="BX9" i="14"/>
  <c r="FQ4" i="14"/>
  <c r="BU4" i="14"/>
  <c r="BX7" i="15"/>
  <c r="FT7" i="15"/>
  <c r="B43" i="9"/>
  <c r="N43" i="9"/>
  <c r="G43" i="9"/>
  <c r="A44" i="9"/>
  <c r="C43" i="9"/>
  <c r="H43" i="9"/>
  <c r="I43" i="9"/>
  <c r="D43" i="9"/>
  <c r="M43" i="9"/>
  <c r="L43" i="9"/>
  <c r="FP10" i="19" l="1"/>
  <c r="FP9" i="19"/>
  <c r="FP11" i="19" s="1"/>
  <c r="EM107" i="14"/>
  <c r="CA10" i="15"/>
  <c r="FW10" i="15"/>
  <c r="FQ4" i="19"/>
  <c r="FQ9" i="19" s="1"/>
  <c r="GX104" i="15"/>
  <c r="GX108" i="15" s="1"/>
  <c r="GX107" i="15"/>
  <c r="GX106" i="15"/>
  <c r="FV5" i="15"/>
  <c r="BZ5" i="15"/>
  <c r="BY9" i="15"/>
  <c r="FU9" i="15"/>
  <c r="ER108" i="15"/>
  <c r="ER107" i="15"/>
  <c r="ER104" i="15"/>
  <c r="ER106" i="15" s="1"/>
  <c r="FU7" i="15"/>
  <c r="BY7" i="15"/>
  <c r="CA7" i="7"/>
  <c r="FW7" i="7"/>
  <c r="FU8" i="7"/>
  <c r="BY8" i="7"/>
  <c r="BY4" i="7"/>
  <c r="FU4" i="7"/>
  <c r="EK107" i="7"/>
  <c r="EK108" i="7"/>
  <c r="EK104" i="7"/>
  <c r="EK106" i="7" s="1"/>
  <c r="FR4" i="14"/>
  <c r="BV4" i="14"/>
  <c r="FT4" i="15"/>
  <c r="BX4" i="15"/>
  <c r="C119" i="16"/>
  <c r="B120" i="16"/>
  <c r="EL107" i="14"/>
  <c r="EL108" i="14"/>
  <c r="EL104" i="14"/>
  <c r="EL106" i="14" s="1"/>
  <c r="FS7" i="14"/>
  <c r="BW7" i="14"/>
  <c r="CE8" i="15"/>
  <c r="GA8" i="15"/>
  <c r="FS8" i="14"/>
  <c r="BW8" i="14"/>
  <c r="BV10" i="14"/>
  <c r="FR10" i="14"/>
  <c r="FR9" i="7"/>
  <c r="BV9" i="7"/>
  <c r="C89" i="18"/>
  <c r="B90" i="18"/>
  <c r="H44" i="9"/>
  <c r="B44" i="9"/>
  <c r="G44" i="9"/>
  <c r="N44" i="9"/>
  <c r="C44" i="9"/>
  <c r="L44" i="9"/>
  <c r="I44" i="9"/>
  <c r="D44" i="9"/>
  <c r="A45" i="9"/>
  <c r="M44" i="9"/>
  <c r="FU9" i="14"/>
  <c r="BY9" i="14"/>
  <c r="BV10" i="7"/>
  <c r="FR10" i="7"/>
  <c r="FV5" i="7"/>
  <c r="BZ5" i="7"/>
  <c r="GV107" i="7"/>
  <c r="GV106" i="7"/>
  <c r="GV104" i="7"/>
  <c r="GV108" i="7" s="1"/>
  <c r="FV5" i="14"/>
  <c r="BZ5" i="14"/>
  <c r="GV106" i="14"/>
  <c r="GV107" i="14"/>
  <c r="GV104" i="14"/>
  <c r="GV108" i="14" s="1"/>
  <c r="FQ10" i="19" l="1"/>
  <c r="FQ8" i="19"/>
  <c r="FQ11" i="19" s="1"/>
  <c r="EQ107" i="15"/>
  <c r="EQ108" i="15"/>
  <c r="EQ104" i="15"/>
  <c r="EQ106" i="15" s="1"/>
  <c r="CA5" i="15"/>
  <c r="FW5" i="15"/>
  <c r="FR4" i="19"/>
  <c r="FR9" i="19" s="1"/>
  <c r="GY104" i="15"/>
  <c r="GY108" i="15" s="1"/>
  <c r="GY106" i="15"/>
  <c r="GY107" i="15"/>
  <c r="BZ9" i="15"/>
  <c r="FV9" i="15"/>
  <c r="CB10" i="15"/>
  <c r="FX10" i="15"/>
  <c r="FS9" i="7"/>
  <c r="BW9" i="7"/>
  <c r="EK107" i="14"/>
  <c r="EK108" i="14"/>
  <c r="EK104" i="14"/>
  <c r="EK106" i="14" s="1"/>
  <c r="EJ108" i="7"/>
  <c r="EJ107" i="7"/>
  <c r="EJ104" i="7"/>
  <c r="EJ106" i="7" s="1"/>
  <c r="FS10" i="7"/>
  <c r="BW10" i="7"/>
  <c r="M45" i="9"/>
  <c r="H45" i="9"/>
  <c r="A46" i="9"/>
  <c r="D45" i="9"/>
  <c r="L45" i="9"/>
  <c r="B45" i="9"/>
  <c r="N45" i="9"/>
  <c r="G45" i="9"/>
  <c r="C45" i="9"/>
  <c r="I45" i="9"/>
  <c r="FT8" i="14"/>
  <c r="BX8" i="14"/>
  <c r="CF8" i="15"/>
  <c r="GB8" i="15"/>
  <c r="FU4" i="15"/>
  <c r="BY4" i="15"/>
  <c r="BW4" i="14"/>
  <c r="FS4" i="14"/>
  <c r="FV4" i="7"/>
  <c r="BZ4" i="7"/>
  <c r="CB7" i="7"/>
  <c r="FX7" i="7"/>
  <c r="GW106" i="14"/>
  <c r="GW107" i="14"/>
  <c r="GW104" i="14"/>
  <c r="GW108" i="14" s="1"/>
  <c r="FW5" i="14"/>
  <c r="CA5" i="14"/>
  <c r="GW106" i="7"/>
  <c r="GW107" i="7"/>
  <c r="GW104" i="7"/>
  <c r="GW108" i="7" s="1"/>
  <c r="CA5" i="7"/>
  <c r="FW5" i="7"/>
  <c r="FV9" i="14"/>
  <c r="BZ9" i="14"/>
  <c r="C90" i="18"/>
  <c r="B91" i="18"/>
  <c r="FT7" i="14"/>
  <c r="BX7" i="14"/>
  <c r="BZ8" i="7"/>
  <c r="FV8" i="7"/>
  <c r="FV7" i="15"/>
  <c r="BZ7" i="15"/>
  <c r="BW10" i="14"/>
  <c r="FS10" i="14"/>
  <c r="C120" i="16"/>
  <c r="B121" i="16"/>
  <c r="FR10" i="19" l="1"/>
  <c r="FR8" i="19"/>
  <c r="FR11" i="19" s="1"/>
  <c r="FW9" i="15"/>
  <c r="CA9" i="15"/>
  <c r="GZ104" i="15"/>
  <c r="GZ108" i="15" s="1"/>
  <c r="GZ106" i="15"/>
  <c r="GZ107" i="15"/>
  <c r="EP107" i="15"/>
  <c r="EP104" i="15"/>
  <c r="EP106" i="15" s="1"/>
  <c r="EP108" i="15"/>
  <c r="FY10" i="15"/>
  <c r="CC10" i="15"/>
  <c r="CB5" i="15"/>
  <c r="FX5" i="15"/>
  <c r="FS4" i="19"/>
  <c r="FS9" i="19" s="1"/>
  <c r="FS8" i="19"/>
  <c r="FT10" i="14"/>
  <c r="BX10" i="14"/>
  <c r="FW8" i="7"/>
  <c r="CA8" i="7"/>
  <c r="C91" i="18"/>
  <c r="B92" i="18"/>
  <c r="CB5" i="14"/>
  <c r="FX5" i="14"/>
  <c r="GX106" i="14"/>
  <c r="GX107" i="14"/>
  <c r="GX104" i="14"/>
  <c r="GX108" i="14" s="1"/>
  <c r="FY7" i="7"/>
  <c r="CC7" i="7"/>
  <c r="FT4" i="14"/>
  <c r="BX4" i="14"/>
  <c r="C46" i="9"/>
  <c r="D46" i="9"/>
  <c r="N46" i="9"/>
  <c r="B46" i="9"/>
  <c r="I46" i="9"/>
  <c r="L46" i="9"/>
  <c r="A47" i="9"/>
  <c r="G46" i="9"/>
  <c r="H46" i="9"/>
  <c r="M46" i="9"/>
  <c r="CA7" i="15"/>
  <c r="FW7" i="15"/>
  <c r="FU7" i="14"/>
  <c r="BY7" i="14"/>
  <c r="CB5" i="7"/>
  <c r="FX5" i="7"/>
  <c r="CA4" i="7"/>
  <c r="FW4" i="7"/>
  <c r="FV4" i="15"/>
  <c r="BZ4" i="15"/>
  <c r="EJ107" i="14"/>
  <c r="EJ108" i="14"/>
  <c r="EJ104" i="14"/>
  <c r="EJ106" i="14" s="1"/>
  <c r="B122" i="16"/>
  <c r="C121" i="16"/>
  <c r="FW9" i="14"/>
  <c r="CA9" i="14"/>
  <c r="CG8" i="15"/>
  <c r="GC8" i="15"/>
  <c r="EI108" i="7"/>
  <c r="EI107" i="7"/>
  <c r="EI104" i="7"/>
  <c r="EI106" i="7" s="1"/>
  <c r="FT9" i="7"/>
  <c r="BX9" i="7"/>
  <c r="GX106" i="7"/>
  <c r="GX107" i="7"/>
  <c r="GX104" i="7"/>
  <c r="GX108" i="7" s="1"/>
  <c r="FU8" i="14"/>
  <c r="BY8" i="14"/>
  <c r="BX10" i="7"/>
  <c r="FT10" i="7"/>
  <c r="FS10" i="19" l="1"/>
  <c r="FS11" i="19" s="1"/>
  <c r="CD10" i="15"/>
  <c r="FZ10" i="15"/>
  <c r="EO107" i="15"/>
  <c r="EO104" i="15"/>
  <c r="EO106" i="15" s="1"/>
  <c r="HA104" i="15"/>
  <c r="HA108" i="15" s="1"/>
  <c r="HA106" i="15"/>
  <c r="HA107" i="15"/>
  <c r="FX9" i="15"/>
  <c r="CB9" i="15"/>
  <c r="FT4" i="19"/>
  <c r="FT9" i="19" s="1"/>
  <c r="CC5" i="15"/>
  <c r="FY5" i="15"/>
  <c r="GY106" i="7"/>
  <c r="GY107" i="7"/>
  <c r="GY104" i="7"/>
  <c r="GY108" i="7" s="1"/>
  <c r="CB9" i="14"/>
  <c r="FX9" i="14"/>
  <c r="FX4" i="7"/>
  <c r="CB4" i="7"/>
  <c r="FV7" i="14"/>
  <c r="BZ7" i="14"/>
  <c r="FZ7" i="7"/>
  <c r="CD7" i="7"/>
  <c r="GY107" i="14"/>
  <c r="GY106" i="14"/>
  <c r="GY104" i="14"/>
  <c r="GY108" i="14" s="1"/>
  <c r="CC5" i="14"/>
  <c r="FY5" i="14"/>
  <c r="FX8" i="7"/>
  <c r="CB8" i="7"/>
  <c r="FW4" i="15"/>
  <c r="CA4" i="15"/>
  <c r="BZ8" i="14"/>
  <c r="FV8" i="14"/>
  <c r="EH107" i="7"/>
  <c r="EH108" i="7"/>
  <c r="EH104" i="7"/>
  <c r="EH106" i="7" s="1"/>
  <c r="EI108" i="14"/>
  <c r="EI107" i="14"/>
  <c r="EI104" i="14"/>
  <c r="EI106" i="14" s="1"/>
  <c r="FY5" i="7"/>
  <c r="CC5" i="7"/>
  <c r="FU4" i="14"/>
  <c r="BY4" i="14"/>
  <c r="C92" i="18"/>
  <c r="B93" i="18"/>
  <c r="BY10" i="14"/>
  <c r="FU10" i="14"/>
  <c r="FU10" i="7"/>
  <c r="BY10" i="7"/>
  <c r="FU9" i="7"/>
  <c r="BY9" i="7"/>
  <c r="CH8" i="15"/>
  <c r="GD8" i="15"/>
  <c r="B123" i="16"/>
  <c r="C122" i="16"/>
  <c r="CB7" i="15"/>
  <c r="FX7" i="15"/>
  <c r="B47" i="9"/>
  <c r="L47" i="9"/>
  <c r="G47" i="9"/>
  <c r="D47" i="9"/>
  <c r="M47" i="9"/>
  <c r="C47" i="9"/>
  <c r="A48" i="9"/>
  <c r="H47" i="9"/>
  <c r="I47" i="9"/>
  <c r="N47" i="9"/>
  <c r="FT10" i="19" l="1"/>
  <c r="FT8" i="19"/>
  <c r="EO108" i="15"/>
  <c r="FU4" i="19"/>
  <c r="FU9" i="19" s="1"/>
  <c r="HB107" i="15"/>
  <c r="HB106" i="15"/>
  <c r="HB104" i="15"/>
  <c r="HB108" i="15" s="1"/>
  <c r="CD5" i="15"/>
  <c r="FZ5" i="15"/>
  <c r="FY9" i="15"/>
  <c r="CC9" i="15"/>
  <c r="EN107" i="15"/>
  <c r="EN104" i="15"/>
  <c r="EN106" i="15" s="1"/>
  <c r="CE10" i="15"/>
  <c r="GA10" i="15"/>
  <c r="C123" i="16"/>
  <c r="B124" i="16"/>
  <c r="FV10" i="7"/>
  <c r="BZ10" i="7"/>
  <c r="C93" i="18"/>
  <c r="B94" i="18"/>
  <c r="FZ5" i="7"/>
  <c r="CD5" i="7"/>
  <c r="EH107" i="14"/>
  <c r="EH108" i="14"/>
  <c r="EH104" i="14"/>
  <c r="EH106" i="14" s="1"/>
  <c r="EG107" i="7"/>
  <c r="EG108" i="7"/>
  <c r="EG104" i="7"/>
  <c r="EG106" i="7" s="1"/>
  <c r="GZ106" i="14"/>
  <c r="GZ107" i="14"/>
  <c r="GZ104" i="14"/>
  <c r="GZ108" i="14" s="1"/>
  <c r="GZ107" i="7"/>
  <c r="GZ106" i="7"/>
  <c r="GZ104" i="7"/>
  <c r="GZ108" i="7" s="1"/>
  <c r="H48" i="9"/>
  <c r="A49" i="9"/>
  <c r="M48" i="9"/>
  <c r="D48" i="9"/>
  <c r="L48" i="9"/>
  <c r="I48" i="9"/>
  <c r="G48" i="9"/>
  <c r="C48" i="9"/>
  <c r="B48" i="9"/>
  <c r="N48" i="9"/>
  <c r="CC7" i="15"/>
  <c r="FY7" i="15"/>
  <c r="FW8" i="14"/>
  <c r="CA8" i="14"/>
  <c r="FZ5" i="14"/>
  <c r="CD5" i="14"/>
  <c r="FW7" i="14"/>
  <c r="CA7" i="14"/>
  <c r="GE8" i="15"/>
  <c r="CI8" i="15"/>
  <c r="FV4" i="14"/>
  <c r="BZ4" i="14"/>
  <c r="FX4" i="15"/>
  <c r="CB4" i="15"/>
  <c r="FY8" i="7"/>
  <c r="CC8" i="7"/>
  <c r="FY9" i="14"/>
  <c r="CC9" i="14"/>
  <c r="FV9" i="7"/>
  <c r="BZ9" i="7"/>
  <c r="BZ10" i="14"/>
  <c r="FV10" i="14"/>
  <c r="CE7" i="7"/>
  <c r="GA7" i="7"/>
  <c r="FY4" i="7"/>
  <c r="CC4" i="7"/>
  <c r="FT11" i="19" l="1"/>
  <c r="FU10" i="19"/>
  <c r="FU8" i="19"/>
  <c r="EN108" i="15"/>
  <c r="CD9" i="15"/>
  <c r="FZ9" i="15"/>
  <c r="HC104" i="15"/>
  <c r="HC108" i="15" s="1"/>
  <c r="HC106" i="15"/>
  <c r="HC107" i="15"/>
  <c r="EM108" i="15"/>
  <c r="EM104" i="15"/>
  <c r="EM106" i="15" s="1"/>
  <c r="EM107" i="15"/>
  <c r="FV4" i="19"/>
  <c r="FV8" i="19" s="1"/>
  <c r="CF10" i="15"/>
  <c r="GB10" i="15"/>
  <c r="CE5" i="15"/>
  <c r="GA5" i="15"/>
  <c r="FW10" i="14"/>
  <c r="CA10" i="14"/>
  <c r="CD7" i="15"/>
  <c r="FZ7" i="15"/>
  <c r="EG108" i="14"/>
  <c r="EG104" i="14"/>
  <c r="EG107" i="14" s="1"/>
  <c r="GB7" i="7"/>
  <c r="CF7" i="7"/>
  <c r="FZ4" i="7"/>
  <c r="CD4" i="7"/>
  <c r="CD9" i="14"/>
  <c r="FZ9" i="14"/>
  <c r="FY4" i="15"/>
  <c r="CC4" i="15"/>
  <c r="CJ8" i="15"/>
  <c r="GF8" i="15"/>
  <c r="GA5" i="14"/>
  <c r="CE5" i="14"/>
  <c r="FX8" i="14"/>
  <c r="CB8" i="14"/>
  <c r="G49" i="9"/>
  <c r="B49" i="9"/>
  <c r="N49" i="9"/>
  <c r="M49" i="9"/>
  <c r="I49" i="9"/>
  <c r="D49" i="9"/>
  <c r="H49" i="9"/>
  <c r="L49" i="9"/>
  <c r="C49" i="9"/>
  <c r="A50" i="9"/>
  <c r="HA106" i="7"/>
  <c r="HA107" i="7"/>
  <c r="HA104" i="7"/>
  <c r="HA108" i="7" s="1"/>
  <c r="C94" i="18"/>
  <c r="B95" i="18"/>
  <c r="C124" i="16"/>
  <c r="B125" i="16"/>
  <c r="HA106" i="14"/>
  <c r="HA107" i="14"/>
  <c r="HA104" i="14"/>
  <c r="HA108" i="14" s="1"/>
  <c r="EF107" i="7"/>
  <c r="EF108" i="7"/>
  <c r="EF104" i="7"/>
  <c r="EF106" i="7" s="1"/>
  <c r="CA9" i="7"/>
  <c r="FW9" i="7"/>
  <c r="FZ8" i="7"/>
  <c r="CD8" i="7"/>
  <c r="CA4" i="14"/>
  <c r="FW4" i="14"/>
  <c r="CB7" i="14"/>
  <c r="FX7" i="14"/>
  <c r="CE5" i="7"/>
  <c r="GA5" i="7"/>
  <c r="FW10" i="7"/>
  <c r="CA10" i="7"/>
  <c r="FU11" i="19" l="1"/>
  <c r="FV10" i="19"/>
  <c r="FV9" i="19"/>
  <c r="FV11" i="19" s="1"/>
  <c r="EG106" i="14"/>
  <c r="GB5" i="15"/>
  <c r="CF5" i="15"/>
  <c r="HD104" i="15"/>
  <c r="HD108" i="15" s="1"/>
  <c r="HD106" i="15"/>
  <c r="HD107" i="15"/>
  <c r="CG10" i="15"/>
  <c r="GC10" i="15"/>
  <c r="FW4" i="19"/>
  <c r="FW10" i="19" s="1"/>
  <c r="FW8" i="19"/>
  <c r="EL106" i="15"/>
  <c r="EL104" i="15"/>
  <c r="EL108" i="15" s="1"/>
  <c r="EL107" i="15"/>
  <c r="CE9" i="15"/>
  <c r="GA9" i="15"/>
  <c r="GB5" i="7"/>
  <c r="CF5" i="7"/>
  <c r="C95" i="18"/>
  <c r="B96" i="18"/>
  <c r="CC8" i="14"/>
  <c r="FY8" i="14"/>
  <c r="GC7" i="7"/>
  <c r="CG7" i="7"/>
  <c r="CE7" i="15"/>
  <c r="GA7" i="15"/>
  <c r="FX10" i="7"/>
  <c r="CB10" i="7"/>
  <c r="EE108" i="7"/>
  <c r="EE107" i="7"/>
  <c r="EE104" i="7"/>
  <c r="EE106" i="7" s="1"/>
  <c r="CK8" i="15"/>
  <c r="GG8" i="15"/>
  <c r="GA9" i="14"/>
  <c r="CE9" i="14"/>
  <c r="FY7" i="14"/>
  <c r="CC7" i="14"/>
  <c r="CB4" i="14"/>
  <c r="FX4" i="14"/>
  <c r="FX9" i="7"/>
  <c r="CB9" i="7"/>
  <c r="HB106" i="14"/>
  <c r="HB104" i="14"/>
  <c r="HB108" i="14" s="1"/>
  <c r="C125" i="16"/>
  <c r="B126" i="16"/>
  <c r="GB5" i="14"/>
  <c r="CF5" i="14"/>
  <c r="FZ4" i="15"/>
  <c r="CD4" i="15"/>
  <c r="GA4" i="7"/>
  <c r="CE4" i="7"/>
  <c r="CB10" i="14"/>
  <c r="FX10" i="14"/>
  <c r="GA8" i="7"/>
  <c r="CE8" i="7"/>
  <c r="HB106" i="7"/>
  <c r="HB107" i="7"/>
  <c r="HB104" i="7"/>
  <c r="HB108" i="7" s="1"/>
  <c r="D50" i="9"/>
  <c r="L50" i="9"/>
  <c r="C50" i="9"/>
  <c r="N50" i="9"/>
  <c r="G50" i="9"/>
  <c r="M50" i="9"/>
  <c r="I50" i="9"/>
  <c r="H50" i="9"/>
  <c r="B50" i="9"/>
  <c r="A51" i="9"/>
  <c r="EF107" i="14"/>
  <c r="EF108" i="14"/>
  <c r="EF104" i="14"/>
  <c r="EF106" i="14" s="1"/>
  <c r="FW9" i="19" l="1"/>
  <c r="FW11" i="19" s="1"/>
  <c r="HB107" i="14"/>
  <c r="CF9" i="15"/>
  <c r="GB9" i="15"/>
  <c r="CH10" i="15"/>
  <c r="GD10" i="15"/>
  <c r="EK104" i="15"/>
  <c r="EK106" i="15" s="1"/>
  <c r="EK107" i="15"/>
  <c r="EK108" i="15"/>
  <c r="HE106" i="15"/>
  <c r="HE107" i="15"/>
  <c r="HE104" i="15"/>
  <c r="HE108" i="15" s="1"/>
  <c r="CG5" i="15"/>
  <c r="GC5" i="15"/>
  <c r="FX4" i="19"/>
  <c r="FX9" i="19" s="1"/>
  <c r="FX8" i="19"/>
  <c r="FY10" i="14"/>
  <c r="CC10" i="14"/>
  <c r="GA4" i="15"/>
  <c r="CE4" i="15"/>
  <c r="C126" i="16"/>
  <c r="B127" i="16"/>
  <c r="FY9" i="7"/>
  <c r="CC9" i="7"/>
  <c r="CF9" i="14"/>
  <c r="GB9" i="14"/>
  <c r="ED107" i="7"/>
  <c r="ED108" i="7"/>
  <c r="ED104" i="7"/>
  <c r="ED106" i="7" s="1"/>
  <c r="CC10" i="7"/>
  <c r="FY10" i="7"/>
  <c r="GD7" i="7"/>
  <c r="CH7" i="7"/>
  <c r="B97" i="18"/>
  <c r="C96" i="18"/>
  <c r="GB8" i="7"/>
  <c r="CF8" i="7"/>
  <c r="HC106" i="14"/>
  <c r="HC104" i="14"/>
  <c r="HC108" i="14" s="1"/>
  <c r="A52" i="9"/>
  <c r="N51" i="9"/>
  <c r="B51" i="9"/>
  <c r="H51" i="9"/>
  <c r="G51" i="9"/>
  <c r="C51" i="9"/>
  <c r="M51" i="9"/>
  <c r="L51" i="9"/>
  <c r="D51" i="9"/>
  <c r="I51" i="9"/>
  <c r="HC106" i="7"/>
  <c r="HC107" i="7"/>
  <c r="HC104" i="7"/>
  <c r="HC108" i="7" s="1"/>
  <c r="GB4" i="7"/>
  <c r="CF4" i="7"/>
  <c r="GC5" i="14"/>
  <c r="CG5" i="14"/>
  <c r="FZ7" i="14"/>
  <c r="CD7" i="14"/>
  <c r="CG5" i="7"/>
  <c r="GC5" i="7"/>
  <c r="EE108" i="14"/>
  <c r="EE104" i="14"/>
  <c r="EE106" i="14" s="1"/>
  <c r="FY4" i="14"/>
  <c r="CC4" i="14"/>
  <c r="GH8" i="15"/>
  <c r="CL8" i="15"/>
  <c r="CF7" i="15"/>
  <c r="GB7" i="15"/>
  <c r="FZ8" i="14"/>
  <c r="CD8" i="14"/>
  <c r="FX10" i="19" l="1"/>
  <c r="FX11" i="19" s="1"/>
  <c r="HC107" i="14"/>
  <c r="EE107" i="14"/>
  <c r="EJ107" i="15"/>
  <c r="EJ108" i="15"/>
  <c r="EJ104" i="15"/>
  <c r="EJ106" i="15" s="1"/>
  <c r="CI10" i="15"/>
  <c r="GE10" i="15"/>
  <c r="CH5" i="15"/>
  <c r="GD5" i="15"/>
  <c r="HF106" i="15"/>
  <c r="HF107" i="15"/>
  <c r="HF104" i="15"/>
  <c r="HF108" i="15" s="1"/>
  <c r="FY4" i="19"/>
  <c r="FY9" i="19" s="1"/>
  <c r="CG9" i="15"/>
  <c r="GC9" i="15"/>
  <c r="CM8" i="15"/>
  <c r="GI8" i="15"/>
  <c r="GC7" i="15"/>
  <c r="CG7" i="15"/>
  <c r="GD5" i="14"/>
  <c r="CH5" i="14"/>
  <c r="HD106" i="14"/>
  <c r="HD107" i="14"/>
  <c r="HD104" i="14"/>
  <c r="HD108" i="14" s="1"/>
  <c r="GC8" i="7"/>
  <c r="CG8" i="7"/>
  <c r="GE7" i="7"/>
  <c r="CI7" i="7"/>
  <c r="GB4" i="15"/>
  <c r="CF4" i="15"/>
  <c r="HD107" i="7"/>
  <c r="HD106" i="7"/>
  <c r="HD104" i="7"/>
  <c r="HD108" i="7" s="1"/>
  <c r="EC108" i="7"/>
  <c r="EC107" i="7"/>
  <c r="EC104" i="7"/>
  <c r="EC106" i="7" s="1"/>
  <c r="GA8" i="14"/>
  <c r="CE8" i="14"/>
  <c r="GC4" i="7"/>
  <c r="CG4" i="7"/>
  <c r="C52" i="9"/>
  <c r="N52" i="9"/>
  <c r="G52" i="9"/>
  <c r="A53" i="9"/>
  <c r="B52" i="9"/>
  <c r="D52" i="9"/>
  <c r="L52" i="9"/>
  <c r="H52" i="9"/>
  <c r="I52" i="9"/>
  <c r="M52" i="9"/>
  <c r="GC9" i="14"/>
  <c r="CG9" i="14"/>
  <c r="C127" i="16"/>
  <c r="B128" i="16"/>
  <c r="FZ10" i="14"/>
  <c r="CD10" i="14"/>
  <c r="GA7" i="14"/>
  <c r="CE7" i="14"/>
  <c r="FZ4" i="14"/>
  <c r="CD4" i="14"/>
  <c r="ED108" i="14"/>
  <c r="ED104" i="14"/>
  <c r="ED106" i="14" s="1"/>
  <c r="GD5" i="7"/>
  <c r="CH5" i="7"/>
  <c r="C97" i="18"/>
  <c r="B98" i="18"/>
  <c r="CD10" i="7"/>
  <c r="FZ10" i="7"/>
  <c r="FZ9" i="7"/>
  <c r="CD9" i="7"/>
  <c r="FY10" i="19" l="1"/>
  <c r="FY8" i="19"/>
  <c r="FY11" i="19" s="1"/>
  <c r="ED107" i="14"/>
  <c r="GD9" i="15"/>
  <c r="CH9" i="15"/>
  <c r="HG106" i="15"/>
  <c r="HG107" i="15"/>
  <c r="HG104" i="15"/>
  <c r="HG108" i="15" s="1"/>
  <c r="GE5" i="15"/>
  <c r="CI5" i="15"/>
  <c r="EI104" i="15"/>
  <c r="EI106" i="15" s="1"/>
  <c r="EI107" i="15"/>
  <c r="EI108" i="15"/>
  <c r="FZ4" i="19"/>
  <c r="FZ10" i="19" s="1"/>
  <c r="GF10" i="15"/>
  <c r="CJ10" i="15"/>
  <c r="GA9" i="7"/>
  <c r="CE9" i="7"/>
  <c r="GA10" i="7"/>
  <c r="CE10" i="7"/>
  <c r="GB7" i="14"/>
  <c r="CF7" i="14"/>
  <c r="C128" i="16"/>
  <c r="B129" i="16"/>
  <c r="EB107" i="7"/>
  <c r="EB108" i="7"/>
  <c r="EB104" i="7"/>
  <c r="EB106" i="7" s="1"/>
  <c r="CJ7" i="7"/>
  <c r="GF7" i="7"/>
  <c r="GE5" i="14"/>
  <c r="CI5" i="14"/>
  <c r="CH7" i="15"/>
  <c r="GD7" i="15"/>
  <c r="C98" i="18"/>
  <c r="B99" i="18"/>
  <c r="GB8" i="14"/>
  <c r="CF8" i="14"/>
  <c r="GA10" i="14"/>
  <c r="CE10" i="14"/>
  <c r="GC4" i="15"/>
  <c r="CG4" i="15"/>
  <c r="GD8" i="7"/>
  <c r="CH8" i="7"/>
  <c r="GA4" i="14"/>
  <c r="CE4" i="14"/>
  <c r="GE5" i="7"/>
  <c r="CI5" i="7"/>
  <c r="EC107" i="14"/>
  <c r="EC108" i="14"/>
  <c r="EC104" i="14"/>
  <c r="EC106" i="14" s="1"/>
  <c r="GD9" i="14"/>
  <c r="CH9" i="14"/>
  <c r="G53" i="9"/>
  <c r="B53" i="9"/>
  <c r="L53" i="9"/>
  <c r="A54" i="9"/>
  <c r="D53" i="9"/>
  <c r="N53" i="9"/>
  <c r="C53" i="9"/>
  <c r="H53" i="9"/>
  <c r="I53" i="9"/>
  <c r="M53" i="9"/>
  <c r="CH4" i="7"/>
  <c r="GD4" i="7"/>
  <c r="HE107" i="7"/>
  <c r="HE106" i="7"/>
  <c r="HE104" i="7"/>
  <c r="HE108" i="7" s="1"/>
  <c r="HE106" i="14"/>
  <c r="HE107" i="14"/>
  <c r="HE104" i="14"/>
  <c r="HE108" i="14" s="1"/>
  <c r="CN8" i="15"/>
  <c r="GJ8" i="15"/>
  <c r="FZ9" i="19" l="1"/>
  <c r="FZ8" i="19"/>
  <c r="FZ11" i="19" s="1"/>
  <c r="EH107" i="15"/>
  <c r="EH104" i="15"/>
  <c r="EH106" i="15" s="1"/>
  <c r="EH108" i="15"/>
  <c r="CJ5" i="15"/>
  <c r="GF5" i="15"/>
  <c r="CK10" i="15"/>
  <c r="GG10" i="15"/>
  <c r="GA4" i="19"/>
  <c r="GA10" i="19" s="1"/>
  <c r="GA8" i="19"/>
  <c r="GA9" i="19"/>
  <c r="GE9" i="15"/>
  <c r="CI9" i="15"/>
  <c r="HH106" i="15"/>
  <c r="HH104" i="15"/>
  <c r="HH108" i="15" s="1"/>
  <c r="HH107" i="15"/>
  <c r="CF4" i="14"/>
  <c r="GB4" i="14"/>
  <c r="GD4" i="15"/>
  <c r="CH4" i="15"/>
  <c r="C129" i="16"/>
  <c r="B130" i="16"/>
  <c r="GB10" i="7"/>
  <c r="CF10" i="7"/>
  <c r="GC8" i="14"/>
  <c r="CG8" i="14"/>
  <c r="EA107" i="7"/>
  <c r="EA108" i="7"/>
  <c r="EA104" i="7"/>
  <c r="EA106" i="7" s="1"/>
  <c r="HF106" i="14"/>
  <c r="HF107" i="14"/>
  <c r="HF104" i="14"/>
  <c r="HF108" i="14" s="1"/>
  <c r="GK8" i="15"/>
  <c r="CO8" i="15"/>
  <c r="HF106" i="7"/>
  <c r="HF107" i="7"/>
  <c r="HF104" i="7"/>
  <c r="HF108" i="7" s="1"/>
  <c r="H54" i="9"/>
  <c r="M54" i="9"/>
  <c r="C54" i="9"/>
  <c r="A55" i="9"/>
  <c r="B54" i="9"/>
  <c r="D54" i="9"/>
  <c r="I54" i="9"/>
  <c r="N54" i="9"/>
  <c r="G54" i="9"/>
  <c r="L54" i="9"/>
  <c r="GE9" i="14"/>
  <c r="CI9" i="14"/>
  <c r="EB107" i="14"/>
  <c r="EB108" i="14"/>
  <c r="EB104" i="14"/>
  <c r="EB106" i="14" s="1"/>
  <c r="CJ5" i="7"/>
  <c r="GF5" i="7"/>
  <c r="GE8" i="7"/>
  <c r="CI8" i="7"/>
  <c r="CF10" i="14"/>
  <c r="GB10" i="14"/>
  <c r="CI7" i="15"/>
  <c r="GE7" i="15"/>
  <c r="GG7" i="7"/>
  <c r="CK7" i="7"/>
  <c r="GC7" i="14"/>
  <c r="CG7" i="14"/>
  <c r="CF9" i="7"/>
  <c r="GB9" i="7"/>
  <c r="GE4" i="7"/>
  <c r="CI4" i="7"/>
  <c r="B100" i="18"/>
  <c r="C99" i="18"/>
  <c r="GF5" i="14"/>
  <c r="CJ5" i="14"/>
  <c r="GA11" i="19" l="1"/>
  <c r="HI106" i="15"/>
  <c r="HI104" i="15"/>
  <c r="HI108" i="15" s="1"/>
  <c r="HI107" i="15"/>
  <c r="GF9" i="15"/>
  <c r="CJ9" i="15"/>
  <c r="CL10" i="15"/>
  <c r="GH10" i="15"/>
  <c r="EG107" i="15"/>
  <c r="EG104" i="15"/>
  <c r="EG106" i="15" s="1"/>
  <c r="EG108" i="15"/>
  <c r="GB4" i="19"/>
  <c r="GB10" i="19" s="1"/>
  <c r="GB8" i="19"/>
  <c r="GB9" i="19"/>
  <c r="GG5" i="15"/>
  <c r="CK5" i="15"/>
  <c r="GF4" i="7"/>
  <c r="CJ4" i="7"/>
  <c r="CJ7" i="15"/>
  <c r="GF7" i="15"/>
  <c r="C100" i="18"/>
  <c r="B101" i="18"/>
  <c r="GC9" i="7"/>
  <c r="CG9" i="7"/>
  <c r="GC10" i="14"/>
  <c r="CG10" i="14"/>
  <c r="GG5" i="7"/>
  <c r="CK5" i="7"/>
  <c r="DZ107" i="7"/>
  <c r="DZ108" i="7"/>
  <c r="DZ104" i="7"/>
  <c r="DZ106" i="7" s="1"/>
  <c r="GD8" i="14"/>
  <c r="CH8" i="14"/>
  <c r="GC10" i="7"/>
  <c r="CG10" i="7"/>
  <c r="GE4" i="15"/>
  <c r="CI4" i="15"/>
  <c r="GD7" i="14"/>
  <c r="CH7" i="14"/>
  <c r="EA108" i="14"/>
  <c r="EA104" i="14"/>
  <c r="EA106" i="14" s="1"/>
  <c r="GF9" i="14"/>
  <c r="CJ9" i="14"/>
  <c r="G55" i="9"/>
  <c r="M55" i="9"/>
  <c r="I55" i="9"/>
  <c r="H55" i="9"/>
  <c r="D55" i="9"/>
  <c r="L55" i="9"/>
  <c r="B55" i="9"/>
  <c r="N55" i="9"/>
  <c r="C55" i="9"/>
  <c r="A56" i="9"/>
  <c r="GL8" i="15"/>
  <c r="CP8" i="15"/>
  <c r="HG106" i="14"/>
  <c r="HG108" i="14"/>
  <c r="HG104" i="14"/>
  <c r="HG107" i="14" s="1"/>
  <c r="C130" i="16"/>
  <c r="B131" i="16"/>
  <c r="GG5" i="14"/>
  <c r="CK5" i="14"/>
  <c r="GF8" i="7"/>
  <c r="CJ8" i="7"/>
  <c r="GH7" i="7"/>
  <c r="CL7" i="7"/>
  <c r="HG106" i="7"/>
  <c r="HG107" i="7"/>
  <c r="HG104" i="7"/>
  <c r="HG108" i="7" s="1"/>
  <c r="GC4" i="14"/>
  <c r="CG4" i="14"/>
  <c r="GB11" i="19" l="1"/>
  <c r="EA107" i="14"/>
  <c r="GC4" i="19"/>
  <c r="GC10" i="19" s="1"/>
  <c r="GC8" i="19"/>
  <c r="CM10" i="15"/>
  <c r="GI10" i="15"/>
  <c r="CK9" i="15"/>
  <c r="GG9" i="15"/>
  <c r="EF107" i="15"/>
  <c r="EF104" i="15"/>
  <c r="EF106" i="15" s="1"/>
  <c r="EF108" i="15"/>
  <c r="HJ104" i="15"/>
  <c r="HJ108" i="15" s="1"/>
  <c r="HJ107" i="15"/>
  <c r="HJ106" i="15"/>
  <c r="GH5" i="15"/>
  <c r="CL5" i="15"/>
  <c r="GG8" i="7"/>
  <c r="CK8" i="7"/>
  <c r="C131" i="16"/>
  <c r="B132" i="16"/>
  <c r="GE7" i="14"/>
  <c r="CI7" i="14"/>
  <c r="GF4" i="15"/>
  <c r="CJ4" i="15"/>
  <c r="DY107" i="7"/>
  <c r="DY108" i="7"/>
  <c r="DY104" i="7"/>
  <c r="DY106" i="7" s="1"/>
  <c r="GH5" i="7"/>
  <c r="CL5" i="7"/>
  <c r="GD9" i="7"/>
  <c r="CH9" i="7"/>
  <c r="GD4" i="14"/>
  <c r="CH4" i="14"/>
  <c r="GM8" i="15"/>
  <c r="CQ8" i="15"/>
  <c r="GG9" i="14"/>
  <c r="CK9" i="14"/>
  <c r="DZ108" i="14"/>
  <c r="DZ104" i="14"/>
  <c r="DZ106" i="14" s="1"/>
  <c r="GE8" i="14"/>
  <c r="CI8" i="14"/>
  <c r="CK7" i="15"/>
  <c r="GG7" i="15"/>
  <c r="GI7" i="7"/>
  <c r="CM7" i="7"/>
  <c r="GH5" i="14"/>
  <c r="CL5" i="14"/>
  <c r="HH106" i="14"/>
  <c r="HH107" i="14"/>
  <c r="HH104" i="14"/>
  <c r="HH108" i="14" s="1"/>
  <c r="GD10" i="7"/>
  <c r="CH10" i="7"/>
  <c r="GD10" i="14"/>
  <c r="CH10" i="14"/>
  <c r="C101" i="18"/>
  <c r="B102" i="18"/>
  <c r="GG4" i="7"/>
  <c r="CK4" i="7"/>
  <c r="HH107" i="7"/>
  <c r="HH106" i="7"/>
  <c r="HH104" i="7"/>
  <c r="HH108" i="7" s="1"/>
  <c r="N56" i="9"/>
  <c r="A57" i="9"/>
  <c r="I56" i="9"/>
  <c r="M56" i="9"/>
  <c r="C56" i="9"/>
  <c r="D56" i="9"/>
  <c r="G56" i="9"/>
  <c r="H56" i="9"/>
  <c r="B56" i="9"/>
  <c r="L56" i="9"/>
  <c r="GC9" i="19" l="1"/>
  <c r="GC11" i="19" s="1"/>
  <c r="DZ107" i="14"/>
  <c r="CM5" i="15"/>
  <c r="GI5" i="15"/>
  <c r="GH9" i="15"/>
  <c r="CL9" i="15"/>
  <c r="GD9" i="19"/>
  <c r="GD4" i="19"/>
  <c r="GD10" i="19" s="1"/>
  <c r="HK106" i="15"/>
  <c r="HK107" i="15"/>
  <c r="HK104" i="15"/>
  <c r="HK108" i="15" s="1"/>
  <c r="EE104" i="15"/>
  <c r="EE108" i="15" s="1"/>
  <c r="EE107" i="15"/>
  <c r="CN10" i="15"/>
  <c r="GJ10" i="15"/>
  <c r="C102" i="18"/>
  <c r="B103" i="18"/>
  <c r="GJ7" i="7"/>
  <c r="CN7" i="7"/>
  <c r="GF8" i="14"/>
  <c r="CJ8" i="14"/>
  <c r="DY107" i="14"/>
  <c r="DY108" i="14"/>
  <c r="DY104" i="14"/>
  <c r="DY106" i="14" s="1"/>
  <c r="GE4" i="14"/>
  <c r="CI4" i="14"/>
  <c r="GI5" i="7"/>
  <c r="CM5" i="7"/>
  <c r="GE10" i="7"/>
  <c r="CI10" i="7"/>
  <c r="HI106" i="14"/>
  <c r="HI107" i="14"/>
  <c r="HI104" i="14"/>
  <c r="HI108" i="14" s="1"/>
  <c r="CR8" i="15"/>
  <c r="GN8" i="15"/>
  <c r="CJ7" i="14"/>
  <c r="GF7" i="14"/>
  <c r="GH8" i="7"/>
  <c r="CL8" i="7"/>
  <c r="HI106" i="7"/>
  <c r="HI107" i="7"/>
  <c r="HI104" i="7"/>
  <c r="HI108" i="7" s="1"/>
  <c r="GH4" i="7"/>
  <c r="CL4" i="7"/>
  <c r="GE10" i="14"/>
  <c r="CI10" i="14"/>
  <c r="GI5" i="14"/>
  <c r="CM5" i="14"/>
  <c r="GE9" i="7"/>
  <c r="CI9" i="7"/>
  <c r="M57" i="9"/>
  <c r="H57" i="9"/>
  <c r="C57" i="9"/>
  <c r="I57" i="9"/>
  <c r="L57" i="9"/>
  <c r="B57" i="9"/>
  <c r="N57" i="9"/>
  <c r="G57" i="9"/>
  <c r="D57" i="9"/>
  <c r="A58" i="9"/>
  <c r="CL7" i="15"/>
  <c r="GH7" i="15"/>
  <c r="GH9" i="14"/>
  <c r="CL9" i="14"/>
  <c r="DX108" i="7"/>
  <c r="DX107" i="7"/>
  <c r="DX104" i="7"/>
  <c r="DX106" i="7" s="1"/>
  <c r="GG4" i="15"/>
  <c r="CK4" i="15"/>
  <c r="C132" i="16"/>
  <c r="B133" i="16"/>
  <c r="GD8" i="19" l="1"/>
  <c r="GD11" i="19" s="1"/>
  <c r="EE106" i="15"/>
  <c r="CM9" i="15"/>
  <c r="GI9" i="15"/>
  <c r="CO10" i="15"/>
  <c r="GK10" i="15"/>
  <c r="ED104" i="15"/>
  <c r="ED108" i="15" s="1"/>
  <c r="ED107" i="15"/>
  <c r="HL106" i="15"/>
  <c r="HL104" i="15"/>
  <c r="HL108" i="15" s="1"/>
  <c r="HL107" i="15"/>
  <c r="GE9" i="19"/>
  <c r="GE4" i="19"/>
  <c r="GE10" i="19" s="1"/>
  <c r="GJ5" i="15"/>
  <c r="CN5" i="15"/>
  <c r="GH4" i="15"/>
  <c r="CL4" i="15"/>
  <c r="DW107" i="7"/>
  <c r="DW108" i="7"/>
  <c r="DW104" i="7"/>
  <c r="DW106" i="7" s="1"/>
  <c r="CM4" i="7"/>
  <c r="GI4" i="7"/>
  <c r="GG7" i="14"/>
  <c r="CK7" i="14"/>
  <c r="GF10" i="7"/>
  <c r="CJ10" i="7"/>
  <c r="CJ4" i="14"/>
  <c r="GF4" i="14"/>
  <c r="DX107" i="14"/>
  <c r="DX108" i="14"/>
  <c r="DX104" i="14"/>
  <c r="DX106" i="14" s="1"/>
  <c r="GG8" i="14"/>
  <c r="CK8" i="14"/>
  <c r="GF9" i="7"/>
  <c r="CJ9" i="7"/>
  <c r="GI8" i="7"/>
  <c r="CM8" i="7"/>
  <c r="HJ106" i="14"/>
  <c r="HJ108" i="14"/>
  <c r="HJ104" i="14"/>
  <c r="HJ107" i="14" s="1"/>
  <c r="CM7" i="15"/>
  <c r="GI7" i="15"/>
  <c r="GF10" i="14"/>
  <c r="CJ10" i="14"/>
  <c r="CS8" i="15"/>
  <c r="GO8" i="15"/>
  <c r="CN5" i="7"/>
  <c r="GJ5" i="7"/>
  <c r="CO7" i="7"/>
  <c r="GK7" i="7"/>
  <c r="C103" i="18"/>
  <c r="B104" i="18"/>
  <c r="C133" i="16"/>
  <c r="B134" i="16"/>
  <c r="CM9" i="14"/>
  <c r="GI9" i="14"/>
  <c r="I58" i="9"/>
  <c r="B58" i="9"/>
  <c r="L58" i="9"/>
  <c r="N58" i="9"/>
  <c r="H58" i="9"/>
  <c r="C58" i="9"/>
  <c r="D58" i="9"/>
  <c r="G58" i="9"/>
  <c r="M58" i="9"/>
  <c r="A59" i="9"/>
  <c r="GJ5" i="14"/>
  <c r="CN5" i="14"/>
  <c r="HJ106" i="7"/>
  <c r="HJ107" i="7"/>
  <c r="HJ104" i="7"/>
  <c r="HJ108" i="7" s="1"/>
  <c r="GE8" i="19" l="1"/>
  <c r="GE11" i="19" s="1"/>
  <c r="ED106" i="15"/>
  <c r="GK5" i="15"/>
  <c r="CO5" i="15"/>
  <c r="EC104" i="15"/>
  <c r="EC106" i="15" s="1"/>
  <c r="EC107" i="15"/>
  <c r="GF4" i="19"/>
  <c r="GF8" i="19" s="1"/>
  <c r="GF10" i="19"/>
  <c r="GF9" i="19"/>
  <c r="HM106" i="15"/>
  <c r="HM107" i="15"/>
  <c r="HM104" i="15"/>
  <c r="HM108" i="15" s="1"/>
  <c r="CP10" i="15"/>
  <c r="GL10" i="15"/>
  <c r="GJ9" i="15"/>
  <c r="CN9" i="15"/>
  <c r="GK5" i="14"/>
  <c r="CO5" i="14"/>
  <c r="GL7" i="7"/>
  <c r="CP7" i="7"/>
  <c r="GP8" i="15"/>
  <c r="CT8" i="15"/>
  <c r="CN7" i="15"/>
  <c r="GJ7" i="15"/>
  <c r="GJ8" i="7"/>
  <c r="CN8" i="7"/>
  <c r="GH8" i="14"/>
  <c r="CL8" i="14"/>
  <c r="GG4" i="14"/>
  <c r="CK4" i="14"/>
  <c r="CN4" i="7"/>
  <c r="GJ4" i="7"/>
  <c r="GJ9" i="14"/>
  <c r="CN9" i="14"/>
  <c r="C104" i="18"/>
  <c r="B105" i="18"/>
  <c r="CK10" i="14"/>
  <c r="GG10" i="14"/>
  <c r="HK107" i="14"/>
  <c r="HK106" i="14"/>
  <c r="HK104" i="14"/>
  <c r="HK108" i="14" s="1"/>
  <c r="GG10" i="7"/>
  <c r="CK10" i="7"/>
  <c r="M59" i="9"/>
  <c r="G59" i="9"/>
  <c r="N59" i="9"/>
  <c r="I59" i="9"/>
  <c r="D59" i="9"/>
  <c r="B59" i="9"/>
  <c r="L59" i="9"/>
  <c r="A60" i="9"/>
  <c r="C59" i="9"/>
  <c r="H59" i="9"/>
  <c r="GK5" i="7"/>
  <c r="CO5" i="7"/>
  <c r="CK9" i="7"/>
  <c r="GG9" i="7"/>
  <c r="GI4" i="15"/>
  <c r="CM4" i="15"/>
  <c r="HK107" i="7"/>
  <c r="HK106" i="7"/>
  <c r="HK104" i="7"/>
  <c r="HK108" i="7" s="1"/>
  <c r="C134" i="16"/>
  <c r="B135" i="16"/>
  <c r="DW108" i="14"/>
  <c r="DW107" i="14"/>
  <c r="DW104" i="14"/>
  <c r="DW106" i="14" s="1"/>
  <c r="GH7" i="14"/>
  <c r="CL7" i="14"/>
  <c r="DV107" i="7"/>
  <c r="DV108" i="7"/>
  <c r="DV104" i="7"/>
  <c r="DV106" i="7" s="1"/>
  <c r="GF11" i="19" l="1"/>
  <c r="EC108" i="15"/>
  <c r="CQ10" i="15"/>
  <c r="GM10" i="15"/>
  <c r="GG4" i="19"/>
  <c r="GG10" i="19" s="1"/>
  <c r="GG9" i="19"/>
  <c r="CO9" i="15"/>
  <c r="GK9" i="15"/>
  <c r="EB107" i="15"/>
  <c r="EB104" i="15"/>
  <c r="EB106" i="15" s="1"/>
  <c r="HN106" i="15"/>
  <c r="HN104" i="15"/>
  <c r="HN108" i="15" s="1"/>
  <c r="HN107" i="15"/>
  <c r="CP5" i="15"/>
  <c r="GL5" i="15"/>
  <c r="GI7" i="14"/>
  <c r="CM7" i="14"/>
  <c r="HL107" i="7"/>
  <c r="HL106" i="7"/>
  <c r="HL104" i="7"/>
  <c r="HL108" i="7" s="1"/>
  <c r="GJ4" i="15"/>
  <c r="CN4" i="15"/>
  <c r="GL5" i="7"/>
  <c r="CP5" i="7"/>
  <c r="A61" i="9"/>
  <c r="H60" i="9"/>
  <c r="C60" i="9"/>
  <c r="D60" i="9"/>
  <c r="N60" i="9"/>
  <c r="G60" i="9"/>
  <c r="I60" i="9"/>
  <c r="M60" i="9"/>
  <c r="L60" i="9"/>
  <c r="B60" i="9"/>
  <c r="GH10" i="7"/>
  <c r="CL10" i="7"/>
  <c r="HL106" i="14"/>
  <c r="HL104" i="14"/>
  <c r="HL108" i="14" s="1"/>
  <c r="GH10" i="14"/>
  <c r="CL10" i="14"/>
  <c r="GL5" i="14"/>
  <c r="CP5" i="14"/>
  <c r="C135" i="16"/>
  <c r="B136" i="16"/>
  <c r="GH9" i="7"/>
  <c r="CL9" i="7"/>
  <c r="C105" i="18"/>
  <c r="B106" i="18"/>
  <c r="GI8" i="14"/>
  <c r="CM8" i="14"/>
  <c r="CQ7" i="7"/>
  <c r="GM7" i="7"/>
  <c r="DU107" i="7"/>
  <c r="DU108" i="7"/>
  <c r="DU104" i="7"/>
  <c r="DU106" i="7" s="1"/>
  <c r="GK4" i="7"/>
  <c r="CO4" i="7"/>
  <c r="CO7" i="15"/>
  <c r="GK7" i="15"/>
  <c r="DV107" i="14"/>
  <c r="DV108" i="14"/>
  <c r="DV104" i="14"/>
  <c r="DV106" i="14" s="1"/>
  <c r="CO9" i="14"/>
  <c r="GK9" i="14"/>
  <c r="GH4" i="14"/>
  <c r="CL4" i="14"/>
  <c r="CO8" i="7"/>
  <c r="GK8" i="7"/>
  <c r="CU8" i="15"/>
  <c r="GQ8" i="15"/>
  <c r="GG8" i="19" l="1"/>
  <c r="GG11" i="19" s="1"/>
  <c r="EB108" i="15"/>
  <c r="HL107" i="14"/>
  <c r="HO107" i="15"/>
  <c r="HO106" i="15"/>
  <c r="HO104" i="15"/>
  <c r="HO108" i="15" s="1"/>
  <c r="GL9" i="15"/>
  <c r="CP9" i="15"/>
  <c r="GH4" i="19"/>
  <c r="GH10" i="19" s="1"/>
  <c r="CQ5" i="15"/>
  <c r="GM5" i="15"/>
  <c r="EA107" i="15"/>
  <c r="EA104" i="15"/>
  <c r="EA106" i="15" s="1"/>
  <c r="CR10" i="15"/>
  <c r="GN10" i="15"/>
  <c r="CV8" i="15"/>
  <c r="GR8" i="15"/>
  <c r="DU107" i="14"/>
  <c r="DU108" i="14"/>
  <c r="DU104" i="14"/>
  <c r="DU106" i="14" s="1"/>
  <c r="GJ8" i="14"/>
  <c r="CN8" i="14"/>
  <c r="CM9" i="7"/>
  <c r="GI9" i="7"/>
  <c r="GM5" i="14"/>
  <c r="CQ5" i="14"/>
  <c r="D61" i="9"/>
  <c r="A62" i="9"/>
  <c r="I61" i="9"/>
  <c r="G61" i="9"/>
  <c r="C61" i="9"/>
  <c r="M61" i="9"/>
  <c r="H61" i="9"/>
  <c r="B61" i="9"/>
  <c r="L61" i="9"/>
  <c r="N61" i="9"/>
  <c r="GL7" i="15"/>
  <c r="CP7" i="15"/>
  <c r="DT108" i="7"/>
  <c r="DT107" i="7"/>
  <c r="DT106" i="7"/>
  <c r="DT104" i="7"/>
  <c r="CM10" i="7"/>
  <c r="GI10" i="7"/>
  <c r="GM5" i="7"/>
  <c r="CQ5" i="7"/>
  <c r="GL8" i="7"/>
  <c r="CP8" i="7"/>
  <c r="GL9" i="14"/>
  <c r="CP9" i="14"/>
  <c r="CP4" i="7"/>
  <c r="GL4" i="7"/>
  <c r="C106" i="18"/>
  <c r="B107" i="18"/>
  <c r="C136" i="16"/>
  <c r="B137" i="16"/>
  <c r="GI10" i="14"/>
  <c r="CM10" i="14"/>
  <c r="HM106" i="14"/>
  <c r="HM107" i="14"/>
  <c r="HM104" i="14"/>
  <c r="HM108" i="14" s="1"/>
  <c r="HM106" i="7"/>
  <c r="HM107" i="7"/>
  <c r="HM104" i="7"/>
  <c r="HM108" i="7" s="1"/>
  <c r="GJ7" i="14"/>
  <c r="CN7" i="14"/>
  <c r="GI4" i="14"/>
  <c r="CM4" i="14"/>
  <c r="GN7" i="7"/>
  <c r="CR7" i="7"/>
  <c r="GK4" i="15"/>
  <c r="CO4" i="15"/>
  <c r="GH9" i="19" l="1"/>
  <c r="GH8" i="19"/>
  <c r="EA108" i="15"/>
  <c r="DZ104" i="15"/>
  <c r="DZ106" i="15" s="1"/>
  <c r="DZ107" i="15"/>
  <c r="GN5" i="15"/>
  <c r="CR5" i="15"/>
  <c r="GI4" i="19"/>
  <c r="GI10" i="19" s="1"/>
  <c r="CQ9" i="15"/>
  <c r="GM9" i="15"/>
  <c r="GO10" i="15"/>
  <c r="CS10" i="15"/>
  <c r="HP106" i="15"/>
  <c r="HP107" i="15"/>
  <c r="HP104" i="15"/>
  <c r="HP108" i="15" s="1"/>
  <c r="CN4" i="14"/>
  <c r="GJ4" i="14"/>
  <c r="HN106" i="14"/>
  <c r="HN104" i="14"/>
  <c r="HN108" i="14" s="1"/>
  <c r="CQ7" i="15"/>
  <c r="GM7" i="15"/>
  <c r="GL4" i="15"/>
  <c r="CP4" i="15"/>
  <c r="B138" i="16"/>
  <c r="C137" i="16"/>
  <c r="GM8" i="7"/>
  <c r="CQ8" i="7"/>
  <c r="DS107" i="7"/>
  <c r="DS108" i="7"/>
  <c r="DS104" i="7"/>
  <c r="DS106" i="7" s="1"/>
  <c r="L62" i="9"/>
  <c r="C62" i="9"/>
  <c r="G62" i="9"/>
  <c r="N62" i="9"/>
  <c r="H62" i="9"/>
  <c r="M62" i="9"/>
  <c r="I62" i="9"/>
  <c r="D62" i="9"/>
  <c r="B62" i="9"/>
  <c r="A63" i="9"/>
  <c r="CQ4" i="7"/>
  <c r="GM4" i="7"/>
  <c r="CN10" i="7"/>
  <c r="GJ10" i="7"/>
  <c r="GJ9" i="7"/>
  <c r="CN9" i="7"/>
  <c r="GO7" i="7"/>
  <c r="CS7" i="7"/>
  <c r="GK7" i="14"/>
  <c r="CO7" i="14"/>
  <c r="HN106" i="7"/>
  <c r="HN107" i="7"/>
  <c r="HN104" i="7"/>
  <c r="HN108" i="7" s="1"/>
  <c r="GJ10" i="14"/>
  <c r="CN10" i="14"/>
  <c r="C107" i="18"/>
  <c r="B108" i="18"/>
  <c r="CQ9" i="14"/>
  <c r="GM9" i="14"/>
  <c r="GN5" i="7"/>
  <c r="CR5" i="7"/>
  <c r="CR5" i="14"/>
  <c r="GN5" i="14"/>
  <c r="GK8" i="14"/>
  <c r="CO8" i="14"/>
  <c r="DT107" i="14"/>
  <c r="DT108" i="14"/>
  <c r="DT104" i="14"/>
  <c r="DT106" i="14" s="1"/>
  <c r="CW8" i="15"/>
  <c r="GS8" i="15"/>
  <c r="GH11" i="19" l="1"/>
  <c r="GI9" i="19"/>
  <c r="GI8" i="19"/>
  <c r="DZ108" i="15"/>
  <c r="HN107" i="14"/>
  <c r="CR9" i="15"/>
  <c r="GN9" i="15"/>
  <c r="GJ4" i="19"/>
  <c r="GJ10" i="19" s="1"/>
  <c r="GJ8" i="19"/>
  <c r="CT10" i="15"/>
  <c r="GP10" i="15"/>
  <c r="GO5" i="15"/>
  <c r="CS5" i="15"/>
  <c r="HQ106" i="15"/>
  <c r="HQ107" i="15"/>
  <c r="HQ104" i="15"/>
  <c r="HQ108" i="15" s="1"/>
  <c r="DY104" i="15"/>
  <c r="DY106" i="15" s="1"/>
  <c r="DY107" i="15"/>
  <c r="DY108" i="15"/>
  <c r="CS5" i="14"/>
  <c r="GO5" i="14"/>
  <c r="GO5" i="7"/>
  <c r="CS5" i="7"/>
  <c r="C108" i="18"/>
  <c r="B109" i="18"/>
  <c r="GK9" i="7"/>
  <c r="CO9" i="7"/>
  <c r="B139" i="16"/>
  <c r="C138" i="16"/>
  <c r="CR7" i="15"/>
  <c r="GN7" i="15"/>
  <c r="GL8" i="14"/>
  <c r="CP8" i="14"/>
  <c r="GL7" i="14"/>
  <c r="CP7" i="14"/>
  <c r="GN4" i="7"/>
  <c r="CR4" i="7"/>
  <c r="GN8" i="7"/>
  <c r="CR8" i="7"/>
  <c r="GM4" i="15"/>
  <c r="CQ4" i="15"/>
  <c r="DS107" i="14"/>
  <c r="DS106" i="14"/>
  <c r="DS108" i="14"/>
  <c r="DS104" i="14"/>
  <c r="GK10" i="14"/>
  <c r="CO10" i="14"/>
  <c r="HO107" i="7"/>
  <c r="HO106" i="7"/>
  <c r="HO104" i="7"/>
  <c r="HO108" i="7" s="1"/>
  <c r="GP7" i="7"/>
  <c r="CT7" i="7"/>
  <c r="GT8" i="15"/>
  <c r="CX8" i="15"/>
  <c r="CR9" i="14"/>
  <c r="GN9" i="14"/>
  <c r="GK10" i="7"/>
  <c r="CO10" i="7"/>
  <c r="M63" i="9"/>
  <c r="C63" i="9"/>
  <c r="B63" i="9"/>
  <c r="N63" i="9"/>
  <c r="I63" i="9"/>
  <c r="L63" i="9"/>
  <c r="H63" i="9"/>
  <c r="A64" i="9"/>
  <c r="D63" i="9"/>
  <c r="G63" i="9"/>
  <c r="HO106" i="14"/>
  <c r="HO104" i="14"/>
  <c r="HO108" i="14" s="1"/>
  <c r="CO4" i="14"/>
  <c r="GK4" i="14"/>
  <c r="GI11" i="19" l="1"/>
  <c r="GJ9" i="19"/>
  <c r="GJ11" i="19" s="1"/>
  <c r="HO107" i="14"/>
  <c r="CU10" i="15"/>
  <c r="GQ10" i="15"/>
  <c r="DX108" i="15"/>
  <c r="DX104" i="15"/>
  <c r="DX106" i="15" s="1"/>
  <c r="DX107" i="15"/>
  <c r="HR104" i="15"/>
  <c r="HR108" i="15" s="1"/>
  <c r="HR107" i="15"/>
  <c r="HR106" i="15"/>
  <c r="GP5" i="15"/>
  <c r="CT5" i="15"/>
  <c r="GK9" i="19"/>
  <c r="GK4" i="19"/>
  <c r="GK10" i="19" s="1"/>
  <c r="GK8" i="19"/>
  <c r="GO9" i="15"/>
  <c r="CS9" i="15"/>
  <c r="GO7" i="15"/>
  <c r="CS7" i="15"/>
  <c r="GU8" i="15"/>
  <c r="CY8" i="15"/>
  <c r="GL10" i="14"/>
  <c r="CP10" i="14"/>
  <c r="GO8" i="7"/>
  <c r="CS8" i="7"/>
  <c r="GM8" i="14"/>
  <c r="CQ8" i="14"/>
  <c r="C109" i="18"/>
  <c r="B110" i="18"/>
  <c r="GL4" i="14"/>
  <c r="CP4" i="14"/>
  <c r="GO9" i="14"/>
  <c r="CS9" i="14"/>
  <c r="C139" i="16"/>
  <c r="B140" i="16"/>
  <c r="B64" i="9"/>
  <c r="I64" i="9"/>
  <c r="D64" i="9"/>
  <c r="H64" i="9"/>
  <c r="G64" i="9"/>
  <c r="M64" i="9"/>
  <c r="C64" i="9"/>
  <c r="L64" i="9"/>
  <c r="N64" i="9"/>
  <c r="A65" i="9"/>
  <c r="GL10" i="7"/>
  <c r="CP10" i="7"/>
  <c r="GQ7" i="7"/>
  <c r="CU7" i="7"/>
  <c r="GN4" i="15"/>
  <c r="CR4" i="15"/>
  <c r="CS4" i="7"/>
  <c r="GO4" i="7"/>
  <c r="GM7" i="14"/>
  <c r="CQ7" i="14"/>
  <c r="GL9" i="7"/>
  <c r="CP9" i="7"/>
  <c r="GP5" i="7"/>
  <c r="CT5" i="7"/>
  <c r="GP5" i="14"/>
  <c r="CT5" i="14"/>
  <c r="GK11" i="19" l="1"/>
  <c r="GL9" i="19"/>
  <c r="GL8" i="19"/>
  <c r="GL4" i="19"/>
  <c r="GL10" i="19" s="1"/>
  <c r="CU5" i="15"/>
  <c r="GQ5" i="15"/>
  <c r="DW107" i="15"/>
  <c r="DW108" i="15"/>
  <c r="DW104" i="15"/>
  <c r="DW106" i="15" s="1"/>
  <c r="CT9" i="15"/>
  <c r="GP9" i="15"/>
  <c r="HS104" i="15"/>
  <c r="HS108" i="15" s="1"/>
  <c r="HS107" i="15"/>
  <c r="HS106" i="15"/>
  <c r="CV10" i="15"/>
  <c r="GR10" i="15"/>
  <c r="C110" i="18"/>
  <c r="B111" i="18"/>
  <c r="GM10" i="14"/>
  <c r="CQ10" i="14"/>
  <c r="CT7" i="15"/>
  <c r="GP7" i="15"/>
  <c r="GN7" i="14"/>
  <c r="CR7" i="14"/>
  <c r="GM10" i="7"/>
  <c r="CQ10" i="7"/>
  <c r="C140" i="16"/>
  <c r="B141" i="16"/>
  <c r="CQ4" i="14"/>
  <c r="GM4" i="14"/>
  <c r="GQ5" i="7"/>
  <c r="CU5" i="7"/>
  <c r="GN8" i="14"/>
  <c r="CR8" i="14"/>
  <c r="CT8" i="7"/>
  <c r="GP8" i="7"/>
  <c r="CZ8" i="15"/>
  <c r="GV8" i="15"/>
  <c r="GP4" i="7"/>
  <c r="CT4" i="7"/>
  <c r="GO4" i="15"/>
  <c r="CS4" i="15"/>
  <c r="GQ5" i="14"/>
  <c r="CU5" i="14"/>
  <c r="GM9" i="7"/>
  <c r="CQ9" i="7"/>
  <c r="GR7" i="7"/>
  <c r="CV7" i="7"/>
  <c r="I65" i="9"/>
  <c r="C65" i="9"/>
  <c r="A66" i="9"/>
  <c r="G65" i="9"/>
  <c r="M65" i="9"/>
  <c r="D65" i="9"/>
  <c r="L65" i="9"/>
  <c r="B65" i="9"/>
  <c r="H65" i="9"/>
  <c r="N65" i="9"/>
  <c r="GP9" i="14"/>
  <c r="CT9" i="14"/>
  <c r="GL11" i="19" l="1"/>
  <c r="GQ9" i="15"/>
  <c r="CU9" i="15"/>
  <c r="GS10" i="15"/>
  <c r="CW10" i="15"/>
  <c r="CV5" i="15"/>
  <c r="GR5" i="15"/>
  <c r="GM4" i="19"/>
  <c r="GM10" i="19" s="1"/>
  <c r="GM8" i="19"/>
  <c r="GM9" i="19"/>
  <c r="M66" i="9"/>
  <c r="C66" i="9"/>
  <c r="N66" i="9"/>
  <c r="G66" i="9"/>
  <c r="D66" i="9"/>
  <c r="L66" i="9"/>
  <c r="I66" i="9"/>
  <c r="H66" i="9"/>
  <c r="A67" i="9"/>
  <c r="B66" i="9"/>
  <c r="DA8" i="15"/>
  <c r="GW8" i="15"/>
  <c r="GN9" i="7"/>
  <c r="CR9" i="7"/>
  <c r="GP4" i="15"/>
  <c r="CT4" i="15"/>
  <c r="CV5" i="7"/>
  <c r="GR5" i="7"/>
  <c r="GN10" i="7"/>
  <c r="CR10" i="7"/>
  <c r="C111" i="18"/>
  <c r="B112" i="18"/>
  <c r="CU8" i="7"/>
  <c r="GQ8" i="7"/>
  <c r="GN4" i="14"/>
  <c r="CR4" i="14"/>
  <c r="CU7" i="15"/>
  <c r="GQ7" i="15"/>
  <c r="GQ9" i="14"/>
  <c r="CU9" i="14"/>
  <c r="GS7" i="7"/>
  <c r="CW7" i="7"/>
  <c r="GR5" i="14"/>
  <c r="CV5" i="14"/>
  <c r="GQ4" i="7"/>
  <c r="CU4" i="7"/>
  <c r="GO8" i="14"/>
  <c r="CS8" i="14"/>
  <c r="C141" i="16"/>
  <c r="B142" i="16"/>
  <c r="GO7" i="14"/>
  <c r="CS7" i="14"/>
  <c r="GN10" i="14"/>
  <c r="CR10" i="14"/>
  <c r="GM11" i="19" l="1"/>
  <c r="GN4" i="19"/>
  <c r="GN10" i="19" s="1"/>
  <c r="GN8" i="19"/>
  <c r="GN9" i="19"/>
  <c r="CX10" i="15"/>
  <c r="GT10" i="15"/>
  <c r="CV9" i="15"/>
  <c r="GR9" i="15"/>
  <c r="CW5" i="15"/>
  <c r="GS5" i="15"/>
  <c r="C112" i="18"/>
  <c r="B113" i="18"/>
  <c r="CS9" i="7"/>
  <c r="GO9" i="7"/>
  <c r="CT7" i="14"/>
  <c r="GP7" i="14"/>
  <c r="GP8" i="14"/>
  <c r="CT8" i="14"/>
  <c r="GS5" i="14"/>
  <c r="CW5" i="14"/>
  <c r="GR9" i="14"/>
  <c r="CV9" i="14"/>
  <c r="CV7" i="15"/>
  <c r="GR7" i="15"/>
  <c r="GR8" i="7"/>
  <c r="CV8" i="7"/>
  <c r="GS5" i="7"/>
  <c r="CW5" i="7"/>
  <c r="DB8" i="15"/>
  <c r="GX8" i="15"/>
  <c r="GO10" i="14"/>
  <c r="CS10" i="14"/>
  <c r="GR4" i="7"/>
  <c r="CV4" i="7"/>
  <c r="GO4" i="14"/>
  <c r="CS4" i="14"/>
  <c r="GO10" i="7"/>
  <c r="CS10" i="7"/>
  <c r="GQ4" i="15"/>
  <c r="CU4" i="15"/>
  <c r="C142" i="16"/>
  <c r="B143" i="16"/>
  <c r="GT7" i="7"/>
  <c r="CX7" i="7"/>
  <c r="I67" i="9"/>
  <c r="H67" i="9"/>
  <c r="B67" i="9"/>
  <c r="N67" i="9"/>
  <c r="M67" i="9"/>
  <c r="C67" i="9"/>
  <c r="L67" i="9"/>
  <c r="D67" i="9"/>
  <c r="A68" i="9"/>
  <c r="G67" i="9"/>
  <c r="GN11" i="19" l="1"/>
  <c r="CW9" i="15"/>
  <c r="GS9" i="15"/>
  <c r="GT5" i="15"/>
  <c r="CX5" i="15"/>
  <c r="CY10" i="15"/>
  <c r="GU10" i="15"/>
  <c r="GO9" i="19"/>
  <c r="GO4" i="19"/>
  <c r="GO10" i="19" s="1"/>
  <c r="GS4" i="7"/>
  <c r="CW4" i="7"/>
  <c r="CW8" i="7"/>
  <c r="GS8" i="7"/>
  <c r="GS9" i="14"/>
  <c r="CW9" i="14"/>
  <c r="GQ8" i="14"/>
  <c r="CU8" i="14"/>
  <c r="GU7" i="7"/>
  <c r="CY7" i="7"/>
  <c r="GR4" i="15"/>
  <c r="CV4" i="15"/>
  <c r="GP4" i="14"/>
  <c r="CT4" i="14"/>
  <c r="GY8" i="15"/>
  <c r="DC8" i="15"/>
  <c r="CT9" i="7"/>
  <c r="GP9" i="7"/>
  <c r="B68" i="9"/>
  <c r="D68" i="9"/>
  <c r="N68" i="9"/>
  <c r="L68" i="9"/>
  <c r="C68" i="9"/>
  <c r="H68" i="9"/>
  <c r="G68" i="9"/>
  <c r="M68" i="9"/>
  <c r="A69" i="9"/>
  <c r="I68" i="9"/>
  <c r="GP10" i="14"/>
  <c r="CT10" i="14"/>
  <c r="GT5" i="7"/>
  <c r="CX5" i="7"/>
  <c r="GT5" i="14"/>
  <c r="CX5" i="14"/>
  <c r="C113" i="18"/>
  <c r="B114" i="18"/>
  <c r="C143" i="16"/>
  <c r="B144" i="16"/>
  <c r="GP10" i="7"/>
  <c r="CT10" i="7"/>
  <c r="CW7" i="15"/>
  <c r="GS7" i="15"/>
  <c r="GQ7" i="14"/>
  <c r="CU7" i="14"/>
  <c r="GO8" i="19" l="1"/>
  <c r="GO11" i="19" s="1"/>
  <c r="CY5" i="15"/>
  <c r="GU5" i="15"/>
  <c r="GP9" i="19"/>
  <c r="GP4" i="19"/>
  <c r="GP10" i="19" s="1"/>
  <c r="GP8" i="19"/>
  <c r="GP11" i="19" s="1"/>
  <c r="CZ10" i="15"/>
  <c r="GV10" i="15"/>
  <c r="GT9" i="15"/>
  <c r="CX9" i="15"/>
  <c r="CV7" i="14"/>
  <c r="GR7" i="14"/>
  <c r="GQ10" i="7"/>
  <c r="CU10" i="7"/>
  <c r="C114" i="18"/>
  <c r="B115" i="18"/>
  <c r="GU5" i="7"/>
  <c r="CY5" i="7"/>
  <c r="DD8" i="15"/>
  <c r="GZ8" i="15"/>
  <c r="GS4" i="15"/>
  <c r="CW4" i="15"/>
  <c r="GT9" i="14"/>
  <c r="CX9" i="14"/>
  <c r="GT4" i="7"/>
  <c r="CX4" i="7"/>
  <c r="B69" i="9"/>
  <c r="L69" i="9"/>
  <c r="N69" i="9"/>
  <c r="D69" i="9"/>
  <c r="M69" i="9"/>
  <c r="I69" i="9"/>
  <c r="G69" i="9"/>
  <c r="C69" i="9"/>
  <c r="A70" i="9"/>
  <c r="H69" i="9"/>
  <c r="C144" i="16"/>
  <c r="B145" i="16"/>
  <c r="CY5" i="14"/>
  <c r="GU5" i="14"/>
  <c r="GQ10" i="14"/>
  <c r="CU10" i="14"/>
  <c r="CU4" i="14"/>
  <c r="GQ4" i="14"/>
  <c r="GV7" i="7"/>
  <c r="CZ7" i="7"/>
  <c r="GR8" i="14"/>
  <c r="CV8" i="14"/>
  <c r="CX7" i="15"/>
  <c r="GT7" i="15"/>
  <c r="GQ9" i="7"/>
  <c r="CU9" i="7"/>
  <c r="GT8" i="7"/>
  <c r="CX8" i="7"/>
  <c r="GW10" i="15" l="1"/>
  <c r="DA10" i="15"/>
  <c r="CY9" i="15"/>
  <c r="GU9" i="15"/>
  <c r="GQ4" i="19"/>
  <c r="GQ10" i="19" s="1"/>
  <c r="GQ9" i="19"/>
  <c r="GQ8" i="19"/>
  <c r="GV5" i="15"/>
  <c r="CZ5" i="15"/>
  <c r="GU8" i="7"/>
  <c r="CY8" i="7"/>
  <c r="GU7" i="15"/>
  <c r="CY7" i="15"/>
  <c r="GR4" i="14"/>
  <c r="CV4" i="14"/>
  <c r="CZ5" i="14"/>
  <c r="GV5" i="14"/>
  <c r="B70" i="9"/>
  <c r="M70" i="9"/>
  <c r="L70" i="9"/>
  <c r="C70" i="9"/>
  <c r="G70" i="9"/>
  <c r="A71" i="9"/>
  <c r="N70" i="9"/>
  <c r="H70" i="9"/>
  <c r="I70" i="9"/>
  <c r="D70" i="9"/>
  <c r="GR9" i="7"/>
  <c r="CV9" i="7"/>
  <c r="GW7" i="7"/>
  <c r="DA7" i="7"/>
  <c r="GR10" i="14"/>
  <c r="CV10" i="14"/>
  <c r="B146" i="16"/>
  <c r="C145" i="16"/>
  <c r="GU4" i="7"/>
  <c r="CY4" i="7"/>
  <c r="C115" i="18"/>
  <c r="B116" i="18"/>
  <c r="HA8" i="15"/>
  <c r="DE8" i="15"/>
  <c r="GS8" i="14"/>
  <c r="CW8" i="14"/>
  <c r="GU9" i="14"/>
  <c r="CY9" i="14"/>
  <c r="GT4" i="15"/>
  <c r="CX4" i="15"/>
  <c r="GV5" i="7"/>
  <c r="CZ5" i="7"/>
  <c r="GR10" i="7"/>
  <c r="CV10" i="7"/>
  <c r="GS7" i="14"/>
  <c r="CW7" i="14"/>
  <c r="GQ11" i="19" l="1"/>
  <c r="GR4" i="19"/>
  <c r="GR8" i="19"/>
  <c r="GR9" i="19"/>
  <c r="GR10" i="19"/>
  <c r="CZ9" i="15"/>
  <c r="GV9" i="15"/>
  <c r="DA5" i="15"/>
  <c r="GW5" i="15"/>
  <c r="DB10" i="15"/>
  <c r="GX10" i="15"/>
  <c r="DB7" i="7"/>
  <c r="GX7" i="7"/>
  <c r="CW9" i="7"/>
  <c r="GS9" i="7"/>
  <c r="CZ7" i="15"/>
  <c r="GV7" i="15"/>
  <c r="GS10" i="7"/>
  <c r="CW10" i="7"/>
  <c r="GU4" i="15"/>
  <c r="CY4" i="15"/>
  <c r="GT8" i="14"/>
  <c r="CX8" i="14"/>
  <c r="C146" i="16"/>
  <c r="B147" i="16"/>
  <c r="GW5" i="14"/>
  <c r="DA5" i="14"/>
  <c r="GT7" i="14"/>
  <c r="CX7" i="14"/>
  <c r="C116" i="18"/>
  <c r="B117" i="18"/>
  <c r="GV4" i="7"/>
  <c r="CZ4" i="7"/>
  <c r="CW10" i="14"/>
  <c r="GS10" i="14"/>
  <c r="D71" i="9"/>
  <c r="G71" i="9"/>
  <c r="A72" i="9"/>
  <c r="M71" i="9"/>
  <c r="B71" i="9"/>
  <c r="N71" i="9"/>
  <c r="I71" i="9"/>
  <c r="C71" i="9"/>
  <c r="H71" i="9"/>
  <c r="L71" i="9"/>
  <c r="CW4" i="14"/>
  <c r="GS4" i="14"/>
  <c r="CZ8" i="7"/>
  <c r="GV8" i="7"/>
  <c r="GW5" i="7"/>
  <c r="DA5" i="7"/>
  <c r="GV9" i="14"/>
  <c r="CZ9" i="14"/>
  <c r="DF8" i="15"/>
  <c r="HB8" i="15"/>
  <c r="GR11" i="19" l="1"/>
  <c r="GX5" i="15"/>
  <c r="DB5" i="15"/>
  <c r="DC10" i="15"/>
  <c r="GY10" i="15"/>
  <c r="DA9" i="15"/>
  <c r="GW9" i="15"/>
  <c r="GS9" i="19"/>
  <c r="GS4" i="19"/>
  <c r="GS10" i="19" s="1"/>
  <c r="GW8" i="7"/>
  <c r="DA8" i="7"/>
  <c r="GU7" i="14"/>
  <c r="CY7" i="14"/>
  <c r="C147" i="16"/>
  <c r="B148" i="16"/>
  <c r="GU8" i="14"/>
  <c r="CY8" i="14"/>
  <c r="CX10" i="7"/>
  <c r="GT10" i="7"/>
  <c r="GX5" i="7"/>
  <c r="DB5" i="7"/>
  <c r="C117" i="18"/>
  <c r="B118" i="18"/>
  <c r="GT9" i="7"/>
  <c r="CX9" i="7"/>
  <c r="DG8" i="15"/>
  <c r="HC8" i="15"/>
  <c r="GT4" i="14"/>
  <c r="CX4" i="14"/>
  <c r="D72" i="9"/>
  <c r="A73" i="9"/>
  <c r="L72" i="9"/>
  <c r="B72" i="9"/>
  <c r="I72" i="9"/>
  <c r="N72" i="9"/>
  <c r="H72" i="9"/>
  <c r="G72" i="9"/>
  <c r="M72" i="9"/>
  <c r="C72" i="9"/>
  <c r="CX10" i="14"/>
  <c r="GT10" i="14"/>
  <c r="GX5" i="14"/>
  <c r="DB5" i="14"/>
  <c r="GV4" i="15"/>
  <c r="CZ4" i="15"/>
  <c r="GW9" i="14"/>
  <c r="DA9" i="14"/>
  <c r="GW4" i="7"/>
  <c r="DA4" i="7"/>
  <c r="DA7" i="15"/>
  <c r="GW7" i="15"/>
  <c r="GY7" i="7"/>
  <c r="DC7" i="7"/>
  <c r="GS8" i="19" l="1"/>
  <c r="GS11" i="19" s="1"/>
  <c r="DD10" i="15"/>
  <c r="GZ10" i="15"/>
  <c r="GT8" i="19"/>
  <c r="GT4" i="19"/>
  <c r="GT10" i="19" s="1"/>
  <c r="GT9" i="19"/>
  <c r="DC5" i="15"/>
  <c r="GY5" i="15"/>
  <c r="GX9" i="15"/>
  <c r="DB9" i="15"/>
  <c r="GX9" i="14"/>
  <c r="DB9" i="14"/>
  <c r="GY5" i="14"/>
  <c r="DC5" i="14"/>
  <c r="B73" i="9"/>
  <c r="H73" i="9"/>
  <c r="N73" i="9"/>
  <c r="D73" i="9"/>
  <c r="I73" i="9"/>
  <c r="A74" i="9"/>
  <c r="G73" i="9"/>
  <c r="M73" i="9"/>
  <c r="L73" i="9"/>
  <c r="C73" i="9"/>
  <c r="C118" i="18"/>
  <c r="B119" i="18"/>
  <c r="C148" i="16"/>
  <c r="B149" i="16"/>
  <c r="DB8" i="7"/>
  <c r="GX8" i="7"/>
  <c r="DH8" i="15"/>
  <c r="HD8" i="15"/>
  <c r="CY10" i="7"/>
  <c r="GU10" i="7"/>
  <c r="DB7" i="15"/>
  <c r="GX7" i="15"/>
  <c r="GX4" i="7"/>
  <c r="DB4" i="7"/>
  <c r="GW4" i="15"/>
  <c r="DA4" i="15"/>
  <c r="GU4" i="14"/>
  <c r="CY4" i="14"/>
  <c r="GU9" i="7"/>
  <c r="CY9" i="7"/>
  <c r="GY5" i="7"/>
  <c r="DC5" i="7"/>
  <c r="GV8" i="14"/>
  <c r="CZ8" i="14"/>
  <c r="GV7" i="14"/>
  <c r="CZ7" i="14"/>
  <c r="GZ7" i="7"/>
  <c r="DD7" i="7"/>
  <c r="GU10" i="14"/>
  <c r="CY10" i="14"/>
  <c r="GT11" i="19" l="1"/>
  <c r="GZ5" i="15"/>
  <c r="DD5" i="15"/>
  <c r="GU4" i="19"/>
  <c r="GU10" i="19" s="1"/>
  <c r="GU8" i="19"/>
  <c r="GU9" i="19"/>
  <c r="GY9" i="15"/>
  <c r="DC9" i="15"/>
  <c r="DE10" i="15"/>
  <c r="HA10" i="15"/>
  <c r="C149" i="16"/>
  <c r="B150" i="16"/>
  <c r="A75" i="9"/>
  <c r="L74" i="9"/>
  <c r="M74" i="9"/>
  <c r="C74" i="9"/>
  <c r="N74" i="9"/>
  <c r="I74" i="9"/>
  <c r="H74" i="9"/>
  <c r="G74" i="9"/>
  <c r="D74" i="9"/>
  <c r="B74" i="9"/>
  <c r="GY9" i="14"/>
  <c r="DC9" i="14"/>
  <c r="GV10" i="14"/>
  <c r="CZ10" i="14"/>
  <c r="GW7" i="14"/>
  <c r="DA7" i="14"/>
  <c r="GZ5" i="7"/>
  <c r="DD5" i="7"/>
  <c r="GV4" i="14"/>
  <c r="CZ4" i="14"/>
  <c r="GY4" i="7"/>
  <c r="DC4" i="7"/>
  <c r="DC7" i="15"/>
  <c r="GY7" i="15"/>
  <c r="HE8" i="15"/>
  <c r="DI8" i="15"/>
  <c r="C119" i="18"/>
  <c r="B120" i="18"/>
  <c r="GZ5" i="14"/>
  <c r="DD5" i="14"/>
  <c r="HA7" i="7"/>
  <c r="DE7" i="7"/>
  <c r="GW8" i="14"/>
  <c r="DA8" i="14"/>
  <c r="GV9" i="7"/>
  <c r="CZ9" i="7"/>
  <c r="GX4" i="15"/>
  <c r="DB4" i="15"/>
  <c r="CZ10" i="7"/>
  <c r="GV10" i="7"/>
  <c r="GY8" i="7"/>
  <c r="DC8" i="7"/>
  <c r="GU11" i="19" l="1"/>
  <c r="GV4" i="19"/>
  <c r="GV8" i="19" s="1"/>
  <c r="GV9" i="19"/>
  <c r="GV10" i="19"/>
  <c r="DF10" i="15"/>
  <c r="HB10" i="15"/>
  <c r="DE5" i="15"/>
  <c r="HA5" i="15"/>
  <c r="DD9" i="15"/>
  <c r="GZ9" i="15"/>
  <c r="GY4" i="15"/>
  <c r="DC4" i="15"/>
  <c r="GX8" i="14"/>
  <c r="DB8" i="14"/>
  <c r="DJ8" i="15"/>
  <c r="HF8" i="15"/>
  <c r="DA10" i="7"/>
  <c r="GW10" i="7"/>
  <c r="DD7" i="15"/>
  <c r="GZ7" i="15"/>
  <c r="DA4" i="14"/>
  <c r="GW4" i="14"/>
  <c r="GX7" i="14"/>
  <c r="DB7" i="14"/>
  <c r="DD9" i="14"/>
  <c r="GZ9" i="14"/>
  <c r="C150" i="16"/>
  <c r="B151" i="16"/>
  <c r="HA5" i="14"/>
  <c r="DE5" i="14"/>
  <c r="GZ4" i="7"/>
  <c r="DD4" i="7"/>
  <c r="HA5" i="7"/>
  <c r="DE5" i="7"/>
  <c r="DA10" i="14"/>
  <c r="GW10" i="14"/>
  <c r="DD8" i="7"/>
  <c r="GZ8" i="7"/>
  <c r="GW9" i="7"/>
  <c r="DA9" i="7"/>
  <c r="HB7" i="7"/>
  <c r="DF7" i="7"/>
  <c r="C120" i="18"/>
  <c r="B121" i="18"/>
  <c r="M75" i="9"/>
  <c r="N75" i="9"/>
  <c r="A76" i="9"/>
  <c r="B75" i="9"/>
  <c r="C75" i="9"/>
  <c r="H75" i="9"/>
  <c r="L75" i="9"/>
  <c r="G75" i="9"/>
  <c r="D75" i="9"/>
  <c r="I75" i="9"/>
  <c r="GV11" i="19" l="1"/>
  <c r="DF5" i="15"/>
  <c r="HB5" i="15"/>
  <c r="DE9" i="15"/>
  <c r="HA9" i="15"/>
  <c r="HC10" i="15"/>
  <c r="DG10" i="15"/>
  <c r="GW8" i="19"/>
  <c r="GW9" i="19"/>
  <c r="GW4" i="19"/>
  <c r="GW10" i="19" s="1"/>
  <c r="L76" i="9"/>
  <c r="B76" i="9"/>
  <c r="D76" i="9"/>
  <c r="H76" i="9"/>
  <c r="G76" i="9"/>
  <c r="C76" i="9"/>
  <c r="A77" i="9"/>
  <c r="I76" i="9"/>
  <c r="N76" i="9"/>
  <c r="M76" i="9"/>
  <c r="DB10" i="14"/>
  <c r="GX10" i="14"/>
  <c r="C151" i="16"/>
  <c r="B152" i="16"/>
  <c r="GY7" i="14"/>
  <c r="DC7" i="14"/>
  <c r="GY8" i="14"/>
  <c r="DC8" i="14"/>
  <c r="HC7" i="7"/>
  <c r="DG7" i="7"/>
  <c r="HB5" i="7"/>
  <c r="DF5" i="7"/>
  <c r="HA7" i="15"/>
  <c r="DE7" i="15"/>
  <c r="DE8" i="7"/>
  <c r="HA8" i="7"/>
  <c r="HB5" i="14"/>
  <c r="DF5" i="14"/>
  <c r="GZ4" i="15"/>
  <c r="DD4" i="15"/>
  <c r="C121" i="18"/>
  <c r="B122" i="18"/>
  <c r="GX9" i="7"/>
  <c r="DB9" i="7"/>
  <c r="HA4" i="7"/>
  <c r="DE4" i="7"/>
  <c r="DE9" i="14"/>
  <c r="HA9" i="14"/>
  <c r="GX4" i="14"/>
  <c r="DB4" i="14"/>
  <c r="GX10" i="7"/>
  <c r="DB10" i="7"/>
  <c r="DK8" i="15"/>
  <c r="HG8" i="15"/>
  <c r="GW11" i="19" l="1"/>
  <c r="GX4" i="19"/>
  <c r="GX10" i="19" s="1"/>
  <c r="GX9" i="19"/>
  <c r="HB9" i="15"/>
  <c r="DF9" i="15"/>
  <c r="HD10" i="15"/>
  <c r="DH10" i="15"/>
  <c r="DG5" i="15"/>
  <c r="HC5" i="15"/>
  <c r="GY4" i="14"/>
  <c r="DC4" i="14"/>
  <c r="DL8" i="15"/>
  <c r="HH8" i="15"/>
  <c r="HB8" i="7"/>
  <c r="DF8" i="7"/>
  <c r="DG5" i="7"/>
  <c r="HC5" i="7"/>
  <c r="GZ8" i="14"/>
  <c r="DD8" i="14"/>
  <c r="GZ7" i="14"/>
  <c r="DD7" i="14"/>
  <c r="GY10" i="7"/>
  <c r="DC10" i="7"/>
  <c r="DC9" i="7"/>
  <c r="GY9" i="7"/>
  <c r="HC5" i="14"/>
  <c r="DG5" i="14"/>
  <c r="DF7" i="15"/>
  <c r="HB7" i="15"/>
  <c r="GY10" i="14"/>
  <c r="DC10" i="14"/>
  <c r="A78" i="9"/>
  <c r="G77" i="9"/>
  <c r="D77" i="9"/>
  <c r="H77" i="9"/>
  <c r="I77" i="9"/>
  <c r="C77" i="9"/>
  <c r="L77" i="9"/>
  <c r="M77" i="9"/>
  <c r="N77" i="9"/>
  <c r="B77" i="9"/>
  <c r="HB9" i="14"/>
  <c r="DF9" i="14"/>
  <c r="HD7" i="7"/>
  <c r="DH7" i="7"/>
  <c r="C152" i="16"/>
  <c r="B153" i="16"/>
  <c r="HB4" i="7"/>
  <c r="DF4" i="7"/>
  <c r="C122" i="18"/>
  <c r="B123" i="18"/>
  <c r="HA4" i="15"/>
  <c r="DE4" i="15"/>
  <c r="GX8" i="19" l="1"/>
  <c r="GX11" i="19" s="1"/>
  <c r="HC9" i="15"/>
  <c r="DG9" i="15"/>
  <c r="HD5" i="15"/>
  <c r="DH5" i="15"/>
  <c r="GY4" i="19"/>
  <c r="GY10" i="19" s="1"/>
  <c r="GY9" i="19"/>
  <c r="DI10" i="15"/>
  <c r="HE10" i="15"/>
  <c r="DE7" i="14"/>
  <c r="HA7" i="14"/>
  <c r="HB4" i="15"/>
  <c r="DF4" i="15"/>
  <c r="HC4" i="7"/>
  <c r="DG4" i="7"/>
  <c r="HE7" i="7"/>
  <c r="DI7" i="7"/>
  <c r="I78" i="9"/>
  <c r="A79" i="9"/>
  <c r="L78" i="9"/>
  <c r="M78" i="9"/>
  <c r="N78" i="9"/>
  <c r="B78" i="9"/>
  <c r="C78" i="9"/>
  <c r="D78" i="9"/>
  <c r="G78" i="9"/>
  <c r="H78" i="9"/>
  <c r="DG7" i="15"/>
  <c r="HC7" i="15"/>
  <c r="DD9" i="7"/>
  <c r="GZ9" i="7"/>
  <c r="HD5" i="7"/>
  <c r="DH5" i="7"/>
  <c r="HI8" i="15"/>
  <c r="DM8" i="15"/>
  <c r="HC9" i="14"/>
  <c r="DG9" i="14"/>
  <c r="GZ10" i="14"/>
  <c r="DD10" i="14"/>
  <c r="HD5" i="14"/>
  <c r="DH5" i="14"/>
  <c r="GZ10" i="7"/>
  <c r="DD10" i="7"/>
  <c r="HA8" i="14"/>
  <c r="DE8" i="14"/>
  <c r="DG8" i="7"/>
  <c r="HC8" i="7"/>
  <c r="GZ4" i="14"/>
  <c r="DD4" i="14"/>
  <c r="C123" i="18"/>
  <c r="B124" i="18"/>
  <c r="C153" i="16"/>
  <c r="B154" i="16"/>
  <c r="GY8" i="19" l="1"/>
  <c r="GY11" i="19" s="1"/>
  <c r="HE5" i="15"/>
  <c r="DI5" i="15"/>
  <c r="DJ10" i="15"/>
  <c r="HF10" i="15"/>
  <c r="GZ4" i="19"/>
  <c r="GZ8" i="19" s="1"/>
  <c r="GZ9" i="19"/>
  <c r="GZ10" i="19"/>
  <c r="HD9" i="15"/>
  <c r="DH9" i="15"/>
  <c r="C124" i="18"/>
  <c r="B125" i="18"/>
  <c r="C154" i="16"/>
  <c r="B155" i="16"/>
  <c r="DE4" i="14"/>
  <c r="HA4" i="14"/>
  <c r="HB8" i="14"/>
  <c r="DF8" i="14"/>
  <c r="HE5" i="14"/>
  <c r="DI5" i="14"/>
  <c r="DH9" i="14"/>
  <c r="HD9" i="14"/>
  <c r="DN8" i="15"/>
  <c r="HJ8" i="15"/>
  <c r="I79" i="9"/>
  <c r="L79" i="9"/>
  <c r="C79" i="9"/>
  <c r="G79" i="9"/>
  <c r="B79" i="9"/>
  <c r="M79" i="9"/>
  <c r="N79" i="9"/>
  <c r="A80" i="9"/>
  <c r="D79" i="9"/>
  <c r="H79" i="9"/>
  <c r="HF7" i="7"/>
  <c r="DJ7" i="7"/>
  <c r="HC4" i="15"/>
  <c r="DG4" i="15"/>
  <c r="HA9" i="7"/>
  <c r="DE9" i="7"/>
  <c r="HA10" i="7"/>
  <c r="DE10" i="7"/>
  <c r="HA10" i="14"/>
  <c r="DE10" i="14"/>
  <c r="DI5" i="7"/>
  <c r="HE5" i="7"/>
  <c r="DH4" i="7"/>
  <c r="HD4" i="7"/>
  <c r="HD8" i="7"/>
  <c r="DH8" i="7"/>
  <c r="DH7" i="15"/>
  <c r="HD7" i="15"/>
  <c r="DF7" i="14"/>
  <c r="HB7" i="14"/>
  <c r="GZ11" i="19" l="1"/>
  <c r="DI9" i="15"/>
  <c r="HE9" i="15"/>
  <c r="HG10" i="15"/>
  <c r="DK10" i="15"/>
  <c r="DJ5" i="15"/>
  <c r="HF5" i="15"/>
  <c r="HA4" i="19"/>
  <c r="HA10" i="19" s="1"/>
  <c r="HA8" i="19"/>
  <c r="HA9" i="19"/>
  <c r="HE7" i="15"/>
  <c r="DI7" i="15"/>
  <c r="HB10" i="7"/>
  <c r="DF10" i="7"/>
  <c r="HD4" i="15"/>
  <c r="DH4" i="15"/>
  <c r="HC8" i="14"/>
  <c r="DG8" i="14"/>
  <c r="B156" i="16"/>
  <c r="C155" i="16"/>
  <c r="HF5" i="7"/>
  <c r="DJ5" i="7"/>
  <c r="HE9" i="14"/>
  <c r="DI9" i="14"/>
  <c r="HC7" i="14"/>
  <c r="DG7" i="14"/>
  <c r="HB10" i="14"/>
  <c r="DF10" i="14"/>
  <c r="HB9" i="7"/>
  <c r="DF9" i="7"/>
  <c r="HG7" i="7"/>
  <c r="DK7" i="7"/>
  <c r="I80" i="9"/>
  <c r="B80" i="9"/>
  <c r="D80" i="9"/>
  <c r="H80" i="9"/>
  <c r="G80" i="9"/>
  <c r="C80" i="9"/>
  <c r="A81" i="9"/>
  <c r="L80" i="9"/>
  <c r="N80" i="9"/>
  <c r="M80" i="9"/>
  <c r="DJ5" i="14"/>
  <c r="HF5" i="14"/>
  <c r="C125" i="18"/>
  <c r="B126" i="18"/>
  <c r="DI8" i="7"/>
  <c r="HE8" i="7"/>
  <c r="HE4" i="7"/>
  <c r="DI4" i="7"/>
  <c r="DO8" i="15"/>
  <c r="HK8" i="15"/>
  <c r="HB4" i="14"/>
  <c r="DF4" i="14"/>
  <c r="HA11" i="19" l="1"/>
  <c r="DL10" i="15"/>
  <c r="HH10" i="15"/>
  <c r="HB9" i="19"/>
  <c r="HB4" i="19"/>
  <c r="HB10" i="19" s="1"/>
  <c r="DK5" i="15"/>
  <c r="HG5" i="15"/>
  <c r="HF9" i="15"/>
  <c r="DJ9" i="15"/>
  <c r="HD7" i="14"/>
  <c r="DH7" i="14"/>
  <c r="HG5" i="7"/>
  <c r="DK5" i="7"/>
  <c r="DH8" i="14"/>
  <c r="HD8" i="14"/>
  <c r="DG10" i="7"/>
  <c r="HC10" i="7"/>
  <c r="HH7" i="7"/>
  <c r="DL7" i="7"/>
  <c r="HC10" i="14"/>
  <c r="DG10" i="14"/>
  <c r="DP8" i="15"/>
  <c r="HL8" i="15"/>
  <c r="DJ8" i="7"/>
  <c r="HF8" i="7"/>
  <c r="HG5" i="14"/>
  <c r="DK5" i="14"/>
  <c r="A82" i="9"/>
  <c r="G81" i="9"/>
  <c r="D81" i="9"/>
  <c r="H81" i="9"/>
  <c r="I81" i="9"/>
  <c r="C81" i="9"/>
  <c r="L81" i="9"/>
  <c r="M81" i="9"/>
  <c r="B81" i="9"/>
  <c r="N81" i="9"/>
  <c r="DJ9" i="14"/>
  <c r="HF9" i="14"/>
  <c r="HE4" i="15"/>
  <c r="DI4" i="15"/>
  <c r="DJ7" i="15"/>
  <c r="HF7" i="15"/>
  <c r="HC4" i="14"/>
  <c r="DG4" i="14"/>
  <c r="HF4" i="7"/>
  <c r="DJ4" i="7"/>
  <c r="C126" i="18"/>
  <c r="B127" i="18"/>
  <c r="DG9" i="7"/>
  <c r="HC9" i="7"/>
  <c r="C156" i="16"/>
  <c r="B157" i="16"/>
  <c r="HB8" i="19" l="1"/>
  <c r="HB11" i="19" s="1"/>
  <c r="HC4" i="19"/>
  <c r="HC10" i="19" s="1"/>
  <c r="HC9" i="19"/>
  <c r="DL5" i="15"/>
  <c r="HH5" i="15"/>
  <c r="HG9" i="15"/>
  <c r="DK9" i="15"/>
  <c r="DM10" i="15"/>
  <c r="HI10" i="15"/>
  <c r="HH5" i="14"/>
  <c r="DL5" i="14"/>
  <c r="HI7" i="7"/>
  <c r="DM7" i="7"/>
  <c r="DI7" i="14"/>
  <c r="HE7" i="14"/>
  <c r="DK4" i="7"/>
  <c r="HG4" i="7"/>
  <c r="DQ8" i="15"/>
  <c r="HM8" i="15"/>
  <c r="DI8" i="14"/>
  <c r="HE8" i="14"/>
  <c r="HD9" i="7"/>
  <c r="DH9" i="7"/>
  <c r="HG7" i="15"/>
  <c r="DK7" i="15"/>
  <c r="DK9" i="14"/>
  <c r="HG9" i="14"/>
  <c r="HD10" i="14"/>
  <c r="DH10" i="14"/>
  <c r="DL5" i="7"/>
  <c r="HH5" i="7"/>
  <c r="C157" i="16"/>
  <c r="B158" i="16"/>
  <c r="C127" i="18"/>
  <c r="B128" i="18"/>
  <c r="HD4" i="14"/>
  <c r="DH4" i="14"/>
  <c r="HF4" i="15"/>
  <c r="DJ4" i="15"/>
  <c r="I82" i="9"/>
  <c r="C82" i="9"/>
  <c r="L82" i="9"/>
  <c r="M82" i="9"/>
  <c r="N82" i="9"/>
  <c r="B82" i="9"/>
  <c r="A83" i="9"/>
  <c r="D82" i="9"/>
  <c r="G82" i="9"/>
  <c r="H82" i="9"/>
  <c r="HG8" i="7"/>
  <c r="DK8" i="7"/>
  <c r="HD10" i="7"/>
  <c r="DH10" i="7"/>
  <c r="HC8" i="19" l="1"/>
  <c r="HC11" i="19" s="1"/>
  <c r="DL9" i="15"/>
  <c r="HH9" i="15"/>
  <c r="HJ10" i="15"/>
  <c r="DN10" i="15"/>
  <c r="DM5" i="15"/>
  <c r="HI5" i="15"/>
  <c r="HD10" i="19"/>
  <c r="HD8" i="19"/>
  <c r="HD4" i="19"/>
  <c r="HD9" i="19"/>
  <c r="I83" i="9"/>
  <c r="L83" i="9"/>
  <c r="C83" i="9"/>
  <c r="H83" i="9"/>
  <c r="B83" i="9"/>
  <c r="M83" i="9"/>
  <c r="N83" i="9"/>
  <c r="A84" i="9"/>
  <c r="D83" i="9"/>
  <c r="G83" i="9"/>
  <c r="HI5" i="7"/>
  <c r="DM5" i="7"/>
  <c r="HH9" i="14"/>
  <c r="DL9" i="14"/>
  <c r="HN8" i="15"/>
  <c r="DR8" i="15"/>
  <c r="HF7" i="14"/>
  <c r="DJ7" i="14"/>
  <c r="HE10" i="7"/>
  <c r="DI10" i="7"/>
  <c r="HE4" i="14"/>
  <c r="DI4" i="14"/>
  <c r="B159" i="16"/>
  <c r="C158" i="16"/>
  <c r="HE10" i="14"/>
  <c r="DI10" i="14"/>
  <c r="DL7" i="15"/>
  <c r="HH7" i="15"/>
  <c r="HJ7" i="7"/>
  <c r="DN7" i="7"/>
  <c r="HF8" i="14"/>
  <c r="DJ8" i="14"/>
  <c r="DL4" i="7"/>
  <c r="HH4" i="7"/>
  <c r="HH8" i="7"/>
  <c r="DL8" i="7"/>
  <c r="HG4" i="15"/>
  <c r="DK4" i="15"/>
  <c r="C128" i="18"/>
  <c r="B129" i="18"/>
  <c r="DI9" i="7"/>
  <c r="HE9" i="7"/>
  <c r="DM5" i="14"/>
  <c r="HI5" i="14"/>
  <c r="HD11" i="19" l="1"/>
  <c r="HE9" i="19"/>
  <c r="HE4" i="19"/>
  <c r="HE10" i="19" s="1"/>
  <c r="HE8" i="19"/>
  <c r="DO10" i="15"/>
  <c r="HK10" i="15"/>
  <c r="HJ5" i="15"/>
  <c r="DN5" i="15"/>
  <c r="HI9" i="15"/>
  <c r="DM9" i="15"/>
  <c r="DN5" i="14"/>
  <c r="HJ5" i="14"/>
  <c r="HF10" i="7"/>
  <c r="DJ10" i="7"/>
  <c r="DS8" i="15"/>
  <c r="HO8" i="15"/>
  <c r="DN5" i="7"/>
  <c r="HJ5" i="7"/>
  <c r="L84" i="9"/>
  <c r="B84" i="9"/>
  <c r="D84" i="9"/>
  <c r="H84" i="9"/>
  <c r="G84" i="9"/>
  <c r="C84" i="9"/>
  <c r="A85" i="9"/>
  <c r="I84" i="9"/>
  <c r="N84" i="9"/>
  <c r="M84" i="9"/>
  <c r="DM7" i="15"/>
  <c r="HI7" i="15"/>
  <c r="B160" i="16"/>
  <c r="C159" i="16"/>
  <c r="HF9" i="7"/>
  <c r="DJ9" i="7"/>
  <c r="DM4" i="7"/>
  <c r="HI4" i="7"/>
  <c r="DO7" i="7"/>
  <c r="HK7" i="7"/>
  <c r="HF10" i="14"/>
  <c r="DJ10" i="14"/>
  <c r="DJ4" i="14"/>
  <c r="HF4" i="14"/>
  <c r="DK7" i="14"/>
  <c r="HG7" i="14"/>
  <c r="HI9" i="14"/>
  <c r="DM9" i="14"/>
  <c r="HH4" i="15"/>
  <c r="DL4" i="15"/>
  <c r="C129" i="18"/>
  <c r="B130" i="18"/>
  <c r="DM8" i="7"/>
  <c r="HI8" i="7"/>
  <c r="HG8" i="14"/>
  <c r="DK8" i="14"/>
  <c r="HE11" i="19" l="1"/>
  <c r="HK5" i="15"/>
  <c r="DO5" i="15"/>
  <c r="DN9" i="15"/>
  <c r="HJ9" i="15"/>
  <c r="DP10" i="15"/>
  <c r="HL10" i="15"/>
  <c r="HF9" i="19"/>
  <c r="HF4" i="19"/>
  <c r="HF10" i="19" s="1"/>
  <c r="HG4" i="14"/>
  <c r="DK4" i="14"/>
  <c r="HL7" i="7"/>
  <c r="DP7" i="7"/>
  <c r="HI4" i="15"/>
  <c r="DM4" i="15"/>
  <c r="HG10" i="14"/>
  <c r="DK10" i="14"/>
  <c r="C160" i="16"/>
  <c r="B161" i="16"/>
  <c r="DT8" i="15"/>
  <c r="HP8" i="15"/>
  <c r="DN8" i="7"/>
  <c r="HJ8" i="7"/>
  <c r="HH7" i="14"/>
  <c r="DL7" i="14"/>
  <c r="HG9" i="7"/>
  <c r="DK9" i="7"/>
  <c r="DK10" i="7"/>
  <c r="HG10" i="7"/>
  <c r="DL8" i="14"/>
  <c r="HH8" i="14"/>
  <c r="B131" i="18"/>
  <c r="C130" i="18"/>
  <c r="HJ9" i="14"/>
  <c r="DN9" i="14"/>
  <c r="HJ4" i="7"/>
  <c r="DN4" i="7"/>
  <c r="HJ7" i="15"/>
  <c r="DN7" i="15"/>
  <c r="H85" i="9"/>
  <c r="D85" i="9"/>
  <c r="I85" i="9"/>
  <c r="L85" i="9"/>
  <c r="A86" i="9"/>
  <c r="M85" i="9"/>
  <c r="G85" i="9"/>
  <c r="B85" i="9"/>
  <c r="C85" i="9"/>
  <c r="N85" i="9"/>
  <c r="DO5" i="7"/>
  <c r="HK5" i="7"/>
  <c r="HK5" i="14"/>
  <c r="DO5" i="14"/>
  <c r="HF8" i="19" l="1"/>
  <c r="HF11" i="19" s="1"/>
  <c r="HG9" i="19"/>
  <c r="HG4" i="19"/>
  <c r="HG10" i="19" s="1"/>
  <c r="DO9" i="15"/>
  <c r="HK9" i="15"/>
  <c r="DP5" i="15"/>
  <c r="HL5" i="15"/>
  <c r="DQ10" i="15"/>
  <c r="HM10" i="15"/>
  <c r="DO4" i="7"/>
  <c r="HK4" i="7"/>
  <c r="B162" i="16"/>
  <c r="C161" i="16"/>
  <c r="HM7" i="7"/>
  <c r="DQ7" i="7"/>
  <c r="G86" i="9"/>
  <c r="I86" i="9"/>
  <c r="H86" i="9"/>
  <c r="B86" i="9"/>
  <c r="N86" i="9"/>
  <c r="C86" i="9"/>
  <c r="L86" i="9"/>
  <c r="A87" i="9"/>
  <c r="D86" i="9"/>
  <c r="M86" i="9"/>
  <c r="B132" i="18"/>
  <c r="C131" i="18"/>
  <c r="DL10" i="7"/>
  <c r="HH10" i="7"/>
  <c r="DP5" i="14"/>
  <c r="HL5" i="14"/>
  <c r="HI7" i="14"/>
  <c r="DM7" i="14"/>
  <c r="DO7" i="15"/>
  <c r="HK7" i="15"/>
  <c r="HH9" i="7"/>
  <c r="DL9" i="7"/>
  <c r="HJ4" i="15"/>
  <c r="DN4" i="15"/>
  <c r="HH4" i="14"/>
  <c r="DL4" i="14"/>
  <c r="HH10" i="14"/>
  <c r="DL10" i="14"/>
  <c r="DO9" i="14"/>
  <c r="HK9" i="14"/>
  <c r="HL5" i="7"/>
  <c r="DP5" i="7"/>
  <c r="DM8" i="14"/>
  <c r="HI8" i="14"/>
  <c r="HK8" i="7"/>
  <c r="DO8" i="7"/>
  <c r="DU8" i="15"/>
  <c r="HQ8" i="15"/>
  <c r="HG8" i="19" l="1"/>
  <c r="HG11" i="19" s="1"/>
  <c r="HM5" i="15"/>
  <c r="DQ5" i="15"/>
  <c r="HH4" i="19"/>
  <c r="HH10" i="19" s="1"/>
  <c r="HH9" i="19"/>
  <c r="HN10" i="15"/>
  <c r="DR10" i="15"/>
  <c r="DP9" i="15"/>
  <c r="HL9" i="15"/>
  <c r="DP8" i="7"/>
  <c r="HL8" i="7"/>
  <c r="DM10" i="14"/>
  <c r="HI10" i="14"/>
  <c r="HK4" i="15"/>
  <c r="DO4" i="15"/>
  <c r="DQ5" i="14"/>
  <c r="HM5" i="14"/>
  <c r="HI4" i="14"/>
  <c r="DM4" i="14"/>
  <c r="HI9" i="7"/>
  <c r="DM9" i="7"/>
  <c r="DN7" i="14"/>
  <c r="HJ7" i="14"/>
  <c r="HM5" i="7"/>
  <c r="DQ5" i="7"/>
  <c r="B87" i="9"/>
  <c r="C87" i="9"/>
  <c r="D87" i="9"/>
  <c r="M87" i="9"/>
  <c r="G87" i="9"/>
  <c r="I87" i="9"/>
  <c r="L87" i="9"/>
  <c r="A88" i="9"/>
  <c r="H87" i="9"/>
  <c r="N87" i="9"/>
  <c r="HN7" i="7"/>
  <c r="DR7" i="7"/>
  <c r="HO7" i="7" s="1"/>
  <c r="DP7" i="15"/>
  <c r="HL7" i="15"/>
  <c r="C132" i="18"/>
  <c r="B133" i="18"/>
  <c r="DV8" i="15"/>
  <c r="HS8" i="15" s="1"/>
  <c r="HR8" i="15"/>
  <c r="HJ8" i="14"/>
  <c r="DN8" i="14"/>
  <c r="DP9" i="14"/>
  <c r="HL9" i="14"/>
  <c r="HI10" i="7"/>
  <c r="DM10" i="7"/>
  <c r="C162" i="16"/>
  <c r="B163" i="16"/>
  <c r="HL4" i="7"/>
  <c r="DP4" i="7"/>
  <c r="HH8" i="19" l="1"/>
  <c r="HH11" i="19" s="1"/>
  <c r="DS10" i="15"/>
  <c r="HO10" i="15"/>
  <c r="HI8" i="19"/>
  <c r="HI9" i="19"/>
  <c r="HI4" i="19"/>
  <c r="HI10" i="19" s="1"/>
  <c r="HN5" i="15"/>
  <c r="DR5" i="15"/>
  <c r="HM9" i="15"/>
  <c r="DQ9" i="15"/>
  <c r="HL4" i="15"/>
  <c r="DP4" i="15"/>
  <c r="HN5" i="14"/>
  <c r="DR5" i="14"/>
  <c r="HO5" i="14" s="1"/>
  <c r="HM4" i="7"/>
  <c r="DQ4" i="7"/>
  <c r="HJ10" i="7"/>
  <c r="DN10" i="7"/>
  <c r="DR5" i="7"/>
  <c r="HO5" i="7" s="1"/>
  <c r="HN5" i="7"/>
  <c r="C163" i="16"/>
  <c r="B164" i="16"/>
  <c r="C164" i="16" s="1"/>
  <c r="HJ4" i="14"/>
  <c r="DN4" i="14"/>
  <c r="HK8" i="14"/>
  <c r="DO8" i="14"/>
  <c r="C133" i="18"/>
  <c r="B134" i="18"/>
  <c r="A89" i="9"/>
  <c r="I88" i="9"/>
  <c r="D88" i="9"/>
  <c r="M88" i="9"/>
  <c r="G88" i="9"/>
  <c r="C88" i="9"/>
  <c r="H88" i="9"/>
  <c r="B88" i="9"/>
  <c r="N88" i="9"/>
  <c r="L88" i="9"/>
  <c r="DN9" i="7"/>
  <c r="HJ9" i="7"/>
  <c r="DQ9" i="14"/>
  <c r="HM9" i="14"/>
  <c r="DQ7" i="15"/>
  <c r="HM7" i="15"/>
  <c r="DO7" i="14"/>
  <c r="HK7" i="14"/>
  <c r="DN10" i="14"/>
  <c r="HJ10" i="14"/>
  <c r="DQ8" i="7"/>
  <c r="HM8" i="7"/>
  <c r="HI11" i="19" l="1"/>
  <c r="HN9" i="15"/>
  <c r="DR9" i="15"/>
  <c r="DS5" i="15"/>
  <c r="HO5" i="15"/>
  <c r="HJ9" i="19"/>
  <c r="HJ4" i="19"/>
  <c r="HJ10" i="19" s="1"/>
  <c r="HJ8" i="19"/>
  <c r="DT10" i="15"/>
  <c r="HP10" i="15"/>
  <c r="B135" i="18"/>
  <c r="C134" i="18"/>
  <c r="HK4" i="14"/>
  <c r="DO4" i="14"/>
  <c r="DR4" i="7"/>
  <c r="HO4" i="7" s="1"/>
  <c r="HN4" i="7"/>
  <c r="HK10" i="14"/>
  <c r="DO10" i="14"/>
  <c r="DR7" i="15"/>
  <c r="HN7" i="15"/>
  <c r="DO9" i="7"/>
  <c r="HK9" i="7"/>
  <c r="HL8" i="14"/>
  <c r="DP8" i="14"/>
  <c r="DO10" i="7"/>
  <c r="HK10" i="7"/>
  <c r="HM4" i="15"/>
  <c r="DQ4" i="15"/>
  <c r="DR8" i="7"/>
  <c r="HO8" i="7" s="1"/>
  <c r="HN8" i="7"/>
  <c r="HL7" i="14"/>
  <c r="DP7" i="14"/>
  <c r="DR9" i="14"/>
  <c r="HO9" i="14" s="1"/>
  <c r="HN9" i="14"/>
  <c r="I89" i="9"/>
  <c r="L89" i="9"/>
  <c r="A90" i="9"/>
  <c r="M89" i="9"/>
  <c r="G89" i="9"/>
  <c r="B89" i="9"/>
  <c r="C89" i="9"/>
  <c r="N89" i="9"/>
  <c r="H89" i="9"/>
  <c r="D89" i="9"/>
  <c r="HJ11" i="19" l="1"/>
  <c r="HP5" i="15"/>
  <c r="DT5" i="15"/>
  <c r="HQ10" i="15"/>
  <c r="DU10" i="15"/>
  <c r="DS9" i="15"/>
  <c r="HO9" i="15"/>
  <c r="HK4" i="19"/>
  <c r="HK8" i="19" s="1"/>
  <c r="HK9" i="19"/>
  <c r="DP10" i="14"/>
  <c r="HL10" i="14"/>
  <c r="G90" i="9"/>
  <c r="I90" i="9"/>
  <c r="H90" i="9"/>
  <c r="B90" i="9"/>
  <c r="N90" i="9"/>
  <c r="C90" i="9"/>
  <c r="L90" i="9"/>
  <c r="A91" i="9"/>
  <c r="D90" i="9"/>
  <c r="M90" i="9"/>
  <c r="HL10" i="7"/>
  <c r="DP10" i="7"/>
  <c r="HL9" i="7"/>
  <c r="DP9" i="7"/>
  <c r="DP4" i="14"/>
  <c r="HL4" i="14"/>
  <c r="HM7" i="14"/>
  <c r="DQ7" i="14"/>
  <c r="HN4" i="15"/>
  <c r="DR4" i="15"/>
  <c r="HM8" i="14"/>
  <c r="DQ8" i="14"/>
  <c r="DS7" i="15"/>
  <c r="HO7" i="15"/>
  <c r="C135" i="18"/>
  <c r="B136" i="18"/>
  <c r="HK10" i="19" l="1"/>
  <c r="HK11" i="19" s="1"/>
  <c r="HL8" i="19"/>
  <c r="HL4" i="19"/>
  <c r="HL10" i="19" s="1"/>
  <c r="HL9" i="19"/>
  <c r="DV10" i="15"/>
  <c r="HS10" i="15" s="1"/>
  <c r="HR10" i="15"/>
  <c r="DU5" i="15"/>
  <c r="HQ5" i="15"/>
  <c r="HP9" i="15"/>
  <c r="DT9" i="15"/>
  <c r="DR8" i="14"/>
  <c r="HO8" i="14" s="1"/>
  <c r="HN8" i="14"/>
  <c r="C136" i="18"/>
  <c r="B137" i="18"/>
  <c r="DR7" i="14"/>
  <c r="HO7" i="14" s="1"/>
  <c r="HN7" i="14"/>
  <c r="HM9" i="7"/>
  <c r="DQ9" i="7"/>
  <c r="HO4" i="15"/>
  <c r="DS4" i="15"/>
  <c r="HM10" i="7"/>
  <c r="DQ10" i="7"/>
  <c r="D91" i="9"/>
  <c r="H91" i="9"/>
  <c r="I91" i="9"/>
  <c r="L91" i="9"/>
  <c r="A92" i="9"/>
  <c r="G91" i="9"/>
  <c r="N91" i="9"/>
  <c r="B91" i="9"/>
  <c r="C91" i="9"/>
  <c r="M91" i="9"/>
  <c r="HP7" i="15"/>
  <c r="DT7" i="15"/>
  <c r="DQ4" i="14"/>
  <c r="HM4" i="14"/>
  <c r="DQ10" i="14"/>
  <c r="HM10" i="14"/>
  <c r="HL11" i="19" l="1"/>
  <c r="DV5" i="15"/>
  <c r="HS5" i="15" s="1"/>
  <c r="HR5" i="15"/>
  <c r="DU9" i="15"/>
  <c r="HQ9" i="15"/>
  <c r="HM4" i="19"/>
  <c r="HM10" i="19" s="1"/>
  <c r="HM9" i="19"/>
  <c r="HN9" i="7"/>
  <c r="DR9" i="7"/>
  <c r="HO9" i="7" s="1"/>
  <c r="C137" i="18"/>
  <c r="B138" i="18"/>
  <c r="C138" i="18" s="1"/>
  <c r="HP4" i="15"/>
  <c r="DT4" i="15"/>
  <c r="DU7" i="15"/>
  <c r="HQ7" i="15"/>
  <c r="HN10" i="7"/>
  <c r="DR10" i="7"/>
  <c r="HO10" i="7" s="1"/>
  <c r="DR10" i="14"/>
  <c r="HO10" i="14" s="1"/>
  <c r="HN10" i="14"/>
  <c r="HN4" i="14"/>
  <c r="DR4" i="14"/>
  <c r="HO4" i="14" s="1"/>
  <c r="A93" i="9"/>
  <c r="L92" i="9"/>
  <c r="D92" i="9"/>
  <c r="M92" i="9"/>
  <c r="G92" i="9"/>
  <c r="C92" i="9"/>
  <c r="H92" i="9"/>
  <c r="B92" i="9"/>
  <c r="N92" i="9"/>
  <c r="I92" i="9"/>
  <c r="HM8" i="19" l="1"/>
  <c r="HM11" i="19" s="1"/>
  <c r="HN9" i="19"/>
  <c r="HN4" i="19"/>
  <c r="HN10" i="19" s="1"/>
  <c r="HN8" i="19"/>
  <c r="DV9" i="15"/>
  <c r="HS9" i="15" s="1"/>
  <c r="HR9" i="15"/>
  <c r="M93" i="9"/>
  <c r="G93" i="9"/>
  <c r="H93" i="9"/>
  <c r="C93" i="9"/>
  <c r="D93" i="9"/>
  <c r="B93" i="9"/>
  <c r="A94" i="9"/>
  <c r="I93" i="9"/>
  <c r="L93" i="9"/>
  <c r="N93" i="9"/>
  <c r="DV7" i="15"/>
  <c r="HS7" i="15" s="1"/>
  <c r="HR7" i="15"/>
  <c r="HQ4" i="15"/>
  <c r="DU4" i="15"/>
  <c r="HN11" i="19" l="1"/>
  <c r="HO9" i="19"/>
  <c r="HO8" i="19"/>
  <c r="HO4" i="19"/>
  <c r="HO10" i="19" s="1"/>
  <c r="G94" i="9"/>
  <c r="I94" i="9"/>
  <c r="M94" i="9"/>
  <c r="B94" i="9"/>
  <c r="N94" i="9"/>
  <c r="H94" i="9"/>
  <c r="L94" i="9"/>
  <c r="C94" i="9"/>
  <c r="A95" i="9"/>
  <c r="D94" i="9"/>
  <c r="HR4" i="15"/>
  <c r="DV4" i="15"/>
  <c r="HS4" i="15" s="1"/>
  <c r="HO11" i="19" l="1"/>
  <c r="H95" i="9"/>
  <c r="N95" i="9"/>
  <c r="D95" i="9"/>
  <c r="C95" i="9"/>
  <c r="M95" i="9"/>
  <c r="G95" i="9"/>
  <c r="A96" i="9"/>
  <c r="I95" i="9"/>
  <c r="L95" i="9"/>
  <c r="B95" i="9"/>
  <c r="M96" i="9" l="1"/>
  <c r="I96" i="9"/>
  <c r="N96" i="9"/>
  <c r="A97" i="9"/>
  <c r="H96" i="9"/>
  <c r="C96" i="9"/>
  <c r="B96" i="9"/>
  <c r="D96" i="9"/>
  <c r="G96" i="9"/>
  <c r="L96" i="9"/>
  <c r="N97" i="9" l="1"/>
  <c r="L97" i="9"/>
  <c r="I97" i="9"/>
  <c r="B97" i="9"/>
  <c r="H97" i="9"/>
  <c r="G97" i="9"/>
  <c r="C97" i="9"/>
  <c r="M97" i="9"/>
  <c r="D97" i="9"/>
  <c r="A98" i="9"/>
  <c r="N98" i="9" l="1"/>
  <c r="I98" i="9"/>
  <c r="G98" i="9"/>
  <c r="B98" i="9"/>
  <c r="M98" i="9"/>
  <c r="H98" i="9"/>
  <c r="L98" i="9"/>
  <c r="C98" i="9"/>
  <c r="A99" i="9"/>
  <c r="D98" i="9"/>
  <c r="B99" i="9" l="1"/>
  <c r="M99" i="9"/>
  <c r="I99" i="9"/>
  <c r="D99" i="9"/>
  <c r="A100" i="9"/>
  <c r="G99" i="9"/>
  <c r="L99" i="9"/>
  <c r="C99" i="9"/>
  <c r="N99" i="9"/>
  <c r="H99" i="9"/>
  <c r="M100" i="9" l="1"/>
  <c r="N100" i="9"/>
  <c r="A101" i="9"/>
  <c r="I100" i="9"/>
  <c r="L100" i="9"/>
  <c r="D100" i="9"/>
  <c r="C100" i="9"/>
  <c r="G100" i="9"/>
  <c r="H100" i="9"/>
  <c r="B100" i="9"/>
  <c r="D101" i="9" l="1"/>
  <c r="L101" i="9"/>
  <c r="I101" i="9"/>
  <c r="B101" i="9"/>
  <c r="M101" i="9"/>
  <c r="A102" i="9"/>
  <c r="N101" i="9"/>
  <c r="C101" i="9"/>
  <c r="G101" i="9"/>
  <c r="H101" i="9"/>
  <c r="A103" i="9" l="1"/>
  <c r="G102" i="9"/>
  <c r="H102" i="9"/>
  <c r="B102" i="9"/>
  <c r="L102" i="9"/>
  <c r="C102" i="9"/>
  <c r="D102" i="9"/>
  <c r="N102" i="9"/>
  <c r="I102" i="9"/>
  <c r="M102" i="9"/>
  <c r="B103" i="9" l="1"/>
  <c r="M103" i="9"/>
  <c r="A104" i="9"/>
  <c r="G103" i="9"/>
  <c r="D103" i="9"/>
  <c r="C103" i="9"/>
  <c r="I103" i="9"/>
  <c r="N103" i="9"/>
  <c r="L103" i="9"/>
  <c r="H103" i="9"/>
  <c r="A105" i="9" l="1"/>
  <c r="H104" i="9"/>
  <c r="M104" i="9"/>
  <c r="D104" i="9"/>
  <c r="L104" i="9"/>
  <c r="B104" i="9"/>
  <c r="C104" i="9"/>
  <c r="I104" i="9"/>
  <c r="G104" i="9"/>
  <c r="N104" i="9"/>
  <c r="A106" i="9" l="1"/>
  <c r="I105" i="9"/>
  <c r="B105" i="9"/>
  <c r="G105" i="9"/>
  <c r="N105" i="9"/>
  <c r="D105" i="9"/>
  <c r="C105" i="9"/>
  <c r="H105" i="9"/>
  <c r="M105" i="9"/>
  <c r="L105" i="9"/>
  <c r="N106" i="9" l="1"/>
  <c r="H106" i="9"/>
  <c r="D106" i="9"/>
  <c r="B106" i="9"/>
  <c r="I106" i="9"/>
  <c r="M106" i="9"/>
  <c r="L106" i="9"/>
  <c r="A107" i="9"/>
  <c r="C106" i="9"/>
  <c r="G106" i="9"/>
  <c r="B107" i="9" l="1"/>
  <c r="D107" i="9"/>
  <c r="G107" i="9"/>
  <c r="L107" i="9"/>
  <c r="A108" i="9"/>
  <c r="N107" i="9"/>
  <c r="C107" i="9"/>
  <c r="H107" i="9"/>
  <c r="M107" i="9"/>
  <c r="I107" i="9"/>
  <c r="A109" i="9" l="1"/>
  <c r="N108" i="9"/>
  <c r="I108" i="9"/>
  <c r="C108" i="9"/>
  <c r="L108" i="9"/>
  <c r="H108" i="9"/>
  <c r="D108" i="9"/>
  <c r="M108" i="9"/>
  <c r="B108" i="9"/>
  <c r="G108" i="9"/>
  <c r="I109" i="9" l="1"/>
  <c r="M109" i="9"/>
  <c r="L109" i="9"/>
  <c r="N109" i="9"/>
  <c r="A110" i="9"/>
  <c r="D109" i="9"/>
  <c r="B109" i="9"/>
  <c r="H109" i="9"/>
  <c r="C109" i="9"/>
  <c r="G109" i="9"/>
  <c r="D110" i="9" l="1"/>
  <c r="B110" i="9"/>
  <c r="C110" i="9"/>
  <c r="H110" i="9"/>
  <c r="G110" i="9"/>
  <c r="I110" i="9"/>
  <c r="L110" i="9"/>
  <c r="A111" i="9"/>
  <c r="M110" i="9"/>
  <c r="N110" i="9"/>
  <c r="L111" i="9" l="1"/>
  <c r="C111" i="9"/>
  <c r="I111" i="9"/>
  <c r="H111" i="9"/>
  <c r="G111" i="9"/>
  <c r="B111" i="9"/>
  <c r="N111" i="9"/>
  <c r="M111" i="9"/>
  <c r="D111" i="9"/>
  <c r="D3" i="9" s="1"/>
  <c r="D4" i="9" s="1"/>
  <c r="I3" i="9" l="1"/>
  <c r="I4" i="9" s="1"/>
  <c r="N3" i="9"/>
  <c r="N4"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B3" authorId="0" shapeId="0" xr:uid="{00000000-0006-0000-0100-000001000000}">
      <text>
        <r>
          <rPr>
            <sz val="9"/>
            <color indexed="81"/>
            <rFont val="Tahoma"/>
            <family val="2"/>
          </rPr>
          <t>The Minimum point-estimate represents the smallest value that is feasible, but highly improbable.</t>
        </r>
      </text>
    </comment>
    <comment ref="C3" authorId="0" shapeId="0" xr:uid="{00000000-0006-0000-0100-000002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3" authorId="0" shapeId="0" xr:uid="{00000000-0006-0000-0100-000003000000}">
      <text>
        <r>
          <rPr>
            <sz val="9"/>
            <color indexed="81"/>
            <rFont val="Tahoma"/>
            <family val="2"/>
          </rPr>
          <t>The Maximum point-estimate represents the largest value that is feasible, but highly improbable</t>
        </r>
      </text>
    </comment>
    <comment ref="G8" authorId="0" shapeId="0" xr:uid="{00000000-0006-0000-0100-000004000000}">
      <text>
        <r>
          <rPr>
            <sz val="9"/>
            <color indexed="81"/>
            <rFont val="Tahoma"/>
            <family val="2"/>
          </rPr>
          <t>The PERT Mean is calcuated using the PERT formula:
(Min+(4*Most Likely)+Max)/6
On a perfectly normal distribution (no skewing), the mean will also be the Most Likely outcome (the mode) and the median (50th percentile).</t>
        </r>
      </text>
    </comment>
    <comment ref="H11" authorId="0" shapeId="0" xr:uid="{00000000-0006-0000-0100-000005000000}">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 ref="I14" authorId="0" shapeId="0" xr:uid="{86DFB3E6-C119-47DD-AF0C-7BA1F1C93CBC}">
      <text>
        <r>
          <rPr>
            <b/>
            <sz val="9"/>
            <color indexed="81"/>
            <rFont val="Tahoma"/>
            <family val="2"/>
          </rPr>
          <t>William Davis:</t>
        </r>
        <r>
          <rPr>
            <sz val="9"/>
            <color indexed="81"/>
            <rFont val="Tahoma"/>
            <family val="2"/>
          </rPr>
          <t xml:space="preserve">
SPERT builds an implied, bell-shaped curve to represent the risk characteristics for your uncertainty.  The flatter, wider the bell-curve curve is, the more uncertain the outcomes are over the feasible region.  If the bell-curve's vertical rise is steep, though, your uncertainty has much less volatility near the most likely outcome.  If the bell-curve is centered, it perfectly fits a normal distribution.  If the bell-curve is off-center, then a normal distribution is less fitting of your uncertainty's risk properties (but using the normal distribution may be "good enough" as long as the traffic light indicator is green or yellow.</t>
        </r>
      </text>
    </comment>
    <comment ref="J17" authorId="0" shapeId="0" xr:uid="{00000000-0006-0000-0100-000006000000}">
      <text>
        <r>
          <rPr>
            <sz val="9"/>
            <color indexed="81"/>
            <rFont val="Tahoma"/>
            <family val="2"/>
          </rPr>
          <t>The SPERT Standard Deviation (SD) is calculated using this formula:
SPERT SD = (Max - Min) * RSM
where RSM is the Ratio Scale Multiplier associated with the Most Likely Confidence selection in column H.  
RSMs are associated with Most Likely Confidence choices in the VLookups worksheet.
Excel's normal distribution functions, NORM.DIST and NORM.INV use the SPERT Standard Deviation as one of the input arguments.</t>
        </r>
      </text>
    </comment>
    <comment ref="L22" authorId="0" shapeId="0" xr:uid="{00000000-0006-0000-0100-000007000000}">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M22" authorId="0" shapeId="0" xr:uid="{00000000-0006-0000-0100-000008000000}">
      <text>
        <r>
          <rPr>
            <sz val="9"/>
            <color indexed="81"/>
            <rFont val="Tahoma"/>
            <family val="2"/>
          </rPr>
          <t>The SPERT Probability shows the cumulative probability of each Planning Estimate you entered in column K.  
If you select 'Show Left-Side Area' in cell K1, this column shows the likelihood that your Planning Estimate will be EQUAL TO or GREATER THAN the uncertainty you are estimating.  
If you select 'Show Right-Side Area' in cell K1, this column shows the likelihood that the uncertainty will EXCEED your Planning Estimate in column K.</t>
        </r>
      </text>
    </comment>
    <comment ref="N29" authorId="0" shapeId="0" xr:uid="{00000000-0006-0000-0100-000009000000}">
      <text>
        <r>
          <rPr>
            <sz val="9"/>
            <color indexed="81"/>
            <rFont val="Tahoma"/>
            <family val="2"/>
          </rPr>
          <t>You can choose different probabilities by entering a value between 1% and 99%.</t>
        </r>
      </text>
    </comment>
    <comment ref="B39" authorId="0" shapeId="0" xr:uid="{00000000-0006-0000-0100-00000A000000}">
      <text>
        <r>
          <rPr>
            <sz val="9"/>
            <color indexed="81"/>
            <rFont val="Tahoma"/>
            <family val="2"/>
          </rPr>
          <t>Use a simple heuristic to quickly create MINIMUM point-estimates.  Do this by selecting a percentage in cell B2.  Minimum point-estimates are automatically created for you by taking the Most Likely point-estimate in column C and reducing it by the percentage value specified in cell B2.  
If you want, overwrite any cell formula in column B to manually enter a non-calculated, minimum value for a particular three-point estimate.  
(If you need to modify the dropdown choices in cell B2, you can do that in the Vlookups worksheet).</t>
        </r>
      </text>
    </comment>
    <comment ref="C39" authorId="0" shapeId="0" xr:uid="{00000000-0006-0000-0100-00000B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39" authorId="0" shapeId="0" xr:uid="{00000000-0006-0000-0100-00000C000000}">
      <text>
        <r>
          <rPr>
            <sz val="9"/>
            <color indexed="81"/>
            <rFont val="Tahoma"/>
            <family val="2"/>
          </rPr>
          <t>Use a simple heuristic to quickly create MAXIMUM point-estimates.  Do this by selecting a percentage in cell D2.  Maximum point-estimates are automatically created for you by taking the Most Likely point-estimate in column C and increasing it by the percentage value specified in cell D2.  
If you want, overwrite any cell formula in column D to manually enter a non-calculated, maximum value for a particular three-point estimate.  
(If you need to modify the dropdown choices in cell D2, you can do that in the Vlookups worksheet).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L2" authorId="0" shapeId="0" xr:uid="{00000000-0006-0000-0200-000001000000}">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M2" authorId="0" shapeId="0" xr:uid="{00000000-0006-0000-0200-000002000000}">
      <text>
        <r>
          <rPr>
            <sz val="9"/>
            <color indexed="81"/>
            <rFont val="Tahoma"/>
            <family val="2"/>
          </rPr>
          <t>The SPERT Probability shows the cumulative probability of each Planning Estimate you entered in column K.  
If you select 'Show Left-Side Area' in cell K1, this column shows the likelihood that your Planning Estimate will be EQUAL TO or GREATER THAN the uncertainty you are estimating.  
If you select 'Show Right-Side Area' in cell K1, this column shows the likelihood that the uncertainty will EXCEED your Planning Estimate in column K.</t>
        </r>
      </text>
    </comment>
    <comment ref="B3" authorId="0" shapeId="0" xr:uid="{00000000-0006-0000-0200-000003000000}">
      <text>
        <r>
          <rPr>
            <sz val="9"/>
            <color indexed="81"/>
            <rFont val="Tahoma"/>
            <family val="2"/>
          </rPr>
          <t>Use a simple heuristic to quickly create MINIMUM point-estimates.  Do this by selecting a percentage in cell B2.  Minimum point-estimates are automatically created for you by taking the Most Likely point-estimate in column C and reducing it by the percentage value specified in cell B2.  
If you want, overwrite any cell formula in column B to manually enter a non-calculated, minimum value for a particular three-point estimate.  
(If you need to modify the dropdown choices in cell B2, you can do that in the Vlookups worksheet).</t>
        </r>
      </text>
    </comment>
    <comment ref="C3" authorId="0" shapeId="0" xr:uid="{00000000-0006-0000-0200-000004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3" authorId="0" shapeId="0" xr:uid="{00000000-0006-0000-0200-000005000000}">
      <text>
        <r>
          <rPr>
            <sz val="9"/>
            <color indexed="81"/>
            <rFont val="Tahoma"/>
            <family val="2"/>
          </rPr>
          <t>Use a simple heuristic to quickly create MAXIMUM point-estimates.  Do this by selecting a percentage in cell D2.  Maximum point-estimates are automatically created for you by taking the Most Likely point-estimate in column C and increasing it by the percentage value specified in cell D2.  
If you want, overwrite any cell formula in column D to manually enter a non-calculated, maximum value for a particular three-point estimate.  
(If you need to modify the dropdown choices in cell D2, you can do that in the Vlookups worksheet).</t>
        </r>
      </text>
    </comment>
    <comment ref="E3" authorId="0" shapeId="0" xr:uid="{00000000-0006-0000-0200-000006000000}">
      <text>
        <r>
          <rPr>
            <sz val="9"/>
            <color indexed="81"/>
            <rFont val="Tahoma"/>
            <family val="2"/>
          </rPr>
          <t>This checks that a proper 3-point estimate was entered:
Minimum value must be &gt; 0 and &lt; Most Likely
Most Likely must be &gt; Minimum and &lt; Maximum 
Maximum must be &gt; Most Likely</t>
        </r>
      </text>
    </comment>
    <comment ref="F3" authorId="0" shapeId="0" xr:uid="{00000000-0006-0000-0200-000007000000}">
      <text>
        <r>
          <rPr>
            <sz val="9"/>
            <color indexed="81"/>
            <rFont val="Tahoma"/>
            <family val="2"/>
          </rPr>
          <t>This checks that the task has a bell-shaped appearance (even though it may be skewed).
When the range between the Minimum and Most Likely is no more than 3x greater than the range between the Maximum and Most Likely, the light is green (and vice versa).
When the range between the Minimum and Most Likely is no more than 5x greater than the range between the Maximum and Most Likely, the light is yellow (and vice versa).  Using the SPERT® Normal Edition may not be ideal for such a skewed uncertainty.
When the range difference is more than 5x greater, the light is red.  Using the SPERT® Normal Edition is not recommended for this uncertainty.  Use the SPERT® Beta Edition instead.</t>
        </r>
      </text>
    </comment>
    <comment ref="G3" authorId="0" shapeId="0" xr:uid="{00000000-0006-0000-0200-000008000000}">
      <text>
        <r>
          <rPr>
            <sz val="9"/>
            <color indexed="81"/>
            <rFont val="Tahoma"/>
            <family val="2"/>
          </rPr>
          <t>The PERT Mean is calcuated using the PERT formula:
(Min+(4*Most Likely)+Max)/6
On a perfectly normal distribution (no skewing), the mean will also be the Most Likely outcome (the mode) and the median (50th percentile).</t>
        </r>
      </text>
    </comment>
    <comment ref="H3" authorId="0" shapeId="0" xr:uid="{00000000-0006-0000-0200-000009000000}">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 ref="I3" authorId="0" shapeId="0" xr:uid="{EF1B6E6C-1F2E-4D0C-B137-05B61C910945}">
      <text>
        <r>
          <rPr>
            <b/>
            <sz val="9"/>
            <color indexed="81"/>
            <rFont val="Tahoma"/>
            <family val="2"/>
          </rPr>
          <t>William Davis:</t>
        </r>
        <r>
          <rPr>
            <sz val="9"/>
            <color indexed="81"/>
            <rFont val="Tahoma"/>
            <family val="2"/>
          </rPr>
          <t xml:space="preserve">
SPERT builds an implied, bell-shaped curve to represent the risk characteristics for your uncertainty.  The flatter, wider the bell-curve curve is, the more uncertain the outcomes are over the feasible region.  If the bell-curve's vertical rise is steep, though, your uncertainty has much less volatility near the most likely outcome.  If the bell-curve is centered, it perfectly fits a normal distribution.  If the bell-curve is off-center, then a normal distribution is less fitting of your uncertainty's risk properties (but using the normal distribution may be "good enough" as long as the traffic light indicator is green or yellow.</t>
        </r>
      </text>
    </comment>
    <comment ref="J3" authorId="0" shapeId="0" xr:uid="{00000000-0006-0000-0200-00000A000000}">
      <text>
        <r>
          <rPr>
            <sz val="9"/>
            <color indexed="81"/>
            <rFont val="Tahoma"/>
            <family val="2"/>
          </rPr>
          <t>The SPERT Standard Deviation (SD) is calculated using this formula:
SPERT SD = (Max - Min) * RSM
where RSM is the Ratio Scale Multiplier associated with the Most Likely Confidence selection in column H.  
RSMs are associated with Most Likely Confidence choices in the VLookups worksheet.
Excel's normal distribution functions, NORM.DIST and NORM.INV use the SPERT Standard Deviation as one of the input arguments.</t>
        </r>
      </text>
    </comment>
    <comment ref="N3" authorId="0" shapeId="0" xr:uid="{00000000-0006-0000-0200-00000B000000}">
      <text>
        <r>
          <rPr>
            <sz val="9"/>
            <color indexed="81"/>
            <rFont val="Tahoma"/>
            <family val="2"/>
          </rPr>
          <t>You can choose different probabilities by entering a value between 1% and 99%.</t>
        </r>
      </text>
    </comment>
    <comment ref="A13" authorId="0" shapeId="0" xr:uid="{B64F3C75-21DC-467F-B4C0-BAFF89C667F5}">
      <text>
        <r>
          <rPr>
            <sz val="9"/>
            <color indexed="81"/>
            <rFont val="Tahoma"/>
            <family val="2"/>
          </rPr>
          <t>Need more than just 10 rows to enter your estimates?  Rows 14 through 103 are hidden.  Unhide these rows to display 90 more rows like rows 4 through 13.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L2" authorId="0" shapeId="0" xr:uid="{00000000-0006-0000-0300-000001000000}">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M2" authorId="0" shapeId="0" xr:uid="{00000000-0006-0000-0300-000002000000}">
      <text>
        <r>
          <rPr>
            <sz val="9"/>
            <color indexed="81"/>
            <rFont val="Tahoma"/>
            <family val="2"/>
          </rPr>
          <t>The SPERT Probability shows the cumulative probability of each Planning Estimate you entered in column K.  
If you select 'Show Left-Side Area' in cell K1, this column shows the likelihood that your Planning Estimate will be EQUAL TO or GREATER THAN the uncertainty you are estimating.  
If you select 'Show Right-Side Area' in cell K1, this column shows the likelihood that the uncertainty will EXCEED your Planning Estimate in column K.</t>
        </r>
      </text>
    </comment>
    <comment ref="B3" authorId="0" shapeId="0" xr:uid="{00000000-0006-0000-0300-000003000000}">
      <text>
        <r>
          <rPr>
            <sz val="9"/>
            <color indexed="81"/>
            <rFont val="Tahoma"/>
            <family val="2"/>
          </rPr>
          <t>The Minimum point-estimate represents the smallest value that is feasible, but highly improbable.</t>
        </r>
      </text>
    </comment>
    <comment ref="C3" authorId="0" shapeId="0" xr:uid="{00000000-0006-0000-0300-000004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3" authorId="0" shapeId="0" xr:uid="{00000000-0006-0000-0300-000005000000}">
      <text>
        <r>
          <rPr>
            <sz val="9"/>
            <color indexed="81"/>
            <rFont val="Tahoma"/>
            <family val="2"/>
          </rPr>
          <t>The Maximum point-estimate represents the largest value that is feasible, but highly improbable</t>
        </r>
      </text>
    </comment>
    <comment ref="E3" authorId="0" shapeId="0" xr:uid="{00000000-0006-0000-0300-000006000000}">
      <text>
        <r>
          <rPr>
            <sz val="9"/>
            <color indexed="81"/>
            <rFont val="Tahoma"/>
            <family val="2"/>
          </rPr>
          <t>This checks that a proper 3-point estimate was entered:
Minimum value must be &gt; 0 and &lt; Most Likely
Most Likely must be &gt; Minimum and &lt; Maximum Maximum must be &gt; Most Likely</t>
        </r>
      </text>
    </comment>
    <comment ref="F3" authorId="0" shapeId="0" xr:uid="{00000000-0006-0000-0300-000007000000}">
      <text>
        <r>
          <rPr>
            <sz val="9"/>
            <color indexed="81"/>
            <rFont val="Tahoma"/>
            <family val="2"/>
          </rPr>
          <t>This checks that the task has a bell-shaped appearance (even though it may be skewed).
When the range between the Minimum and Most Likely is no more than 3x greater than the range between the Maximum and Most Likely, the light is green (and vice versa).
When the range between the Minimum and Most Likely is no more than 5x greater than the range between the Maximum and Most Likely, the light is yellow (and vice versa).  Using the SPERT® Normal Edition may not be ideal for such a skewed uncertainty.
When the range difference is more than 5x greater, the light is red.  Using the SPERT® Normal Edition is not recommended for this uncertainty.  Use the SPERT® Beta Edition instead.</t>
        </r>
      </text>
    </comment>
    <comment ref="G3" authorId="0" shapeId="0" xr:uid="{00000000-0006-0000-0300-000008000000}">
      <text>
        <r>
          <rPr>
            <sz val="9"/>
            <color indexed="81"/>
            <rFont val="Tahoma"/>
            <family val="2"/>
          </rPr>
          <t>The PERT Mean is calcuated using the PERT formula:
(Min+(4*Most Likely)+Max)/6
On a perfectly normal distribution (no skewing), the mean will also be the Most Likely outcome (the mode) and the median (50th percentile).</t>
        </r>
      </text>
    </comment>
    <comment ref="H3" authorId="0" shapeId="0" xr:uid="{00000000-0006-0000-0300-000009000000}">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 ref="I3" authorId="0" shapeId="0" xr:uid="{535C5B0D-EB05-44E3-A1BB-CAFD0D6BCCCD}">
      <text>
        <r>
          <rPr>
            <b/>
            <sz val="9"/>
            <color indexed="81"/>
            <rFont val="Tahoma"/>
            <family val="2"/>
          </rPr>
          <t>William Davis:</t>
        </r>
        <r>
          <rPr>
            <sz val="9"/>
            <color indexed="81"/>
            <rFont val="Tahoma"/>
            <family val="2"/>
          </rPr>
          <t xml:space="preserve">
SPERT builds an implied, bell-shaped curve to represent the risk characteristics for your uncertainty.  The flatter, wider the bell-curve curve is, the more uncertain the outcomes are over the feasible region.  If the bell-curve's vertical rise is steep, though, your uncertainty has much less volatility near the most likely outcome.  If the bell-curve is centered, it perfectly fits a normal distribution.  If the bell-curve is off-center, then a normal distribution is less fitting of your uncertainty's risk properties (but using the normal distribution may be "good enough" as long as the traffic light indicator is green or yellow.</t>
        </r>
      </text>
    </comment>
    <comment ref="J3" authorId="0" shapeId="0" xr:uid="{00000000-0006-0000-0300-00000A000000}">
      <text>
        <r>
          <rPr>
            <sz val="9"/>
            <color indexed="81"/>
            <rFont val="Tahoma"/>
            <family val="2"/>
          </rPr>
          <t>The SPERT Standard Deviation (SD) is calculated using this formula:
SPERT SD = (Max - Min) * RSM
where RSM is the Ratio Scale Multiplier associated with the Most Likely Confidence selection in column H.  
RSMs are associated with Most Likely Confidence choices in the VLookups worksheet.
Excel's normal distribution functions, NORM.DIST and NORM.INV use the SPERT Standard Deviation as one of the input arguments.</t>
        </r>
      </text>
    </comment>
    <comment ref="N3" authorId="0" shapeId="0" xr:uid="{00000000-0006-0000-0300-00000B000000}">
      <text>
        <r>
          <rPr>
            <sz val="9"/>
            <color indexed="81"/>
            <rFont val="Tahoma"/>
            <family val="2"/>
          </rPr>
          <t>You can choose different probabilities by entering a value between 1% and 99%.</t>
        </r>
      </text>
    </comment>
    <comment ref="A13" authorId="0" shapeId="0" xr:uid="{A09024C2-1237-4B2A-8E0A-24DFF1C44E06}">
      <text>
        <r>
          <rPr>
            <sz val="9"/>
            <color indexed="81"/>
            <rFont val="Tahoma"/>
            <family val="2"/>
          </rPr>
          <t>Need more than just 10 rows to enter your estimates?  Rows 14 through 103 are hidden.  Unhide these rows to display 90 more rows like rows 4 through 13.</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P2" authorId="0" shapeId="0" xr:uid="{00000000-0006-0000-0400-000001000000}">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Q2" authorId="0" shapeId="0" xr:uid="{00000000-0006-0000-0400-000002000000}">
      <text>
        <r>
          <rPr>
            <sz val="9"/>
            <color indexed="81"/>
            <rFont val="Tahoma"/>
            <family val="2"/>
          </rPr>
          <t>The SPERT Probability shows the cumulative probability of each Planning Estimate you entered in column K.  
If you select 'Show Left-Side Area' in cell K1, this column shows the likelihood that your Planning Estimate will be EQUAL TO or GREATER THAN the uncertainty you are estimating.  
If you select 'Show Right-Side Area' in cell K1, this column shows the likelihood that the uncertainty will EXCEED your Planning Estimate in column K.</t>
        </r>
      </text>
    </comment>
    <comment ref="B3" authorId="0" shapeId="0" xr:uid="{00000000-0006-0000-0400-000003000000}">
      <text>
        <r>
          <rPr>
            <sz val="9"/>
            <color indexed="81"/>
            <rFont val="Tahoma"/>
            <family val="2"/>
          </rPr>
          <t>Optionally, choose a minimum point-estimate for a single uncertainty by selecting a dropdown value in this column for any row.  The percentage you choose will reduce the row's Most Likely point-estimate, and it will override the minimum point-estimate calculated by the heuristic in cell D2.</t>
        </r>
      </text>
    </comment>
    <comment ref="C3" authorId="0" shapeId="0" xr:uid="{00000000-0006-0000-0400-000004000000}">
      <text>
        <r>
          <rPr>
            <sz val="9"/>
            <color indexed="81"/>
            <rFont val="Tahoma"/>
            <family val="2"/>
          </rPr>
          <t>Optionally, manually enter a minimum point-estimate for a single uncertainty by entering a specific value in this column for any row.  The value you enter will override the row's calculated, mininum point-estimate using percentage adjustments.</t>
        </r>
      </text>
    </comment>
    <comment ref="D3" authorId="0" shapeId="0" xr:uid="{00000000-0006-0000-0400-000005000000}">
      <text>
        <r>
          <rPr>
            <sz val="9"/>
            <color indexed="81"/>
            <rFont val="Tahoma"/>
            <family val="2"/>
          </rPr>
          <t>Use a simple heuristic to quickly create MINIMUM point-estimates for all rows.  Do this by selecting a percentage in cell D2.  Minimum point-estimates are automatically created for you by taking the Most Likely point-estimate in column E and reducing it by the percentage value specified in cell D2.  
Optionally, choose a row-speciific heuristic by selecting a percentage in column B, or enter a specific minimum point-estimate in column C.  
(If you need to modify the dropdown choices in cell D2 or column B, you can do that in the Vlookups worksheet).</t>
        </r>
      </text>
    </comment>
    <comment ref="E3" authorId="0" shapeId="0" xr:uid="{00000000-0006-0000-0400-000006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F3" authorId="0" shapeId="0" xr:uid="{00000000-0006-0000-0400-000007000000}">
      <text>
        <r>
          <rPr>
            <sz val="9"/>
            <color indexed="81"/>
            <rFont val="Tahoma"/>
            <family val="2"/>
          </rPr>
          <t>Use a simple heuristic to quickly create MAXIMUM point-estimates for all rows.  Do this by selecting a percentage in cell F2.  Maximum point-estimates are automatically created for you by taking the Most Likely point-estimate in column E and increasing it by the percentage value specified in cell F2.  
Optionally, choose a row-speciific heuristic by selecting a percentage in column H, or enter a specific minimum point-estimate in column G.  
(If you need to modify the dropdown choices in cell F2 or column H, you can do that in the Vlookups worksheet).</t>
        </r>
      </text>
    </comment>
    <comment ref="G3" authorId="0" shapeId="0" xr:uid="{00000000-0006-0000-0400-000008000000}">
      <text>
        <r>
          <rPr>
            <sz val="9"/>
            <color indexed="81"/>
            <rFont val="Tahoma"/>
            <family val="2"/>
          </rPr>
          <t>Optionally, manually enter a maximum point-estimate for a single uncertainty by entering a specific value in this column for any row.  The value you enter will override the row's calculated, maximum point-estimate using percentage adjustments.</t>
        </r>
      </text>
    </comment>
    <comment ref="H3" authorId="0" shapeId="0" xr:uid="{00000000-0006-0000-0400-000009000000}">
      <text>
        <r>
          <rPr>
            <sz val="9"/>
            <color indexed="81"/>
            <rFont val="Tahoma"/>
            <family val="2"/>
          </rPr>
          <t>Optionally, choose a maximum point-estimate for a single uncertainty by selecting a dropdown value in this column for any row.  The percentage you choose will increase the row's Most Likely point-estimate, and it will override the maximum point-estimate calculated by the heuristic in cell F2.</t>
        </r>
        <r>
          <rPr>
            <sz val="9"/>
            <color indexed="81"/>
            <rFont val="Tahoma"/>
            <family val="2"/>
          </rPr>
          <t xml:space="preserve">
</t>
        </r>
      </text>
    </comment>
    <comment ref="I3" authorId="0" shapeId="0" xr:uid="{00000000-0006-0000-0400-00000A000000}">
      <text>
        <r>
          <rPr>
            <sz val="9"/>
            <color indexed="81"/>
            <rFont val="Tahoma"/>
            <family val="2"/>
          </rPr>
          <t>This checks that a proper 3-point estimate was entered:
Minimum value must be &gt; 0 and &lt; Most Likely
Most Likely must be &gt; Minimum and &lt; Maximum 
Maximum must be &gt; Most Likely</t>
        </r>
      </text>
    </comment>
    <comment ref="J3" authorId="0" shapeId="0" xr:uid="{00000000-0006-0000-0400-00000B000000}">
      <text>
        <r>
          <rPr>
            <sz val="9"/>
            <color indexed="81"/>
            <rFont val="Tahoma"/>
            <family val="2"/>
          </rPr>
          <t>This checks that the task has a bell-shaped appearance (even though it may be skewed).
When the range between the Minimum and Most Likely is no more than 3x greater than the range between the Maximum and Most Likely, the light is green (and vice versa).
When the range between the Minimum and Most Likely is no more than 5x greater than the range between the Maximum and Most Likely, the light is yellow (and vice versa).  Using the SPERT® Normal Edition may not be ideal for such a skewed uncertainty.
When the range difference is more than 5x greater, the light is red.  Using the SPERT® Normal Edition is not recommended for this uncertainty.  Use the SPERT® Beta Edition instead.</t>
        </r>
      </text>
    </comment>
    <comment ref="K3" authorId="0" shapeId="0" xr:uid="{00000000-0006-0000-0400-00000C000000}">
      <text>
        <r>
          <rPr>
            <sz val="9"/>
            <color indexed="81"/>
            <rFont val="Tahoma"/>
            <family val="2"/>
          </rPr>
          <t>The PERT Mean is calcuated using the PERT formula:
(Min+(4*Most Likely)+Max)/6
On a perfectly normal distribution (no skewing), the mean will also be the Most Likely outcome (the mode) and the median (50th percentile).</t>
        </r>
      </text>
    </comment>
    <comment ref="L3" authorId="0" shapeId="0" xr:uid="{00000000-0006-0000-0400-00000D000000}">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 ref="M3" authorId="0" shapeId="0" xr:uid="{D85F111D-6336-4387-BA4A-DED27AF04D12}">
      <text>
        <r>
          <rPr>
            <b/>
            <sz val="9"/>
            <color indexed="81"/>
            <rFont val="Tahoma"/>
            <family val="2"/>
          </rPr>
          <t>William Davis:</t>
        </r>
        <r>
          <rPr>
            <sz val="9"/>
            <color indexed="81"/>
            <rFont val="Tahoma"/>
            <family val="2"/>
          </rPr>
          <t xml:space="preserve">
SPERT builds an implied, bell-shaped curve to represent the risk characteristics for your uncertainty.  The flatter, wider the bell-curve curve is, the more uncertain the outcomes are over the feasible region.  If the bell-curve's vertical rise is steep, though, your uncertainty has much less volatility near the most likely outcome.  If the bell-curve is centered, it perfectly fits a normal distribution.  If the bell-curve is off-center, then a normal distribution is less fitting of your uncertainty's risk properties (but using the normal distribution may be "good enough" as long as the traffic light indicator is green or yellow.</t>
        </r>
      </text>
    </comment>
    <comment ref="N3" authorId="0" shapeId="0" xr:uid="{00000000-0006-0000-0400-00000E000000}">
      <text>
        <r>
          <rPr>
            <sz val="9"/>
            <color indexed="81"/>
            <rFont val="Tahoma"/>
            <family val="2"/>
          </rPr>
          <t>The SPERT Standard Deviation (SD) is calculated using this formula:
SPERT SD = (Max - Min) * RSM
where RSM is the Ratio Scale Multiplier associated with the Most Likely Confidence selection in column H.  
RSMs are associated with Most Likely Confidence choices in the VLookups worksheet.
Excel's normal distribution functions, NORM.DIST and NORM.INV use the SPERT Standard Deviation as one of the input arguments.</t>
        </r>
      </text>
    </comment>
    <comment ref="R3" authorId="0" shapeId="0" xr:uid="{00000000-0006-0000-0400-00000F000000}">
      <text>
        <r>
          <rPr>
            <sz val="9"/>
            <color indexed="81"/>
            <rFont val="Tahoma"/>
            <family val="2"/>
          </rPr>
          <t>You can choose different probabilities by entering a value between 1% and 99%.</t>
        </r>
      </text>
    </comment>
    <comment ref="A13" authorId="0" shapeId="0" xr:uid="{17666605-11F5-4F96-819E-83C3D4A038E7}">
      <text>
        <r>
          <rPr>
            <sz val="9"/>
            <color indexed="81"/>
            <rFont val="Tahoma"/>
            <family val="2"/>
          </rPr>
          <t>Need more than just 10 rows to enter your estimates?  Rows 14 through 103 are hidden.  Unhide these rows to display 90 more rows like rows 4 through 13.</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L2" authorId="0" shapeId="0" xr:uid="{DA836802-825B-48FB-B4CF-10EF51BA685F}">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M2" authorId="0" shapeId="0" xr:uid="{DF0AA814-9D30-4FA2-B1A5-5491CEA5EA4F}">
      <text>
        <r>
          <rPr>
            <sz val="9"/>
            <color indexed="81"/>
            <rFont val="Tahoma"/>
            <family val="2"/>
          </rPr>
          <t>The SPERT Probability shows the cumulative probability of each Planning Estimate you entered in column K.  
If you select 'Show Left-Side Area' in cell K1, this column shows the likelihood that your Planning Estimate will be EQUAL TO or GREATER THAN the uncertainty you are estimating.  
If you select 'Show Right-Side Area' in cell K1, this column shows the likelihood that the uncertainty will EXCEED your Planning Estimate in column K.</t>
        </r>
      </text>
    </comment>
    <comment ref="B3" authorId="0" shapeId="0" xr:uid="{4193D883-CFBD-4C04-8DAD-EF2A0663C735}">
      <text>
        <r>
          <rPr>
            <sz val="9"/>
            <color indexed="81"/>
            <rFont val="Tahoma"/>
            <family val="2"/>
          </rPr>
          <t>The Minimum point-estimate represents the smallest value that is feasible, but highly improbable.</t>
        </r>
      </text>
    </comment>
    <comment ref="C3" authorId="0" shapeId="0" xr:uid="{79D5DD9C-08E0-4839-AE67-B7CC528E968B}">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3" authorId="0" shapeId="0" xr:uid="{53850FEB-83E3-49AB-9708-B856CE9BECB7}">
      <text>
        <r>
          <rPr>
            <sz val="9"/>
            <color indexed="81"/>
            <rFont val="Tahoma"/>
            <family val="2"/>
          </rPr>
          <t>The Maximum point-estimate represents the largest value that is feasible, but highly improbable</t>
        </r>
      </text>
    </comment>
    <comment ref="E3" authorId="0" shapeId="0" xr:uid="{08FC7CC7-BBAF-4B7C-A27A-727859E1E662}">
      <text>
        <r>
          <rPr>
            <sz val="9"/>
            <color indexed="81"/>
            <rFont val="Tahoma"/>
            <family val="2"/>
          </rPr>
          <t>This checks that a proper 3-point estimate was entered:
Minimum value must be &gt; 0 and &lt; Most Likely
Most Likely must be &gt; Minimum and &lt; Maximum Maximum must be &gt; Most Likely</t>
        </r>
      </text>
    </comment>
    <comment ref="F3" authorId="0" shapeId="0" xr:uid="{29F2D42B-4DA6-4CD1-9669-E2862ADBD9AF}">
      <text>
        <r>
          <rPr>
            <sz val="9"/>
            <color indexed="81"/>
            <rFont val="Tahoma"/>
            <family val="2"/>
          </rPr>
          <t>This checks that the task has a bell-shaped appearance (even though it may be skewed).
When the range between the Minimum and Most Likely is no more than 3x greater than the range between the Maximum and Most Likely, the light is green (and vice versa).
When the range between the Minimum and Most Likely is no more than 5x greater than the range between the Maximum and Most Likely, the light is yellow (and vice versa).  Using the SPERT® Normal Edition may not be ideal for such a skewed uncertainty.
When the range difference is more than 5x greater, the light is red.  Using the SPERT® Normal Edition is not recommended for this uncertainty.  Use the SPERT® Beta Edition instead.</t>
        </r>
      </text>
    </comment>
    <comment ref="G3" authorId="0" shapeId="0" xr:uid="{7A667D89-6813-45B1-805D-E699E5F72C03}">
      <text>
        <r>
          <rPr>
            <sz val="9"/>
            <color indexed="81"/>
            <rFont val="Tahoma"/>
            <family val="2"/>
          </rPr>
          <t>The PERT Mean is calcuated using the PERT formula:
(Min+(4*Most Likely)+Max)/6
On a perfectly normal distribution (no skewing), the mean will also be the Most Likely outcome (the mode) and the median (50th percentile).</t>
        </r>
      </text>
    </comment>
    <comment ref="H3" authorId="0" shapeId="0" xr:uid="{E97947B1-33F0-4E6A-B67B-64122583F18E}">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 ref="I3" authorId="0" shapeId="0" xr:uid="{F7E9FBE5-1AE4-445D-9B91-2579070EB440}">
      <text>
        <r>
          <rPr>
            <b/>
            <sz val="9"/>
            <color indexed="81"/>
            <rFont val="Tahoma"/>
            <family val="2"/>
          </rPr>
          <t>William Davis:</t>
        </r>
        <r>
          <rPr>
            <sz val="9"/>
            <color indexed="81"/>
            <rFont val="Tahoma"/>
            <family val="2"/>
          </rPr>
          <t xml:space="preserve">
SPERT builds an implied, bell-shaped curve to represent the risk characteristics for your uncertainty.  The flatter, wider the bell-curve curve is, the more uncertain the outcomes are over the feasible region.  If the bell-curve's vertical rise is steep, though, your uncertainty has much less volatility near the most likely outcome.  If the bell-curve is centered, it perfectly fits a normal distribution.  If the bell-curve is off-center, then a normal distribution is less fitting of your uncertainty's risk properties (but using the normal distribution may be "good enough" as long as the traffic light indicator is green or yellow.</t>
        </r>
      </text>
    </comment>
    <comment ref="J3" authorId="0" shapeId="0" xr:uid="{E7186C81-B973-4DD7-BC22-68A3BB9D3762}">
      <text>
        <r>
          <rPr>
            <sz val="9"/>
            <color indexed="81"/>
            <rFont val="Tahoma"/>
            <family val="2"/>
          </rPr>
          <t>The SPERT Standard Deviation (SD) is calculated using this formula:
SPERT SD = (Max - Min) * RSM
where RSM is the Ratio Scale Multiplier associated with the Most Likely Confidence selection in column H.  
RSMs are associated with Most Likely Confidence choices in the VLookups worksheet.
Excel's normal distribution functions, NORM.DIST and NORM.INV use the SPERT Standard Deviation as one of the input arguments.</t>
        </r>
      </text>
    </comment>
    <comment ref="N3" authorId="0" shapeId="0" xr:uid="{C67143E6-0572-4763-94FA-7AEF4F3D348B}">
      <text>
        <r>
          <rPr>
            <sz val="9"/>
            <color indexed="81"/>
            <rFont val="Tahoma"/>
            <family val="2"/>
          </rPr>
          <t>You can choose different probabilities by entering a value between 1% and 99%.</t>
        </r>
      </text>
    </comment>
  </commentList>
</comments>
</file>

<file path=xl/sharedStrings.xml><?xml version="1.0" encoding="utf-8"?>
<sst xmlns="http://schemas.openxmlformats.org/spreadsheetml/2006/main" count="1138" uniqueCount="819">
  <si>
    <t>High confidence</t>
  </si>
  <si>
    <t>Medium confidence</t>
  </si>
  <si>
    <t>Low confidence</t>
  </si>
  <si>
    <t>Medium-high confidence</t>
  </si>
  <si>
    <t>Medium-low confidence</t>
  </si>
  <si>
    <t>ID</t>
  </si>
  <si>
    <t>Most Likely</t>
  </si>
  <si>
    <t>To use this template:</t>
  </si>
  <si>
    <t>Optionally:</t>
  </si>
  <si>
    <t>Most Likely Confidence</t>
  </si>
  <si>
    <t>Standard Devation:</t>
  </si>
  <si>
    <t>Distribution:</t>
  </si>
  <si>
    <t>PERT Estimate:</t>
  </si>
  <si>
    <t>Mean:</t>
  </si>
  <si>
    <t>Near certainty</t>
  </si>
  <si>
    <t>Guesstimate</t>
  </si>
  <si>
    <t>Date</t>
  </si>
  <si>
    <t>Version</t>
  </si>
  <si>
    <t>Description</t>
  </si>
  <si>
    <t>1.00</t>
  </si>
  <si>
    <t>Initial release</t>
  </si>
  <si>
    <t>1.01</t>
  </si>
  <si>
    <t>Changed formulas in cells M4:M15, N4:N15 so the Most Likely value in column C is &gt; 0 (not &gt; 4)</t>
  </si>
  <si>
    <t>1.02</t>
  </si>
  <si>
    <t>Formatting changes for the PMI article on ProjectManagement.com; updated formulas in cols O - T.</t>
  </si>
  <si>
    <t>X-axis increments</t>
  </si>
  <si>
    <t>1.1</t>
  </si>
  <si>
    <t>Added new worksheet, SPERT Bell-Curve for Task Duration to show the implied, normal bell-shaped curve</t>
  </si>
  <si>
    <t>1.2</t>
  </si>
  <si>
    <t>Added traffic light indicators to check for a valid 3-point estimate and implied bell-shape of the task</t>
  </si>
  <si>
    <t>The lowerbound threshold is</t>
  </si>
  <si>
    <t>With</t>
  </si>
  <si>
    <t>1.3</t>
  </si>
  <si>
    <t>Between a lowerbound value of</t>
  </si>
  <si>
    <t>and an upperbound value of</t>
  </si>
  <si>
    <t xml:space="preserve"> confidence</t>
  </si>
  <si>
    <t>Added a confidence interval probability and pie chart for all estimated tasks</t>
  </si>
  <si>
    <t>Miss the pie</t>
  </si>
  <si>
    <t>chart? Press</t>
  </si>
  <si>
    <t>Ratio Scale Modifier:</t>
  </si>
  <si>
    <t>SPERT Most Likely Subjective Terms</t>
  </si>
  <si>
    <t>RSM</t>
  </si>
  <si>
    <t>Minimum</t>
  </si>
  <si>
    <t>Maximum</t>
  </si>
  <si>
    <t xml:space="preserve">revenue, expenses, agile story points, project portfolios, event attendance, and more.  </t>
  </si>
  <si>
    <t>If you have any questions, suggestions, or comments, I'd love to hear from you!</t>
  </si>
  <si>
    <t>Contact me!</t>
  </si>
  <si>
    <t>This example workbook is intended to help you quickly get started.  You can also download</t>
  </si>
  <si>
    <t>3) Select any probabilistic planning estimate, or make a risk-based forecast</t>
  </si>
  <si>
    <t>1.3a</t>
  </si>
  <si>
    <t>Download more FREE Statistical PERT templates at https://www.statisticalpert.com</t>
  </si>
  <si>
    <t>Changed links to HTTPS, added a SPERT logo to the Welcome tab, and changed pie chart so upperbound is red, lowerbound is green</t>
  </si>
  <si>
    <t>Min</t>
  </si>
  <si>
    <t>Max</t>
  </si>
  <si>
    <t>1.4</t>
  </si>
  <si>
    <t>SPERT Probabilistic Estimates</t>
  </si>
  <si>
    <t>3) Examine the SPERT probabilistic estimates for various confidence levels</t>
  </si>
  <si>
    <t xml:space="preserve">     Note:  NORM.DIST and NORM.INV functions use the mean (i.e., the PERT expected value) which impliies probabilistic symmetry.</t>
  </si>
  <si>
    <t>Added a pie chart to 'SPERT Graphs…' worksheet and removed "Unskewed" probabilities which used the mode instead of mean</t>
  </si>
  <si>
    <t>1.4.1</t>
  </si>
  <si>
    <t>Added HTTPS to links.  Renamed "SPERT Graphs…" to "SPERT Charts…"</t>
  </si>
  <si>
    <t>2.0</t>
  </si>
  <si>
    <t>Dropdown values for the Most Likely Confidence selection</t>
  </si>
  <si>
    <t>Ratio Scale Multiplier used in the SPERT Standard Deviation formula</t>
  </si>
  <si>
    <t>Number of trials out of 100, used to create the Most Likely Confidence pie chart</t>
  </si>
  <si>
    <t>pie chart</t>
  </si>
  <si>
    <t>CTRL and 6</t>
  </si>
  <si>
    <t>to show the</t>
  </si>
  <si>
    <t>MEDIUM Confidence</t>
  </si>
  <si>
    <t>SPERT SD</t>
  </si>
  <si>
    <t>1) Create a 3-point estimate (minimum, most likely, maximum)</t>
  </si>
  <si>
    <t>PERT Mean</t>
  </si>
  <si>
    <t>HIGHER Confidence</t>
  </si>
  <si>
    <t>LOWER Confidence</t>
  </si>
  <si>
    <t>2) Render a subjective judgment about the most likely outcome</t>
  </si>
  <si>
    <t>Planning Estimate</t>
  </si>
  <si>
    <t>SPERT Probability</t>
  </si>
  <si>
    <t>Show Right-Side Area</t>
  </si>
  <si>
    <t>Show Left-Side Area</t>
  </si>
  <si>
    <t>Added: '(1-Point entry)' tab to create 3-pt estimates with heuristics, show left/right side probabilities, enhanced formatting.</t>
  </si>
  <si>
    <t>Show currency formatting</t>
  </si>
  <si>
    <t>Do not show currency formatting</t>
  </si>
  <si>
    <r>
      <t xml:space="preserve">1) Create a 3-point estimate under the </t>
    </r>
    <r>
      <rPr>
        <b/>
        <sz val="11"/>
        <color theme="1"/>
        <rFont val="Calibri"/>
        <family val="2"/>
        <scheme val="minor"/>
      </rPr>
      <t>Minimum,</t>
    </r>
    <r>
      <rPr>
        <sz val="11"/>
        <color theme="1"/>
        <rFont val="Calibri"/>
        <family val="2"/>
        <scheme val="minor"/>
      </rPr>
      <t xml:space="preserve"> </t>
    </r>
    <r>
      <rPr>
        <b/>
        <sz val="11"/>
        <color theme="1"/>
        <rFont val="Calibri"/>
        <family val="2"/>
        <scheme val="minor"/>
      </rPr>
      <t>Most Likely</t>
    </r>
    <r>
      <rPr>
        <sz val="11"/>
        <color theme="1"/>
        <rFont val="Calibri"/>
        <family val="2"/>
        <scheme val="minor"/>
      </rPr>
      <t xml:space="preserve">, and </t>
    </r>
    <r>
      <rPr>
        <b/>
        <sz val="11"/>
        <color theme="1"/>
        <rFont val="Calibri"/>
        <family val="2"/>
        <scheme val="minor"/>
      </rPr>
      <t>Maximum</t>
    </r>
    <r>
      <rPr>
        <sz val="11"/>
        <color theme="1"/>
        <rFont val="Calibri"/>
        <family val="2"/>
        <scheme val="minor"/>
      </rPr>
      <t xml:space="preserve"> columns</t>
    </r>
  </si>
  <si>
    <r>
      <t xml:space="preserve">Enter any desired estimate under the </t>
    </r>
    <r>
      <rPr>
        <b/>
        <sz val="11"/>
        <color theme="1"/>
        <rFont val="Calibri"/>
        <family val="2"/>
        <scheme val="minor"/>
      </rPr>
      <t>Planning Estimate</t>
    </r>
    <r>
      <rPr>
        <sz val="11"/>
        <color theme="1"/>
        <rFont val="Calibri"/>
        <family val="2"/>
        <scheme val="minor"/>
      </rPr>
      <t xml:space="preserve"> column to find the SPERT probability for the planning estimate</t>
    </r>
  </si>
  <si>
    <t>and the upperbound threshold is</t>
  </si>
  <si>
    <t>the range probability is</t>
  </si>
  <si>
    <t>Show the likelihood that the SPERT estimates will be EQUAL TO or GREATER THAN an uncertainty</t>
  </si>
  <si>
    <t>SPERT Var</t>
  </si>
  <si>
    <t>Choose whether to show currency formatting</t>
  </si>
  <si>
    <t>Choose which side of the normal curve to display</t>
  </si>
  <si>
    <t>Whole project or portfolio planning estimate</t>
  </si>
  <si>
    <t>&lt;&lt; Heuristics &gt;&gt;</t>
  </si>
  <si>
    <r>
      <t xml:space="preserve">2) Render a subjective judgment about </t>
    </r>
    <r>
      <rPr>
        <i/>
        <sz val="11"/>
        <color theme="1"/>
        <rFont val="Calibri"/>
        <family val="2"/>
        <scheme val="minor"/>
      </rPr>
      <t>how likely</t>
    </r>
    <r>
      <rPr>
        <sz val="11"/>
        <color theme="1"/>
        <rFont val="Calibri"/>
        <family val="2"/>
        <scheme val="minor"/>
      </rPr>
      <t xml:space="preserve"> the Most Likely outcome is, under the </t>
    </r>
    <r>
      <rPr>
        <b/>
        <sz val="11"/>
        <color theme="1"/>
        <rFont val="Calibri"/>
        <family val="2"/>
        <scheme val="minor"/>
      </rPr>
      <t xml:space="preserve">Most Likely Confidence </t>
    </r>
    <r>
      <rPr>
        <sz val="11"/>
        <color theme="1"/>
        <rFont val="Calibri"/>
        <family val="2"/>
        <scheme val="minor"/>
      </rPr>
      <t>column</t>
    </r>
  </si>
  <si>
    <t xml:space="preserve">without even the implied warranty of MERCHANTABILITY or FITNESS FOR A PARTICULAR PURPOSE.  </t>
  </si>
  <si>
    <t>GNU General Public License as published by the Free Software Foundation, either version 3 of the License,</t>
  </si>
  <si>
    <t>to estimate uncertainties that have bell-shaped risk properties, like:  task duration, work effort,</t>
  </si>
  <si>
    <t xml:space="preserve">Watch Statistical PERT videos on YouTube </t>
  </si>
  <si>
    <t>Follow Statistical PERT on Twitter to learn when new updates are released</t>
  </si>
  <si>
    <t>NORM.INV to model mild-to-moderately skewed uncertainties.  To model a wider range of</t>
  </si>
  <si>
    <t>All Statistical PERT downloads share the same three steps for making a probablistic estimate:</t>
  </si>
  <si>
    <t>2.0.1</t>
  </si>
  <si>
    <t>2.0.2</t>
  </si>
  <si>
    <t>Removed the dash to read, "Statistical PERT® Normal Edition" and "SPERT® Normal Edition"</t>
  </si>
  <si>
    <t>2.1</t>
  </si>
  <si>
    <t>Added new tab 'Mixed Mode' allowing manual 3-point entry and/or global or line-level heuristics</t>
  </si>
  <si>
    <t>&lt; Heuristics &gt;</t>
  </si>
  <si>
    <t>Show the likelihood that an uncertainty will EXCEED the SPERT estimates below</t>
  </si>
  <si>
    <t>Min %</t>
  </si>
  <si>
    <t>Max %</t>
  </si>
  <si>
    <t>Min point</t>
  </si>
  <si>
    <t>Max point</t>
  </si>
  <si>
    <t>2.2</t>
  </si>
  <si>
    <t>You don't have to know this or do anything with this, but SPERT needs this</t>
  </si>
  <si>
    <r>
      <t xml:space="preserve">Enter a </t>
    </r>
    <r>
      <rPr>
        <b/>
        <sz val="14"/>
        <color theme="7" tint="-0.249977111117893"/>
        <rFont val="Calibri"/>
        <family val="2"/>
        <scheme val="minor"/>
      </rPr>
      <t>Planning Estimate</t>
    </r>
    <r>
      <rPr>
        <sz val="14"/>
        <color theme="7" tint="-0.249977111117893"/>
        <rFont val="Calibri"/>
        <family val="2"/>
        <scheme val="minor"/>
      </rPr>
      <t xml:space="preserve"> and see its likelihood of occurrence under </t>
    </r>
    <r>
      <rPr>
        <b/>
        <sz val="14"/>
        <color theme="7" tint="-0.249977111117893"/>
        <rFont val="Calibri"/>
        <family val="2"/>
        <scheme val="minor"/>
      </rPr>
      <t>SPERT Probability</t>
    </r>
  </si>
  <si>
    <t>(You can change the dropdown options on the Vlookups worksheet)</t>
  </si>
  <si>
    <t>Here, you'll see several SPERT estimates with different probabilities of occurrence</t>
  </si>
  <si>
    <t>Added new tab 'for Beginners' to make it easy and non-threatening to use Statistical PERT for smart people who don't love statistics :-)</t>
  </si>
  <si>
    <r>
      <rPr>
        <b/>
        <sz val="14"/>
        <color theme="7" tint="-0.249977111117893"/>
        <rFont val="Calibri"/>
        <family val="2"/>
        <scheme val="minor"/>
      </rPr>
      <t>Show</t>
    </r>
    <r>
      <rPr>
        <sz val="14"/>
        <color theme="7" tint="-0.249977111117893"/>
        <rFont val="Calibri"/>
        <family val="2"/>
        <scheme val="minor"/>
      </rPr>
      <t xml:space="preserve"> probabilities from either the </t>
    </r>
    <r>
      <rPr>
        <b/>
        <sz val="14"/>
        <color theme="7" tint="-0.249977111117893"/>
        <rFont val="Calibri"/>
        <family val="2"/>
        <scheme val="minor"/>
      </rPr>
      <t>left-side area</t>
    </r>
    <r>
      <rPr>
        <sz val="14"/>
        <color theme="7" tint="-0.249977111117893"/>
        <rFont val="Calibri"/>
        <family val="2"/>
        <scheme val="minor"/>
      </rPr>
      <t xml:space="preserve"> or </t>
    </r>
    <r>
      <rPr>
        <b/>
        <sz val="14"/>
        <color theme="7" tint="-0.249977111117893"/>
        <rFont val="Calibri"/>
        <family val="2"/>
        <scheme val="minor"/>
      </rPr>
      <t>right-side area</t>
    </r>
  </si>
  <si>
    <t>you'll see the SPERT Probability that your Planning Estimate will be EXCEEDED by the uncertainty's actual outcome.</t>
  </si>
  <si>
    <t>A green checkmark means you have correctly entered minimum, most likely and maximum point-estimates.
A green or yellow light means you have a suitable, bell-shaped uncertainty.  If it's red, try changing your three-point estimate.</t>
  </si>
  <si>
    <t>and see the value changes for the minimum and maximum point-estimates in the green-shaded cells.</t>
  </si>
  <si>
    <r>
      <t xml:space="preserve">This is the </t>
    </r>
    <r>
      <rPr>
        <b/>
        <sz val="14"/>
        <color theme="7" tint="-0.249977111117893"/>
        <rFont val="Calibri"/>
        <family val="2"/>
        <scheme val="minor"/>
      </rPr>
      <t>SPERT Standard Deviation</t>
    </r>
    <r>
      <rPr>
        <sz val="14"/>
        <color theme="7" tint="-0.249977111117893"/>
        <rFont val="Calibri"/>
        <family val="2"/>
        <scheme val="minor"/>
      </rPr>
      <t xml:space="preserve"> for your uncertainty</t>
    </r>
  </si>
  <si>
    <t>This choice influences the implied bell-shaped curve for the uncertainty you are estimating</t>
  </si>
  <si>
    <r>
      <t>Or, use the</t>
    </r>
    <r>
      <rPr>
        <b/>
        <sz val="14"/>
        <color theme="7" tint="-0.249977111117893"/>
        <rFont val="Calibri"/>
        <family val="2"/>
        <scheme val="minor"/>
      </rPr>
      <t xml:space="preserve"> (1-Point entry) </t>
    </r>
    <r>
      <rPr>
        <sz val="14"/>
        <color theme="7" tint="-0.249977111117893"/>
        <rFont val="Calibri"/>
        <family val="2"/>
        <scheme val="minor"/>
      </rPr>
      <t xml:space="preserve">worksheet, where two heuristics automatically calculate the </t>
    </r>
    <r>
      <rPr>
        <b/>
        <sz val="14"/>
        <color theme="7" tint="-0.249977111117893"/>
        <rFont val="Calibri"/>
        <family val="2"/>
        <scheme val="minor"/>
      </rPr>
      <t>Minimum</t>
    </r>
    <r>
      <rPr>
        <sz val="14"/>
        <color theme="7" tint="-0.249977111117893"/>
        <rFont val="Calibri"/>
        <family val="2"/>
        <scheme val="minor"/>
      </rPr>
      <t xml:space="preserve"> and </t>
    </r>
    <r>
      <rPr>
        <b/>
        <sz val="14"/>
        <color theme="7" tint="-0.249977111117893"/>
        <rFont val="Calibri"/>
        <family val="2"/>
        <scheme val="minor"/>
      </rPr>
      <t>Maximum</t>
    </r>
    <r>
      <rPr>
        <sz val="14"/>
        <color theme="7" tint="-0.249977111117893"/>
        <rFont val="Calibri"/>
        <family val="2"/>
        <scheme val="minor"/>
      </rPr>
      <t xml:space="preserve"> point-estimates</t>
    </r>
  </si>
  <si>
    <r>
      <rPr>
        <b/>
        <sz val="16"/>
        <color rgb="FFFF0000"/>
        <rFont val="Calibri"/>
        <family val="2"/>
        <scheme val="minor"/>
      </rPr>
      <t>That's it!</t>
    </r>
    <r>
      <rPr>
        <b/>
        <sz val="16"/>
        <color theme="7" tint="-0.249977111117893"/>
        <rFont val="Calibri"/>
        <family val="2"/>
        <scheme val="minor"/>
      </rPr>
      <t xml:space="preserve">  </t>
    </r>
    <r>
      <rPr>
        <sz val="16"/>
        <color theme="7" tint="-0.249977111117893"/>
        <rFont val="Calibri"/>
        <family val="2"/>
        <scheme val="minor"/>
      </rPr>
      <t>Now try using the</t>
    </r>
    <r>
      <rPr>
        <b/>
        <sz val="16"/>
        <color theme="7" tint="-0.249977111117893"/>
        <rFont val="Calibri"/>
        <family val="2"/>
        <scheme val="minor"/>
      </rPr>
      <t xml:space="preserve"> (3-Point entry)</t>
    </r>
    <r>
      <rPr>
        <sz val="16"/>
        <color theme="7" tint="-0.249977111117893"/>
        <rFont val="Calibri"/>
        <family val="2"/>
        <scheme val="minor"/>
      </rPr>
      <t xml:space="preserve"> worksheet!</t>
    </r>
  </si>
  <si>
    <r>
      <t xml:space="preserve">Note:  This is a </t>
    </r>
    <r>
      <rPr>
        <i/>
        <u/>
        <sz val="12"/>
        <color theme="1" tint="0.34998626667073579"/>
        <rFont val="Calibri"/>
        <family val="2"/>
        <scheme val="minor"/>
      </rPr>
      <t>cumulative</t>
    </r>
    <r>
      <rPr>
        <i/>
        <sz val="12"/>
        <color theme="1" tint="0.34998626667073579"/>
        <rFont val="Calibri"/>
        <family val="2"/>
        <scheme val="minor"/>
      </rPr>
      <t xml:space="preserve"> probability, so the </t>
    </r>
    <r>
      <rPr>
        <b/>
        <i/>
        <sz val="12"/>
        <color theme="1" tint="0.34998626667073579"/>
        <rFont val="Calibri"/>
        <family val="2"/>
        <scheme val="minor"/>
      </rPr>
      <t>SPERT Probability</t>
    </r>
    <r>
      <rPr>
        <i/>
        <sz val="12"/>
        <color theme="1" tint="0.34998626667073579"/>
        <rFont val="Calibri"/>
        <family val="2"/>
        <scheme val="minor"/>
      </rPr>
      <t xml:space="preserve"> is the likelihood that</t>
    </r>
  </si>
  <si>
    <r>
      <t xml:space="preserve">the </t>
    </r>
    <r>
      <rPr>
        <b/>
        <i/>
        <sz val="12"/>
        <color theme="1" tint="0.34998626667073579"/>
        <rFont val="Calibri"/>
        <family val="2"/>
        <scheme val="minor"/>
      </rPr>
      <t>Planning Estimate</t>
    </r>
    <r>
      <rPr>
        <i/>
        <sz val="12"/>
        <color theme="1" tint="0.34998626667073579"/>
        <rFont val="Calibri"/>
        <family val="2"/>
        <scheme val="minor"/>
      </rPr>
      <t xml:space="preserve"> will be EQUAL TO or GREATER THAN the uncertainty's actual outcome*</t>
    </r>
  </si>
  <si>
    <r>
      <t xml:space="preserve">Try selecting a different dropdown percentage by clicking </t>
    </r>
    <r>
      <rPr>
        <i/>
        <u/>
        <sz val="11"/>
        <color theme="1" tint="0.34998626667073579"/>
        <rFont val="Calibri"/>
        <family val="2"/>
        <scheme val="minor"/>
      </rPr>
      <t>above</t>
    </r>
    <r>
      <rPr>
        <i/>
        <sz val="11"/>
        <color theme="1" tint="0.34998626667073579"/>
        <rFont val="Calibri"/>
        <family val="2"/>
        <scheme val="minor"/>
      </rPr>
      <t xml:space="preserve"> the </t>
    </r>
    <r>
      <rPr>
        <b/>
        <i/>
        <sz val="11"/>
        <color theme="1" tint="0.34998626667073579"/>
        <rFont val="Calibri"/>
        <family val="2"/>
        <scheme val="minor"/>
      </rPr>
      <t>Minimum</t>
    </r>
    <r>
      <rPr>
        <i/>
        <sz val="11"/>
        <color theme="1" tint="0.34998626667073579"/>
        <rFont val="Calibri"/>
        <family val="2"/>
        <scheme val="minor"/>
      </rPr>
      <t xml:space="preserve"> and </t>
    </r>
    <r>
      <rPr>
        <b/>
        <i/>
        <sz val="11"/>
        <color theme="1" tint="0.34998626667073579"/>
        <rFont val="Calibri"/>
        <family val="2"/>
        <scheme val="minor"/>
      </rPr>
      <t>Maximum</t>
    </r>
    <r>
      <rPr>
        <i/>
        <sz val="11"/>
        <color theme="1" tint="0.34998626667073579"/>
        <rFont val="Calibri"/>
        <family val="2"/>
        <scheme val="minor"/>
      </rPr>
      <t xml:space="preserve"> cell headings,</t>
    </r>
  </si>
  <si>
    <r>
      <t xml:space="preserve">The rest of the </t>
    </r>
    <r>
      <rPr>
        <b/>
        <i/>
        <sz val="11"/>
        <color theme="1" tint="0.34998626667073579"/>
        <rFont val="Calibri"/>
        <family val="2"/>
        <scheme val="minor"/>
      </rPr>
      <t xml:space="preserve">(1-Point entry) </t>
    </r>
    <r>
      <rPr>
        <i/>
        <sz val="11"/>
        <color theme="1" tint="0.34998626667073579"/>
        <rFont val="Calibri"/>
        <family val="2"/>
        <scheme val="minor"/>
      </rPr>
      <t xml:space="preserve">worksheet works exactly the same way as the </t>
    </r>
    <r>
      <rPr>
        <b/>
        <i/>
        <sz val="11"/>
        <color theme="1" tint="0.34998626667073579"/>
        <rFont val="Calibri"/>
        <family val="2"/>
        <scheme val="minor"/>
      </rPr>
      <t xml:space="preserve">(3-Point entry) </t>
    </r>
    <r>
      <rPr>
        <i/>
        <sz val="11"/>
        <color theme="1" tint="0.34998626667073579"/>
        <rFont val="Calibri"/>
        <family val="2"/>
        <scheme val="minor"/>
      </rPr>
      <t>worksheet.</t>
    </r>
  </si>
  <si>
    <r>
      <t xml:space="preserve">Read the </t>
    </r>
    <r>
      <rPr>
        <b/>
        <i/>
        <sz val="11"/>
        <color rgb="FFFF0000"/>
        <rFont val="Calibri"/>
        <family val="2"/>
        <scheme val="minor"/>
      </rPr>
      <t>red text</t>
    </r>
    <r>
      <rPr>
        <b/>
        <i/>
        <sz val="11"/>
        <color theme="1" tint="0.34998626667073579"/>
        <rFont val="Calibri"/>
        <family val="2"/>
        <scheme val="minor"/>
      </rPr>
      <t xml:space="preserve"> </t>
    </r>
    <r>
      <rPr>
        <i/>
        <sz val="11"/>
        <color theme="1" tint="0.34998626667073579"/>
        <rFont val="Calibri"/>
        <family val="2"/>
        <scheme val="minor"/>
      </rPr>
      <t>below to see how this choice affects the SPERT estimates</t>
    </r>
  </si>
  <si>
    <t>Use SPERT to estimate task duration, work effort, agile story points, cost, revenue, event attendance, etc.</t>
  </si>
  <si>
    <r>
      <t xml:space="preserve">The </t>
    </r>
    <r>
      <rPr>
        <b/>
        <sz val="14"/>
        <color theme="7" tint="-0.249977111117893"/>
        <rFont val="Calibri"/>
        <family val="2"/>
        <scheme val="minor"/>
      </rPr>
      <t>PERT Mean</t>
    </r>
    <r>
      <rPr>
        <sz val="14"/>
        <color theme="7" tint="-0.249977111117893"/>
        <rFont val="Calibri"/>
        <family val="2"/>
        <scheme val="minor"/>
      </rPr>
      <t xml:space="preserve"> is the average result</t>
    </r>
  </si>
  <si>
    <r>
      <t xml:space="preserve">(It's also called the </t>
    </r>
    <r>
      <rPr>
        <b/>
        <sz val="12"/>
        <color theme="1" tint="0.34998626667073579"/>
        <rFont val="Calibri"/>
        <family val="2"/>
        <scheme val="minor"/>
      </rPr>
      <t>expected result)</t>
    </r>
  </si>
  <si>
    <r>
      <t xml:space="preserve">The PERT Mean is calculated using the PERT formula:  </t>
    </r>
    <r>
      <rPr>
        <sz val="11"/>
        <color theme="1" tint="0.34998626667073579"/>
        <rFont val="Calibri"/>
        <family val="2"/>
        <scheme val="minor"/>
      </rPr>
      <t>(Minimum + 4(Most Likely) + Maximum) / 6</t>
    </r>
  </si>
  <si>
    <r>
      <t xml:space="preserve">* This is true if you choose </t>
    </r>
    <r>
      <rPr>
        <b/>
        <i/>
        <sz val="10"/>
        <color theme="1" tint="0.34998626667073579"/>
        <rFont val="Calibri"/>
        <family val="2"/>
        <scheme val="minor"/>
      </rPr>
      <t>Show Left-Side Area</t>
    </r>
    <r>
      <rPr>
        <i/>
        <sz val="10"/>
        <color theme="1" tint="0.34998626667073579"/>
        <rFont val="Calibri"/>
        <family val="2"/>
        <scheme val="minor"/>
      </rPr>
      <t xml:space="preserve"> in the dropdown control above.  If you choose </t>
    </r>
    <r>
      <rPr>
        <b/>
        <i/>
        <sz val="10"/>
        <color theme="1" tint="0.34998626667073579"/>
        <rFont val="Calibri"/>
        <family val="2"/>
        <scheme val="minor"/>
      </rPr>
      <t>Show Right-Side Area</t>
    </r>
    <r>
      <rPr>
        <i/>
        <sz val="10"/>
        <color theme="1" tint="0.34998626667073579"/>
        <rFont val="Calibri"/>
        <family val="2"/>
        <scheme val="minor"/>
      </rPr>
      <t>,</t>
    </r>
  </si>
  <si>
    <r>
      <t xml:space="preserve">the </t>
    </r>
    <r>
      <rPr>
        <b/>
        <sz val="14"/>
        <color theme="7" tint="-0.249977111117893"/>
        <rFont val="Calibri"/>
        <family val="2"/>
        <scheme val="minor"/>
      </rPr>
      <t>Most Likely</t>
    </r>
    <r>
      <rPr>
        <sz val="14"/>
        <color theme="7" tint="-0.249977111117893"/>
        <rFont val="Calibri"/>
        <family val="2"/>
        <scheme val="minor"/>
      </rPr>
      <t xml:space="preserve"> outcome really is</t>
    </r>
  </si>
  <si>
    <r>
      <t xml:space="preserve">Choose whether to </t>
    </r>
    <r>
      <rPr>
        <b/>
        <sz val="14"/>
        <color theme="7" tint="-0.249977111117893"/>
        <rFont val="Calibri"/>
        <family val="2"/>
        <scheme val="minor"/>
      </rPr>
      <t>show currency formatting</t>
    </r>
  </si>
  <si>
    <r>
      <t>You can change these cumulative probability choices (enter values between</t>
    </r>
    <r>
      <rPr>
        <b/>
        <sz val="11"/>
        <color rgb="FF0000FF"/>
        <rFont val="Calibri"/>
        <family val="2"/>
        <scheme val="minor"/>
      </rPr>
      <t xml:space="preserve"> 1%</t>
    </r>
    <r>
      <rPr>
        <sz val="11"/>
        <color theme="1" tint="0.34998626667073579"/>
        <rFont val="Calibri"/>
        <family val="2"/>
        <scheme val="minor"/>
      </rPr>
      <t xml:space="preserve"> and</t>
    </r>
    <r>
      <rPr>
        <sz val="11"/>
        <color rgb="FF0000FF"/>
        <rFont val="Calibri"/>
        <family val="2"/>
        <scheme val="minor"/>
      </rPr>
      <t xml:space="preserve"> </t>
    </r>
    <r>
      <rPr>
        <b/>
        <sz val="11"/>
        <color rgb="FF0000FF"/>
        <rFont val="Calibri"/>
        <family val="2"/>
        <scheme val="minor"/>
      </rPr>
      <t>99%</t>
    </r>
    <r>
      <rPr>
        <sz val="11"/>
        <color theme="1" tint="0.34998626667073579"/>
        <rFont val="Calibri"/>
        <family val="2"/>
        <scheme val="minor"/>
      </rPr>
      <t>) →</t>
    </r>
  </si>
  <si>
    <r>
      <t>Find a</t>
    </r>
    <r>
      <rPr>
        <b/>
        <sz val="14"/>
        <color theme="7" tint="-0.249977111117893"/>
        <rFont val="Calibri"/>
        <family val="2"/>
        <scheme val="minor"/>
      </rPr>
      <t xml:space="preserve"> SPERT Probablistic Estimate</t>
    </r>
    <r>
      <rPr>
        <sz val="14"/>
        <color theme="7" tint="-0.249977111117893"/>
        <rFont val="Calibri"/>
        <family val="2"/>
        <scheme val="minor"/>
      </rPr>
      <t xml:space="preserve"> that best matches your risk propensity →</t>
    </r>
  </si>
  <si>
    <r>
      <t>Statistical PERT</t>
    </r>
    <r>
      <rPr>
        <b/>
        <sz val="14"/>
        <color theme="1"/>
        <rFont val="Calibri"/>
        <family val="2"/>
      </rPr>
      <t>®</t>
    </r>
    <r>
      <rPr>
        <b/>
        <sz val="14"/>
        <color theme="1"/>
        <rFont val="Calibri"/>
        <family val="2"/>
        <scheme val="minor"/>
      </rPr>
      <t xml:space="preserve"> (SPERT®) </t>
    </r>
    <r>
      <rPr>
        <b/>
        <i/>
        <sz val="14"/>
        <color rgb="FFF1592A"/>
        <rFont val="Calibri"/>
        <family val="2"/>
        <scheme val="minor"/>
      </rPr>
      <t>Normal Edition</t>
    </r>
  </si>
  <si>
    <r>
      <rPr>
        <b/>
        <sz val="16"/>
        <color rgb="FFFF0000"/>
        <rFont val="Calibri"/>
        <family val="2"/>
        <scheme val="minor"/>
      </rPr>
      <t>First,</t>
    </r>
    <r>
      <rPr>
        <sz val="16"/>
        <color theme="7" tint="-0.249977111117893"/>
        <rFont val="Calibri"/>
        <family val="2"/>
        <scheme val="minor"/>
      </rPr>
      <t xml:space="preserve"> enter a</t>
    </r>
    <r>
      <rPr>
        <b/>
        <sz val="16"/>
        <color theme="7" tint="-0.249977111117893"/>
        <rFont val="Calibri"/>
        <family val="2"/>
        <scheme val="minor"/>
      </rPr>
      <t xml:space="preserve"> </t>
    </r>
    <r>
      <rPr>
        <sz val="16"/>
        <color theme="7" tint="-0.249977111117893"/>
        <rFont val="Calibri"/>
        <family val="2"/>
        <scheme val="minor"/>
      </rPr>
      <t>three-point estimate for any uncertainty</t>
    </r>
    <r>
      <rPr>
        <sz val="12"/>
        <color theme="7" tint="-0.249977111117893"/>
        <rFont val="Calibri"/>
        <family val="2"/>
        <scheme val="minor"/>
      </rPr>
      <t/>
    </r>
  </si>
  <si>
    <t>Validate your bell-shaped uncertainty</t>
  </si>
  <si>
    <t>Render a subjective judgment about HOW LIKELY</t>
  </si>
  <si>
    <r>
      <rPr>
        <b/>
        <sz val="11"/>
        <color theme="1"/>
        <rFont val="Calibri"/>
        <family val="2"/>
        <scheme val="minor"/>
      </rPr>
      <t>Statistical PERT®</t>
    </r>
    <r>
      <rPr>
        <b/>
        <i/>
        <sz val="11"/>
        <color theme="1"/>
        <rFont val="Calibri"/>
        <family val="2"/>
        <scheme val="minor"/>
      </rPr>
      <t xml:space="preserve"> </t>
    </r>
    <r>
      <rPr>
        <b/>
        <i/>
        <sz val="11"/>
        <color rgb="FFF1592A"/>
        <rFont val="Calibri"/>
        <family val="2"/>
        <scheme val="minor"/>
      </rPr>
      <t>Normal Edition</t>
    </r>
    <r>
      <rPr>
        <sz val="11"/>
        <color theme="1"/>
        <rFont val="Calibri"/>
        <family val="2"/>
        <scheme val="minor"/>
      </rPr>
      <t xml:space="preserve"> uses Excel's two normal distribution functions, NORM.DIST and</t>
    </r>
  </si>
  <si>
    <r>
      <t xml:space="preserve">bell-shaped uncertainties, try </t>
    </r>
    <r>
      <rPr>
        <b/>
        <sz val="11"/>
        <color theme="1"/>
        <rFont val="Calibri"/>
        <family val="2"/>
        <scheme val="minor"/>
      </rPr>
      <t>Statistical PERT®</t>
    </r>
    <r>
      <rPr>
        <b/>
        <i/>
        <sz val="11"/>
        <color theme="1"/>
        <rFont val="Calibri"/>
        <family val="2"/>
        <scheme val="minor"/>
      </rPr>
      <t xml:space="preserve"> </t>
    </r>
    <r>
      <rPr>
        <b/>
        <i/>
        <sz val="11"/>
        <color rgb="FFF1592A"/>
        <rFont val="Calibri"/>
        <family val="2"/>
        <scheme val="minor"/>
      </rPr>
      <t>Beta Edition</t>
    </r>
    <r>
      <rPr>
        <sz val="11"/>
        <color theme="1"/>
        <rFont val="Calibri"/>
        <family val="2"/>
        <scheme val="minor"/>
      </rPr>
      <t xml:space="preserve"> which uses Excel's two beta</t>
    </r>
  </si>
  <si>
    <r>
      <t xml:space="preserve">essential things you need to know to use this </t>
    </r>
    <r>
      <rPr>
        <b/>
        <sz val="11"/>
        <color theme="1"/>
        <rFont val="Calibri"/>
        <family val="2"/>
        <scheme val="minor"/>
      </rPr>
      <t>Statistical PERT®</t>
    </r>
    <r>
      <rPr>
        <b/>
        <i/>
        <sz val="11"/>
        <color theme="1"/>
        <rFont val="Calibri"/>
        <family val="2"/>
        <scheme val="minor"/>
      </rPr>
      <t xml:space="preserve"> </t>
    </r>
    <r>
      <rPr>
        <b/>
        <i/>
        <sz val="11"/>
        <color rgb="FFF1592A"/>
        <rFont val="Calibri"/>
        <family val="2"/>
        <scheme val="minor"/>
      </rPr>
      <t>Normal Edition</t>
    </r>
    <r>
      <rPr>
        <sz val="11"/>
        <color theme="1"/>
        <rFont val="Calibri"/>
        <family val="2"/>
        <scheme val="minor"/>
      </rPr>
      <t xml:space="preserve"> spreadsheet.</t>
    </r>
  </si>
  <si>
    <r>
      <t xml:space="preserve">Download more FREE </t>
    </r>
    <r>
      <rPr>
        <b/>
        <u/>
        <sz val="11"/>
        <color theme="10"/>
        <rFont val="Calibri"/>
        <family val="2"/>
        <scheme val="minor"/>
      </rPr>
      <t>Statistical PERT®</t>
    </r>
    <r>
      <rPr>
        <u/>
        <sz val="11"/>
        <color theme="10"/>
        <rFont val="Calibri"/>
        <family val="2"/>
        <scheme val="minor"/>
      </rPr>
      <t xml:space="preserve"> templates at https://www.statisticalpert.com</t>
    </r>
  </si>
  <si>
    <r>
      <t xml:space="preserve">Watch a Pluralsight course on </t>
    </r>
    <r>
      <rPr>
        <b/>
        <u/>
        <sz val="11"/>
        <color theme="10"/>
        <rFont val="Calibri"/>
        <family val="2"/>
        <scheme val="minor"/>
      </rPr>
      <t xml:space="preserve">Statistical PERT® </t>
    </r>
    <r>
      <rPr>
        <b/>
        <i/>
        <u/>
        <sz val="11"/>
        <color theme="10"/>
        <rFont val="Calibri"/>
        <family val="2"/>
        <scheme val="minor"/>
      </rPr>
      <t>Normal Edition</t>
    </r>
  </si>
  <si>
    <r>
      <rPr>
        <b/>
        <sz val="11"/>
        <color theme="1"/>
        <rFont val="Calibri"/>
        <family val="2"/>
        <scheme val="minor"/>
      </rPr>
      <t>Statistical PERT® (SPERT®)</t>
    </r>
    <r>
      <rPr>
        <sz val="11"/>
        <color theme="1"/>
        <rFont val="Calibri"/>
        <family val="2"/>
        <scheme val="minor"/>
      </rPr>
      <t xml:space="preserve"> is a freely licensed, probabilistic, estimation technique.  Use Statistical PERT</t>
    </r>
  </si>
  <si>
    <r>
      <t xml:space="preserve">a Quick Start guide for </t>
    </r>
    <r>
      <rPr>
        <b/>
        <u/>
        <sz val="11"/>
        <color theme="10"/>
        <rFont val="Calibri"/>
        <family val="2"/>
        <scheme val="minor"/>
      </rPr>
      <t xml:space="preserve">Statistical PERT® </t>
    </r>
    <r>
      <rPr>
        <b/>
        <i/>
        <u/>
        <sz val="11"/>
        <color theme="10"/>
        <rFont val="Calibri"/>
        <family val="2"/>
        <scheme val="minor"/>
      </rPr>
      <t>Normal Edition</t>
    </r>
    <r>
      <rPr>
        <u/>
        <sz val="11"/>
        <color theme="10"/>
        <rFont val="Calibri"/>
        <family val="2"/>
        <scheme val="minor"/>
      </rPr>
      <t>.  The Quick Start guide explains the</t>
    </r>
  </si>
  <si>
    <r>
      <t>Statistical PERT</t>
    </r>
    <r>
      <rPr>
        <b/>
        <sz val="18"/>
        <color theme="1"/>
        <rFont val="Calibri"/>
        <family val="2"/>
      </rPr>
      <t>®</t>
    </r>
    <r>
      <rPr>
        <b/>
        <sz val="18"/>
        <color theme="1"/>
        <rFont val="Calibri"/>
        <family val="2"/>
        <scheme val="minor"/>
      </rPr>
      <t xml:space="preserve"> (SPERT®) </t>
    </r>
    <r>
      <rPr>
        <b/>
        <i/>
        <sz val="18"/>
        <color rgb="FFF1592A"/>
        <rFont val="Calibri"/>
        <family val="2"/>
        <scheme val="minor"/>
      </rPr>
      <t>Normal Edition</t>
    </r>
    <r>
      <rPr>
        <b/>
        <i/>
        <sz val="18"/>
        <color theme="1" tint="0.34998626667073579"/>
        <rFont val="Calibri"/>
        <family val="2"/>
        <scheme val="minor"/>
      </rPr>
      <t xml:space="preserve"> for Beginners</t>
    </r>
  </si>
  <si>
    <r>
      <rPr>
        <b/>
        <i/>
        <sz val="22"/>
        <color theme="1" tint="0.34998626667073579"/>
        <rFont val="Calibri"/>
        <family val="2"/>
        <scheme val="minor"/>
      </rPr>
      <t>Welcome to</t>
    </r>
    <r>
      <rPr>
        <b/>
        <sz val="22"/>
        <rFont val="Calibri"/>
        <family val="2"/>
        <scheme val="minor"/>
      </rPr>
      <t xml:space="preserve"> Statistical PERT®</t>
    </r>
    <r>
      <rPr>
        <b/>
        <i/>
        <sz val="22"/>
        <color rgb="FFF1592A"/>
        <rFont val="Calibri"/>
        <family val="2"/>
        <scheme val="minor"/>
      </rPr>
      <t xml:space="preserve"> Normal Edition</t>
    </r>
  </si>
  <si>
    <r>
      <t xml:space="preserve">These are the </t>
    </r>
    <r>
      <rPr>
        <b/>
        <sz val="11"/>
        <color theme="1"/>
        <rFont val="Calibri"/>
        <family val="2"/>
        <scheme val="minor"/>
      </rPr>
      <t>Minimum</t>
    </r>
    <r>
      <rPr>
        <sz val="11"/>
        <color theme="1"/>
        <rFont val="Calibri"/>
        <family val="2"/>
        <scheme val="minor"/>
      </rPr>
      <t xml:space="preserve"> heuristic percentages used in the 'SPERT Normal (1-Point entry)' and 'SPERT Normal (Mixed entry)' worksheets to create a </t>
    </r>
    <r>
      <rPr>
        <b/>
        <sz val="11"/>
        <color theme="1"/>
        <rFont val="Calibri"/>
        <family val="2"/>
        <scheme val="minor"/>
      </rPr>
      <t>minimum</t>
    </r>
    <r>
      <rPr>
        <sz val="11"/>
        <color theme="1"/>
        <rFont val="Calibri"/>
        <family val="2"/>
        <scheme val="minor"/>
      </rPr>
      <t xml:space="preserve"> value for a 3-point estimate.  You can add to, remove, or change this list.</t>
    </r>
  </si>
  <si>
    <r>
      <t xml:space="preserve">These are the </t>
    </r>
    <r>
      <rPr>
        <b/>
        <sz val="11"/>
        <color theme="1"/>
        <rFont val="Calibri"/>
        <family val="2"/>
        <scheme val="minor"/>
      </rPr>
      <t>Maximum</t>
    </r>
    <r>
      <rPr>
        <sz val="11"/>
        <color theme="1"/>
        <rFont val="Calibri"/>
        <family val="2"/>
        <scheme val="minor"/>
      </rPr>
      <t xml:space="preserve"> heuristic percentages used in the 'SPERT Normal (1-Point entry)' and 'SPERT Normal (Mixed entry)' worksheets to create a </t>
    </r>
    <r>
      <rPr>
        <b/>
        <sz val="11"/>
        <color theme="1"/>
        <rFont val="Calibri"/>
        <family val="2"/>
        <scheme val="minor"/>
      </rPr>
      <t>maximum</t>
    </r>
    <r>
      <rPr>
        <sz val="11"/>
        <color theme="1"/>
        <rFont val="Calibri"/>
        <family val="2"/>
        <scheme val="minor"/>
      </rPr>
      <t xml:space="preserve"> value for a 3-point estimate.  You can add to, remove, or change this list.</t>
    </r>
  </si>
  <si>
    <t>Changed '(1-point entry)' &amp; '(3-point entry)' tabs so cells L104 and L106 only show probabilities when a planning estimate is entered</t>
  </si>
  <si>
    <t>2.3</t>
  </si>
  <si>
    <r>
      <t>The</t>
    </r>
    <r>
      <rPr>
        <b/>
        <sz val="11"/>
        <color theme="1"/>
        <rFont val="Calibri"/>
        <family val="2"/>
        <scheme val="minor"/>
      </rPr>
      <t xml:space="preserve"> starting date</t>
    </r>
    <r>
      <rPr>
        <sz val="11"/>
        <color theme="1"/>
        <rFont val="Calibri"/>
        <family val="2"/>
        <scheme val="minor"/>
      </rPr>
      <t xml:space="preserve"> for our next release is</t>
    </r>
  </si>
  <si>
    <t>We'll use</t>
  </si>
  <si>
    <t>week sprints</t>
  </si>
  <si>
    <r>
      <t>We'll</t>
    </r>
    <r>
      <rPr>
        <b/>
        <i/>
        <sz val="11"/>
        <color theme="1"/>
        <rFont val="Calibri"/>
        <family val="2"/>
        <scheme val="minor"/>
      </rPr>
      <t xml:space="preserve"> most likely </t>
    </r>
    <r>
      <rPr>
        <sz val="11"/>
        <color theme="1"/>
        <rFont val="Calibri"/>
        <family val="2"/>
        <scheme val="minor"/>
      </rPr>
      <t>complete about</t>
    </r>
  </si>
  <si>
    <t>We have</t>
  </si>
  <si>
    <r>
      <t xml:space="preserve">that the </t>
    </r>
    <r>
      <rPr>
        <b/>
        <i/>
        <sz val="11"/>
        <color theme="1"/>
        <rFont val="Calibri"/>
        <family val="2"/>
        <scheme val="minor"/>
      </rPr>
      <t>most likely</t>
    </r>
    <r>
      <rPr>
        <sz val="11"/>
        <color theme="1"/>
        <rFont val="Calibri"/>
        <family val="2"/>
        <scheme val="minor"/>
      </rPr>
      <t xml:space="preserve"> outcome will regularly occur</t>
    </r>
  </si>
  <si>
    <r>
      <t xml:space="preserve">In a </t>
    </r>
    <r>
      <rPr>
        <b/>
        <sz val="11"/>
        <color theme="1"/>
        <rFont val="Calibri"/>
        <family val="2"/>
        <scheme val="minor"/>
      </rPr>
      <t>worst-case scenario</t>
    </r>
    <r>
      <rPr>
        <sz val="11"/>
        <color theme="1"/>
        <rFont val="Calibri"/>
        <family val="2"/>
        <scheme val="minor"/>
      </rPr>
      <t>, we would complete only</t>
    </r>
  </si>
  <si>
    <r>
      <t xml:space="preserve">In a </t>
    </r>
    <r>
      <rPr>
        <b/>
        <sz val="11"/>
        <color theme="1"/>
        <rFont val="Calibri"/>
        <family val="2"/>
        <scheme val="minor"/>
      </rPr>
      <t>best-case scenario</t>
    </r>
    <r>
      <rPr>
        <sz val="11"/>
        <color theme="1"/>
        <rFont val="Calibri"/>
        <family val="2"/>
        <scheme val="minor"/>
      </rPr>
      <t>, we might possibly complete</t>
    </r>
  </si>
  <si>
    <r>
      <t xml:space="preserve">So, on </t>
    </r>
    <r>
      <rPr>
        <b/>
        <sz val="11"/>
        <color theme="1"/>
        <rFont val="Calibri"/>
        <family val="2"/>
        <scheme val="minor"/>
      </rPr>
      <t>average,</t>
    </r>
    <r>
      <rPr>
        <sz val="11"/>
        <color theme="1"/>
        <rFont val="Calibri"/>
        <family val="2"/>
        <scheme val="minor"/>
      </rPr>
      <t xml:space="preserve"> we expect each sprint will finish</t>
    </r>
  </si>
  <si>
    <t>For this uncertainty, the SPERT standard deviation is</t>
  </si>
  <si>
    <r>
      <t>Given this, we forecast that we'll complete</t>
    </r>
    <r>
      <rPr>
        <b/>
        <i/>
        <sz val="11"/>
        <color theme="1"/>
        <rFont val="Calibri"/>
        <family val="2"/>
        <scheme val="minor"/>
      </rPr>
      <t xml:space="preserve"> at least</t>
    </r>
  </si>
  <si>
    <t>We'll need</t>
  </si>
  <si>
    <t>So, we'll need about</t>
  </si>
  <si>
    <t>business weeks</t>
  </si>
  <si>
    <t>During this time, there is/are</t>
  </si>
  <si>
    <t>In total, the number of days needed are</t>
  </si>
  <si>
    <t>which includes both working + non-working days</t>
  </si>
  <si>
    <r>
      <t>story points</t>
    </r>
    <r>
      <rPr>
        <sz val="11"/>
        <color theme="0" tint="-0.499984740745262"/>
        <rFont val="Calibri"/>
        <family val="2"/>
        <scheme val="minor"/>
      </rPr>
      <t xml:space="preserve"> </t>
    </r>
    <r>
      <rPr>
        <i/>
        <sz val="11"/>
        <color theme="0" tint="-0.499984740745262"/>
        <rFont val="Calibri"/>
        <family val="2"/>
        <scheme val="minor"/>
      </rPr>
      <t>(or user stories or features)</t>
    </r>
    <r>
      <rPr>
        <sz val="11"/>
        <color theme="1"/>
        <rFont val="Calibri"/>
        <family val="2"/>
        <scheme val="minor"/>
      </rPr>
      <t xml:space="preserve"> per sprint</t>
    </r>
  </si>
  <si>
    <r>
      <t xml:space="preserve">story points </t>
    </r>
    <r>
      <rPr>
        <i/>
        <sz val="11"/>
        <color theme="0" tint="-0.499984740745262"/>
        <rFont val="Calibri"/>
        <family val="2"/>
        <scheme val="minor"/>
      </rPr>
      <t>(or user stories or features)</t>
    </r>
  </si>
  <si>
    <r>
      <t>story points</t>
    </r>
    <r>
      <rPr>
        <i/>
        <sz val="11"/>
        <color theme="0" tint="-0.499984740745262"/>
        <rFont val="Calibri"/>
        <family val="2"/>
        <scheme val="minor"/>
      </rPr>
      <t xml:space="preserve"> (or user stories or features)</t>
    </r>
  </si>
  <si>
    <r>
      <t>story points of effort</t>
    </r>
    <r>
      <rPr>
        <i/>
        <sz val="11"/>
        <color theme="0" tint="-0.499984740745262"/>
        <rFont val="Calibri"/>
        <family val="2"/>
        <scheme val="minor"/>
      </rPr>
      <t xml:space="preserve"> (or user stories or features)</t>
    </r>
  </si>
  <si>
    <r>
      <t>story points</t>
    </r>
    <r>
      <rPr>
        <sz val="11"/>
        <color theme="0" tint="-0.499984740745262"/>
        <rFont val="Calibri"/>
        <family val="2"/>
        <scheme val="minor"/>
      </rPr>
      <t xml:space="preserve"> </t>
    </r>
    <r>
      <rPr>
        <i/>
        <sz val="11"/>
        <color theme="0" tint="-0.499984740745262"/>
        <rFont val="Calibri"/>
        <family val="2"/>
        <scheme val="minor"/>
      </rPr>
      <t xml:space="preserve">(or user stories or features) </t>
    </r>
    <r>
      <rPr>
        <sz val="11"/>
        <color theme="1"/>
        <rFont val="Calibri"/>
        <family val="2"/>
        <scheme val="minor"/>
      </rPr>
      <t>per sprint</t>
    </r>
  </si>
  <si>
    <t>that is: (MAX - MIN) * SPERT RSM</t>
  </si>
  <si>
    <r>
      <t>story points</t>
    </r>
    <r>
      <rPr>
        <sz val="11"/>
        <color theme="0" tint="-0.499984740745262"/>
        <rFont val="Calibri"/>
        <family val="2"/>
        <scheme val="minor"/>
      </rPr>
      <t xml:space="preserve"> </t>
    </r>
    <r>
      <rPr>
        <i/>
        <sz val="11"/>
        <color theme="0" tint="-0.499984740745262"/>
        <rFont val="Calibri"/>
        <family val="2"/>
        <scheme val="minor"/>
      </rPr>
      <t xml:space="preserve">(or user stories or features) </t>
    </r>
    <r>
      <rPr>
        <sz val="11"/>
        <color theme="1"/>
        <rFont val="Calibri"/>
        <family val="2"/>
        <scheme val="minor"/>
      </rPr>
      <t>each sprint</t>
    </r>
    <r>
      <rPr>
        <i/>
        <sz val="11"/>
        <color theme="0" tint="-0.499984740745262"/>
        <rFont val="Calibri"/>
        <family val="2"/>
        <scheme val="minor"/>
      </rPr>
      <t xml:space="preserve"> (for the confidence level expressed in cell C6)</t>
    </r>
  </si>
  <si>
    <t>or earlier, with</t>
  </si>
  <si>
    <r>
      <t xml:space="preserve">Be sure this indicator is green or yellow </t>
    </r>
    <r>
      <rPr>
        <sz val="11"/>
        <color theme="0" tint="-0.499984740745262"/>
        <rFont val="Times New Roman"/>
        <family val="1"/>
      </rPr>
      <t>→</t>
    </r>
  </si>
  <si>
    <t xml:space="preserve"> if red, check your inputs and ensure this is a bell-shaped uncertainty</t>
  </si>
  <si>
    <r>
      <t xml:space="preserve">This is an </t>
    </r>
    <r>
      <rPr>
        <b/>
        <i/>
        <sz val="14"/>
        <color theme="1"/>
        <rFont val="Calibri"/>
        <family val="2"/>
        <scheme val="minor"/>
      </rPr>
      <t>experimental</t>
    </r>
    <r>
      <rPr>
        <sz val="14"/>
        <color theme="1"/>
        <rFont val="Calibri"/>
        <family val="2"/>
        <scheme val="minor"/>
      </rPr>
      <t xml:space="preserve"> worksheet for agile team forecasting</t>
    </r>
  </si>
  <si>
    <t>Added a new tab "Agile Forecast" for agile team estimation/forecasting</t>
  </si>
  <si>
    <t>Curve</t>
  </si>
  <si>
    <t>These are the y-axis values with which the bell-shaped curve is built (used only for the Line SparkLine column)</t>
  </si>
  <si>
    <t>This, along with the grayed-out table below, is only used to create a Sparkline</t>
  </si>
  <si>
    <t>The bell-shaped curve will change depending on your 3-point estimate and your subjective judgment about the Most Likely outcome (above)</t>
  </si>
  <si>
    <r>
      <t xml:space="preserve">This </t>
    </r>
    <r>
      <rPr>
        <b/>
        <i/>
        <sz val="14"/>
        <color theme="7"/>
        <rFont val="Calibri"/>
        <family val="2"/>
        <scheme val="minor"/>
      </rPr>
      <t>normal</t>
    </r>
    <r>
      <rPr>
        <sz val="14"/>
        <color theme="7"/>
        <rFont val="Calibri"/>
        <family val="2"/>
        <scheme val="minor"/>
      </rPr>
      <t xml:space="preserve"> distribution graph shows the bell-shaped curve for your uncertainty</t>
    </r>
  </si>
  <si>
    <t>Note:  Even if your 3-point estimate indicates skewing, SPERT Normal Edition fits your uncertainty into a normally-distributed, bell-shaped curve</t>
  </si>
  <si>
    <t>This section is only to build Line Sparklines to show the bell-shaped curve for each row, and the summary bell-curve chart.</t>
  </si>
  <si>
    <t>x-axis increments (magenta shows the increment, the next 101 columns are the x-axis values for the Line Sparkline column and summary bell-curve chart)</t>
  </si>
  <si>
    <t>See a green checkmark?  Keep going!  See a yellow exclamation mark?  Check your 3-point entry to see if it's correct.</t>
  </si>
  <si>
    <r>
      <t>Statistical PERT</t>
    </r>
    <r>
      <rPr>
        <b/>
        <sz val="18"/>
        <color theme="1"/>
        <rFont val="Calibri"/>
        <family val="2"/>
      </rPr>
      <t>®</t>
    </r>
    <r>
      <rPr>
        <b/>
        <sz val="18"/>
        <color theme="1"/>
        <rFont val="Calibri"/>
        <family val="2"/>
        <scheme val="minor"/>
      </rPr>
      <t xml:space="preserve"> (SPERT®) </t>
    </r>
    <r>
      <rPr>
        <b/>
        <i/>
        <sz val="18"/>
        <color rgb="FFF1592A"/>
        <rFont val="Calibri"/>
        <family val="2"/>
        <scheme val="minor"/>
      </rPr>
      <t>Normal Edition</t>
    </r>
    <r>
      <rPr>
        <b/>
        <i/>
        <sz val="18"/>
        <color theme="1" tint="0.34998626667073579"/>
        <rFont val="Calibri"/>
        <family val="2"/>
        <scheme val="minor"/>
      </rPr>
      <t xml:space="preserve"> Super Simple SPERT®</t>
    </r>
  </si>
  <si>
    <t>See a green or yellow light?  Keep going!  See a red light?  SPERT won't work well for this estimate scenario.</t>
  </si>
  <si>
    <t>Render a subjective judgment (your opinion) about HOW LIKELY the Most Likely outcome really is</t>
  </si>
  <si>
    <t>Based upon your entries, this is how SPERT models your uncertainty using the normal distribution</t>
  </si>
  <si>
    <r>
      <rPr>
        <i/>
        <sz val="12"/>
        <color theme="1"/>
        <rFont val="Calibri"/>
        <family val="2"/>
        <scheme val="minor"/>
      </rPr>
      <t>Validate your values</t>
    </r>
    <r>
      <rPr>
        <sz val="12"/>
        <color theme="1"/>
        <rFont val="Calibri"/>
        <family val="2"/>
        <scheme val="minor"/>
      </rPr>
      <t xml:space="preserve"> →</t>
    </r>
  </si>
  <si>
    <r>
      <rPr>
        <i/>
        <sz val="12"/>
        <color theme="1"/>
        <rFont val="Calibri"/>
        <family val="2"/>
        <scheme val="minor"/>
      </rPr>
      <t>Check if this is a bell-shaped uncertainty</t>
    </r>
    <r>
      <rPr>
        <sz val="12"/>
        <color theme="1"/>
        <rFont val="Calibri"/>
        <family val="2"/>
        <scheme val="minor"/>
      </rPr>
      <t xml:space="preserve"> →</t>
    </r>
  </si>
  <si>
    <r>
      <rPr>
        <i/>
        <sz val="12"/>
        <color theme="1"/>
        <rFont val="Calibri"/>
        <family val="2"/>
        <scheme val="minor"/>
      </rPr>
      <t>Enter a</t>
    </r>
    <r>
      <rPr>
        <sz val="12"/>
        <color theme="1"/>
        <rFont val="Calibri"/>
        <family val="2"/>
        <scheme val="minor"/>
      </rPr>
      <t xml:space="preserve"> </t>
    </r>
    <r>
      <rPr>
        <b/>
        <sz val="12"/>
        <color theme="1"/>
        <rFont val="Calibri"/>
        <family val="2"/>
        <scheme val="minor"/>
      </rPr>
      <t>planning</t>
    </r>
    <r>
      <rPr>
        <sz val="12"/>
        <color theme="1"/>
        <rFont val="Calibri"/>
        <family val="2"/>
        <scheme val="minor"/>
      </rPr>
      <t xml:space="preserve"> </t>
    </r>
    <r>
      <rPr>
        <i/>
        <sz val="12"/>
        <color theme="1"/>
        <rFont val="Calibri"/>
        <family val="2"/>
        <scheme val="minor"/>
      </rPr>
      <t>estimate</t>
    </r>
    <r>
      <rPr>
        <sz val="12"/>
        <color theme="1"/>
        <rFont val="Calibri"/>
        <family val="2"/>
        <scheme val="minor"/>
      </rPr>
      <t xml:space="preserve"> →</t>
    </r>
  </si>
  <si>
    <r>
      <rPr>
        <i/>
        <sz val="12"/>
        <color theme="1"/>
        <rFont val="Calibri"/>
        <family val="2"/>
        <scheme val="minor"/>
      </rPr>
      <t>Choose either the left- or right-side area</t>
    </r>
    <r>
      <rPr>
        <sz val="12"/>
        <color theme="1"/>
        <rFont val="Calibri"/>
        <family val="2"/>
        <scheme val="minor"/>
      </rPr>
      <t xml:space="preserve"> →</t>
    </r>
  </si>
  <si>
    <r>
      <rPr>
        <i/>
        <sz val="12"/>
        <color theme="1"/>
        <rFont val="Calibri"/>
        <family val="2"/>
        <scheme val="minor"/>
      </rPr>
      <t>Enter any percentage</t>
    </r>
    <r>
      <rPr>
        <sz val="12"/>
        <color theme="1"/>
        <rFont val="Calibri"/>
        <family val="2"/>
        <scheme val="minor"/>
      </rPr>
      <t xml:space="preserve"> between 1% and 99% →</t>
    </r>
  </si>
  <si>
    <t>Below, SPERT will calculate an estimate for you</t>
  </si>
  <si>
    <r>
      <rPr>
        <i/>
        <sz val="12"/>
        <color theme="1"/>
        <rFont val="Calibri"/>
        <family val="2"/>
        <scheme val="minor"/>
      </rPr>
      <t xml:space="preserve">How confident are you in the </t>
    </r>
    <r>
      <rPr>
        <b/>
        <i/>
        <sz val="12"/>
        <color theme="1"/>
        <rFont val="Calibri"/>
        <family val="2"/>
        <scheme val="minor"/>
      </rPr>
      <t>most likely</t>
    </r>
    <r>
      <rPr>
        <i/>
        <sz val="12"/>
        <color theme="1"/>
        <rFont val="Calibri"/>
        <family val="2"/>
        <scheme val="minor"/>
      </rPr>
      <t xml:space="preserve"> outcome?</t>
    </r>
    <r>
      <rPr>
        <sz val="12"/>
        <color theme="1"/>
        <rFont val="Calibri"/>
        <family val="2"/>
        <scheme val="minor"/>
      </rPr>
      <t xml:space="preserve"> →</t>
    </r>
  </si>
  <si>
    <r>
      <rPr>
        <i/>
        <sz val="12"/>
        <color theme="1"/>
        <rFont val="Calibri"/>
        <family val="2"/>
        <scheme val="minor"/>
      </rPr>
      <t>Here's your implied, bell-shaped curve</t>
    </r>
    <r>
      <rPr>
        <sz val="12"/>
        <color theme="1"/>
        <rFont val="Calibri"/>
        <family val="2"/>
        <scheme val="minor"/>
      </rPr>
      <t xml:space="preserve"> →</t>
    </r>
  </si>
  <si>
    <t>You can obtain SPERT estimates from either the left- or right-side area of the bell-curve</t>
  </si>
  <si>
    <t>What's the minimum possible value or outcome for your uncertainty?</t>
  </si>
  <si>
    <t>What's the maximum possible value or outcome for your uncertainty?</t>
  </si>
  <si>
    <r>
      <rPr>
        <i/>
        <sz val="12"/>
        <color theme="1"/>
        <rFont val="Calibri"/>
        <family val="2"/>
        <scheme val="minor"/>
      </rPr>
      <t>Enter your uncertainty's</t>
    </r>
    <r>
      <rPr>
        <sz val="12"/>
        <color theme="1"/>
        <rFont val="Calibri"/>
        <family val="2"/>
        <scheme val="minor"/>
      </rPr>
      <t xml:space="preserve"> </t>
    </r>
    <r>
      <rPr>
        <b/>
        <sz val="12"/>
        <color theme="1"/>
        <rFont val="Calibri"/>
        <family val="2"/>
        <scheme val="minor"/>
      </rPr>
      <t>minimum</t>
    </r>
    <r>
      <rPr>
        <sz val="12"/>
        <color theme="1"/>
        <rFont val="Calibri"/>
        <family val="2"/>
        <scheme val="minor"/>
      </rPr>
      <t xml:space="preserve"> </t>
    </r>
    <r>
      <rPr>
        <i/>
        <sz val="12"/>
        <color theme="1"/>
        <rFont val="Calibri"/>
        <family val="2"/>
        <scheme val="minor"/>
      </rPr>
      <t>value</t>
    </r>
    <r>
      <rPr>
        <sz val="12"/>
        <color theme="1"/>
        <rFont val="Calibri"/>
        <family val="2"/>
        <scheme val="minor"/>
      </rPr>
      <t xml:space="preserve"> </t>
    </r>
    <r>
      <rPr>
        <sz val="12"/>
        <color theme="1"/>
        <rFont val="Calibri"/>
        <family val="2"/>
      </rPr>
      <t>→</t>
    </r>
  </si>
  <si>
    <r>
      <rPr>
        <i/>
        <sz val="12"/>
        <color theme="1"/>
        <rFont val="Calibri"/>
        <family val="2"/>
        <scheme val="minor"/>
      </rPr>
      <t>Enter your uncertainty's</t>
    </r>
    <r>
      <rPr>
        <sz val="12"/>
        <color theme="1"/>
        <rFont val="Calibri"/>
        <family val="2"/>
        <scheme val="minor"/>
      </rPr>
      <t xml:space="preserve"> </t>
    </r>
    <r>
      <rPr>
        <b/>
        <sz val="12"/>
        <color theme="1"/>
        <rFont val="Calibri"/>
        <family val="2"/>
        <scheme val="minor"/>
      </rPr>
      <t>maximum</t>
    </r>
    <r>
      <rPr>
        <sz val="12"/>
        <color theme="1"/>
        <rFont val="Calibri"/>
        <family val="2"/>
        <scheme val="minor"/>
      </rPr>
      <t xml:space="preserve"> </t>
    </r>
    <r>
      <rPr>
        <i/>
        <sz val="12"/>
        <color theme="1"/>
        <rFont val="Calibri"/>
        <family val="2"/>
        <scheme val="minor"/>
      </rPr>
      <t>value</t>
    </r>
    <r>
      <rPr>
        <sz val="12"/>
        <color theme="1"/>
        <rFont val="Calibri"/>
        <family val="2"/>
        <scheme val="minor"/>
      </rPr>
      <t xml:space="preserve"> →</t>
    </r>
  </si>
  <si>
    <t>At the 2018 PMI Global Conference,</t>
  </si>
  <si>
    <t>team-building and training</t>
  </si>
  <si>
    <t>framework to build collaboration</t>
  </si>
  <si>
    <t>skills using masterpiece artworks.</t>
  </si>
  <si>
    <t>Use Collabinart at any point in a</t>
  </si>
  <si>
    <t>Visit the Collabinart website</t>
  </si>
  <si>
    <t>to learn more.</t>
  </si>
  <si>
    <t>team camaraderie, active listening</t>
  </si>
  <si>
    <t>skills, and collaboration skills.</t>
  </si>
  <si>
    <t>It's fun, free, and effective.</t>
  </si>
  <si>
    <t>team's journey together.  Develop</t>
  </si>
  <si>
    <r>
      <rPr>
        <b/>
        <sz val="11"/>
        <color theme="1"/>
        <rFont val="Calibri"/>
        <family val="2"/>
      </rPr>
      <t>Collabinart</t>
    </r>
    <r>
      <rPr>
        <i/>
        <sz val="11"/>
        <color theme="1"/>
        <rFont val="Calibri"/>
        <family val="2"/>
        <scheme val="minor"/>
      </rPr>
      <t xml:space="preserve"> is a freely-licensed </t>
    </r>
  </si>
  <si>
    <t>Think about an uncertain outcome. Then, fill-in the yellow cells, below:</t>
  </si>
  <si>
    <t>or (at your option) any later version.  Statistical PERT® and SPERT® are federally-registered trademarks.  If you modify</t>
  </si>
  <si>
    <t>Statistical PERT® is a free spreadsheet file; you can redistribute it and/or modify it under the terms of the</t>
  </si>
  <si>
    <t>this spreadsheet in any material way, please remove these trademarked names from the modified spreadsheet.</t>
  </si>
  <si>
    <r>
      <t xml:space="preserve">Note:  Changing the </t>
    </r>
    <r>
      <rPr>
        <b/>
        <i/>
        <sz val="11"/>
        <color rgb="FFFF0000"/>
        <rFont val="Calibri"/>
        <family val="2"/>
        <scheme val="minor"/>
      </rPr>
      <t>SPERT Most Likely Subjective Terms</t>
    </r>
    <r>
      <rPr>
        <i/>
        <sz val="11"/>
        <color rgb="FFFF0000"/>
        <rFont val="Calibri"/>
        <family val="2"/>
        <scheme val="minor"/>
      </rPr>
      <t xml:space="preserve"> may cause the data validation</t>
    </r>
  </si>
  <si>
    <r>
      <t xml:space="preserve">to break (for the </t>
    </r>
    <r>
      <rPr>
        <b/>
        <i/>
        <sz val="11"/>
        <color rgb="FFFF0000"/>
        <rFont val="Calibri"/>
        <family val="2"/>
        <scheme val="minor"/>
      </rPr>
      <t>Most Likely Confidence</t>
    </r>
    <r>
      <rPr>
        <i/>
        <sz val="11"/>
        <color rgb="FFFF0000"/>
        <rFont val="Calibri"/>
        <family val="2"/>
        <scheme val="minor"/>
      </rPr>
      <t xml:space="preserve"> column) due to an Excel bug.  If that occurs, just</t>
    </r>
  </si>
  <si>
    <t>re-edit the data validation by re-selecting these list items.</t>
  </si>
  <si>
    <t>Connect with or follow William W. Davis on LinkedIn</t>
  </si>
  <si>
    <r>
      <t xml:space="preserve">distribution functions, BETA.DIST and BETA.INV.  </t>
    </r>
    <r>
      <rPr>
        <i/>
        <sz val="11"/>
        <color theme="1"/>
        <rFont val="Calibri"/>
        <family val="2"/>
        <scheme val="minor"/>
      </rPr>
      <t>It's freely licensed, too!</t>
    </r>
  </si>
  <si>
    <r>
      <rPr>
        <sz val="11"/>
        <color theme="0" tint="-0.499984740745262"/>
        <rFont val="Calibri"/>
        <family val="2"/>
      </rPr>
      <t>←</t>
    </r>
    <r>
      <rPr>
        <i/>
        <sz val="11"/>
        <color theme="0" tint="-0.499984740745262"/>
        <rFont val="Calibri"/>
        <family val="2"/>
      </rPr>
      <t xml:space="preserve"> </t>
    </r>
    <r>
      <rPr>
        <i/>
        <sz val="11"/>
        <color theme="0" tint="-0.499984740745262"/>
        <rFont val="Calibri"/>
        <family val="2"/>
        <scheme val="minor"/>
      </rPr>
      <t>Columns U through HO are hidden; they are used to create Sparklines and the bell-curve bar chart</t>
    </r>
  </si>
  <si>
    <r>
      <rPr>
        <sz val="11"/>
        <color theme="0" tint="-0.499984740745262"/>
        <rFont val="Calibri"/>
        <family val="2"/>
      </rPr>
      <t>←</t>
    </r>
    <r>
      <rPr>
        <i/>
        <sz val="11"/>
        <color theme="0" tint="-0.499984740745262"/>
        <rFont val="Calibri"/>
        <family val="2"/>
      </rPr>
      <t xml:space="preserve"> </t>
    </r>
    <r>
      <rPr>
        <i/>
        <sz val="11"/>
        <color theme="0" tint="-0.499984740745262"/>
        <rFont val="Calibri"/>
        <family val="2"/>
        <scheme val="minor"/>
      </rPr>
      <t>Columns Y through HS are hidden; they are used to create Sparklines and the bell-curve ball chart</t>
    </r>
  </si>
  <si>
    <r>
      <rPr>
        <sz val="11"/>
        <color theme="0" tint="-0.499984740745262"/>
        <rFont val="Calibri"/>
        <family val="2"/>
      </rPr>
      <t>←</t>
    </r>
    <r>
      <rPr>
        <i/>
        <sz val="11"/>
        <color theme="0" tint="-0.499984740745262"/>
        <rFont val="Calibri"/>
        <family val="2"/>
      </rPr>
      <t xml:space="preserve"> Columns</t>
    </r>
    <r>
      <rPr>
        <i/>
        <sz val="11"/>
        <color theme="0" tint="-0.499984740745262"/>
        <rFont val="Calibri"/>
        <family val="2"/>
        <scheme val="minor"/>
      </rPr>
      <t xml:space="preserve"> U through HO are hidden; they are used to create Sparklines and the bell-curve bar chart</t>
    </r>
  </si>
  <si>
    <t>2.4</t>
  </si>
  <si>
    <t>Changed the % calculation for the whole release in the "Agile Forecast" tab</t>
  </si>
  <si>
    <t>Scenario 1</t>
  </si>
  <si>
    <t>Scenario 2</t>
  </si>
  <si>
    <t>Scenario 3</t>
  </si>
  <si>
    <t>sprints to do all the work of the Product Backlog or the next release</t>
  </si>
  <si>
    <t>Our Product Backlog or next release represents about</t>
  </si>
  <si>
    <t>extra days (working or non-working)</t>
  </si>
  <si>
    <t>We desire</t>
  </si>
  <si>
    <t>confidence in each sprint iteration</t>
  </si>
  <si>
    <t>So, we will complete the Product Backlog or next release on</t>
  </si>
  <si>
    <r>
      <t xml:space="preserve">confidence in our forecast </t>
    </r>
    <r>
      <rPr>
        <i/>
        <sz val="11"/>
        <color theme="0" tint="-0.499984740745262"/>
        <rFont val="Calibri"/>
        <family val="2"/>
        <scheme val="minor"/>
      </rPr>
      <t>(under all these assumptions)</t>
    </r>
  </si>
  <si>
    <t xml:space="preserve"> Mark Twain, American humorist (1835-1910)</t>
  </si>
  <si>
    <t xml:space="preserve"> George E. P. Box, British statistician (1919-2013)</t>
  </si>
  <si>
    <r>
      <t xml:space="preserve">All models are wrong, </t>
    </r>
    <r>
      <rPr>
        <i/>
        <sz val="13"/>
        <color theme="1" tint="0.34998626667073579"/>
        <rFont val="Candara"/>
        <family val="2"/>
      </rPr>
      <t>but some are useful.</t>
    </r>
  </si>
  <si>
    <r>
      <rPr>
        <b/>
        <i/>
        <sz val="13"/>
        <color theme="1" tint="0.34998626667073579"/>
        <rFont val="Candara"/>
        <family val="2"/>
      </rPr>
      <t>Facts are stubborn things,</t>
    </r>
    <r>
      <rPr>
        <i/>
        <sz val="13"/>
        <color theme="1" tint="0.34998626667073579"/>
        <rFont val="Candara"/>
        <family val="2"/>
      </rPr>
      <t xml:space="preserve"> but statistics are pliable.</t>
    </r>
  </si>
  <si>
    <t>Practice forecasting!  How many pennies are in this jar?</t>
  </si>
  <si>
    <r>
      <t xml:space="preserve">Now see if you can answer questions like these by </t>
    </r>
    <r>
      <rPr>
        <i/>
        <sz val="11"/>
        <rFont val="Calibri"/>
        <family val="2"/>
        <scheme val="minor"/>
      </rPr>
      <t>forecasting</t>
    </r>
    <r>
      <rPr>
        <i/>
        <sz val="11"/>
        <color theme="0" tint="-0.499984740745262"/>
        <rFont val="Calibri"/>
        <family val="2"/>
        <scheme val="minor"/>
      </rPr>
      <t>:</t>
    </r>
  </si>
  <si>
    <t>then finding the average weight of 100 pennies.  Pennies weigh either 2.5g (1982-present) or 3.11g (pre-1982).</t>
  </si>
  <si>
    <r>
      <t xml:space="preserve">   - If I told you that the jar contains not less than </t>
    </r>
    <r>
      <rPr>
        <i/>
        <sz val="11"/>
        <rFont val="Calibri"/>
        <family val="2"/>
        <scheme val="minor"/>
      </rPr>
      <t>2000</t>
    </r>
    <r>
      <rPr>
        <i/>
        <sz val="11"/>
        <color theme="0" tint="-0.499984740745262"/>
        <rFont val="Calibri"/>
        <family val="2"/>
        <scheme val="minor"/>
      </rPr>
      <t xml:space="preserve"> pennies and not more than </t>
    </r>
    <r>
      <rPr>
        <i/>
        <sz val="11"/>
        <rFont val="Calibri"/>
        <family val="2"/>
        <scheme val="minor"/>
      </rPr>
      <t>8000</t>
    </r>
    <r>
      <rPr>
        <i/>
        <sz val="11"/>
        <color theme="0" tint="-0.499984740745262"/>
        <rFont val="Calibri"/>
        <family val="2"/>
        <scheme val="minor"/>
      </rPr>
      <t xml:space="preserve"> pennies, would your forecast change?  How?</t>
    </r>
  </si>
  <si>
    <r>
      <t xml:space="preserve">   - What is the </t>
    </r>
    <r>
      <rPr>
        <i/>
        <sz val="11"/>
        <rFont val="Calibri"/>
        <family val="2"/>
        <scheme val="minor"/>
      </rPr>
      <t>50/50</t>
    </r>
    <r>
      <rPr>
        <i/>
        <sz val="11"/>
        <color theme="0" tint="-0.499984740745262"/>
        <rFont val="Calibri"/>
        <family val="2"/>
        <scheme val="minor"/>
      </rPr>
      <t xml:space="preserve"> estimate (that is, 50% likely the true value is less than the 50/50 estimate, and 50% likely it is more)?</t>
    </r>
  </si>
  <si>
    <r>
      <t xml:space="preserve">A </t>
    </r>
    <r>
      <rPr>
        <i/>
        <sz val="11"/>
        <rFont val="Calibri"/>
        <family val="2"/>
        <scheme val="minor"/>
      </rPr>
      <t>prediction</t>
    </r>
    <r>
      <rPr>
        <i/>
        <sz val="11"/>
        <color theme="0" tint="-0.499984740745262"/>
        <rFont val="Calibri"/>
        <family val="2"/>
        <scheme val="minor"/>
      </rPr>
      <t xml:space="preserve"> is somebody's </t>
    </r>
    <r>
      <rPr>
        <i/>
        <sz val="11"/>
        <rFont val="Calibri"/>
        <family val="2"/>
        <scheme val="minor"/>
      </rPr>
      <t>single idea</t>
    </r>
    <r>
      <rPr>
        <i/>
        <sz val="11"/>
        <color theme="0" tint="-0.499984740745262"/>
        <rFont val="Calibri"/>
        <family val="2"/>
        <scheme val="minor"/>
      </rPr>
      <t xml:space="preserve"> about the true value of something unknown.</t>
    </r>
  </si>
  <si>
    <r>
      <t xml:space="preserve">A </t>
    </r>
    <r>
      <rPr>
        <i/>
        <sz val="11"/>
        <rFont val="Calibri"/>
        <family val="2"/>
        <scheme val="minor"/>
      </rPr>
      <t>forecast</t>
    </r>
    <r>
      <rPr>
        <i/>
        <sz val="11"/>
        <color theme="0" tint="-0.499984740745262"/>
        <rFont val="Calibri"/>
        <family val="2"/>
        <scheme val="minor"/>
      </rPr>
      <t xml:space="preserve"> is somebody's </t>
    </r>
    <r>
      <rPr>
        <i/>
        <sz val="11"/>
        <rFont val="Calibri"/>
        <family val="2"/>
        <scheme val="minor"/>
      </rPr>
      <t>varied idea</t>
    </r>
    <r>
      <rPr>
        <i/>
        <sz val="11"/>
        <color theme="0" tint="-0.499984740745262"/>
        <rFont val="Calibri"/>
        <family val="2"/>
        <scheme val="minor"/>
      </rPr>
      <t xml:space="preserve"> about the true value of something unknown.</t>
    </r>
  </si>
  <si>
    <r>
      <t>Use the "</t>
    </r>
    <r>
      <rPr>
        <b/>
        <i/>
        <sz val="11"/>
        <color theme="1"/>
        <rFont val="Calibri"/>
        <family val="2"/>
        <scheme val="minor"/>
      </rPr>
      <t>Super Simple SPERT®</t>
    </r>
    <r>
      <rPr>
        <i/>
        <sz val="11"/>
        <color theme="1"/>
        <rFont val="Calibri"/>
        <family val="2"/>
        <scheme val="minor"/>
      </rPr>
      <t>" worksheet to create your first forecast!</t>
    </r>
  </si>
  <si>
    <r>
      <t xml:space="preserve">An </t>
    </r>
    <r>
      <rPr>
        <i/>
        <sz val="11"/>
        <rFont val="Calibri"/>
        <family val="2"/>
        <scheme val="minor"/>
      </rPr>
      <t>estimate</t>
    </r>
    <r>
      <rPr>
        <i/>
        <sz val="11"/>
        <color theme="0" tint="-0.499984740745262"/>
        <rFont val="Calibri"/>
        <family val="2"/>
        <scheme val="minor"/>
      </rPr>
      <t xml:space="preserve"> is somebody's </t>
    </r>
    <r>
      <rPr>
        <i/>
        <sz val="11"/>
        <rFont val="Calibri"/>
        <family val="2"/>
        <scheme val="minor"/>
      </rPr>
      <t>idea</t>
    </r>
    <r>
      <rPr>
        <i/>
        <sz val="11"/>
        <color theme="0" tint="-0.499984740745262"/>
        <rFont val="Calibri"/>
        <family val="2"/>
        <scheme val="minor"/>
      </rPr>
      <t xml:space="preserve"> about the </t>
    </r>
    <r>
      <rPr>
        <i/>
        <sz val="11"/>
        <rFont val="Calibri"/>
        <family val="2"/>
        <scheme val="minor"/>
      </rPr>
      <t>true value</t>
    </r>
    <r>
      <rPr>
        <i/>
        <sz val="11"/>
        <color theme="0" tint="-0.499984740745262"/>
        <rFont val="Calibri"/>
        <family val="2"/>
        <scheme val="minor"/>
      </rPr>
      <t xml:space="preserve"> of something </t>
    </r>
    <r>
      <rPr>
        <i/>
        <sz val="11"/>
        <rFont val="Calibri"/>
        <family val="2"/>
        <scheme val="minor"/>
      </rPr>
      <t>unknown</t>
    </r>
    <r>
      <rPr>
        <i/>
        <sz val="11"/>
        <color theme="0" tint="-0.499984740745262"/>
        <rFont val="Calibri"/>
        <family val="2"/>
        <scheme val="minor"/>
      </rPr>
      <t>.</t>
    </r>
  </si>
  <si>
    <r>
      <rPr>
        <i/>
        <sz val="11"/>
        <color theme="1" tint="0.499984740745262"/>
        <rFont val="Calibri"/>
        <family val="2"/>
        <scheme val="minor"/>
      </rPr>
      <t xml:space="preserve">A </t>
    </r>
    <r>
      <rPr>
        <i/>
        <sz val="11"/>
        <rFont val="Calibri"/>
        <family val="2"/>
        <scheme val="minor"/>
      </rPr>
      <t>forecast</t>
    </r>
    <r>
      <rPr>
        <i/>
        <sz val="11"/>
        <color theme="0" tint="-0.499984740745262"/>
        <rFont val="Calibri"/>
        <family val="2"/>
        <scheme val="minor"/>
      </rPr>
      <t xml:space="preserve"> creates a </t>
    </r>
    <r>
      <rPr>
        <i/>
        <sz val="11"/>
        <rFont val="Calibri"/>
        <family val="2"/>
        <scheme val="minor"/>
      </rPr>
      <t>range of possibilities</t>
    </r>
    <r>
      <rPr>
        <i/>
        <sz val="11"/>
        <color theme="0" tint="-0.499984740745262"/>
        <rFont val="Calibri"/>
        <family val="2"/>
        <scheme val="minor"/>
      </rPr>
      <t xml:space="preserve"> with associated </t>
    </r>
    <r>
      <rPr>
        <i/>
        <sz val="11"/>
        <rFont val="Calibri"/>
        <family val="2"/>
        <scheme val="minor"/>
      </rPr>
      <t>probabilities of occurrence</t>
    </r>
    <r>
      <rPr>
        <i/>
        <sz val="11"/>
        <color theme="0" tint="-0.499984740745262"/>
        <rFont val="Calibri"/>
        <family val="2"/>
        <scheme val="minor"/>
      </rPr>
      <t>.</t>
    </r>
  </si>
  <si>
    <r>
      <t xml:space="preserve">Your </t>
    </r>
    <r>
      <rPr>
        <i/>
        <sz val="11"/>
        <rFont val="Calibri"/>
        <family val="2"/>
        <scheme val="minor"/>
      </rPr>
      <t xml:space="preserve">most likely </t>
    </r>
    <r>
      <rPr>
        <i/>
        <sz val="11"/>
        <color theme="0" tint="-0.499984740745262"/>
        <rFont val="Calibri"/>
        <family val="2"/>
        <scheme val="minor"/>
      </rPr>
      <t xml:space="preserve">estimate should be approximately </t>
    </r>
    <r>
      <rPr>
        <i/>
        <sz val="11"/>
        <rFont val="Calibri"/>
        <family val="2"/>
        <scheme val="minor"/>
      </rPr>
      <t>midway</t>
    </r>
    <r>
      <rPr>
        <i/>
        <sz val="11"/>
        <color theme="0" tint="-0.499984740745262"/>
        <rFont val="Calibri"/>
        <family val="2"/>
        <scheme val="minor"/>
      </rPr>
      <t xml:space="preserve"> between your minimum and maximum estimates.</t>
    </r>
  </si>
  <si>
    <r>
      <t xml:space="preserve">Second, estimate the </t>
    </r>
    <r>
      <rPr>
        <i/>
        <sz val="11"/>
        <rFont val="Calibri"/>
        <family val="2"/>
        <scheme val="minor"/>
      </rPr>
      <t>minimum</t>
    </r>
    <r>
      <rPr>
        <i/>
        <sz val="11"/>
        <color theme="0" tint="-0.499984740745262"/>
        <rFont val="Calibri"/>
        <family val="2"/>
        <scheme val="minor"/>
      </rPr>
      <t xml:space="preserve"> possible number of pennies in the jar, and enter your estimate into cell C3.</t>
    </r>
  </si>
  <si>
    <r>
      <t xml:space="preserve">First, estimate the </t>
    </r>
    <r>
      <rPr>
        <i/>
        <sz val="11"/>
        <rFont val="Calibri"/>
        <family val="2"/>
        <scheme val="minor"/>
      </rPr>
      <t>most likely</t>
    </r>
    <r>
      <rPr>
        <i/>
        <sz val="11"/>
        <color theme="0" tint="-0.499984740745262"/>
        <rFont val="Calibri"/>
        <family val="2"/>
        <scheme val="minor"/>
      </rPr>
      <t xml:space="preserve"> number of pennies in the jar, and enter your estimate into cell C4.  This is your anchor estimate.</t>
    </r>
  </si>
  <si>
    <r>
      <t xml:space="preserve">Third, estimate the </t>
    </r>
    <r>
      <rPr>
        <i/>
        <sz val="11"/>
        <rFont val="Calibri"/>
        <family val="2"/>
        <scheme val="minor"/>
      </rPr>
      <t>maximum</t>
    </r>
    <r>
      <rPr>
        <i/>
        <sz val="11"/>
        <color theme="0" tint="-0.499984740745262"/>
        <rFont val="Calibri"/>
        <family val="2"/>
        <scheme val="minor"/>
      </rPr>
      <t xml:space="preserve"> possible number of pennies in the jar, and enter your estimate into cell C5.</t>
    </r>
  </si>
  <si>
    <r>
      <t>Statistical PERT</t>
    </r>
    <r>
      <rPr>
        <b/>
        <sz val="18"/>
        <color theme="1"/>
        <rFont val="Calibri"/>
        <family val="2"/>
      </rPr>
      <t>®</t>
    </r>
    <r>
      <rPr>
        <b/>
        <sz val="18"/>
        <color theme="1"/>
        <rFont val="Calibri"/>
        <family val="2"/>
        <scheme val="minor"/>
      </rPr>
      <t xml:space="preserve"> (SPERT®) </t>
    </r>
    <r>
      <rPr>
        <b/>
        <i/>
        <sz val="18"/>
        <color rgb="FFF1592A"/>
        <rFont val="Calibri"/>
        <family val="2"/>
        <scheme val="minor"/>
      </rPr>
      <t>Normal Edition</t>
    </r>
    <r>
      <rPr>
        <b/>
        <i/>
        <sz val="18"/>
        <color theme="1" tint="0.34998626667073579"/>
        <rFont val="Calibri"/>
        <family val="2"/>
        <scheme val="minor"/>
      </rPr>
      <t xml:space="preserve"> - Practice Forecasting</t>
    </r>
  </si>
  <si>
    <r>
      <t xml:space="preserve">   - How probable is the actual number of pennies in the jar </t>
    </r>
    <r>
      <rPr>
        <i/>
        <sz val="11"/>
        <rFont val="Calibri"/>
        <family val="2"/>
        <scheme val="minor"/>
      </rPr>
      <t>less than</t>
    </r>
    <r>
      <rPr>
        <i/>
        <sz val="11"/>
        <color theme="0" tint="-0.499984740745262"/>
        <rFont val="Calibri"/>
        <family val="2"/>
        <scheme val="minor"/>
      </rPr>
      <t xml:space="preserve"> your planning estimate?</t>
    </r>
  </si>
  <si>
    <r>
      <t xml:space="preserve">   - How probable is the actual number of pennies in the jar </t>
    </r>
    <r>
      <rPr>
        <i/>
        <sz val="11"/>
        <rFont val="Calibri"/>
        <family val="2"/>
        <scheme val="minor"/>
      </rPr>
      <t>greater than</t>
    </r>
    <r>
      <rPr>
        <i/>
        <sz val="11"/>
        <color theme="0" tint="-0.499984740745262"/>
        <rFont val="Calibri"/>
        <family val="2"/>
        <scheme val="minor"/>
      </rPr>
      <t xml:space="preserve"> your planning estimate?</t>
    </r>
  </si>
  <si>
    <r>
      <t xml:space="preserve">Fifth, enter a </t>
    </r>
    <r>
      <rPr>
        <i/>
        <sz val="11"/>
        <rFont val="Calibri"/>
        <family val="2"/>
        <scheme val="minor"/>
      </rPr>
      <t xml:space="preserve">planning estimate </t>
    </r>
    <r>
      <rPr>
        <i/>
        <sz val="11"/>
        <color theme="0" tint="-0.499984740745262"/>
        <rFont val="Calibri"/>
        <family val="2"/>
        <scheme val="minor"/>
      </rPr>
      <t>in cell 12.  Choose any number between your minimum and maximum estimates.</t>
    </r>
  </si>
  <si>
    <r>
      <t xml:space="preserve">   - If I sell the jar for </t>
    </r>
    <r>
      <rPr>
        <i/>
        <sz val="11"/>
        <rFont val="Calibri"/>
        <family val="2"/>
        <scheme val="minor"/>
      </rPr>
      <t xml:space="preserve">$30 </t>
    </r>
    <r>
      <rPr>
        <i/>
        <sz val="11"/>
        <color theme="0" tint="-0.499984740745262"/>
        <rFont val="Calibri"/>
        <family val="2"/>
        <scheme val="minor"/>
      </rPr>
      <t xml:space="preserve">(change the planning estimate to 3000), what is the chance I'll make a profit?  What if I sell for </t>
    </r>
    <r>
      <rPr>
        <i/>
        <sz val="11"/>
        <rFont val="Calibri"/>
        <family val="2"/>
        <scheme val="minor"/>
      </rPr>
      <t>$40</t>
    </r>
    <r>
      <rPr>
        <i/>
        <sz val="11"/>
        <color theme="0" tint="-0.499984740745262"/>
        <rFont val="Calibri"/>
        <family val="2"/>
        <scheme val="minor"/>
      </rPr>
      <t xml:space="preserve">?  </t>
    </r>
    <r>
      <rPr>
        <i/>
        <sz val="11"/>
        <rFont val="Calibri"/>
        <family val="2"/>
        <scheme val="minor"/>
      </rPr>
      <t>$50</t>
    </r>
    <r>
      <rPr>
        <i/>
        <sz val="11"/>
        <color theme="0" tint="-0.499984740745262"/>
        <rFont val="Calibri"/>
        <family val="2"/>
        <scheme val="minor"/>
      </rPr>
      <t xml:space="preserve">?  </t>
    </r>
    <r>
      <rPr>
        <i/>
        <sz val="11"/>
        <rFont val="Calibri"/>
        <family val="2"/>
        <scheme val="minor"/>
      </rPr>
      <t>$60</t>
    </r>
    <r>
      <rPr>
        <i/>
        <sz val="11"/>
        <color theme="0" tint="-0.499984740745262"/>
        <rFont val="Calibri"/>
        <family val="2"/>
        <scheme val="minor"/>
      </rPr>
      <t>?</t>
    </r>
  </si>
  <si>
    <r>
      <t xml:space="preserve">The short answer:  The actual number is </t>
    </r>
    <r>
      <rPr>
        <b/>
        <sz val="11"/>
        <rFont val="Calibri"/>
        <family val="2"/>
        <scheme val="minor"/>
      </rPr>
      <t>4,532</t>
    </r>
    <r>
      <rPr>
        <i/>
        <sz val="11"/>
        <color theme="0" tint="-0.499984740745262"/>
        <rFont val="Calibri"/>
        <family val="2"/>
        <scheme val="minor"/>
      </rPr>
      <t xml:space="preserve"> pennies. Maybe.</t>
    </r>
  </si>
  <si>
    <t>So, I never counted ALL the pennies!  But I did use some real data to create my forecasted mode of 4,532 pennies.</t>
  </si>
  <si>
    <t>The long answer:  I only counted one-third of the jar's pennies, then I estimated the uncounted coins.</t>
  </si>
  <si>
    <t>To do that, I began by taking 15 random samples of 100 pennies out of the jar and weighing each sample,</t>
  </si>
  <si>
    <t>I used the average weight of 100 pennies to calculate, by weight, the remaining two-thirds of the pennies in the jar.</t>
  </si>
  <si>
    <t>It's highly improbable that there are fewer than 4,412 pennies or more than 4,652 pennies.</t>
  </si>
  <si>
    <t>Good forecasting is an empirical process.  Make a forecast, observe, learn, then re-forecast.</t>
  </si>
  <si>
    <r>
      <rPr>
        <i/>
        <sz val="11"/>
        <rFont val="Calibri"/>
        <family val="2"/>
        <scheme val="minor"/>
      </rPr>
      <t>Don't worry if your penny count forecast was way off.</t>
    </r>
    <r>
      <rPr>
        <i/>
        <sz val="11"/>
        <color theme="0" tint="-0.499984740745262"/>
        <rFont val="Calibri"/>
        <family val="2"/>
        <scheme val="minor"/>
      </rPr>
      <t xml:space="preserve">  Forecasting is easy to do but hard to master.  </t>
    </r>
  </si>
  <si>
    <r>
      <t xml:space="preserve">Fourth, choose a </t>
    </r>
    <r>
      <rPr>
        <i/>
        <sz val="11"/>
        <rFont val="Calibri"/>
        <family val="2"/>
        <scheme val="minor"/>
      </rPr>
      <t>subjective judgment</t>
    </r>
    <r>
      <rPr>
        <i/>
        <sz val="11"/>
        <color theme="0" tint="-0.499984740745262"/>
        <rFont val="Calibri"/>
        <family val="2"/>
        <scheme val="minor"/>
      </rPr>
      <t xml:space="preserve"> (in cell C9) about HOW LIKELY your "most likely" will be close to the actual count.</t>
    </r>
  </si>
  <si>
    <r>
      <t xml:space="preserve">Want to know the </t>
    </r>
    <r>
      <rPr>
        <i/>
        <sz val="11"/>
        <rFont val="Calibri"/>
        <family val="2"/>
        <scheme val="minor"/>
      </rPr>
      <t>actual number</t>
    </r>
    <r>
      <rPr>
        <i/>
        <sz val="11"/>
        <color theme="0" tint="-0.499984740745262"/>
        <rFont val="Calibri"/>
        <family val="2"/>
        <scheme val="minor"/>
      </rPr>
      <t xml:space="preserve"> of pennies in this jar?  </t>
    </r>
    <r>
      <rPr>
        <i/>
        <sz val="11"/>
        <rFont val="Calibri"/>
        <family val="2"/>
        <scheme val="minor"/>
      </rPr>
      <t>Unhide</t>
    </r>
    <r>
      <rPr>
        <i/>
        <sz val="11"/>
        <color theme="0" tint="-0.499984740745262"/>
        <rFont val="Calibri"/>
        <family val="2"/>
        <scheme val="minor"/>
      </rPr>
      <t xml:space="preserve"> rows 26-35 </t>
    </r>
    <r>
      <rPr>
        <sz val="11"/>
        <color theme="0" tint="-0.499984740745262"/>
        <rFont val="Calibri"/>
        <family val="2"/>
      </rPr>
      <t>↓↓↓</t>
    </r>
  </si>
  <si>
    <r>
      <rPr>
        <sz val="11"/>
        <color theme="0" tint="-0.499984740745262"/>
        <rFont val="Calibri"/>
        <family val="2"/>
      </rPr>
      <t>←</t>
    </r>
    <r>
      <rPr>
        <i/>
        <sz val="11"/>
        <color theme="0" tint="-0.499984740745262"/>
        <rFont val="Calibri"/>
        <family val="2"/>
      </rPr>
      <t xml:space="preserve"> Columns</t>
    </r>
    <r>
      <rPr>
        <i/>
        <sz val="11"/>
        <color theme="0" tint="-0.499984740745262"/>
        <rFont val="Calibri"/>
        <family val="2"/>
        <scheme val="minor"/>
      </rPr>
      <t xml:space="preserve"> Q through T are hidden; they are used to create scenario calculations and probabilities</t>
    </r>
  </si>
  <si>
    <r>
      <rPr>
        <b/>
        <i/>
        <sz val="12"/>
        <color rgb="FFFF0000"/>
        <rFont val="Calibri"/>
        <family val="2"/>
        <scheme val="minor"/>
      </rPr>
      <t xml:space="preserve">HINT: </t>
    </r>
    <r>
      <rPr>
        <b/>
        <sz val="12"/>
        <color rgb="FFFF0000"/>
        <rFont val="Calibri"/>
        <family val="2"/>
        <scheme val="minor"/>
      </rPr>
      <t xml:space="preserve"> DO THIS FIRST</t>
    </r>
    <r>
      <rPr>
        <b/>
        <i/>
        <sz val="12"/>
        <color rgb="FFFF0000"/>
        <rFont val="Calibri"/>
        <family val="2"/>
        <scheme val="minor"/>
      </rPr>
      <t xml:space="preserve"> → → →</t>
    </r>
    <r>
      <rPr>
        <i/>
        <sz val="12"/>
        <color theme="1"/>
        <rFont val="Calibri"/>
        <family val="2"/>
        <scheme val="minor"/>
      </rPr>
      <t xml:space="preserve">   Enter your uncertainty's</t>
    </r>
    <r>
      <rPr>
        <sz val="12"/>
        <color theme="1"/>
        <rFont val="Calibri"/>
        <family val="2"/>
        <scheme val="minor"/>
      </rPr>
      <t xml:space="preserve"> </t>
    </r>
    <r>
      <rPr>
        <b/>
        <sz val="12"/>
        <color theme="1"/>
        <rFont val="Calibri"/>
        <family val="2"/>
        <scheme val="minor"/>
      </rPr>
      <t xml:space="preserve">most likely </t>
    </r>
    <r>
      <rPr>
        <i/>
        <sz val="12"/>
        <color theme="1"/>
        <rFont val="Calibri"/>
        <family val="2"/>
        <scheme val="minor"/>
      </rPr>
      <t>value</t>
    </r>
    <r>
      <rPr>
        <sz val="12"/>
        <color theme="1"/>
        <rFont val="Calibri"/>
        <family val="2"/>
        <scheme val="minor"/>
      </rPr>
      <t xml:space="preserve"> →</t>
    </r>
  </si>
  <si>
    <r>
      <t xml:space="preserve">What's the most-likely-to-occur value or outcome for your uncertainty?  </t>
    </r>
    <r>
      <rPr>
        <i/>
        <sz val="11"/>
        <rFont val="Calibri"/>
        <family val="2"/>
        <scheme val="minor"/>
      </rPr>
      <t>This is your anchor estimate</t>
    </r>
    <r>
      <rPr>
        <i/>
        <sz val="11"/>
        <color theme="1" tint="0.499984740745262"/>
        <rFont val="Calibri"/>
        <family val="2"/>
        <scheme val="minor"/>
      </rPr>
      <t>.</t>
    </r>
  </si>
  <si>
    <t>Your planning estimate is any interesting number between your minimum and maximum estimates</t>
  </si>
  <si>
    <t>The lowerbound area covers</t>
  </si>
  <si>
    <t>and the upperbound area covers</t>
  </si>
  <si>
    <t>Plus:</t>
  </si>
  <si>
    <t>- New! Super Simple SPERT worksheet</t>
  </si>
  <si>
    <t>- New! Line Sparklines to visualize the 3-point uncertainty of every row</t>
  </si>
  <si>
    <t>- Enhanced! Agile forecasting using up to three scenarios</t>
  </si>
  <si>
    <t>New with Version 3 -- Dynamic, tri-colored, bell-shaped curves!</t>
  </si>
  <si>
    <t>- A link to a brand-new Pluralsight course on estimating using SPERT</t>
  </si>
  <si>
    <t>3.0</t>
  </si>
  <si>
    <t>Added:  Sparklines, tri-colored combo charts, Practice Forecasting and Super Simple SPERT tabs, 3-scenario agile forecasting</t>
  </si>
  <si>
    <t>3.0.1</t>
  </si>
  <si>
    <t>Added full GNU GPL license, updated footer language.</t>
  </si>
  <si>
    <t xml:space="preserve">                       Version 3, 29 June 2007</t>
  </si>
  <si>
    <t xml:space="preserve"> Copyright (C) 2007 Free Software Foundation, Inc. &lt;https://fsf.org/&gt;</t>
  </si>
  <si>
    <t xml:space="preserve"> Everyone is permitted to copy and distribute verbatim copies</t>
  </si>
  <si>
    <t xml:space="preserve"> of this license document, but changing it is not allowed.</t>
  </si>
  <si>
    <t xml:space="preserve">                            Preamble</t>
  </si>
  <si>
    <t xml:space="preserve">  The GNU General Public License is a free, copyleft license for</t>
  </si>
  <si>
    <t>software and other kinds of works.</t>
  </si>
  <si>
    <t xml:space="preserve">  The licenses for most software and other practical works are designed</t>
  </si>
  <si>
    <t>to take away your freedom to share and change the works.  By contrast,</t>
  </si>
  <si>
    <t>the GNU General Public License is intended to guarantee your freedom to</t>
  </si>
  <si>
    <t>share and change all versions of a program--to make sure it remains free</t>
  </si>
  <si>
    <t>software for all its users.  We, the Free Software Foundation, use the</t>
  </si>
  <si>
    <t>GNU General Public License for most of our software; it applies also to</t>
  </si>
  <si>
    <t>any other work released this way by its authors.  You can apply it to</t>
  </si>
  <si>
    <t>your programs, too.</t>
  </si>
  <si>
    <t xml:space="preserve">  When we speak of free software, we are referring to freedom, not</t>
  </si>
  <si>
    <t>price.  Our General Public Licenses are designed to make sure that you</t>
  </si>
  <si>
    <t>have the freedom to distribute copies of free software (and charge for</t>
  </si>
  <si>
    <t>them if you wish), that you receive source code or can get it if you</t>
  </si>
  <si>
    <t>want it, that you can change the software or use pieces of it in new</t>
  </si>
  <si>
    <t>free programs, and that you know you can do these things.</t>
  </si>
  <si>
    <t xml:space="preserve">  To protect your rights, we need to prevent others from denying you</t>
  </si>
  <si>
    <t>these rights or asking you to surrender the rights.  Therefore, you have</t>
  </si>
  <si>
    <t>certain responsibilities if you distribute copies of the software, or if</t>
  </si>
  <si>
    <t>you modify it: responsibilities to respect the freedom of others.</t>
  </si>
  <si>
    <t xml:space="preserve">  For example, if you distribute copies of such a program, whether</t>
  </si>
  <si>
    <t>gratis or for a fee, you must pass on to the recipients the same</t>
  </si>
  <si>
    <t>freedoms that you received.  You must make sure that they, too, receive</t>
  </si>
  <si>
    <t>or can get the source code.  And you must show them these terms so they</t>
  </si>
  <si>
    <t>know their rights.</t>
  </si>
  <si>
    <t xml:space="preserve">  Developers that use the GNU GPL protect your rights with two steps:</t>
  </si>
  <si>
    <t>(1) assert copyright on the software, and (2) offer you this License</t>
  </si>
  <si>
    <t>giving you legal permission to copy, distribute and/or modify it.</t>
  </si>
  <si>
    <t xml:space="preserve">  For the developers' and authors' protection, the GPL clearly explains</t>
  </si>
  <si>
    <t>that there is no warranty for this free software.  For both users' and</t>
  </si>
  <si>
    <t>authors' sake, the GPL requires that modified versions be marked as</t>
  </si>
  <si>
    <t>changed, so that their problems will not be attributed erroneously to</t>
  </si>
  <si>
    <t>authors of previous versions.</t>
  </si>
  <si>
    <t xml:space="preserve">  Some devices are designed to deny users access to install or run</t>
  </si>
  <si>
    <t>modified versions of the software inside them, although the manufacturer</t>
  </si>
  <si>
    <t>can do so.  This is fundamentally incompatible with the aim of</t>
  </si>
  <si>
    <t>protecting users' freedom to change the software.  The systematic</t>
  </si>
  <si>
    <t>pattern of such abuse occurs in the area of products for individuals to</t>
  </si>
  <si>
    <t>use, which is precisely where it is most unacceptable.  Therefore, we</t>
  </si>
  <si>
    <t>have designed this version of the GPL to prohibit the practice for those</t>
  </si>
  <si>
    <t>products.  If such problems arise substantially in other domains, we</t>
  </si>
  <si>
    <t>stand ready to extend this provision to those domains in future versions</t>
  </si>
  <si>
    <t>of the GPL, as needed to protect the freedom of users.</t>
  </si>
  <si>
    <t xml:space="preserve">  Finally, every program is threatened constantly by software patents.</t>
  </si>
  <si>
    <t>States should not allow patents to restrict development and use of</t>
  </si>
  <si>
    <t>software on general-purpose computers, but in those that do, we wish to</t>
  </si>
  <si>
    <t>avoid the special danger that patents applied to a free program could</t>
  </si>
  <si>
    <t>make it effectively proprietary.  To prevent this, the GPL assures that</t>
  </si>
  <si>
    <t>patents cannot be used to render the program non-free.</t>
  </si>
  <si>
    <t xml:space="preserve">  The precise terms and conditions for copying, distribution and</t>
  </si>
  <si>
    <t>modification follow.</t>
  </si>
  <si>
    <t xml:space="preserve">                       TERMS AND CONDITIONS</t>
  </si>
  <si>
    <t xml:space="preserve">  0. Definitions.</t>
  </si>
  <si>
    <t xml:space="preserve">  "This License" refers to version 3 of the GNU General Public License.</t>
  </si>
  <si>
    <t xml:space="preserve">  "Copyright" also means copyright-like laws that apply to other kinds of</t>
  </si>
  <si>
    <t>works, such as semiconductor masks.</t>
  </si>
  <si>
    <t xml:space="preserve">  "The Program" refers to any copyrightable work licensed under this</t>
  </si>
  <si>
    <t>License.  Each licensee is addressed as "you".  "Licensees" and</t>
  </si>
  <si>
    <t>"recipients" may be individuals or organizations.</t>
  </si>
  <si>
    <t xml:space="preserve">  To "modify" a work means to copy from or adapt all or part of the work</t>
  </si>
  <si>
    <t>in a fashion requiring copyright permission, other than the making of an</t>
  </si>
  <si>
    <t>exact copy.  The resulting work is called a "modified version" of the</t>
  </si>
  <si>
    <t>earlier work or a work "based on" the earlier work.</t>
  </si>
  <si>
    <t xml:space="preserve">  A "covered work" means either the unmodified Program or a work based</t>
  </si>
  <si>
    <t>on the Program.</t>
  </si>
  <si>
    <t xml:space="preserve">  To "propagate" a work means to do anything with it that, without</t>
  </si>
  <si>
    <t>permission, would make you directly or secondarily liable for</t>
  </si>
  <si>
    <t>infringement under applicable copyright law, except executing it on a</t>
  </si>
  <si>
    <t>computer or modifying a private copy.  Propagation includes copying,</t>
  </si>
  <si>
    <t>distribution (with or without modification), making available to the</t>
  </si>
  <si>
    <t>public, and in some countries other activities as well.</t>
  </si>
  <si>
    <t xml:space="preserve">  To "convey" a work means any kind of propagation that enables other</t>
  </si>
  <si>
    <t>parties to make or receive copies.  Mere interaction with a user through</t>
  </si>
  <si>
    <t>a computer network, with no transfer of a copy, is not conveying.</t>
  </si>
  <si>
    <t xml:space="preserve">  An interactive user interface displays "Appropriate Legal Notices"</t>
  </si>
  <si>
    <t>to the extent that it includes a convenient and prominently visible</t>
  </si>
  <si>
    <t>feature that (1) displays an appropriate copyright notice, and (2)</t>
  </si>
  <si>
    <t>tells the user that there is no warranty for the work (except to the</t>
  </si>
  <si>
    <t>extent that warranties are provided), that licensees may convey the</t>
  </si>
  <si>
    <t>work under this License, and how to view a copy of this License.  If</t>
  </si>
  <si>
    <t>the interface presents a list of user commands or options, such as a</t>
  </si>
  <si>
    <t>menu, a prominent item in the list meets this criterion.</t>
  </si>
  <si>
    <t xml:space="preserve">  1. Source Code.</t>
  </si>
  <si>
    <t xml:space="preserve">  The "source code" for a work means the preferred form of the work</t>
  </si>
  <si>
    <t>for making modifications to it.  "Object code" means any non-source</t>
  </si>
  <si>
    <t>form of a work.</t>
  </si>
  <si>
    <t xml:space="preserve">  A "Standard Interface" means an interface that either is an official</t>
  </si>
  <si>
    <t>standard defined by a recognized standards body, or, in the case of</t>
  </si>
  <si>
    <t>interfaces specified for a particular programming language, one that</t>
  </si>
  <si>
    <t>is widely used among developers working in that language.</t>
  </si>
  <si>
    <t xml:space="preserve">  The "System Libraries" of an executable work include anything, other</t>
  </si>
  <si>
    <t>than the work as a whole, that (a) is included in the normal form of</t>
  </si>
  <si>
    <t>packaging a Major Component, but which is not part of that Major</t>
  </si>
  <si>
    <t>Component, and (b) serves only to enable use of the work with that</t>
  </si>
  <si>
    <t>Major Component, or to implement a Standard Interface for which an</t>
  </si>
  <si>
    <t>implementation is available to the public in source code form.  A</t>
  </si>
  <si>
    <t>"Major Component", in this context, means a major essential component</t>
  </si>
  <si>
    <t>(kernel, window system, and so on) of the specific operating system</t>
  </si>
  <si>
    <t>(if any) on which the executable work runs, or a compiler used to</t>
  </si>
  <si>
    <t>produce the work, or an object code interpreter used to run it.</t>
  </si>
  <si>
    <t xml:space="preserve">  The "Corresponding Source" for a work in object code form means all</t>
  </si>
  <si>
    <t>the source code needed to generate, install, and (for an executable</t>
  </si>
  <si>
    <t>work) run the object code and to modify the work, including scripts to</t>
  </si>
  <si>
    <t>control those activities.  However, it does not include the work's</t>
  </si>
  <si>
    <t>System Libraries, or general-purpose tools or generally available free</t>
  </si>
  <si>
    <t>programs which are used unmodified in performing those activities but</t>
  </si>
  <si>
    <t>which are not part of the work.  For example, Corresponding Source</t>
  </si>
  <si>
    <t>includes interface definition files associated with source files for</t>
  </si>
  <si>
    <t>the work, and the source code for shared libraries and dynamically</t>
  </si>
  <si>
    <t>linked subprograms that the work is specifically designed to require,</t>
  </si>
  <si>
    <t>such as by intimate data communication or control flow between those</t>
  </si>
  <si>
    <t>subprograms and other parts of the work.</t>
  </si>
  <si>
    <t xml:space="preserve">  The Corresponding Source need not include anything that users</t>
  </si>
  <si>
    <t>can regenerate automatically from other parts of the Corresponding</t>
  </si>
  <si>
    <t>Source.</t>
  </si>
  <si>
    <t xml:space="preserve">  The Corresponding Source for a work in source code form is that</t>
  </si>
  <si>
    <t>same work.</t>
  </si>
  <si>
    <t xml:space="preserve">  2. Basic Permissions.</t>
  </si>
  <si>
    <t xml:space="preserve">  All rights granted under this License are granted for the term of</t>
  </si>
  <si>
    <t>copyright on the Program, and are irrevocable provided the stated</t>
  </si>
  <si>
    <t>conditions are met.  This License explicitly affirms your unlimited</t>
  </si>
  <si>
    <t>permission to run the unmodified Program.  The output from running a</t>
  </si>
  <si>
    <t>covered work is covered by this License only if the output, given its</t>
  </si>
  <si>
    <t>content, constitutes a covered work.  This License acknowledges your</t>
  </si>
  <si>
    <t>rights of fair use or other equivalent, as provided by copyright law.</t>
  </si>
  <si>
    <t xml:space="preserve">  You may make, run and propagate covered works that you do not</t>
  </si>
  <si>
    <t>convey, without conditions so long as your license otherwise remains</t>
  </si>
  <si>
    <t>in force.  You may convey covered works to others for the sole purpose</t>
  </si>
  <si>
    <t>of having them make modifications exclusively for you, or provide you</t>
  </si>
  <si>
    <t>with facilities for running those works, provided that you comply with</t>
  </si>
  <si>
    <t>the terms of this License in conveying all material for which you do</t>
  </si>
  <si>
    <t>not control copyright.  Those thus making or running the covered works</t>
  </si>
  <si>
    <t>for you must do so exclusively on your behalf, under your direction</t>
  </si>
  <si>
    <t>and control, on terms that prohibit them from making any copies of</t>
  </si>
  <si>
    <t>your copyrighted material outside their relationship with you.</t>
  </si>
  <si>
    <t xml:space="preserve">  Conveying under any other circumstances is permitted solely under</t>
  </si>
  <si>
    <t>the conditions stated below.  Sublicensing is not allowed; section 10</t>
  </si>
  <si>
    <t>makes it unnecessary.</t>
  </si>
  <si>
    <t xml:space="preserve">  3. Protecting Users' Legal Rights From Anti-Circumvention Law.</t>
  </si>
  <si>
    <t xml:space="preserve">  No covered work shall be deemed part of an effective technological</t>
  </si>
  <si>
    <t>measure under any applicable law fulfilling obligations under article</t>
  </si>
  <si>
    <t>11 of the WIPO copyright treaty adopted on 20 December 1996, or</t>
  </si>
  <si>
    <t>similar laws prohibiting or restricting circumvention of such</t>
  </si>
  <si>
    <t>measures.</t>
  </si>
  <si>
    <t xml:space="preserve">  When you convey a covered work, you waive any legal power to forbid</t>
  </si>
  <si>
    <t>circumvention of technological measures to the extent such circumvention</t>
  </si>
  <si>
    <t>is effected by exercising rights under this License with respect to</t>
  </si>
  <si>
    <t>the covered work, and you disclaim any intention to limit operation or</t>
  </si>
  <si>
    <t>modification of the work as a means of enforcing, against the work's</t>
  </si>
  <si>
    <t>users, your or third parties' legal rights to forbid circumvention of</t>
  </si>
  <si>
    <t>technological measures.</t>
  </si>
  <si>
    <t xml:space="preserve">  4. Conveying Verbatim Copies.</t>
  </si>
  <si>
    <t xml:space="preserve">  You may convey verbatim copies of the Program's source code as you</t>
  </si>
  <si>
    <t>receive it, in any medium, provided that you conspicuously and</t>
  </si>
  <si>
    <t>appropriately publish on each copy an appropriate copyright notice;</t>
  </si>
  <si>
    <t>keep intact all notices stating that this License and any</t>
  </si>
  <si>
    <t>non-permissive terms added in accord with section 7 apply to the code;</t>
  </si>
  <si>
    <t>keep intact all notices of the absence of any warranty; and give all</t>
  </si>
  <si>
    <t>recipients a copy of this License along with the Program.</t>
  </si>
  <si>
    <t xml:space="preserve">  You may charge any price or no price for each copy that you convey,</t>
  </si>
  <si>
    <t>and you may offer support or warranty protection for a fee.</t>
  </si>
  <si>
    <t xml:space="preserve">  5. Conveying Modified Source Versions.</t>
  </si>
  <si>
    <t xml:space="preserve">  You may convey a work based on the Program, or the modifications to</t>
  </si>
  <si>
    <t>produce it from the Program, in the form of source code under the</t>
  </si>
  <si>
    <t>terms of section 4, provided that you also meet all of these conditions:</t>
  </si>
  <si>
    <t xml:space="preserve">    a) The work must carry prominent notices stating that you modified</t>
  </si>
  <si>
    <t xml:space="preserve">    it, and giving a relevant date.</t>
  </si>
  <si>
    <t xml:space="preserve">    b) The work must carry prominent notices stating that it is</t>
  </si>
  <si>
    <t xml:space="preserve">    released under this License and any conditions added under section</t>
  </si>
  <si>
    <t xml:space="preserve">    7.  This requirement modifies the requirement in section 4 to</t>
  </si>
  <si>
    <t xml:space="preserve">    "keep intact all notices".</t>
  </si>
  <si>
    <t xml:space="preserve">    c) You must license the entire work, as a whole, under this</t>
  </si>
  <si>
    <t xml:space="preserve">    License to anyone who comes into possession of a copy.  This</t>
  </si>
  <si>
    <t xml:space="preserve">    License will therefore apply, along with any applicable section 7</t>
  </si>
  <si>
    <t xml:space="preserve">    additional terms, to the whole of the work, and all its parts,</t>
  </si>
  <si>
    <t xml:space="preserve">    regardless of how they are packaged.  This License gives no</t>
  </si>
  <si>
    <t xml:space="preserve">    permission to license the work in any other way, but it does not</t>
  </si>
  <si>
    <t xml:space="preserve">    invalidate such permission if you have separately received it.</t>
  </si>
  <si>
    <t xml:space="preserve">    d) If the work has interactive user interfaces, each must display</t>
  </si>
  <si>
    <t xml:space="preserve">    Appropriate Legal Notices; however, if the Program has interactive</t>
  </si>
  <si>
    <t xml:space="preserve">    interfaces that do not display Appropriate Legal Notices, your</t>
  </si>
  <si>
    <t xml:space="preserve">    work need not make them do so.</t>
  </si>
  <si>
    <t xml:space="preserve">  A compilation of a covered work with other separate and independent</t>
  </si>
  <si>
    <t>works, which are not by their nature extensions of the covered work,</t>
  </si>
  <si>
    <t>and which are not combined with it such as to form a larger program,</t>
  </si>
  <si>
    <t>in or on a volume of a storage or distribution medium, is called an</t>
  </si>
  <si>
    <t>"aggregate" if the compilation and its resulting copyright are not</t>
  </si>
  <si>
    <t>used to limit the access or legal rights of the compilation's users</t>
  </si>
  <si>
    <t>beyond what the individual works permit.  Inclusion of a covered work</t>
  </si>
  <si>
    <t>in an aggregate does not cause this License to apply to the other</t>
  </si>
  <si>
    <t>parts of the aggregate.</t>
  </si>
  <si>
    <t xml:space="preserve">  6. Conveying Non-Source Forms.</t>
  </si>
  <si>
    <t xml:space="preserve">  You may convey a covered work in object code form under the terms</t>
  </si>
  <si>
    <t>of sections 4 and 5, provided that you also convey the</t>
  </si>
  <si>
    <t>machine-readable Corresponding Source under the terms of this License,</t>
  </si>
  <si>
    <t>in one of these ways:</t>
  </si>
  <si>
    <t xml:space="preserve">    a) Convey the object code in, or embodied in, a physical product</t>
  </si>
  <si>
    <t xml:space="preserve">    (including a physical distribution medium), accompanied by the</t>
  </si>
  <si>
    <t xml:space="preserve">    Corresponding Source fixed on a durable physical medium</t>
  </si>
  <si>
    <t xml:space="preserve">    customarily used for software interchange.</t>
  </si>
  <si>
    <t xml:space="preserve">    b) Convey the object code in, or embodied in, a physical product</t>
  </si>
  <si>
    <t xml:space="preserve">    (including a physical distribution medium), accompanied by a</t>
  </si>
  <si>
    <t xml:space="preserve">    written offer, valid for at least three years and valid for as</t>
  </si>
  <si>
    <t xml:space="preserve">    long as you offer spare parts or customer support for that product</t>
  </si>
  <si>
    <t xml:space="preserve">    model, to give anyone who possesses the object code either (1) a</t>
  </si>
  <si>
    <t xml:space="preserve">    copy of the Corresponding Source for all the software in the</t>
  </si>
  <si>
    <t xml:space="preserve">    product that is covered by this License, on a durable physical</t>
  </si>
  <si>
    <t xml:space="preserve">    medium customarily used for software interchange, for a price no</t>
  </si>
  <si>
    <t xml:space="preserve">    more than your reasonable cost of physically performing this</t>
  </si>
  <si>
    <t xml:space="preserve">    conveying of source, or (2) access to copy the</t>
  </si>
  <si>
    <t xml:space="preserve">    Corresponding Source from a network server at no charge.</t>
  </si>
  <si>
    <t xml:space="preserve">    c) Convey individual copies of the object code with a copy of the</t>
  </si>
  <si>
    <t xml:space="preserve">    written offer to provide the Corresponding Source.  This</t>
  </si>
  <si>
    <t xml:space="preserve">    alternative is allowed only occasionally and noncommercially, and</t>
  </si>
  <si>
    <t xml:space="preserve">    only if you received the object code with such an offer, in accord</t>
  </si>
  <si>
    <t xml:space="preserve">    with subsection 6b.</t>
  </si>
  <si>
    <t xml:space="preserve">    d) Convey the object code by offering access from a designated</t>
  </si>
  <si>
    <t xml:space="preserve">    place (gratis or for a charge), and offer equivalent access to the</t>
  </si>
  <si>
    <t xml:space="preserve">    Corresponding Source in the same way through the same place at no</t>
  </si>
  <si>
    <t xml:space="preserve">    further charge.  You need not require recipients to copy the</t>
  </si>
  <si>
    <t xml:space="preserve">    Corresponding Source along with the object code.  If the place to</t>
  </si>
  <si>
    <t xml:space="preserve">    copy the object code is a network server, the Corresponding Source</t>
  </si>
  <si>
    <t xml:space="preserve">    may be on a different server (operated by you or a third party)</t>
  </si>
  <si>
    <t xml:space="preserve">    that supports equivalent copying facilities, provided you maintain</t>
  </si>
  <si>
    <t xml:space="preserve">    clear directions next to the object code saying where to find the</t>
  </si>
  <si>
    <t xml:space="preserve">    Corresponding Source.  Regardless of what server hosts the</t>
  </si>
  <si>
    <t xml:space="preserve">    Corresponding Source, you remain obligated to ensure that it is</t>
  </si>
  <si>
    <t xml:space="preserve">    available for as long as needed to satisfy these requirements.</t>
  </si>
  <si>
    <t xml:space="preserve">    e) Convey the object code using peer-to-peer transmission, provided</t>
  </si>
  <si>
    <t xml:space="preserve">    you inform other peers where the object code and Corresponding</t>
  </si>
  <si>
    <t xml:space="preserve">    Source of the work are being offered to the general public at no</t>
  </si>
  <si>
    <t xml:space="preserve">    charge under subsection 6d.</t>
  </si>
  <si>
    <t xml:space="preserve">  A separable portion of the object code, whose source code is excluded</t>
  </si>
  <si>
    <t>from the Corresponding Source as a System Library, need not be</t>
  </si>
  <si>
    <t>included in conveying the object code work.</t>
  </si>
  <si>
    <t xml:space="preserve">  A "User Product" is either (1) a "consumer product", which means any</t>
  </si>
  <si>
    <t>tangible personal property which is normally used for personal, family,</t>
  </si>
  <si>
    <t>or household purposes, or (2) anything designed or sold for incorporation</t>
  </si>
  <si>
    <t>into a dwelling.  In determining whether a product is a consumer product,</t>
  </si>
  <si>
    <t>doubtful cases shall be resolved in favor of coverage.  For a particular</t>
  </si>
  <si>
    <t>product received by a particular user, "normally used" refers to a</t>
  </si>
  <si>
    <t>typical or common use of that class of product, regardless of the status</t>
  </si>
  <si>
    <t>of the particular user or of the way in which the particular user</t>
  </si>
  <si>
    <t>actually uses, or expects or is expected to use, the product.  A product</t>
  </si>
  <si>
    <t>is a consumer product regardless of whether the product has substantial</t>
  </si>
  <si>
    <t>commercial, industrial or non-consumer uses, unless such uses represent</t>
  </si>
  <si>
    <t>the only significant mode of use of the product.</t>
  </si>
  <si>
    <t xml:space="preserve">  "Installation Information" for a User Product means any methods,</t>
  </si>
  <si>
    <t>procedures, authorization keys, or other information required to install</t>
  </si>
  <si>
    <t>and execute modified versions of a covered work in that User Product from</t>
  </si>
  <si>
    <t>a modified version of its Corresponding Source.  The information must</t>
  </si>
  <si>
    <t>suffice to ensure that the continued functioning of the modified object</t>
  </si>
  <si>
    <t>code is in no case prevented or interfered with solely because</t>
  </si>
  <si>
    <t>modification has been made.</t>
  </si>
  <si>
    <t xml:space="preserve">  If you convey an object code work under this section in, or with, or</t>
  </si>
  <si>
    <t>specifically for use in, a User Product, and the conveying occurs as</t>
  </si>
  <si>
    <t>part of a transaction in which the right of possession and use of the</t>
  </si>
  <si>
    <t>User Product is transferred to the recipient in perpetuity or for a</t>
  </si>
  <si>
    <t>fixed term (regardless of how the transaction is characterized), the</t>
  </si>
  <si>
    <t>Corresponding Source conveyed under this section must be accompanied</t>
  </si>
  <si>
    <t>by the Installation Information.  But this requirement does not apply</t>
  </si>
  <si>
    <t>if neither you nor any third party retains the ability to install</t>
  </si>
  <si>
    <t>modified object code on the User Product (for example, the work has</t>
  </si>
  <si>
    <t>been installed in ROM).</t>
  </si>
  <si>
    <t xml:space="preserve">  The requirement to provide Installation Information does not include a</t>
  </si>
  <si>
    <t>requirement to continue to provide support service, warranty, or updates</t>
  </si>
  <si>
    <t>for a work that has been modified or installed by the recipient, or for</t>
  </si>
  <si>
    <t>the User Product in which it has been modified or installed.  Access to a</t>
  </si>
  <si>
    <t>network may be denied when the modification itself materially and</t>
  </si>
  <si>
    <t>adversely affects the operation of the network or violates the rules and</t>
  </si>
  <si>
    <t>protocols for communication across the network.</t>
  </si>
  <si>
    <t xml:space="preserve">  Corresponding Source conveyed, and Installation Information provided,</t>
  </si>
  <si>
    <t>in accord with this section must be in a format that is publicly</t>
  </si>
  <si>
    <t>documented (and with an implementation available to the public in</t>
  </si>
  <si>
    <t>source code form), and must require no special password or key for</t>
  </si>
  <si>
    <t>unpacking, reading or copying.</t>
  </si>
  <si>
    <t xml:space="preserve">  7. Additional Terms.</t>
  </si>
  <si>
    <t xml:space="preserve">  "Additional permissions" are terms that supplement the terms of this</t>
  </si>
  <si>
    <t>License by making exceptions from one or more of its conditions.</t>
  </si>
  <si>
    <t>Additional permissions that are applicable to the entire Program shall</t>
  </si>
  <si>
    <t>be treated as though they were included in this License, to the extent</t>
  </si>
  <si>
    <t>that they are valid under applicable law.  If additional permissions</t>
  </si>
  <si>
    <t>apply only to part of the Program, that part may be used separately</t>
  </si>
  <si>
    <t>under those permissions, but the entire Program remains governed by</t>
  </si>
  <si>
    <t>this License without regard to the additional permissions.</t>
  </si>
  <si>
    <t xml:space="preserve">  When you convey a copy of a covered work, you may at your option</t>
  </si>
  <si>
    <t>remove any additional permissions from that copy, or from any part of</t>
  </si>
  <si>
    <t>it.  (Additional permissions may be written to require their own</t>
  </si>
  <si>
    <t>removal in certain cases when you modify the work.)  You may place</t>
  </si>
  <si>
    <t>additional permissions on material, added by you to a covered work,</t>
  </si>
  <si>
    <t>for which you have or can give appropriate copyright permission.</t>
  </si>
  <si>
    <t xml:space="preserve">  Notwithstanding any other provision of this License, for material you</t>
  </si>
  <si>
    <t>add to a covered work, you may (if authorized by the copyright holders of</t>
  </si>
  <si>
    <t>that material) supplement the terms of this License with terms:</t>
  </si>
  <si>
    <t xml:space="preserve">    a) Disclaiming warranty or limiting liability differently from the</t>
  </si>
  <si>
    <t xml:space="preserve">    terms of sections 15 and 16 of this License; or</t>
  </si>
  <si>
    <t xml:space="preserve">    b) Requiring preservation of specified reasonable legal notices or</t>
  </si>
  <si>
    <t xml:space="preserve">    author attributions in that material or in the Appropriate Legal</t>
  </si>
  <si>
    <t xml:space="preserve">    Notices displayed by works containing it; or</t>
  </si>
  <si>
    <t xml:space="preserve">    c) Prohibiting misrepresentation of the origin of that material, or</t>
  </si>
  <si>
    <t xml:space="preserve">    requiring that modified versions of such material be marked in</t>
  </si>
  <si>
    <t xml:space="preserve">    reasonable ways as different from the original version; or</t>
  </si>
  <si>
    <t xml:space="preserve">    d) Limiting the use for publicity purposes of names of licensors or</t>
  </si>
  <si>
    <t xml:space="preserve">    authors of the material; or</t>
  </si>
  <si>
    <t xml:space="preserve">    e) Declining to grant rights under trademark law for use of some</t>
  </si>
  <si>
    <t xml:space="preserve">    trade names, trademarks, or service marks; or</t>
  </si>
  <si>
    <t xml:space="preserve">    f) Requiring indemnification of licensors and authors of that</t>
  </si>
  <si>
    <t xml:space="preserve">    material by anyone who conveys the material (or modified versions of</t>
  </si>
  <si>
    <t xml:space="preserve">    it) with contractual assumptions of liability to the recipient, for</t>
  </si>
  <si>
    <t xml:space="preserve">    any liability that these contractual assumptions directly impose on</t>
  </si>
  <si>
    <t xml:space="preserve">    those licensors and authors.</t>
  </si>
  <si>
    <t xml:space="preserve">  All other non-permissive additional terms are considered "further</t>
  </si>
  <si>
    <t>restrictions" within the meaning of section 10.  If the Program as you</t>
  </si>
  <si>
    <t>received it, or any part of it, contains a notice stating that it is</t>
  </si>
  <si>
    <t>governed by this License along with a term that is a further</t>
  </si>
  <si>
    <t>restriction, you may remove that term.  If a license document contains</t>
  </si>
  <si>
    <t>a further restriction but permits relicensing or conveying under this</t>
  </si>
  <si>
    <t>License, you may add to a covered work material governed by the terms</t>
  </si>
  <si>
    <t>of that license document, provided that the further restriction does</t>
  </si>
  <si>
    <t>not survive such relicensing or conveying.</t>
  </si>
  <si>
    <t xml:space="preserve">  If you add terms to a covered work in accord with this section, you</t>
  </si>
  <si>
    <t>must place, in the relevant source files, a statement of the</t>
  </si>
  <si>
    <t>additional terms that apply to those files, or a notice indicating</t>
  </si>
  <si>
    <t>where to find the applicable terms.</t>
  </si>
  <si>
    <t xml:space="preserve">  Additional terms, permissive or non-permissive, may be stated in the</t>
  </si>
  <si>
    <t>form of a separately written license, or stated as exceptions;</t>
  </si>
  <si>
    <t>the above requirements apply either way.</t>
  </si>
  <si>
    <t xml:space="preserve">  8. Termination.</t>
  </si>
  <si>
    <t xml:space="preserve">  You may not propagate or modify a covered work except as expressly</t>
  </si>
  <si>
    <t>provided under this License.  Any attempt otherwise to propagate or</t>
  </si>
  <si>
    <t>modify it is void, and will automatically terminate your rights under</t>
  </si>
  <si>
    <t>this License (including any patent licenses granted under the third</t>
  </si>
  <si>
    <t>paragraph of section 11).</t>
  </si>
  <si>
    <t xml:space="preserve">  However, if you cease all violation of this License, then your</t>
  </si>
  <si>
    <t>license from a particular copyright holder is reinstated (a)</t>
  </si>
  <si>
    <t>provisionally, unless and until the copyright holder explicitly and</t>
  </si>
  <si>
    <t>finally terminates your license, and (b) permanently, if the copyright</t>
  </si>
  <si>
    <t>holder fails to notify you of the violation by some reasonable means</t>
  </si>
  <si>
    <t>prior to 60 days after the cessation.</t>
  </si>
  <si>
    <t xml:space="preserve">  Moreover, your license from a particular copyright holder is</t>
  </si>
  <si>
    <t>reinstated permanently if the copyright holder notifies you of the</t>
  </si>
  <si>
    <t>violation by some reasonable means, this is the first time you have</t>
  </si>
  <si>
    <t>received notice of violation of this License (for any work) from that</t>
  </si>
  <si>
    <t>copyright holder, and you cure the violation prior to 30 days after</t>
  </si>
  <si>
    <t>your receipt of the notice.</t>
  </si>
  <si>
    <t xml:space="preserve">  Termination of your rights under this section does not terminate the</t>
  </si>
  <si>
    <t>licenses of parties who have received copies or rights from you under</t>
  </si>
  <si>
    <t>this License.  If your rights have been terminated and not permanently</t>
  </si>
  <si>
    <t>reinstated, you do not qualify to receive new licenses for the same</t>
  </si>
  <si>
    <t>material under section 10.</t>
  </si>
  <si>
    <t xml:space="preserve">  9. Acceptance Not Required for Having Copies.</t>
  </si>
  <si>
    <t xml:space="preserve">  You are not required to accept this License in order to receive or</t>
  </si>
  <si>
    <t>run a copy of the Program.  Ancillary propagation of a covered work</t>
  </si>
  <si>
    <t>occurring solely as a consequence of using peer-to-peer transmission</t>
  </si>
  <si>
    <t>to receive a copy likewise does not require acceptance.  However,</t>
  </si>
  <si>
    <t>nothing other than this License grants you permission to propagate or</t>
  </si>
  <si>
    <t>modify any covered work.  These actions infringe copyright if you do</t>
  </si>
  <si>
    <t>not accept this License.  Therefore, by modifying or propagating a</t>
  </si>
  <si>
    <t>covered work, you indicate your acceptance of this License to do so.</t>
  </si>
  <si>
    <t xml:space="preserve">  10. Automatic Licensing of Downstream Recipients.</t>
  </si>
  <si>
    <t xml:space="preserve">  Each time you convey a covered work, the recipient automatically</t>
  </si>
  <si>
    <t>receives a license from the original licensors, to run, modify and</t>
  </si>
  <si>
    <t>propagate that work, subject to this License.  You are not responsible</t>
  </si>
  <si>
    <t>for enforcing compliance by third parties with this License.</t>
  </si>
  <si>
    <t xml:space="preserve">  An "entity transaction" is a transaction transferring control of an</t>
  </si>
  <si>
    <t>organization, or substantially all assets of one, or subdividing an</t>
  </si>
  <si>
    <t>organization, or merging organizations.  If propagation of a covered</t>
  </si>
  <si>
    <t>work results from an entity transaction, each party to that</t>
  </si>
  <si>
    <t>transaction who receives a copy of the work also receives whatever</t>
  </si>
  <si>
    <t>licenses to the work the party's predecessor in interest had or could</t>
  </si>
  <si>
    <t>give under the previous paragraph, plus a right to possession of the</t>
  </si>
  <si>
    <t>Corresponding Source of the work from the predecessor in interest, if</t>
  </si>
  <si>
    <t>the predecessor has it or can get it with reasonable efforts.</t>
  </si>
  <si>
    <t xml:space="preserve">  You may not impose any further restrictions on the exercise of the</t>
  </si>
  <si>
    <t>rights granted or affirmed under this License.  For example, you may</t>
  </si>
  <si>
    <t>not impose a license fee, royalty, or other charge for exercise of</t>
  </si>
  <si>
    <t>rights granted under this License, and you may not initiate litigation</t>
  </si>
  <si>
    <t>(including a cross-claim or counterclaim in a lawsuit) alleging that</t>
  </si>
  <si>
    <t>any patent claim is infringed by making, using, selling, offering for</t>
  </si>
  <si>
    <t>sale, or importing the Program or any portion of it.</t>
  </si>
  <si>
    <t xml:space="preserve">  11. Patents.</t>
  </si>
  <si>
    <t xml:space="preserve">  A "contributor" is a copyright holder who authorizes use under this</t>
  </si>
  <si>
    <t>License of the Program or a work on which the Program is based.  The</t>
  </si>
  <si>
    <t>work thus licensed is called the contributor's "contributor version".</t>
  </si>
  <si>
    <t xml:space="preserve">  A contributor's "essential patent claims" are all patent claims</t>
  </si>
  <si>
    <t>owned or controlled by the contributor, whether already acquired or</t>
  </si>
  <si>
    <t>hereafter acquired, that would be infringed by some manner, permitted</t>
  </si>
  <si>
    <t>by this License, of making, using, or selling its contributor version,</t>
  </si>
  <si>
    <t>but do not include claims that would be infringed only as a</t>
  </si>
  <si>
    <t>consequence of further modification of the contributor version.  For</t>
  </si>
  <si>
    <t>purposes of this definition, "control" includes the right to grant</t>
  </si>
  <si>
    <t>patent sublicenses in a manner consistent with the requirements of</t>
  </si>
  <si>
    <t>this License.</t>
  </si>
  <si>
    <t xml:space="preserve">  Each contributor grants you a non-exclusive, worldwide, royalty-free</t>
  </si>
  <si>
    <t>patent license under the contributor's essential patent claims, to</t>
  </si>
  <si>
    <t>make, use, sell, offer for sale, import and otherwise run, modify and</t>
  </si>
  <si>
    <t>propagate the contents of its contributor version.</t>
  </si>
  <si>
    <t xml:space="preserve">  In the following three paragraphs, a "patent license" is any express</t>
  </si>
  <si>
    <t>agreement or commitment, however denominated, not to enforce a patent</t>
  </si>
  <si>
    <t>(such as an express permission to practice a patent or covenant not to</t>
  </si>
  <si>
    <t>sue for patent infringement).  To "grant" such a patent license to a</t>
  </si>
  <si>
    <t>party means to make such an agreement or commitment not to enforce a</t>
  </si>
  <si>
    <t>patent against the party.</t>
  </si>
  <si>
    <t xml:space="preserve">  If you convey a covered work, knowingly relying on a patent license,</t>
  </si>
  <si>
    <t>and the Corresponding Source of the work is not available for anyone</t>
  </si>
  <si>
    <t>to copy, free of charge and under the terms of this License, through a</t>
  </si>
  <si>
    <t>publicly available network server or other readily accessible means,</t>
  </si>
  <si>
    <t>then you must either (1) cause the Corresponding Source to be so</t>
  </si>
  <si>
    <t>available, or (2) arrange to deprive yourself of the benefit of the</t>
  </si>
  <si>
    <t>patent license for this particular work, or (3) arrange, in a manner</t>
  </si>
  <si>
    <t>consistent with the requirements of this License, to extend the patent</t>
  </si>
  <si>
    <t>license to downstream recipients.  "Knowingly relying" means you have</t>
  </si>
  <si>
    <t>actual knowledge that, but for the patent license, your conveying the</t>
  </si>
  <si>
    <t>covered work in a country, or your recipient's use of the covered work</t>
  </si>
  <si>
    <t>in a country, would infringe one or more identifiable patents in that</t>
  </si>
  <si>
    <t>country that you have reason to believe are valid.</t>
  </si>
  <si>
    <t xml:space="preserve">  If, pursuant to or in connection with a single transaction or</t>
  </si>
  <si>
    <t>arrangement, you convey, or propagate by procuring conveyance of, a</t>
  </si>
  <si>
    <t>covered work, and grant a patent license to some of the parties</t>
  </si>
  <si>
    <t>receiving the covered work authorizing them to use, propagate, modify</t>
  </si>
  <si>
    <t>or convey a specific copy of the covered work, then the patent license</t>
  </si>
  <si>
    <t>you grant is automatically extended to all recipients of the covered</t>
  </si>
  <si>
    <t>work and works based on it.</t>
  </si>
  <si>
    <t xml:space="preserve">  A patent license is "discriminatory" if it does not include within</t>
  </si>
  <si>
    <t>the scope of its coverage, prohibits the exercise of, or is</t>
  </si>
  <si>
    <t>conditioned on the non-exercise of one or more of the rights that are</t>
  </si>
  <si>
    <t>specifically granted under this License.  You may not convey a covered</t>
  </si>
  <si>
    <t>work if you are a party to an arrangement with a third party that is</t>
  </si>
  <si>
    <t>in the business of distributing software, under which you make payment</t>
  </si>
  <si>
    <t>to the third party based on the extent of your activity of conveying</t>
  </si>
  <si>
    <t>the work, and under which the third party grants, to any of the</t>
  </si>
  <si>
    <t>parties who would receive the covered work from you, a discriminatory</t>
  </si>
  <si>
    <t>patent license (a) in connection with copies of the covered work</t>
  </si>
  <si>
    <t>conveyed by you (or copies made from those copies), or (b) primarily</t>
  </si>
  <si>
    <t>for and in connection with specific products or compilations that</t>
  </si>
  <si>
    <t>contain the covered work, unless you entered into that arrangement,</t>
  </si>
  <si>
    <t>or that patent license was granted, prior to 28 March 2007.</t>
  </si>
  <si>
    <t xml:space="preserve">  Nothing in this License shall be construed as excluding or limiting</t>
  </si>
  <si>
    <t>any implied license or other defenses to infringement that may</t>
  </si>
  <si>
    <t>otherwise be available to you under applicable patent law.</t>
  </si>
  <si>
    <t xml:space="preserve">  12. No Surrender of Others' Freedom.</t>
  </si>
  <si>
    <t xml:space="preserve">  If conditions are imposed on you (whether by court order, agreement or</t>
  </si>
  <si>
    <t>otherwise) that contradict the conditions of this License, they do not</t>
  </si>
  <si>
    <t>excuse you from the conditions of this License.  If you cannot convey a</t>
  </si>
  <si>
    <t>covered work so as to satisfy simultaneously your obligations under this</t>
  </si>
  <si>
    <t>License and any other pertinent obligations, then as a consequence you may</t>
  </si>
  <si>
    <t>not convey it at all.  For example, if you agree to terms that obligate you</t>
  </si>
  <si>
    <t>to collect a royalty for further conveying from those to whom you convey</t>
  </si>
  <si>
    <t>the Program, the only way you could satisfy both those terms and this</t>
  </si>
  <si>
    <t>License would be to refrain entirely from conveying the Program.</t>
  </si>
  <si>
    <t xml:space="preserve">  13. Use with the GNU Affero General Public License.</t>
  </si>
  <si>
    <t xml:space="preserve">  Notwithstanding any other provision of this License, you have</t>
  </si>
  <si>
    <t>permission to link or combine any covered work with a work licensed</t>
  </si>
  <si>
    <t>under version 3 of the GNU Affero General Public License into a single</t>
  </si>
  <si>
    <t>combined work, and to convey the resulting work.  The terms of this</t>
  </si>
  <si>
    <t>License will continue to apply to the part which is the covered work,</t>
  </si>
  <si>
    <t>but the special requirements of the GNU Affero General Public License,</t>
  </si>
  <si>
    <t>section 13, concerning interaction through a network will apply to the</t>
  </si>
  <si>
    <t>combination as such.</t>
  </si>
  <si>
    <t xml:space="preserve">  14. Revised Versions of this License.</t>
  </si>
  <si>
    <t xml:space="preserve">  The Free Software Foundation may publish revised and/or new versions of</t>
  </si>
  <si>
    <t>the GNU General Public License from time to time.  Such new versions will</t>
  </si>
  <si>
    <t>be similar in spirit to the present version, but may differ in detail to</t>
  </si>
  <si>
    <t>address new problems or concerns.</t>
  </si>
  <si>
    <t xml:space="preserve">  Each version is given a distinguishing version number.  If the</t>
  </si>
  <si>
    <t>Program specifies that a certain numbered version of the GNU General</t>
  </si>
  <si>
    <t>Public License "or any later version" applies to it, you have the</t>
  </si>
  <si>
    <t>option of following the terms and conditions either of that numbered</t>
  </si>
  <si>
    <t>version or of any later version published by the Free Software</t>
  </si>
  <si>
    <t>Foundation.  If the Program does not specify a version number of the</t>
  </si>
  <si>
    <t>GNU General Public License, you may choose any version ever published</t>
  </si>
  <si>
    <t>by the Free Software Foundation.</t>
  </si>
  <si>
    <t xml:space="preserve">  If the Program specifies that a proxy can decide which future</t>
  </si>
  <si>
    <t>versions of the GNU General Public License can be used, that proxy's</t>
  </si>
  <si>
    <t>public statement of acceptance of a version permanently authorizes you</t>
  </si>
  <si>
    <t>to choose that version for the Program.</t>
  </si>
  <si>
    <t xml:space="preserve">  Later license versions may give you additional or different</t>
  </si>
  <si>
    <t>permissions.  However, no additional obligations are imposed on any</t>
  </si>
  <si>
    <t>author or copyright holder as a result of your choosing to follow a</t>
  </si>
  <si>
    <t>later version.</t>
  </si>
  <si>
    <t xml:space="preserve">  15. Disclaimer of Warranty.</t>
  </si>
  <si>
    <t xml:space="preserve">  THERE IS NO WARRANTY FOR THE PROGRAM, TO THE EXTENT PERMITTED BY</t>
  </si>
  <si>
    <t>APPLICABLE LAW.  EXCEPT WHEN OTHERWISE STATED IN WRITING THE COPYRIGHT</t>
  </si>
  <si>
    <t>HOLDERS AND/OR OTHER PARTIES PROVIDE THE PROGRAM "AS IS" WITHOUT WARRANTY</t>
  </si>
  <si>
    <t>OF ANY KIND, EITHER EXPRESSED OR IMPLIED, INCLUDING, BUT NOT LIMITED TO,</t>
  </si>
  <si>
    <t>THE IMPLIED WARRANTIES OF MERCHANTABILITY AND FITNESS FOR A PARTICULAR</t>
  </si>
  <si>
    <t>PURPOSE.  THE ENTIRE RISK AS TO THE QUALITY AND PERFORMANCE OF THE PROGRAM</t>
  </si>
  <si>
    <t>IS WITH YOU.  SHOULD THE PROGRAM PROVE DEFECTIVE, YOU ASSUME THE COST OF</t>
  </si>
  <si>
    <t>ALL NECESSARY SERVICING, REPAIR OR CORRECTION.</t>
  </si>
  <si>
    <t xml:space="preserve">  16. Limitation of Liability.</t>
  </si>
  <si>
    <t xml:space="preserve">  IN NO EVENT UNLESS REQUIRED BY APPLICABLE LAW OR AGREED TO IN WRITING</t>
  </si>
  <si>
    <t>WILL ANY COPYRIGHT HOLDER, OR ANY OTHER PARTY WHO MODIFIES AND/OR CONVEYS</t>
  </si>
  <si>
    <t>THE PROGRAM AS PERMITTED ABOVE, BE LIABLE TO YOU FOR DAMAGES, INCLUDING ANY</t>
  </si>
  <si>
    <t>GENERAL, SPECIAL, INCIDENTAL OR CONSEQUENTIAL DAMAGES ARISING OUT OF THE</t>
  </si>
  <si>
    <t>USE OR INABILITY TO USE THE PROGRAM (INCLUDING BUT NOT LIMITED TO LOSS OF</t>
  </si>
  <si>
    <t>DATA OR DATA BEING RENDERED INACCURATE OR LOSSES SUSTAINED BY YOU OR THIRD</t>
  </si>
  <si>
    <t>PARTIES OR A FAILURE OF THE PROGRAM TO OPERATE WITH ANY OTHER PROGRAMS),</t>
  </si>
  <si>
    <t>EVEN IF SUCH HOLDER OR OTHER PARTY HAS BEEN ADVISED OF THE POSSIBILITY OF</t>
  </si>
  <si>
    <t>SUCH DAMAGES.</t>
  </si>
  <si>
    <t xml:space="preserve">  17. Interpretation of Sections 15 and 16.</t>
  </si>
  <si>
    <t xml:space="preserve">  If the disclaimer of warranty and limitation of liability provided</t>
  </si>
  <si>
    <t>above cannot be given local legal effect according to their terms,</t>
  </si>
  <si>
    <t>reviewing courts shall apply local law that most closely approximates</t>
  </si>
  <si>
    <t>an absolute waiver of all civil liability in connection with the</t>
  </si>
  <si>
    <t>Program, unless a warranty or assumption of liability accompanies a</t>
  </si>
  <si>
    <t>copy of the Program in return for a fee.</t>
  </si>
  <si>
    <t xml:space="preserve">                     END OF TERMS AND CONDITIONS</t>
  </si>
  <si>
    <t xml:space="preserve">                     GNU GENERAL PUBLIC LICENSE</t>
  </si>
  <si>
    <t>On both verbatim and modified copies of this file, you must always retain the original copyright notice,</t>
  </si>
  <si>
    <t>including the author's name, copyright year, and a notice that this file is licensed under the GNU General Public License.</t>
  </si>
  <si>
    <t>This file is distributed in the hope that it will be useful, but WITHOUT ANY WARRANTY;</t>
  </si>
  <si>
    <r>
      <rPr>
        <sz val="11"/>
        <color theme="0" tint="-0.499984740745262"/>
        <rFont val="Calibri"/>
        <family val="2"/>
      </rPr>
      <t>↑</t>
    </r>
    <r>
      <rPr>
        <i/>
        <sz val="11"/>
        <color theme="0" tint="-0.499984740745262"/>
        <rFont val="Calibri"/>
        <family val="2"/>
      </rPr>
      <t xml:space="preserve"> </t>
    </r>
    <r>
      <rPr>
        <i/>
        <sz val="11"/>
        <color theme="0" tint="-0.499984740745262"/>
        <rFont val="Calibri"/>
        <family val="2"/>
        <scheme val="minor"/>
      </rPr>
      <t>Rows 36 through 138 are hidden; they are used to create the bell-curve Sparkline</t>
    </r>
  </si>
  <si>
    <r>
      <rPr>
        <sz val="11"/>
        <color theme="0" tint="-0.499984740745262"/>
        <rFont val="Calibri"/>
        <family val="2"/>
      </rPr>
      <t>↑</t>
    </r>
    <r>
      <rPr>
        <i/>
        <sz val="11"/>
        <color theme="0" tint="-0.499984740745262"/>
        <rFont val="Calibri"/>
        <family val="2"/>
      </rPr>
      <t xml:space="preserve"> </t>
    </r>
    <r>
      <rPr>
        <i/>
        <sz val="11"/>
        <color theme="0" tint="-0.499984740745262"/>
        <rFont val="Calibri"/>
        <family val="2"/>
        <scheme val="minor"/>
      </rPr>
      <t>Rows 62 through 164 are hidden; they are used to create the bell-curve Sparkline</t>
    </r>
  </si>
  <si>
    <t>3.0.2</t>
  </si>
  <si>
    <r>
      <t>Collabinart®</t>
    </r>
    <r>
      <rPr>
        <i/>
        <sz val="22"/>
        <color theme="1" tint="0.34998626667073579"/>
        <rFont val="Calibri"/>
        <family val="2"/>
        <scheme val="minor"/>
      </rPr>
      <t xml:space="preserve"> </t>
    </r>
    <r>
      <rPr>
        <b/>
        <i/>
        <sz val="22"/>
        <color theme="1" tint="0.34998626667073579"/>
        <rFont val="Calibri"/>
        <family val="2"/>
        <scheme val="minor"/>
      </rPr>
      <t xml:space="preserve"> </t>
    </r>
    <r>
      <rPr>
        <b/>
        <i/>
        <sz val="11"/>
        <color theme="1" tint="0.34998626667073579"/>
        <rFont val="Calibri"/>
        <family val="2"/>
        <scheme val="minor"/>
      </rPr>
      <t>Experience Collaboration through Interpretive Art</t>
    </r>
  </si>
  <si>
    <r>
      <t xml:space="preserve">attendees experienced </t>
    </r>
    <r>
      <rPr>
        <b/>
        <sz val="12"/>
        <color theme="1"/>
        <rFont val="Calibri"/>
        <family val="2"/>
        <scheme val="minor"/>
      </rPr>
      <t>Collabinart®</t>
    </r>
    <r>
      <rPr>
        <i/>
        <sz val="11"/>
        <color theme="1"/>
        <rFont val="Calibri"/>
        <family val="2"/>
        <scheme val="minor"/>
      </rPr>
      <t xml:space="preserve">.  </t>
    </r>
  </si>
  <si>
    <t>See the GNU General Public License for more details (https://www.gnu.org/licenses/).</t>
  </si>
  <si>
    <t>Format GNU GPL page, replace ™ with ® on Collabinart tab, minor formatting on Agile Forecast tab and GNU footer links (all tabs) to https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</si>
</sst>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_(&quot;$&quot;* #,##0_);_(&quot;$&quot;* \(#,##0\);_(&quot;$&quot;* &quot;-&quot;??_);_(@_)"/>
    <numFmt numFmtId="165" formatCode="m/d/yy;@"/>
    <numFmt numFmtId="166" formatCode="0.0"/>
  </numFmts>
  <fonts count="104" x14ac:knownFonts="1">
    <font>
      <sz val="11"/>
      <color theme="1"/>
      <name val="Calibri"/>
      <family val="2"/>
      <scheme val="minor"/>
    </font>
    <font>
      <b/>
      <sz val="11"/>
      <color theme="1"/>
      <name val="Calibri"/>
      <family val="2"/>
      <scheme val="minor"/>
    </font>
    <font>
      <b/>
      <sz val="14"/>
      <color theme="1"/>
      <name val="Calibri"/>
      <family val="2"/>
      <scheme val="minor"/>
    </font>
    <font>
      <sz val="9"/>
      <color indexed="81"/>
      <name val="Tahoma"/>
      <family val="2"/>
    </font>
    <font>
      <b/>
      <sz val="9"/>
      <color indexed="81"/>
      <name val="Tahoma"/>
      <family val="2"/>
    </font>
    <font>
      <sz val="10"/>
      <color theme="1"/>
      <name val="Calibri"/>
      <family val="2"/>
    </font>
    <font>
      <b/>
      <sz val="11"/>
      <color rgb="FFFF0000"/>
      <name val="Calibri"/>
      <family val="2"/>
      <scheme val="minor"/>
    </font>
    <font>
      <sz val="11"/>
      <color theme="1"/>
      <name val="Calibri"/>
      <family val="2"/>
      <scheme val="minor"/>
    </font>
    <font>
      <i/>
      <sz val="11"/>
      <color theme="1"/>
      <name val="Calibri"/>
      <family val="2"/>
      <scheme val="minor"/>
    </font>
    <font>
      <b/>
      <sz val="11"/>
      <name val="Calibri"/>
      <family val="2"/>
      <scheme val="minor"/>
    </font>
    <font>
      <u/>
      <sz val="11"/>
      <color theme="10"/>
      <name val="Calibri"/>
      <family val="2"/>
      <scheme val="minor"/>
    </font>
    <font>
      <b/>
      <sz val="14"/>
      <color theme="1"/>
      <name val="Calibri"/>
      <family val="2"/>
    </font>
    <font>
      <i/>
      <sz val="12"/>
      <color theme="1"/>
      <name val="Calibri"/>
      <family val="2"/>
      <scheme val="minor"/>
    </font>
    <font>
      <b/>
      <sz val="12"/>
      <color theme="1"/>
      <name val="Calibri"/>
      <family val="2"/>
      <scheme val="minor"/>
    </font>
    <font>
      <sz val="12"/>
      <color theme="1"/>
      <name val="Calibri"/>
      <family val="2"/>
      <scheme val="minor"/>
    </font>
    <font>
      <sz val="10"/>
      <color theme="1"/>
      <name val="Calibri"/>
      <family val="2"/>
      <scheme val="minor"/>
    </font>
    <font>
      <b/>
      <sz val="13"/>
      <color theme="1"/>
      <name val="Calibri"/>
      <family val="2"/>
      <scheme val="minor"/>
    </font>
    <font>
      <sz val="13"/>
      <color theme="1"/>
      <name val="Calibri"/>
      <family val="2"/>
      <scheme val="minor"/>
    </font>
    <font>
      <i/>
      <sz val="10"/>
      <color rgb="FFC00000"/>
      <name val="Calibri"/>
      <family val="2"/>
      <scheme val="minor"/>
    </font>
    <font>
      <b/>
      <i/>
      <sz val="22"/>
      <color theme="1"/>
      <name val="Calibri"/>
      <family val="2"/>
      <scheme val="minor"/>
    </font>
    <font>
      <b/>
      <i/>
      <sz val="22"/>
      <color rgb="FFF1592A"/>
      <name val="Calibri"/>
      <family val="2"/>
      <scheme val="minor"/>
    </font>
    <font>
      <sz val="11"/>
      <color theme="0" tint="-0.499984740745262"/>
      <name val="Calibri"/>
      <family val="2"/>
      <scheme val="minor"/>
    </font>
    <font>
      <sz val="11"/>
      <color theme="1" tint="0.34998626667073579"/>
      <name val="Calibri"/>
      <family val="2"/>
      <scheme val="minor"/>
    </font>
    <font>
      <b/>
      <i/>
      <sz val="11"/>
      <color theme="1"/>
      <name val="Calibri"/>
      <family val="2"/>
      <scheme val="minor"/>
    </font>
    <font>
      <b/>
      <sz val="11"/>
      <color rgb="FF0000FF"/>
      <name val="Calibri"/>
      <family val="2"/>
      <scheme val="minor"/>
    </font>
    <font>
      <i/>
      <sz val="11"/>
      <color theme="0" tint="-0.34998626667073579"/>
      <name val="Calibri"/>
      <family val="2"/>
      <scheme val="minor"/>
    </font>
    <font>
      <sz val="11"/>
      <color rgb="FFC00000"/>
      <name val="Calibri"/>
      <family val="2"/>
      <scheme val="minor"/>
    </font>
    <font>
      <sz val="11"/>
      <color rgb="FFFF0000"/>
      <name val="Calibri"/>
      <family val="2"/>
      <scheme val="minor"/>
    </font>
    <font>
      <sz val="10.5"/>
      <color rgb="FFFF0000"/>
      <name val="Calibri"/>
      <family val="2"/>
      <scheme val="minor"/>
    </font>
    <font>
      <sz val="9"/>
      <name val="Calibri"/>
      <family val="2"/>
      <scheme val="minor"/>
    </font>
    <font>
      <i/>
      <sz val="10.5"/>
      <color theme="1"/>
      <name val="Calibri"/>
      <family val="2"/>
      <scheme val="minor"/>
    </font>
    <font>
      <sz val="11"/>
      <color rgb="FF0000FF"/>
      <name val="Calibri"/>
      <family val="2"/>
      <scheme val="minor"/>
    </font>
    <font>
      <b/>
      <sz val="12"/>
      <color rgb="FF0000FF"/>
      <name val="Calibri"/>
      <family val="2"/>
      <scheme val="minor"/>
    </font>
    <font>
      <b/>
      <i/>
      <u/>
      <sz val="11"/>
      <color theme="10"/>
      <name val="Calibri"/>
      <family val="2"/>
      <scheme val="minor"/>
    </font>
    <font>
      <b/>
      <sz val="10.5"/>
      <color theme="1"/>
      <name val="Calibri"/>
      <family val="2"/>
      <scheme val="minor"/>
    </font>
    <font>
      <sz val="8"/>
      <name val="Calibri"/>
      <family val="2"/>
      <scheme val="minor"/>
    </font>
    <font>
      <sz val="8"/>
      <color rgb="FFFF0000"/>
      <name val="Calibri"/>
      <family val="2"/>
      <scheme val="minor"/>
    </font>
    <font>
      <sz val="9.5"/>
      <name val="Calibri"/>
      <family val="2"/>
      <scheme val="minor"/>
    </font>
    <font>
      <sz val="16"/>
      <color theme="7" tint="-0.249977111117893"/>
      <name val="Calibri"/>
      <family val="2"/>
      <scheme val="minor"/>
    </font>
    <font>
      <sz val="14"/>
      <color theme="7" tint="-0.249977111117893"/>
      <name val="Calibri"/>
      <family val="2"/>
      <scheme val="minor"/>
    </font>
    <font>
      <b/>
      <sz val="14"/>
      <color theme="7" tint="-0.249977111117893"/>
      <name val="Calibri"/>
      <family val="2"/>
      <scheme val="minor"/>
    </font>
    <font>
      <i/>
      <sz val="12"/>
      <color theme="7" tint="-0.249977111117893"/>
      <name val="Calibri"/>
      <family val="2"/>
      <scheme val="minor"/>
    </font>
    <font>
      <sz val="12"/>
      <color theme="7" tint="-0.249977111117893"/>
      <name val="Calibri"/>
      <family val="2"/>
      <scheme val="minor"/>
    </font>
    <font>
      <i/>
      <sz val="9"/>
      <color theme="1"/>
      <name val="Calibri"/>
      <family val="2"/>
      <scheme val="minor"/>
    </font>
    <font>
      <b/>
      <sz val="16"/>
      <color rgb="FFFF0000"/>
      <name val="Calibri"/>
      <family val="2"/>
      <scheme val="minor"/>
    </font>
    <font>
      <b/>
      <sz val="18"/>
      <color theme="1"/>
      <name val="Calibri"/>
      <family val="2"/>
      <scheme val="minor"/>
    </font>
    <font>
      <b/>
      <sz val="18"/>
      <color theme="1"/>
      <name val="Calibri"/>
      <family val="2"/>
    </font>
    <font>
      <i/>
      <sz val="11"/>
      <color theme="7" tint="-0.249977111117893"/>
      <name val="Calibri"/>
      <family val="2"/>
      <scheme val="minor"/>
    </font>
    <font>
      <b/>
      <sz val="16"/>
      <color theme="7" tint="-0.249977111117893"/>
      <name val="Calibri"/>
      <family val="2"/>
      <scheme val="minor"/>
    </font>
    <font>
      <b/>
      <i/>
      <sz val="11"/>
      <color rgb="FFFF0000"/>
      <name val="Calibri"/>
      <family val="2"/>
      <scheme val="minor"/>
    </font>
    <font>
      <b/>
      <i/>
      <sz val="11"/>
      <color theme="1" tint="0.34998626667073579"/>
      <name val="Calibri"/>
      <family val="2"/>
      <scheme val="minor"/>
    </font>
    <font>
      <i/>
      <sz val="9"/>
      <color theme="1" tint="0.34998626667073579"/>
      <name val="Calibri"/>
      <family val="2"/>
      <scheme val="minor"/>
    </font>
    <font>
      <i/>
      <sz val="12"/>
      <color theme="1" tint="0.34998626667073579"/>
      <name val="Calibri"/>
      <family val="2"/>
      <scheme val="minor"/>
    </font>
    <font>
      <i/>
      <u/>
      <sz val="12"/>
      <color theme="1" tint="0.34998626667073579"/>
      <name val="Calibri"/>
      <family val="2"/>
      <scheme val="minor"/>
    </font>
    <font>
      <b/>
      <i/>
      <sz val="12"/>
      <color theme="1" tint="0.34998626667073579"/>
      <name val="Calibri"/>
      <family val="2"/>
      <scheme val="minor"/>
    </font>
    <font>
      <i/>
      <sz val="11"/>
      <color theme="1" tint="0.34998626667073579"/>
      <name val="Calibri"/>
      <family val="2"/>
      <scheme val="minor"/>
    </font>
    <font>
      <sz val="12"/>
      <color theme="1" tint="0.34998626667073579"/>
      <name val="Calibri"/>
      <family val="2"/>
      <scheme val="minor"/>
    </font>
    <font>
      <b/>
      <sz val="12"/>
      <color theme="1" tint="0.34998626667073579"/>
      <name val="Calibri"/>
      <family val="2"/>
      <scheme val="minor"/>
    </font>
    <font>
      <i/>
      <u/>
      <sz val="11"/>
      <color theme="1" tint="0.34998626667073579"/>
      <name val="Calibri"/>
      <family val="2"/>
      <scheme val="minor"/>
    </font>
    <font>
      <b/>
      <i/>
      <sz val="10"/>
      <color theme="1" tint="0.34998626667073579"/>
      <name val="Calibri"/>
      <family val="2"/>
      <scheme val="minor"/>
    </font>
    <font>
      <i/>
      <sz val="10"/>
      <color theme="1" tint="0.34998626667073579"/>
      <name val="Calibri"/>
      <family val="2"/>
      <scheme val="minor"/>
    </font>
    <font>
      <sz val="10"/>
      <color theme="1" tint="0.34998626667073579"/>
      <name val="Calibri"/>
      <family val="2"/>
    </font>
    <font>
      <b/>
      <sz val="22"/>
      <name val="Calibri"/>
      <family val="2"/>
      <scheme val="minor"/>
    </font>
    <font>
      <b/>
      <i/>
      <sz val="18"/>
      <color rgb="FFF1592A"/>
      <name val="Calibri"/>
      <family val="2"/>
      <scheme val="minor"/>
    </font>
    <font>
      <b/>
      <i/>
      <sz val="14"/>
      <color rgb="FFF1592A"/>
      <name val="Calibri"/>
      <family val="2"/>
      <scheme val="minor"/>
    </font>
    <font>
      <b/>
      <i/>
      <sz val="11"/>
      <color rgb="FFF1592A"/>
      <name val="Calibri"/>
      <family val="2"/>
      <scheme val="minor"/>
    </font>
    <font>
      <b/>
      <u/>
      <sz val="11"/>
      <color theme="10"/>
      <name val="Calibri"/>
      <family val="2"/>
      <scheme val="minor"/>
    </font>
    <font>
      <b/>
      <i/>
      <sz val="22"/>
      <color theme="1" tint="0.34998626667073579"/>
      <name val="Calibri"/>
      <family val="2"/>
      <scheme val="minor"/>
    </font>
    <font>
      <b/>
      <i/>
      <sz val="18"/>
      <color theme="1" tint="0.34998626667073579"/>
      <name val="Calibri"/>
      <family val="2"/>
      <scheme val="minor"/>
    </font>
    <font>
      <i/>
      <sz val="11"/>
      <color theme="0" tint="-0.499984740745262"/>
      <name val="Calibri"/>
      <family val="2"/>
      <scheme val="minor"/>
    </font>
    <font>
      <sz val="11"/>
      <color theme="0" tint="-0.499984740745262"/>
      <name val="Times New Roman"/>
      <family val="1"/>
    </font>
    <font>
      <sz val="14"/>
      <color theme="1"/>
      <name val="Calibri"/>
      <family val="2"/>
      <scheme val="minor"/>
    </font>
    <font>
      <b/>
      <i/>
      <sz val="14"/>
      <color theme="1"/>
      <name val="Calibri"/>
      <family val="2"/>
      <scheme val="minor"/>
    </font>
    <font>
      <sz val="11"/>
      <color theme="0" tint="-0.499984740745262"/>
      <name val="Calibri"/>
      <family val="2"/>
    </font>
    <font>
      <i/>
      <sz val="11"/>
      <color theme="0" tint="-0.499984740745262"/>
      <name val="Calibri"/>
      <family val="2"/>
    </font>
    <font>
      <sz val="14"/>
      <color theme="7"/>
      <name val="Calibri"/>
      <family val="2"/>
      <scheme val="minor"/>
    </font>
    <font>
      <b/>
      <i/>
      <sz val="14"/>
      <color theme="7"/>
      <name val="Calibri"/>
      <family val="2"/>
      <scheme val="minor"/>
    </font>
    <font>
      <sz val="11"/>
      <color theme="5" tint="0.39997558519241921"/>
      <name val="Calibri"/>
      <family val="2"/>
      <scheme val="minor"/>
    </font>
    <font>
      <b/>
      <sz val="16"/>
      <color rgb="FF0000FF"/>
      <name val="Calibri"/>
      <family val="2"/>
      <scheme val="minor"/>
    </font>
    <font>
      <sz val="16"/>
      <color theme="1"/>
      <name val="Calibri"/>
      <family val="2"/>
      <scheme val="minor"/>
    </font>
    <font>
      <i/>
      <sz val="11"/>
      <color theme="1" tint="0.499984740745262"/>
      <name val="Calibri"/>
      <family val="2"/>
      <scheme val="minor"/>
    </font>
    <font>
      <sz val="12"/>
      <color theme="1"/>
      <name val="Calibri"/>
      <family val="2"/>
    </font>
    <font>
      <b/>
      <i/>
      <sz val="12"/>
      <color theme="1"/>
      <name val="Calibri"/>
      <family val="2"/>
      <scheme val="minor"/>
    </font>
    <font>
      <sz val="12"/>
      <color rgb="FFC00000"/>
      <name val="Calibri"/>
      <family val="2"/>
      <scheme val="minor"/>
    </font>
    <font>
      <i/>
      <u/>
      <sz val="11"/>
      <color theme="10"/>
      <name val="Calibri"/>
      <family val="2"/>
      <scheme val="minor"/>
    </font>
    <font>
      <b/>
      <sz val="11"/>
      <color theme="1"/>
      <name val="Calibri"/>
      <family val="2"/>
    </font>
    <font>
      <b/>
      <sz val="16"/>
      <color rgb="FFC00000"/>
      <name val="Calibri"/>
      <family val="2"/>
      <scheme val="minor"/>
    </font>
    <font>
      <i/>
      <sz val="11"/>
      <color rgb="FFC00000"/>
      <name val="Calibri"/>
      <family val="2"/>
      <scheme val="minor"/>
    </font>
    <font>
      <i/>
      <sz val="11"/>
      <color rgb="FFFF0000"/>
      <name val="Calibri"/>
      <family val="2"/>
      <scheme val="minor"/>
    </font>
    <font>
      <i/>
      <sz val="22"/>
      <color theme="1" tint="0.34998626667073579"/>
      <name val="Calibri"/>
      <family val="2"/>
      <scheme val="minor"/>
    </font>
    <font>
      <sz val="14"/>
      <color rgb="FF0000FF"/>
      <name val="Calibri"/>
      <family val="2"/>
      <scheme val="minor"/>
    </font>
    <font>
      <b/>
      <sz val="11"/>
      <color theme="5" tint="-0.249977111117893"/>
      <name val="Calibri"/>
      <family val="2"/>
      <scheme val="minor"/>
    </font>
    <font>
      <b/>
      <i/>
      <sz val="13"/>
      <color theme="1" tint="0.34998626667073579"/>
      <name val="Candara"/>
      <family val="2"/>
    </font>
    <font>
      <i/>
      <sz val="13"/>
      <color theme="1" tint="0.34998626667073579"/>
      <name val="Candara"/>
      <family val="2"/>
    </font>
    <font>
      <sz val="10"/>
      <color theme="1" tint="0.34998626667073579"/>
      <name val="Candara"/>
      <family val="2"/>
    </font>
    <font>
      <i/>
      <sz val="11"/>
      <name val="Calibri"/>
      <family val="2"/>
      <scheme val="minor"/>
    </font>
    <font>
      <b/>
      <sz val="14"/>
      <color rgb="FFC00000"/>
      <name val="Calibri"/>
      <family val="2"/>
      <scheme val="minor"/>
    </font>
    <font>
      <b/>
      <i/>
      <sz val="12"/>
      <color rgb="FFFF0000"/>
      <name val="Calibri"/>
      <family val="2"/>
      <scheme val="minor"/>
    </font>
    <font>
      <b/>
      <sz val="12"/>
      <color rgb="FFFF0000"/>
      <name val="Calibri"/>
      <family val="2"/>
      <scheme val="minor"/>
    </font>
    <font>
      <sz val="11"/>
      <color theme="1" tint="0.499984740745262"/>
      <name val="Calibri"/>
      <family val="2"/>
      <scheme val="minor"/>
    </font>
    <font>
      <i/>
      <sz val="10"/>
      <color theme="1" tint="0.34998626667073579"/>
      <name val="Candara"/>
      <family val="2"/>
    </font>
    <font>
      <sz val="10.5"/>
      <color theme="1"/>
      <name val="Courier New"/>
      <family val="3"/>
    </font>
    <font>
      <u/>
      <sz val="10"/>
      <color theme="10"/>
      <name val="Calibri"/>
      <family val="2"/>
      <scheme val="minor"/>
    </font>
    <font>
      <sz val="11"/>
      <name val="Calibri"/>
      <family val="2"/>
      <scheme val="minor"/>
    </font>
  </fonts>
  <fills count="3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F6903C"/>
        <bgColor indexed="64"/>
      </patternFill>
    </fill>
    <fill>
      <patternFill patternType="solid">
        <fgColor rgb="FFF8A764"/>
        <bgColor indexed="64"/>
      </patternFill>
    </fill>
    <fill>
      <patternFill patternType="solid">
        <fgColor rgb="FFFEF4EC"/>
        <bgColor indexed="64"/>
      </patternFill>
    </fill>
    <fill>
      <patternFill patternType="solid">
        <fgColor rgb="FFFFFF99"/>
        <bgColor indexed="64"/>
      </patternFill>
    </fill>
    <fill>
      <patternFill patternType="solid">
        <fgColor theme="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6"/>
        <bgColor indexed="64"/>
      </patternFill>
    </fill>
    <fill>
      <patternFill patternType="solid">
        <fgColor theme="4"/>
        <bgColor indexed="64"/>
      </patternFill>
    </fill>
    <fill>
      <patternFill patternType="solid">
        <fgColor theme="5"/>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rgb="FFFFFFCC"/>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CCCC"/>
        <bgColor indexed="64"/>
      </patternFill>
    </fill>
    <fill>
      <patternFill patternType="solid">
        <fgColor rgb="FFFF99CC"/>
        <bgColor indexed="64"/>
      </patternFill>
    </fill>
    <fill>
      <patternFill patternType="solid">
        <fgColor theme="2" tint="-0.249977111117893"/>
        <bgColor indexed="64"/>
      </patternFill>
    </fill>
    <fill>
      <patternFill patternType="solid">
        <fgColor theme="7" tint="0.7999816888943144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4">
    <xf numFmtId="0" fontId="0" fillId="0" borderId="0"/>
    <xf numFmtId="44" fontId="7" fillId="0" borderId="0" applyFont="0" applyFill="0" applyBorder="0" applyAlignment="0" applyProtection="0"/>
    <xf numFmtId="0" fontId="10" fillId="0" borderId="0" applyNumberFormat="0" applyFill="0" applyBorder="0" applyAlignment="0" applyProtection="0"/>
    <xf numFmtId="9" fontId="7" fillId="0" borderId="0" applyFont="0" applyFill="0" applyBorder="0" applyAlignment="0" applyProtection="0"/>
  </cellStyleXfs>
  <cellXfs count="333">
    <xf numFmtId="0" fontId="0" fillId="0" borderId="0" xfId="0"/>
    <xf numFmtId="0" fontId="0" fillId="0" borderId="0" xfId="0" applyAlignment="1">
      <alignment horizontal="center"/>
    </xf>
    <xf numFmtId="0" fontId="0" fillId="13" borderId="0" xfId="0" applyFill="1" applyAlignment="1">
      <alignment horizontal="center"/>
    </xf>
    <xf numFmtId="0" fontId="1" fillId="0" borderId="1" xfId="0" applyFont="1" applyBorder="1" applyAlignment="1">
      <alignment horizontal="center"/>
    </xf>
    <xf numFmtId="0" fontId="0" fillId="13" borderId="1" xfId="0" applyFill="1" applyBorder="1" applyAlignment="1">
      <alignment horizontal="center"/>
    </xf>
    <xf numFmtId="0" fontId="0" fillId="13" borderId="0" xfId="0" applyFill="1"/>
    <xf numFmtId="0" fontId="0" fillId="3" borderId="1" xfId="0" applyFill="1" applyBorder="1"/>
    <xf numFmtId="0" fontId="1" fillId="14" borderId="2" xfId="0" applyFont="1" applyFill="1" applyBorder="1"/>
    <xf numFmtId="0" fontId="0" fillId="14" borderId="3" xfId="0" applyFill="1" applyBorder="1"/>
    <xf numFmtId="0" fontId="0" fillId="14" borderId="3" xfId="0" applyFill="1" applyBorder="1" applyAlignment="1">
      <alignment horizontal="center"/>
    </xf>
    <xf numFmtId="0" fontId="0" fillId="14" borderId="7" xfId="0" applyFill="1" applyBorder="1"/>
    <xf numFmtId="0" fontId="0" fillId="14" borderId="0" xfId="0" applyFill="1"/>
    <xf numFmtId="0" fontId="0" fillId="14" borderId="0" xfId="0" applyFill="1" applyAlignment="1">
      <alignment horizontal="center"/>
    </xf>
    <xf numFmtId="0" fontId="0" fillId="14" borderId="9" xfId="0" applyFill="1" applyBorder="1"/>
    <xf numFmtId="0" fontId="1" fillId="14" borderId="7" xfId="0" applyFont="1" applyFill="1" applyBorder="1"/>
    <xf numFmtId="0" fontId="0" fillId="14" borderId="8" xfId="0" applyFill="1" applyBorder="1"/>
    <xf numFmtId="0" fontId="0" fillId="14" borderId="10" xfId="0" applyFill="1" applyBorder="1"/>
    <xf numFmtId="0" fontId="0" fillId="14" borderId="10" xfId="0" applyFill="1" applyBorder="1" applyAlignment="1">
      <alignment horizontal="center"/>
    </xf>
    <xf numFmtId="0" fontId="0" fillId="14" borderId="11" xfId="0" applyFill="1" applyBorder="1"/>
    <xf numFmtId="0" fontId="5" fillId="13" borderId="0" xfId="0" applyFont="1" applyFill="1" applyAlignment="1">
      <alignment horizontal="left"/>
    </xf>
    <xf numFmtId="0" fontId="0" fillId="15" borderId="1" xfId="0" applyFill="1" applyBorder="1"/>
    <xf numFmtId="0" fontId="0" fillId="4" borderId="0" xfId="0" applyFill="1"/>
    <xf numFmtId="0" fontId="0" fillId="16" borderId="1" xfId="0" applyFill="1" applyBorder="1"/>
    <xf numFmtId="0" fontId="1" fillId="16" borderId="1" xfId="0" applyFont="1" applyFill="1" applyBorder="1"/>
    <xf numFmtId="0" fontId="0" fillId="12" borderId="1" xfId="0" applyFill="1" applyBorder="1" applyAlignment="1">
      <alignment horizontal="center"/>
    </xf>
    <xf numFmtId="164" fontId="0" fillId="13" borderId="0" xfId="1" applyNumberFormat="1" applyFont="1" applyFill="1" applyAlignment="1">
      <alignment horizontal="center"/>
    </xf>
    <xf numFmtId="0" fontId="6" fillId="13" borderId="0" xfId="0" applyFont="1" applyFill="1"/>
    <xf numFmtId="0" fontId="6" fillId="13" borderId="0" xfId="0" applyFont="1" applyFill="1" applyAlignment="1">
      <alignment horizontal="center"/>
    </xf>
    <xf numFmtId="165" fontId="1" fillId="14" borderId="1" xfId="0" applyNumberFormat="1" applyFont="1" applyFill="1" applyBorder="1" applyAlignment="1">
      <alignment horizontal="center"/>
    </xf>
    <xf numFmtId="49" fontId="1" fillId="14" borderId="1" xfId="0" applyNumberFormat="1" applyFont="1" applyFill="1" applyBorder="1" applyAlignment="1">
      <alignment horizontal="center"/>
    </xf>
    <xf numFmtId="0" fontId="1" fillId="14" borderId="1" xfId="0" applyFont="1" applyFill="1" applyBorder="1" applyAlignment="1">
      <alignment horizontal="center"/>
    </xf>
    <xf numFmtId="165" fontId="0" fillId="0" borderId="1" xfId="0" applyNumberFormat="1" applyBorder="1"/>
    <xf numFmtId="49" fontId="0" fillId="0" borderId="1" xfId="0" applyNumberFormat="1" applyBorder="1" applyAlignment="1">
      <alignment horizontal="center"/>
    </xf>
    <xf numFmtId="0" fontId="0" fillId="0" borderId="1" xfId="0" applyBorder="1"/>
    <xf numFmtId="10" fontId="0" fillId="18" borderId="6" xfId="0" applyNumberFormat="1" applyFill="1" applyBorder="1"/>
    <xf numFmtId="0" fontId="8" fillId="13" borderId="0" xfId="0" applyFont="1" applyFill="1" applyAlignment="1">
      <alignment horizontal="right"/>
    </xf>
    <xf numFmtId="0" fontId="0" fillId="14" borderId="4" xfId="0" applyFill="1" applyBorder="1"/>
    <xf numFmtId="1" fontId="0" fillId="13" borderId="0" xfId="1" applyNumberFormat="1" applyFont="1" applyFill="1"/>
    <xf numFmtId="1" fontId="0" fillId="21" borderId="1" xfId="1" applyNumberFormat="1" applyFont="1" applyFill="1" applyBorder="1" applyAlignment="1">
      <alignment horizontal="center"/>
    </xf>
    <xf numFmtId="1" fontId="0" fillId="13" borderId="0" xfId="0" applyNumberFormat="1" applyFill="1" applyAlignment="1">
      <alignment horizontal="center"/>
    </xf>
    <xf numFmtId="0" fontId="12" fillId="13" borderId="0" xfId="0" applyFont="1" applyFill="1" applyAlignment="1">
      <alignment horizontal="left"/>
    </xf>
    <xf numFmtId="0" fontId="14" fillId="13" borderId="0" xfId="0" applyFont="1" applyFill="1" applyAlignment="1">
      <alignment horizontal="center"/>
    </xf>
    <xf numFmtId="0" fontId="15" fillId="13" borderId="0" xfId="0" applyFont="1" applyFill="1" applyAlignment="1">
      <alignment horizontal="center"/>
    </xf>
    <xf numFmtId="10" fontId="13" fillId="18" borderId="1" xfId="0" applyNumberFormat="1" applyFont="1" applyFill="1" applyBorder="1"/>
    <xf numFmtId="0" fontId="17" fillId="13" borderId="0" xfId="0" applyFont="1" applyFill="1" applyAlignment="1">
      <alignment horizontal="center"/>
    </xf>
    <xf numFmtId="9" fontId="16" fillId="23" borderId="1" xfId="3" applyFont="1" applyFill="1" applyBorder="1"/>
    <xf numFmtId="9" fontId="16" fillId="24" borderId="1" xfId="3" applyFont="1" applyFill="1" applyBorder="1"/>
    <xf numFmtId="9" fontId="16" fillId="22" borderId="1" xfId="3" applyFont="1" applyFill="1" applyBorder="1"/>
    <xf numFmtId="0" fontId="18" fillId="13" borderId="0" xfId="0" applyFont="1" applyFill="1" applyAlignment="1">
      <alignment horizontal="center"/>
    </xf>
    <xf numFmtId="0" fontId="19" fillId="13" borderId="0" xfId="0" applyFont="1" applyFill="1"/>
    <xf numFmtId="0" fontId="10" fillId="13" borderId="0" xfId="2" applyFill="1"/>
    <xf numFmtId="0" fontId="21" fillId="4" borderId="1" xfId="0" applyFont="1" applyFill="1" applyBorder="1"/>
    <xf numFmtId="37" fontId="21" fillId="4" borderId="1" xfId="0" applyNumberFormat="1" applyFont="1" applyFill="1" applyBorder="1"/>
    <xf numFmtId="39" fontId="22" fillId="7" borderId="1" xfId="0" applyNumberFormat="1" applyFont="1" applyFill="1" applyBorder="1"/>
    <xf numFmtId="9" fontId="0" fillId="0" borderId="0" xfId="0" applyNumberFormat="1"/>
    <xf numFmtId="9" fontId="6" fillId="12" borderId="1" xfId="0" applyNumberFormat="1" applyFont="1" applyFill="1" applyBorder="1" applyAlignment="1">
      <alignment horizontal="center"/>
    </xf>
    <xf numFmtId="9" fontId="24" fillId="12" borderId="1" xfId="0" applyNumberFormat="1" applyFont="1" applyFill="1" applyBorder="1" applyAlignment="1">
      <alignment horizontal="center"/>
    </xf>
    <xf numFmtId="9" fontId="0" fillId="6" borderId="1" xfId="0" applyNumberFormat="1" applyFill="1" applyBorder="1"/>
    <xf numFmtId="0" fontId="2" fillId="13" borderId="0" xfId="0" applyFont="1" applyFill="1" applyAlignment="1">
      <alignment horizontal="left" vertical="top"/>
    </xf>
    <xf numFmtId="0" fontId="1" fillId="4" borderId="1" xfId="0" applyFont="1" applyFill="1" applyBorder="1"/>
    <xf numFmtId="0" fontId="1" fillId="4" borderId="1" xfId="0" applyFont="1" applyFill="1" applyBorder="1" applyAlignment="1">
      <alignment horizontal="center" vertical="center"/>
    </xf>
    <xf numFmtId="0" fontId="1" fillId="4" borderId="1" xfId="0" applyFont="1" applyFill="1" applyBorder="1" applyAlignment="1">
      <alignment horizontal="center"/>
    </xf>
    <xf numFmtId="0" fontId="0" fillId="6" borderId="1" xfId="0" applyFill="1" applyBorder="1"/>
    <xf numFmtId="0" fontId="0" fillId="25" borderId="1" xfId="0" applyFill="1" applyBorder="1"/>
    <xf numFmtId="0" fontId="0" fillId="13" borderId="3" xfId="0" applyFill="1" applyBorder="1"/>
    <xf numFmtId="0" fontId="0" fillId="13" borderId="4" xfId="0" applyFill="1" applyBorder="1"/>
    <xf numFmtId="0" fontId="0" fillId="13" borderId="9" xfId="0" applyFill="1" applyBorder="1"/>
    <xf numFmtId="0" fontId="0" fillId="13" borderId="10" xfId="0" applyFill="1" applyBorder="1"/>
    <xf numFmtId="0" fontId="0" fillId="13" borderId="11" xfId="0" applyFill="1" applyBorder="1"/>
    <xf numFmtId="0" fontId="1" fillId="13" borderId="0" xfId="0" applyFont="1" applyFill="1" applyAlignment="1">
      <alignment horizontal="center"/>
    </xf>
    <xf numFmtId="0" fontId="1" fillId="13" borderId="0" xfId="0" applyFont="1" applyFill="1" applyAlignment="1">
      <alignment horizontal="right"/>
    </xf>
    <xf numFmtId="0" fontId="25" fillId="13" borderId="0" xfId="0" applyFont="1" applyFill="1" applyAlignment="1">
      <alignment horizontal="right"/>
    </xf>
    <xf numFmtId="37" fontId="26" fillId="20" borderId="1" xfId="0" applyNumberFormat="1" applyFont="1" applyFill="1" applyBorder="1"/>
    <xf numFmtId="0" fontId="27" fillId="3" borderId="1" xfId="0" applyFont="1" applyFill="1" applyBorder="1"/>
    <xf numFmtId="37" fontId="13" fillId="9" borderId="1" xfId="1" applyNumberFormat="1" applyFont="1" applyFill="1" applyBorder="1"/>
    <xf numFmtId="37" fontId="13" fillId="10" borderId="1" xfId="1" applyNumberFormat="1" applyFont="1" applyFill="1" applyBorder="1"/>
    <xf numFmtId="37" fontId="13" fillId="7" borderId="1" xfId="1" applyNumberFormat="1" applyFont="1" applyFill="1" applyBorder="1"/>
    <xf numFmtId="37" fontId="13" fillId="6" borderId="1" xfId="1" applyNumberFormat="1" applyFont="1" applyFill="1" applyBorder="1"/>
    <xf numFmtId="37" fontId="13" fillId="8" borderId="1" xfId="1" applyNumberFormat="1" applyFont="1" applyFill="1" applyBorder="1"/>
    <xf numFmtId="37" fontId="13" fillId="11" borderId="1" xfId="1" applyNumberFormat="1" applyFont="1" applyFill="1" applyBorder="1"/>
    <xf numFmtId="3" fontId="1" fillId="18" borderId="1" xfId="0" applyNumberFormat="1" applyFont="1" applyFill="1" applyBorder="1"/>
    <xf numFmtId="3" fontId="0" fillId="4" borderId="1" xfId="1" applyNumberFormat="1" applyFont="1" applyFill="1" applyBorder="1"/>
    <xf numFmtId="3" fontId="0" fillId="5" borderId="1" xfId="1" applyNumberFormat="1" applyFont="1" applyFill="1" applyBorder="1"/>
    <xf numFmtId="3" fontId="0" fillId="17" borderId="1" xfId="0" applyNumberFormat="1" applyFill="1" applyBorder="1"/>
    <xf numFmtId="3" fontId="13" fillId="19" borderId="1" xfId="0" applyNumberFormat="1" applyFont="1" applyFill="1" applyBorder="1"/>
    <xf numFmtId="0" fontId="30" fillId="13" borderId="0" xfId="0" applyFont="1" applyFill="1" applyAlignment="1">
      <alignment horizontal="right"/>
    </xf>
    <xf numFmtId="10" fontId="1" fillId="18" borderId="6" xfId="0" applyNumberFormat="1" applyFont="1" applyFill="1" applyBorder="1"/>
    <xf numFmtId="0" fontId="0" fillId="3" borderId="13" xfId="0" applyFill="1" applyBorder="1"/>
    <xf numFmtId="0" fontId="0" fillId="3" borderId="5" xfId="0" applyFill="1" applyBorder="1"/>
    <xf numFmtId="0" fontId="0" fillId="4" borderId="5" xfId="0" applyFill="1" applyBorder="1"/>
    <xf numFmtId="0" fontId="1" fillId="4" borderId="12" xfId="0" applyFont="1" applyFill="1" applyBorder="1"/>
    <xf numFmtId="165" fontId="0" fillId="4" borderId="1" xfId="0" applyNumberFormat="1" applyFill="1" applyBorder="1"/>
    <xf numFmtId="49" fontId="0" fillId="4" borderId="1" xfId="0" applyNumberFormat="1" applyFill="1" applyBorder="1" applyAlignment="1">
      <alignment horizontal="center"/>
    </xf>
    <xf numFmtId="0" fontId="0" fillId="4" borderId="1" xfId="0" applyFill="1" applyBorder="1"/>
    <xf numFmtId="165" fontId="0" fillId="8" borderId="1" xfId="0" applyNumberFormat="1" applyFill="1" applyBorder="1"/>
    <xf numFmtId="49" fontId="0" fillId="8" borderId="1" xfId="0" applyNumberFormat="1" applyFill="1" applyBorder="1" applyAlignment="1">
      <alignment horizontal="center"/>
    </xf>
    <xf numFmtId="0" fontId="0" fillId="8" borderId="1" xfId="0" applyFill="1" applyBorder="1"/>
    <xf numFmtId="0" fontId="29" fillId="13" borderId="0" xfId="0" applyFont="1" applyFill="1" applyAlignment="1">
      <alignment horizontal="center" vertical="top"/>
    </xf>
    <xf numFmtId="3" fontId="1" fillId="16" borderId="1" xfId="1" applyNumberFormat="1" applyFont="1" applyFill="1" applyBorder="1"/>
    <xf numFmtId="3" fontId="9" fillId="26" borderId="1" xfId="1" applyNumberFormat="1" applyFont="1" applyFill="1" applyBorder="1"/>
    <xf numFmtId="37" fontId="1" fillId="16" borderId="1" xfId="1" applyNumberFormat="1" applyFont="1" applyFill="1" applyBorder="1"/>
    <xf numFmtId="37" fontId="7" fillId="8" borderId="1" xfId="1" applyNumberFormat="1" applyFill="1" applyBorder="1"/>
    <xf numFmtId="37" fontId="7" fillId="6" borderId="1" xfId="1" applyNumberFormat="1" applyFill="1" applyBorder="1"/>
    <xf numFmtId="3" fontId="31" fillId="12" borderId="1" xfId="1" applyNumberFormat="1" applyFont="1" applyFill="1" applyBorder="1"/>
    <xf numFmtId="3" fontId="7" fillId="25" borderId="1" xfId="1" applyNumberFormat="1" applyFill="1" applyBorder="1"/>
    <xf numFmtId="37" fontId="32" fillId="2" borderId="1" xfId="1" applyNumberFormat="1" applyFont="1" applyFill="1" applyBorder="1" applyAlignment="1">
      <alignment horizontal="right"/>
    </xf>
    <xf numFmtId="9" fontId="32" fillId="2" borderId="1" xfId="0" applyNumberFormat="1" applyFont="1" applyFill="1" applyBorder="1"/>
    <xf numFmtId="3" fontId="32" fillId="2" borderId="1" xfId="0" applyNumberFormat="1" applyFont="1" applyFill="1" applyBorder="1"/>
    <xf numFmtId="9" fontId="24" fillId="12" borderId="5" xfId="0" applyNumberFormat="1" applyFont="1" applyFill="1" applyBorder="1" applyAlignment="1">
      <alignment horizontal="center"/>
    </xf>
    <xf numFmtId="0" fontId="31" fillId="2" borderId="1" xfId="0" applyFont="1" applyFill="1" applyBorder="1"/>
    <xf numFmtId="9" fontId="1" fillId="12" borderId="1" xfId="0" applyNumberFormat="1" applyFont="1" applyFill="1" applyBorder="1" applyAlignment="1">
      <alignment horizontal="center"/>
    </xf>
    <xf numFmtId="0" fontId="10" fillId="14" borderId="0" xfId="2" applyFill="1"/>
    <xf numFmtId="0" fontId="10" fillId="13" borderId="0" xfId="2" applyFill="1" applyAlignment="1">
      <alignment horizontal="left"/>
    </xf>
    <xf numFmtId="0" fontId="1" fillId="4" borderId="5" xfId="0" applyFont="1" applyFill="1" applyBorder="1" applyAlignment="1">
      <alignment horizontal="center"/>
    </xf>
    <xf numFmtId="0" fontId="1" fillId="0" borderId="12" xfId="0" applyFont="1" applyBorder="1" applyAlignment="1">
      <alignment horizontal="center"/>
    </xf>
    <xf numFmtId="0" fontId="0" fillId="14" borderId="3" xfId="0" applyFill="1" applyBorder="1" applyAlignment="1">
      <alignment horizontal="right"/>
    </xf>
    <xf numFmtId="0" fontId="0" fillId="14" borderId="0" xfId="0" applyFill="1" applyAlignment="1">
      <alignment horizontal="right"/>
    </xf>
    <xf numFmtId="0" fontId="0" fillId="14" borderId="10" xfId="0" applyFill="1" applyBorder="1" applyAlignment="1">
      <alignment horizontal="right"/>
    </xf>
    <xf numFmtId="9" fontId="27" fillId="27" borderId="14" xfId="0" applyNumberFormat="1" applyFont="1" applyFill="1" applyBorder="1" applyAlignment="1">
      <alignment horizontal="center"/>
    </xf>
    <xf numFmtId="9" fontId="0" fillId="27" borderId="14" xfId="0" applyNumberFormat="1" applyFill="1" applyBorder="1" applyAlignment="1">
      <alignment horizontal="center"/>
    </xf>
    <xf numFmtId="3" fontId="13" fillId="13" borderId="0" xfId="0" applyNumberFormat="1" applyFont="1" applyFill="1"/>
    <xf numFmtId="3" fontId="32" fillId="13" borderId="0" xfId="0" applyNumberFormat="1" applyFont="1" applyFill="1"/>
    <xf numFmtId="9" fontId="16" fillId="13" borderId="0" xfId="3" applyFont="1" applyFill="1"/>
    <xf numFmtId="9" fontId="0" fillId="27" borderId="1" xfId="0" applyNumberFormat="1" applyFill="1" applyBorder="1" applyAlignment="1">
      <alignment horizontal="center"/>
    </xf>
    <xf numFmtId="9" fontId="27" fillId="27" borderId="1" xfId="0" applyNumberFormat="1" applyFont="1" applyFill="1" applyBorder="1" applyAlignment="1">
      <alignment horizontal="center"/>
    </xf>
    <xf numFmtId="3" fontId="31" fillId="27" borderId="6" xfId="1" applyNumberFormat="1" applyFont="1" applyFill="1" applyBorder="1"/>
    <xf numFmtId="3" fontId="31" fillId="27" borderId="1" xfId="1" applyNumberFormat="1" applyFont="1" applyFill="1" applyBorder="1"/>
    <xf numFmtId="0" fontId="34" fillId="4" borderId="5" xfId="0" applyFont="1" applyFill="1" applyBorder="1" applyAlignment="1">
      <alignment horizontal="center"/>
    </xf>
    <xf numFmtId="0" fontId="34" fillId="4" borderId="1" xfId="0" applyFont="1" applyFill="1" applyBorder="1" applyAlignment="1">
      <alignment horizontal="center"/>
    </xf>
    <xf numFmtId="0" fontId="34" fillId="4" borderId="12" xfId="0" applyFont="1" applyFill="1" applyBorder="1" applyAlignment="1">
      <alignment horizontal="center"/>
    </xf>
    <xf numFmtId="0" fontId="35" fillId="13" borderId="0" xfId="0" applyFont="1" applyFill="1" applyAlignment="1">
      <alignment horizontal="center" vertical="center"/>
    </xf>
    <xf numFmtId="3" fontId="7" fillId="28" borderId="6" xfId="1" applyNumberFormat="1" applyFill="1" applyBorder="1"/>
    <xf numFmtId="0" fontId="37" fillId="4" borderId="1" xfId="0" applyFont="1" applyFill="1" applyBorder="1" applyAlignment="1">
      <alignment horizontal="center" vertical="center"/>
    </xf>
    <xf numFmtId="1" fontId="0" fillId="21" borderId="1" xfId="1" applyNumberFormat="1" applyFont="1" applyFill="1" applyBorder="1" applyAlignment="1">
      <alignment horizontal="center" vertical="center"/>
    </xf>
    <xf numFmtId="0" fontId="39" fillId="13" borderId="0" xfId="0" applyFont="1" applyFill="1" applyAlignment="1">
      <alignment horizontal="right" vertical="center" indent="1"/>
    </xf>
    <xf numFmtId="0" fontId="0" fillId="12" borderId="1" xfId="0" applyFill="1" applyBorder="1" applyAlignment="1">
      <alignment horizontal="center" vertical="center"/>
    </xf>
    <xf numFmtId="3" fontId="0" fillId="5" borderId="1" xfId="1" applyNumberFormat="1" applyFont="1" applyFill="1" applyBorder="1" applyAlignment="1">
      <alignment vertical="center"/>
    </xf>
    <xf numFmtId="0" fontId="39" fillId="13" borderId="9" xfId="0" applyFont="1" applyFill="1" applyBorder="1" applyAlignment="1">
      <alignment horizontal="right" indent="1"/>
    </xf>
    <xf numFmtId="9" fontId="24" fillId="12" borderId="1" xfId="0" applyNumberFormat="1" applyFont="1" applyFill="1" applyBorder="1" applyAlignment="1">
      <alignment horizontal="center" vertical="center"/>
    </xf>
    <xf numFmtId="37" fontId="7" fillId="6" borderId="1" xfId="1" applyNumberFormat="1" applyFill="1" applyBorder="1" applyAlignment="1">
      <alignment vertical="center"/>
    </xf>
    <xf numFmtId="37" fontId="7" fillId="8" borderId="1" xfId="1" applyNumberFormat="1" applyFill="1" applyBorder="1" applyAlignment="1">
      <alignment vertical="center"/>
    </xf>
    <xf numFmtId="10" fontId="0" fillId="18" borderId="6" xfId="0" applyNumberFormat="1" applyFill="1" applyBorder="1" applyAlignment="1">
      <alignment vertical="center"/>
    </xf>
    <xf numFmtId="3" fontId="0" fillId="4" borderId="1" xfId="1" applyNumberFormat="1" applyFont="1" applyFill="1" applyBorder="1" applyAlignment="1">
      <alignment vertical="center"/>
    </xf>
    <xf numFmtId="0" fontId="0" fillId="29" borderId="0" xfId="0" applyFill="1" applyAlignment="1">
      <alignment horizontal="center"/>
    </xf>
    <xf numFmtId="0" fontId="6" fillId="29" borderId="0" xfId="0" applyFont="1" applyFill="1"/>
    <xf numFmtId="0" fontId="0" fillId="29" borderId="0" xfId="0" applyFill="1"/>
    <xf numFmtId="1" fontId="0" fillId="29" borderId="0" xfId="1" applyNumberFormat="1" applyFont="1" applyFill="1"/>
    <xf numFmtId="0" fontId="1" fillId="29" borderId="1" xfId="0" applyFont="1" applyFill="1" applyBorder="1" applyAlignment="1">
      <alignment horizontal="center"/>
    </xf>
    <xf numFmtId="3" fontId="0" fillId="29" borderId="1" xfId="0" applyNumberFormat="1" applyFill="1" applyBorder="1"/>
    <xf numFmtId="164" fontId="0" fillId="29" borderId="0" xfId="1" applyNumberFormat="1" applyFont="1" applyFill="1" applyAlignment="1">
      <alignment horizontal="center"/>
    </xf>
    <xf numFmtId="0" fontId="45" fillId="13" borderId="0" xfId="0" applyFont="1" applyFill="1" applyAlignment="1">
      <alignment horizontal="left" vertical="top" indent="2"/>
    </xf>
    <xf numFmtId="0" fontId="39" fillId="30" borderId="0" xfId="0" applyFont="1" applyFill="1" applyAlignment="1">
      <alignment horizontal="left" vertical="center" indent="1"/>
    </xf>
    <xf numFmtId="0" fontId="0" fillId="30" borderId="0" xfId="0" applyFill="1"/>
    <xf numFmtId="0" fontId="0" fillId="30" borderId="0" xfId="0" applyFill="1" applyAlignment="1">
      <alignment horizontal="center"/>
    </xf>
    <xf numFmtId="0" fontId="43" fillId="30" borderId="0" xfId="0" applyFont="1" applyFill="1" applyAlignment="1">
      <alignment horizontal="left" indent="1"/>
    </xf>
    <xf numFmtId="0" fontId="47" fillId="29" borderId="0" xfId="0" applyFont="1" applyFill="1" applyAlignment="1">
      <alignment horizontal="left" indent="1"/>
    </xf>
    <xf numFmtId="0" fontId="39" fillId="29" borderId="0" xfId="0" applyFont="1" applyFill="1" applyAlignment="1">
      <alignment horizontal="right" vertical="center" indent="1"/>
    </xf>
    <xf numFmtId="0" fontId="51" fillId="30" borderId="0" xfId="0" applyFont="1" applyFill="1" applyAlignment="1">
      <alignment horizontal="left" indent="1"/>
    </xf>
    <xf numFmtId="0" fontId="55" fillId="13" borderId="0" xfId="0" applyFont="1" applyFill="1" applyAlignment="1">
      <alignment horizontal="left" vertical="center" indent="1"/>
    </xf>
    <xf numFmtId="0" fontId="55" fillId="29" borderId="0" xfId="0" applyFont="1" applyFill="1" applyAlignment="1">
      <alignment horizontal="left" vertical="center" indent="1"/>
    </xf>
    <xf numFmtId="0" fontId="55" fillId="30" borderId="0" xfId="0" applyFont="1" applyFill="1" applyAlignment="1">
      <alignment horizontal="left" vertical="center" indent="1"/>
    </xf>
    <xf numFmtId="0" fontId="55" fillId="29" borderId="0" xfId="0" applyFont="1" applyFill="1" applyAlignment="1">
      <alignment horizontal="left" indent="1"/>
    </xf>
    <xf numFmtId="0" fontId="39" fillId="29" borderId="0" xfId="0" applyFont="1" applyFill="1" applyAlignment="1">
      <alignment vertical="center"/>
    </xf>
    <xf numFmtId="0" fontId="56" fillId="29" borderId="9" xfId="0" applyFont="1" applyFill="1" applyBorder="1" applyAlignment="1">
      <alignment horizontal="right" vertical="center" indent="1"/>
    </xf>
    <xf numFmtId="0" fontId="61" fillId="13" borderId="0" xfId="0" applyFont="1" applyFill="1" applyAlignment="1">
      <alignment horizontal="left"/>
    </xf>
    <xf numFmtId="0" fontId="61" fillId="13" borderId="0" xfId="0" applyFont="1" applyFill="1" applyAlignment="1">
      <alignment horizontal="left" indent="1"/>
    </xf>
    <xf numFmtId="0" fontId="5" fillId="13" borderId="0" xfId="0" applyFont="1" applyFill="1" applyAlignment="1">
      <alignment horizontal="left" indent="1"/>
    </xf>
    <xf numFmtId="3" fontId="24" fillId="12" borderId="1" xfId="1" applyNumberFormat="1" applyFont="1" applyFill="1" applyBorder="1"/>
    <xf numFmtId="3" fontId="24" fillId="12" borderId="1" xfId="1" applyNumberFormat="1" applyFont="1" applyFill="1" applyBorder="1" applyAlignment="1">
      <alignment vertical="center"/>
    </xf>
    <xf numFmtId="0" fontId="38" fillId="29" borderId="0" xfId="0" applyFont="1" applyFill="1" applyAlignment="1">
      <alignment horizontal="left" vertical="top" indent="1"/>
    </xf>
    <xf numFmtId="0" fontId="0" fillId="31" borderId="0" xfId="0" applyFill="1"/>
    <xf numFmtId="0" fontId="0" fillId="13" borderId="0" xfId="0" applyFill="1" applyAlignment="1">
      <alignment horizontal="right" indent="1"/>
    </xf>
    <xf numFmtId="0" fontId="0" fillId="13" borderId="0" xfId="0" applyFill="1" applyAlignment="1">
      <alignment horizontal="left" indent="1"/>
    </xf>
    <xf numFmtId="0" fontId="8" fillId="13" borderId="0" xfId="0" applyFont="1" applyFill="1" applyAlignment="1">
      <alignment horizontal="left" indent="1"/>
    </xf>
    <xf numFmtId="14" fontId="0" fillId="13" borderId="0" xfId="0" applyNumberFormat="1" applyFill="1" applyAlignment="1">
      <alignment horizontal="left" indent="1"/>
    </xf>
    <xf numFmtId="0" fontId="69" fillId="13" borderId="0" xfId="0" applyFont="1" applyFill="1" applyAlignment="1">
      <alignment horizontal="left" indent="1"/>
    </xf>
    <xf numFmtId="0" fontId="69" fillId="13" borderId="0" xfId="0" applyFont="1" applyFill="1" applyAlignment="1">
      <alignment horizontal="right" indent="1"/>
    </xf>
    <xf numFmtId="0" fontId="25" fillId="13" borderId="0" xfId="0" applyFont="1" applyFill="1" applyAlignment="1">
      <alignment horizontal="left"/>
    </xf>
    <xf numFmtId="37" fontId="26" fillId="31" borderId="1" xfId="0" applyNumberFormat="1" applyFont="1" applyFill="1" applyBorder="1"/>
    <xf numFmtId="0" fontId="21" fillId="31" borderId="1" xfId="0" applyFont="1" applyFill="1" applyBorder="1"/>
    <xf numFmtId="0" fontId="69" fillId="0" borderId="0" xfId="0" applyFont="1"/>
    <xf numFmtId="0" fontId="25" fillId="13" borderId="0" xfId="0" applyFont="1" applyFill="1" applyAlignment="1">
      <alignment horizontal="left" indent="1"/>
    </xf>
    <xf numFmtId="0" fontId="55" fillId="29" borderId="7" xfId="0" applyFont="1" applyFill="1" applyBorder="1" applyAlignment="1">
      <alignment horizontal="left" vertical="center" indent="1"/>
    </xf>
    <xf numFmtId="0" fontId="75" fillId="13" borderId="0" xfId="0" applyFont="1" applyFill="1" applyAlignment="1">
      <alignment horizontal="right" vertical="center" indent="1"/>
    </xf>
    <xf numFmtId="0" fontId="41" fillId="13" borderId="0" xfId="0" applyFont="1" applyFill="1" applyAlignment="1">
      <alignment horizontal="right" vertical="center" indent="1"/>
    </xf>
    <xf numFmtId="0" fontId="52" fillId="13" borderId="0" xfId="0" applyFont="1" applyFill="1" applyAlignment="1">
      <alignment horizontal="left" vertical="center" indent="1"/>
    </xf>
    <xf numFmtId="0" fontId="60" fillId="13" borderId="0" xfId="0" applyFont="1" applyFill="1" applyAlignment="1">
      <alignment horizontal="left" vertical="center" indent="1"/>
    </xf>
    <xf numFmtId="0" fontId="60" fillId="13" borderId="0" xfId="0" applyFont="1" applyFill="1" applyAlignment="1">
      <alignment horizontal="left" vertical="top" indent="1"/>
    </xf>
    <xf numFmtId="0" fontId="56" fillId="29" borderId="0" xfId="0" applyFont="1" applyFill="1" applyAlignment="1">
      <alignment horizontal="right" vertical="center" indent="1"/>
    </xf>
    <xf numFmtId="0" fontId="22" fillId="29" borderId="0" xfId="0" applyFont="1" applyFill="1" applyAlignment="1">
      <alignment horizontal="right" vertical="center" indent="1"/>
    </xf>
    <xf numFmtId="0" fontId="39" fillId="13" borderId="0" xfId="0" applyFont="1" applyFill="1" applyAlignment="1">
      <alignment horizontal="left" vertical="center" indent="1"/>
    </xf>
    <xf numFmtId="0" fontId="48" fillId="29" borderId="0" xfId="0" applyFont="1" applyFill="1" applyAlignment="1">
      <alignment horizontal="left" vertical="center" indent="1"/>
    </xf>
    <xf numFmtId="0" fontId="55" fillId="29" borderId="0" xfId="0" applyFont="1" applyFill="1" applyAlignment="1">
      <alignment vertical="center"/>
    </xf>
    <xf numFmtId="37" fontId="26" fillId="4" borderId="1" xfId="0" applyNumberFormat="1" applyFont="1" applyFill="1" applyBorder="1"/>
    <xf numFmtId="37" fontId="26" fillId="18" borderId="1" xfId="0" applyNumberFormat="1" applyFont="1" applyFill="1" applyBorder="1"/>
    <xf numFmtId="0" fontId="1" fillId="12" borderId="1" xfId="0" applyFont="1" applyFill="1" applyBorder="1" applyAlignment="1">
      <alignment horizontal="center" vertical="center"/>
    </xf>
    <xf numFmtId="3" fontId="78" fillId="12" borderId="1" xfId="1" applyNumberFormat="1" applyFont="1" applyFill="1" applyBorder="1" applyAlignment="1">
      <alignment horizontal="center" vertical="center"/>
    </xf>
    <xf numFmtId="3" fontId="79" fillId="31" borderId="1" xfId="1" applyNumberFormat="1" applyFont="1" applyFill="1" applyBorder="1" applyAlignment="1">
      <alignment horizontal="center" vertical="center"/>
    </xf>
    <xf numFmtId="3" fontId="79" fillId="5" borderId="1" xfId="1" applyNumberFormat="1" applyFont="1" applyFill="1" applyBorder="1" applyAlignment="1">
      <alignment horizontal="center" vertical="center"/>
    </xf>
    <xf numFmtId="0" fontId="0" fillId="13" borderId="0" xfId="0" applyFill="1" applyAlignment="1">
      <alignment horizontal="left" vertical="center" indent="7"/>
    </xf>
    <xf numFmtId="0" fontId="2" fillId="13" borderId="16" xfId="0" applyFont="1" applyFill="1" applyBorder="1" applyAlignment="1">
      <alignment horizontal="left" vertical="top"/>
    </xf>
    <xf numFmtId="0" fontId="14" fillId="13" borderId="0" xfId="0" applyFont="1" applyFill="1" applyAlignment="1">
      <alignment horizontal="right" vertical="center" indent="1"/>
    </xf>
    <xf numFmtId="0" fontId="13" fillId="13" borderId="0" xfId="0" applyFont="1" applyFill="1" applyAlignment="1">
      <alignment horizontal="left" vertical="top"/>
    </xf>
    <xf numFmtId="0" fontId="2" fillId="30" borderId="16" xfId="0" applyFont="1" applyFill="1" applyBorder="1" applyAlignment="1">
      <alignment horizontal="left" vertical="top"/>
    </xf>
    <xf numFmtId="0" fontId="83" fillId="30" borderId="0" xfId="0" applyFont="1" applyFill="1" applyAlignment="1">
      <alignment horizontal="right" vertical="center" indent="1"/>
    </xf>
    <xf numFmtId="0" fontId="0" fillId="30" borderId="17" xfId="0" applyFill="1" applyBorder="1"/>
    <xf numFmtId="0" fontId="0" fillId="30" borderId="19" xfId="0" applyFill="1" applyBorder="1"/>
    <xf numFmtId="0" fontId="0" fillId="30" borderId="19" xfId="0" applyFill="1" applyBorder="1" applyAlignment="1">
      <alignment horizontal="center"/>
    </xf>
    <xf numFmtId="0" fontId="0" fillId="30" borderId="21" xfId="0" applyFill="1" applyBorder="1"/>
    <xf numFmtId="3" fontId="78" fillId="12" borderId="6" xfId="1" applyNumberFormat="1" applyFont="1" applyFill="1" applyBorder="1" applyAlignment="1">
      <alignment horizontal="center" vertical="center"/>
    </xf>
    <xf numFmtId="0" fontId="2" fillId="30" borderId="18" xfId="0" applyFont="1" applyFill="1" applyBorder="1" applyAlignment="1">
      <alignment horizontal="left" vertical="top"/>
    </xf>
    <xf numFmtId="0" fontId="83" fillId="30" borderId="19" xfId="0" applyFont="1" applyFill="1" applyBorder="1" applyAlignment="1">
      <alignment horizontal="right" vertical="center" indent="1"/>
    </xf>
    <xf numFmtId="9" fontId="79" fillId="18" borderId="6" xfId="0" applyNumberFormat="1" applyFont="1" applyFill="1" applyBorder="1" applyAlignment="1">
      <alignment horizontal="center" vertical="center"/>
    </xf>
    <xf numFmtId="0" fontId="83" fillId="30" borderId="0" xfId="0" applyFont="1" applyFill="1" applyAlignment="1">
      <alignment horizontal="left" vertical="center" indent="1"/>
    </xf>
    <xf numFmtId="0" fontId="83" fillId="30" borderId="19" xfId="0" applyFont="1" applyFill="1" applyBorder="1" applyAlignment="1">
      <alignment horizontal="left" vertical="center" indent="1"/>
    </xf>
    <xf numFmtId="0" fontId="2" fillId="21" borderId="16" xfId="0" applyFont="1" applyFill="1" applyBorder="1" applyAlignment="1">
      <alignment horizontal="left" vertical="top"/>
    </xf>
    <xf numFmtId="0" fontId="14" fillId="21" borderId="0" xfId="0" applyFont="1" applyFill="1" applyAlignment="1">
      <alignment horizontal="right" vertical="center" indent="1"/>
    </xf>
    <xf numFmtId="0" fontId="80" fillId="21" borderId="0" xfId="0" applyFont="1" applyFill="1" applyAlignment="1">
      <alignment horizontal="left" vertical="center" indent="1"/>
    </xf>
    <xf numFmtId="0" fontId="0" fillId="21" borderId="0" xfId="0" applyFill="1"/>
    <xf numFmtId="0" fontId="0" fillId="21" borderId="0" xfId="0" applyFill="1" applyAlignment="1">
      <alignment horizontal="center"/>
    </xf>
    <xf numFmtId="0" fontId="0" fillId="21" borderId="17" xfId="0" applyFill="1" applyBorder="1"/>
    <xf numFmtId="0" fontId="21" fillId="31" borderId="0" xfId="0" applyFont="1" applyFill="1"/>
    <xf numFmtId="165" fontId="0" fillId="28" borderId="1" xfId="0" applyNumberFormat="1" applyFill="1" applyBorder="1"/>
    <xf numFmtId="49" fontId="0" fillId="28" borderId="1" xfId="0" applyNumberFormat="1" applyFill="1" applyBorder="1" applyAlignment="1">
      <alignment horizontal="center"/>
    </xf>
    <xf numFmtId="0" fontId="0" fillId="28" borderId="1" xfId="0" applyFill="1" applyBorder="1"/>
    <xf numFmtId="0" fontId="50" fillId="14" borderId="0" xfId="0" applyFont="1" applyFill="1" applyAlignment="1">
      <alignment horizontal="left"/>
    </xf>
    <xf numFmtId="0" fontId="67" fillId="14" borderId="0" xfId="0" applyFont="1" applyFill="1" applyAlignment="1">
      <alignment horizontal="left"/>
    </xf>
    <xf numFmtId="0" fontId="8" fillId="14" borderId="0" xfId="0" applyFont="1" applyFill="1"/>
    <xf numFmtId="0" fontId="87" fillId="14" borderId="0" xfId="0" applyFont="1" applyFill="1"/>
    <xf numFmtId="0" fontId="9" fillId="33" borderId="1" xfId="0" applyFont="1" applyFill="1" applyBorder="1"/>
    <xf numFmtId="0" fontId="1" fillId="33" borderId="1" xfId="0" applyFont="1" applyFill="1" applyBorder="1"/>
    <xf numFmtId="0" fontId="0" fillId="33" borderId="1" xfId="0" applyFill="1" applyBorder="1"/>
    <xf numFmtId="0" fontId="88" fillId="0" borderId="0" xfId="0" applyFont="1"/>
    <xf numFmtId="3" fontId="90" fillId="12" borderId="1" xfId="1" applyNumberFormat="1" applyFont="1" applyFill="1" applyBorder="1"/>
    <xf numFmtId="0" fontId="14" fillId="12" borderId="1" xfId="0" applyFont="1" applyFill="1" applyBorder="1" applyAlignment="1">
      <alignment horizontal="center"/>
    </xf>
    <xf numFmtId="3" fontId="71" fillId="4" borderId="1" xfId="1" applyNumberFormat="1" applyFont="1" applyFill="1" applyBorder="1"/>
    <xf numFmtId="3" fontId="71" fillId="5" borderId="1" xfId="1" applyNumberFormat="1" applyFont="1" applyFill="1" applyBorder="1"/>
    <xf numFmtId="3" fontId="71" fillId="17" borderId="1" xfId="0" applyNumberFormat="1" applyFont="1" applyFill="1" applyBorder="1"/>
    <xf numFmtId="10" fontId="71" fillId="18" borderId="6" xfId="0" applyNumberFormat="1" applyFont="1" applyFill="1" applyBorder="1"/>
    <xf numFmtId="37" fontId="71" fillId="6" borderId="1" xfId="1" applyNumberFormat="1" applyFont="1" applyFill="1" applyBorder="1"/>
    <xf numFmtId="37" fontId="71" fillId="8" borderId="1" xfId="1" applyNumberFormat="1" applyFont="1" applyFill="1" applyBorder="1"/>
    <xf numFmtId="9" fontId="78" fillId="12" borderId="1" xfId="0" applyNumberFormat="1" applyFont="1" applyFill="1" applyBorder="1" applyAlignment="1">
      <alignment horizontal="center" vertical="center"/>
    </xf>
    <xf numFmtId="37" fontId="79" fillId="6" borderId="20" xfId="1" applyNumberFormat="1" applyFont="1" applyFill="1" applyBorder="1" applyAlignment="1">
      <alignment horizontal="center" vertical="center"/>
    </xf>
    <xf numFmtId="0" fontId="91" fillId="4" borderId="0" xfId="0" applyFont="1" applyFill="1"/>
    <xf numFmtId="0" fontId="1" fillId="31" borderId="0" xfId="0" applyFont="1" applyFill="1" applyAlignment="1">
      <alignment horizontal="center"/>
    </xf>
    <xf numFmtId="0" fontId="1" fillId="16" borderId="14" xfId="0" applyFont="1" applyFill="1" applyBorder="1" applyAlignment="1">
      <alignment horizontal="center"/>
    </xf>
    <xf numFmtId="0" fontId="0" fillId="4" borderId="15" xfId="0" applyFill="1" applyBorder="1" applyAlignment="1">
      <alignment horizontal="center" vertical="center"/>
    </xf>
    <xf numFmtId="14" fontId="24" fillId="12" borderId="15" xfId="0" applyNumberFormat="1" applyFont="1" applyFill="1" applyBorder="1" applyAlignment="1">
      <alignment horizontal="center"/>
    </xf>
    <xf numFmtId="14" fontId="24" fillId="27" borderId="15" xfId="0" applyNumberFormat="1" applyFont="1" applyFill="1" applyBorder="1" applyAlignment="1">
      <alignment horizontal="center"/>
    </xf>
    <xf numFmtId="0" fontId="31" fillId="12" borderId="15" xfId="0" applyFont="1" applyFill="1" applyBorder="1" applyAlignment="1">
      <alignment horizontal="center"/>
    </xf>
    <xf numFmtId="0" fontId="31" fillId="27" borderId="15" xfId="0" applyFont="1" applyFill="1" applyBorder="1" applyAlignment="1">
      <alignment horizontal="center"/>
    </xf>
    <xf numFmtId="0" fontId="24" fillId="12" borderId="15" xfId="0" applyFont="1" applyFill="1" applyBorder="1" applyAlignment="1">
      <alignment horizontal="center"/>
    </xf>
    <xf numFmtId="0" fontId="24" fillId="27" borderId="15" xfId="0" applyFont="1" applyFill="1" applyBorder="1" applyAlignment="1">
      <alignment horizontal="center"/>
    </xf>
    <xf numFmtId="9" fontId="31" fillId="12" borderId="15" xfId="0" applyNumberFormat="1" applyFont="1" applyFill="1" applyBorder="1" applyAlignment="1">
      <alignment horizontal="center"/>
    </xf>
    <xf numFmtId="9" fontId="31" fillId="27" borderId="15" xfId="0" applyNumberFormat="1" applyFont="1" applyFill="1" applyBorder="1" applyAlignment="1">
      <alignment horizontal="center"/>
    </xf>
    <xf numFmtId="166" fontId="0" fillId="34" borderId="15" xfId="0" applyNumberFormat="1" applyFill="1" applyBorder="1" applyAlignment="1">
      <alignment horizontal="center"/>
    </xf>
    <xf numFmtId="166" fontId="0" fillId="14" borderId="15" xfId="0" applyNumberFormat="1" applyFill="1" applyBorder="1" applyAlignment="1">
      <alignment horizontal="center"/>
    </xf>
    <xf numFmtId="0" fontId="0" fillId="34" borderId="15" xfId="0" applyFill="1" applyBorder="1" applyAlignment="1">
      <alignment horizontal="center"/>
    </xf>
    <xf numFmtId="0" fontId="0" fillId="14" borderId="15" xfId="0" applyFill="1" applyBorder="1" applyAlignment="1">
      <alignment horizontal="center"/>
    </xf>
    <xf numFmtId="0" fontId="0" fillId="31" borderId="15" xfId="0" applyFill="1" applyBorder="1" applyAlignment="1">
      <alignment horizontal="center"/>
    </xf>
    <xf numFmtId="0" fontId="0" fillId="4" borderId="15" xfId="0" applyFill="1" applyBorder="1" applyAlignment="1">
      <alignment horizontal="center"/>
    </xf>
    <xf numFmtId="0" fontId="92" fillId="14" borderId="0" xfId="0" applyFont="1" applyFill="1"/>
    <xf numFmtId="0" fontId="94" fillId="14" borderId="0" xfId="0" quotePrefix="1" applyFont="1" applyFill="1"/>
    <xf numFmtId="0" fontId="93" fillId="14" borderId="0" xfId="0" applyFont="1" applyFill="1"/>
    <xf numFmtId="0" fontId="2" fillId="35" borderId="0" xfId="0" applyFont="1" applyFill="1" applyAlignment="1">
      <alignment horizontal="left" vertical="top"/>
    </xf>
    <xf numFmtId="0" fontId="69" fillId="35" borderId="0" xfId="0" applyFont="1" applyFill="1"/>
    <xf numFmtId="0" fontId="0" fillId="35" borderId="0" xfId="0" applyFill="1"/>
    <xf numFmtId="0" fontId="0" fillId="35" borderId="0" xfId="0" applyFill="1" applyAlignment="1">
      <alignment horizontal="center"/>
    </xf>
    <xf numFmtId="1" fontId="0" fillId="35" borderId="0" xfId="1" applyNumberFormat="1" applyFont="1" applyFill="1"/>
    <xf numFmtId="37" fontId="77" fillId="35" borderId="1" xfId="0" applyNumberFormat="1" applyFont="1" applyFill="1" applyBorder="1"/>
    <xf numFmtId="0" fontId="2" fillId="25" borderId="22" xfId="0" applyFont="1" applyFill="1" applyBorder="1" applyAlignment="1">
      <alignment horizontal="left" vertical="top"/>
    </xf>
    <xf numFmtId="0" fontId="2" fillId="25" borderId="23" xfId="0" applyFont="1" applyFill="1" applyBorder="1" applyAlignment="1">
      <alignment horizontal="left" vertical="top"/>
    </xf>
    <xf numFmtId="0" fontId="86" fillId="25" borderId="23" xfId="0" applyFont="1" applyFill="1" applyBorder="1" applyAlignment="1">
      <alignment horizontal="center" vertical="center"/>
    </xf>
    <xf numFmtId="0" fontId="0" fillId="25" borderId="23" xfId="0" applyFill="1" applyBorder="1"/>
    <xf numFmtId="0" fontId="0" fillId="25" borderId="23" xfId="0" applyFill="1" applyBorder="1" applyAlignment="1">
      <alignment horizontal="center"/>
    </xf>
    <xf numFmtId="0" fontId="0" fillId="25" borderId="24" xfId="0" applyFill="1" applyBorder="1"/>
    <xf numFmtId="0" fontId="2" fillId="25" borderId="16" xfId="0" applyFont="1" applyFill="1" applyBorder="1" applyAlignment="1">
      <alignment horizontal="left" vertical="top"/>
    </xf>
    <xf numFmtId="0" fontId="14" fillId="25" borderId="0" xfId="0" applyFont="1" applyFill="1" applyAlignment="1">
      <alignment horizontal="right" vertical="center" indent="1"/>
    </xf>
    <xf numFmtId="0" fontId="96" fillId="0" borderId="0" xfId="0" applyFont="1" applyAlignment="1">
      <alignment vertical="center"/>
    </xf>
    <xf numFmtId="0" fontId="0" fillId="0" borderId="0" xfId="0" applyAlignment="1">
      <alignment vertical="center"/>
    </xf>
    <xf numFmtId="0" fontId="0" fillId="0" borderId="0" xfId="0" applyAlignment="1">
      <alignment horizontal="center" vertical="center"/>
    </xf>
    <xf numFmtId="0" fontId="8" fillId="28" borderId="0" xfId="0" applyFont="1" applyFill="1"/>
    <xf numFmtId="0" fontId="0" fillId="28" borderId="0" xfId="0" applyFill="1"/>
    <xf numFmtId="0" fontId="0" fillId="28" borderId="0" xfId="0" applyFill="1" applyAlignment="1">
      <alignment horizontal="center"/>
    </xf>
    <xf numFmtId="0" fontId="99" fillId="20" borderId="0" xfId="0" applyFont="1" applyFill="1"/>
    <xf numFmtId="0" fontId="100" fillId="14" borderId="0" xfId="0" quotePrefix="1" applyFont="1" applyFill="1"/>
    <xf numFmtId="0" fontId="102" fillId="13" borderId="0" xfId="2" applyFont="1" applyFill="1" applyAlignment="1">
      <alignment horizontal="left"/>
    </xf>
    <xf numFmtId="0" fontId="101" fillId="0" borderId="0" xfId="0" applyFont="1" applyAlignment="1">
      <alignment horizontal="left" vertical="center" indent="3"/>
    </xf>
    <xf numFmtId="0" fontId="0" fillId="0" borderId="0" xfId="0" applyAlignment="1">
      <alignment horizontal="left" vertical="center" indent="3"/>
    </xf>
    <xf numFmtId="0" fontId="0" fillId="0" borderId="0" xfId="0" applyAlignment="1">
      <alignment horizontal="left" indent="3"/>
    </xf>
    <xf numFmtId="0" fontId="67" fillId="14" borderId="0" xfId="0" applyFont="1" applyFill="1" applyAlignment="1">
      <alignment horizontal="left" indent="2"/>
    </xf>
    <xf numFmtId="0" fontId="103" fillId="12" borderId="15" xfId="0" applyFont="1" applyFill="1" applyBorder="1" applyAlignment="1">
      <alignment horizontal="center"/>
    </xf>
    <xf numFmtId="0" fontId="103" fillId="27" borderId="15" xfId="0" applyFont="1" applyFill="1" applyBorder="1" applyAlignment="1">
      <alignment horizontal="center"/>
    </xf>
    <xf numFmtId="9" fontId="0" fillId="6" borderId="6" xfId="0" applyNumberFormat="1" applyFont="1" applyFill="1" applyBorder="1" applyAlignment="1">
      <alignment horizontal="center"/>
    </xf>
    <xf numFmtId="14" fontId="2" fillId="6" borderId="15" xfId="0" applyNumberFormat="1" applyFont="1" applyFill="1" applyBorder="1" applyAlignment="1">
      <alignment horizontal="center"/>
    </xf>
    <xf numFmtId="0" fontId="84" fillId="14" borderId="0" xfId="2" applyFont="1" applyFill="1" applyAlignment="1">
      <alignment horizontal="left"/>
    </xf>
    <xf numFmtId="0" fontId="10" fillId="13" borderId="0" xfId="2" applyFill="1" applyAlignment="1">
      <alignment horizontal="left"/>
    </xf>
    <xf numFmtId="0" fontId="55" fillId="13" borderId="7" xfId="0" applyFont="1" applyFill="1" applyBorder="1" applyAlignment="1">
      <alignment horizontal="left" wrapText="1" indent="1"/>
    </xf>
    <xf numFmtId="0" fontId="55" fillId="13" borderId="0" xfId="0" applyFont="1" applyFill="1" applyAlignment="1">
      <alignment horizontal="left" wrapText="1" indent="1"/>
    </xf>
    <xf numFmtId="0" fontId="1" fillId="12" borderId="12" xfId="0" applyFont="1" applyFill="1" applyBorder="1" applyAlignment="1">
      <alignment horizontal="center" vertical="center"/>
    </xf>
    <xf numFmtId="0" fontId="1" fillId="12" borderId="5" xfId="0" applyFont="1" applyFill="1" applyBorder="1" applyAlignment="1">
      <alignment horizontal="center" vertical="center"/>
    </xf>
    <xf numFmtId="0" fontId="28" fillId="29" borderId="10" xfId="0" applyFont="1" applyFill="1" applyBorder="1" applyAlignment="1">
      <alignment horizontal="center" vertical="center"/>
    </xf>
    <xf numFmtId="0" fontId="1" fillId="4" borderId="14"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1" fillId="4" borderId="12" xfId="0" applyFont="1" applyFill="1" applyBorder="1" applyAlignment="1">
      <alignment horizontal="center" vertical="center"/>
    </xf>
    <xf numFmtId="0" fontId="1" fillId="4" borderId="13" xfId="0" applyFont="1" applyFill="1" applyBorder="1" applyAlignment="1">
      <alignment horizontal="center" vertical="center"/>
    </xf>
    <xf numFmtId="0" fontId="1" fillId="4" borderId="5" xfId="0" applyFont="1" applyFill="1" applyBorder="1" applyAlignment="1">
      <alignment horizontal="center" vertical="center"/>
    </xf>
    <xf numFmtId="0" fontId="0" fillId="12" borderId="12" xfId="0" applyFill="1" applyBorder="1" applyAlignment="1">
      <alignment horizontal="center" vertical="center"/>
    </xf>
    <xf numFmtId="0" fontId="0" fillId="12" borderId="13" xfId="0" applyFill="1" applyBorder="1" applyAlignment="1">
      <alignment horizontal="center" vertical="center"/>
    </xf>
    <xf numFmtId="0" fontId="0" fillId="12" borderId="5" xfId="0" applyFill="1" applyBorder="1" applyAlignment="1">
      <alignment horizontal="center" vertical="center"/>
    </xf>
    <xf numFmtId="0" fontId="55" fillId="13" borderId="0" xfId="0" applyFont="1" applyFill="1" applyAlignment="1">
      <alignment horizontal="left" vertical="center" indent="1"/>
    </xf>
    <xf numFmtId="0" fontId="39" fillId="13" borderId="0" xfId="0" applyFont="1" applyFill="1" applyAlignment="1">
      <alignment horizontal="right" vertical="center" indent="1"/>
    </xf>
    <xf numFmtId="0" fontId="39" fillId="13" borderId="9" xfId="0" applyFont="1" applyFill="1" applyBorder="1" applyAlignment="1">
      <alignment horizontal="right" vertical="center" indent="1"/>
    </xf>
    <xf numFmtId="0" fontId="75" fillId="29" borderId="0" xfId="0" applyFont="1" applyFill="1" applyAlignment="1">
      <alignment horizontal="right" vertical="center" indent="1"/>
    </xf>
    <xf numFmtId="0" fontId="75" fillId="29" borderId="9" xfId="0" applyFont="1" applyFill="1" applyBorder="1" applyAlignment="1">
      <alignment horizontal="right" vertical="center" indent="1"/>
    </xf>
    <xf numFmtId="0" fontId="28" fillId="13" borderId="10" xfId="0" applyFont="1" applyFill="1" applyBorder="1" applyAlignment="1">
      <alignment horizontal="center" vertical="center"/>
    </xf>
    <xf numFmtId="0" fontId="1" fillId="4" borderId="12" xfId="0" applyFont="1" applyFill="1" applyBorder="1" applyAlignment="1">
      <alignment horizontal="center"/>
    </xf>
    <xf numFmtId="0" fontId="1" fillId="4" borderId="13" xfId="0" applyFont="1" applyFill="1" applyBorder="1" applyAlignment="1">
      <alignment horizontal="center"/>
    </xf>
    <xf numFmtId="0" fontId="1" fillId="4" borderId="5" xfId="0" applyFont="1" applyFill="1" applyBorder="1" applyAlignment="1">
      <alignment horizontal="center"/>
    </xf>
    <xf numFmtId="0" fontId="1" fillId="4" borderId="14" xfId="0" applyFont="1" applyFill="1" applyBorder="1" applyAlignment="1">
      <alignment horizontal="center" wrapText="1"/>
    </xf>
    <xf numFmtId="0" fontId="1" fillId="4" borderId="6" xfId="0" applyFont="1" applyFill="1" applyBorder="1" applyAlignment="1">
      <alignment horizontal="center" wrapText="1"/>
    </xf>
    <xf numFmtId="0" fontId="36" fillId="13" borderId="10" xfId="0" applyFont="1" applyFill="1" applyBorder="1" applyAlignment="1">
      <alignment horizontal="center" vertical="center"/>
    </xf>
    <xf numFmtId="0" fontId="71" fillId="32" borderId="0" xfId="0" applyFont="1" applyFill="1" applyAlignment="1">
      <alignment horizontal="center" vertical="center"/>
    </xf>
    <xf numFmtId="0" fontId="0" fillId="21" borderId="14" xfId="0" applyFill="1" applyBorder="1" applyAlignment="1">
      <alignment horizontal="center" vertical="center" wrapText="1"/>
    </xf>
    <xf numFmtId="0" fontId="0" fillId="21" borderId="15" xfId="0" applyFill="1" applyBorder="1" applyAlignment="1">
      <alignment horizontal="center" vertical="center" wrapText="1"/>
    </xf>
    <xf numFmtId="0" fontId="0" fillId="21" borderId="6" xfId="0" applyFill="1" applyBorder="1" applyAlignment="1">
      <alignment horizontal="center" vertical="center" wrapText="1"/>
    </xf>
    <xf numFmtId="0" fontId="0" fillId="21" borderId="1" xfId="0" applyFill="1" applyBorder="1" applyAlignment="1">
      <alignment horizontal="center" vertical="center" wrapText="1"/>
    </xf>
    <xf numFmtId="0" fontId="6" fillId="13" borderId="0" xfId="0" applyFont="1" applyFill="1" applyAlignment="1">
      <alignment horizontal="center"/>
    </xf>
    <xf numFmtId="0" fontId="6" fillId="13" borderId="3" xfId="0" applyFont="1" applyFill="1" applyBorder="1" applyAlignment="1">
      <alignment horizontal="center"/>
    </xf>
    <xf numFmtId="0" fontId="10" fillId="13" borderId="0" xfId="2" applyFill="1" applyAlignment="1">
      <alignment horizontal="left" indent="1"/>
    </xf>
    <xf numFmtId="0" fontId="102" fillId="13" borderId="0" xfId="2" applyFont="1" applyFill="1" applyAlignment="1">
      <alignment horizontal="left"/>
    </xf>
    <xf numFmtId="0" fontId="102" fillId="13" borderId="0" xfId="2" applyFont="1" applyFill="1" applyAlignment="1"/>
    <xf numFmtId="0" fontId="102" fillId="13" borderId="0" xfId="2" applyFont="1" applyFill="1" applyAlignment="1">
      <alignment horizontal="left" indent="1"/>
    </xf>
  </cellXfs>
  <cellStyles count="4">
    <cellStyle name="Currency" xfId="1" builtinId="4"/>
    <cellStyle name="Hyperlink" xfId="2" builtinId="8"/>
    <cellStyle name="Normal" xfId="0" builtinId="0"/>
    <cellStyle name="Percent" xfId="3" builtinId="5"/>
  </cellStyles>
  <dxfs count="44">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s>
  <tableStyles count="0" defaultTableStyle="TableStyleMedium2" defaultPivotStyle="PivotStyleLight16"/>
  <colors>
    <mruColors>
      <color rgb="FFFFFFCC"/>
      <color rgb="FFFFCCCC"/>
      <color rgb="FFFF99CC"/>
      <color rgb="FFF1592A"/>
      <color rgb="FFFFFF99"/>
      <color rgb="FF0000FF"/>
      <color rgb="FFCC3300"/>
      <color rgb="FFFFCC99"/>
      <color rgb="FFFFCC66"/>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F71-4992-80AC-B128A743C514}"/>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9F71-4992-80AC-B128A743C514}"/>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9F71-4992-80AC-B128A743C514}"/>
              </c:ext>
            </c:extLst>
          </c:dPt>
          <c:val>
            <c:numRef>
              <c:f>'SPERT® Normal (1-Point entry)'!$D$114:$D$116</c:f>
              <c:numCache>
                <c:formatCode>0%</c:formatCode>
                <c:ptCount val="3"/>
                <c:pt idx="0">
                  <c:v>0.76881003905680756</c:v>
                </c:pt>
                <c:pt idx="1">
                  <c:v>0.17670886351665163</c:v>
                </c:pt>
                <c:pt idx="2">
                  <c:v>5.4481097426540837E-2</c:v>
                </c:pt>
              </c:numCache>
            </c:numRef>
          </c:val>
          <c:extLst>
            <c:ext xmlns:c16="http://schemas.microsoft.com/office/drawing/2014/chart" uri="{C3380CC4-5D6E-409C-BE32-E72D297353CC}">
              <c16:uniqueId val="{00000006-9F71-4992-80AC-B128A743C51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Normal</a:t>
            </a:r>
            <a:r>
              <a:rPr lang="en-US" baseline="0"/>
              <a:t> Distribution of All Rows Combined</a:t>
            </a:r>
            <a:endParaRPr lang="en-US"/>
          </a:p>
        </c:rich>
      </c:tx>
      <c:layout>
        <c:manualLayout>
          <c:xMode val="edge"/>
          <c:yMode val="edge"/>
          <c:x val="0.34299032556621739"/>
          <c:y val="3.29670329670329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'SPERT® Normal (1-Point entry)'!$U$104:$DR$104</c:f>
              <c:numCache>
                <c:formatCode>#,##0_);\(#,##0\)</c:formatCode>
                <c:ptCount val="102"/>
                <c:pt idx="0">
                  <c:v>554.38904811790803</c:v>
                </c:pt>
                <c:pt idx="1">
                  <c:v>561.43084914527617</c:v>
                </c:pt>
                <c:pt idx="2">
                  <c:v>568.47265017264431</c:v>
                </c:pt>
                <c:pt idx="3">
                  <c:v>575.51445120001245</c:v>
                </c:pt>
                <c:pt idx="4">
                  <c:v>582.55625222738058</c:v>
                </c:pt>
                <c:pt idx="5">
                  <c:v>589.59805325474872</c:v>
                </c:pt>
                <c:pt idx="6">
                  <c:v>596.63985428211686</c:v>
                </c:pt>
                <c:pt idx="7">
                  <c:v>603.681655309485</c:v>
                </c:pt>
                <c:pt idx="8">
                  <c:v>610.72345633685313</c:v>
                </c:pt>
                <c:pt idx="9">
                  <c:v>617.76525736422127</c:v>
                </c:pt>
                <c:pt idx="10">
                  <c:v>624.80705839158941</c:v>
                </c:pt>
                <c:pt idx="11">
                  <c:v>631.84885941895755</c:v>
                </c:pt>
                <c:pt idx="12">
                  <c:v>638.89066044632568</c:v>
                </c:pt>
                <c:pt idx="13">
                  <c:v>645.93246147369382</c:v>
                </c:pt>
                <c:pt idx="14">
                  <c:v>652.97426250106196</c:v>
                </c:pt>
                <c:pt idx="15">
                  <c:v>660.0160635284301</c:v>
                </c:pt>
                <c:pt idx="16">
                  <c:v>667.05786455579823</c:v>
                </c:pt>
                <c:pt idx="17">
                  <c:v>674.09966558316637</c:v>
                </c:pt>
                <c:pt idx="18">
                  <c:v>681.14146661053451</c:v>
                </c:pt>
                <c:pt idx="19">
                  <c:v>688.18326763790265</c:v>
                </c:pt>
                <c:pt idx="20">
                  <c:v>695.22506866527078</c:v>
                </c:pt>
                <c:pt idx="21">
                  <c:v>702.26686969263892</c:v>
                </c:pt>
                <c:pt idx="22">
                  <c:v>709.30867072000706</c:v>
                </c:pt>
                <c:pt idx="23">
                  <c:v>716.3504717473752</c:v>
                </c:pt>
                <c:pt idx="24">
                  <c:v>723.39227277474333</c:v>
                </c:pt>
                <c:pt idx="25">
                  <c:v>730.43407380211147</c:v>
                </c:pt>
                <c:pt idx="26">
                  <c:v>737.47587482947961</c:v>
                </c:pt>
                <c:pt idx="27">
                  <c:v>744.51767585684775</c:v>
                </c:pt>
                <c:pt idx="28">
                  <c:v>751.55947688421588</c:v>
                </c:pt>
                <c:pt idx="29">
                  <c:v>758.60127791158402</c:v>
                </c:pt>
                <c:pt idx="30">
                  <c:v>765.64307893895216</c:v>
                </c:pt>
                <c:pt idx="31">
                  <c:v>772.6848799663203</c:v>
                </c:pt>
                <c:pt idx="32">
                  <c:v>779.72668099368843</c:v>
                </c:pt>
                <c:pt idx="33">
                  <c:v>786.76848202105657</c:v>
                </c:pt>
                <c:pt idx="34">
                  <c:v>793.81028304842471</c:v>
                </c:pt>
                <c:pt idx="35">
                  <c:v>800.85208407579285</c:v>
                </c:pt>
                <c:pt idx="36">
                  <c:v>807.89388510316098</c:v>
                </c:pt>
                <c:pt idx="37">
                  <c:v>814.93568613052912</c:v>
                </c:pt>
                <c:pt idx="38">
                  <c:v>821.97748715789726</c:v>
                </c:pt>
                <c:pt idx="39">
                  <c:v>829.0192881852654</c:v>
                </c:pt>
                <c:pt idx="40">
                  <c:v>836.06108921263353</c:v>
                </c:pt>
                <c:pt idx="41">
                  <c:v>843.10289024000167</c:v>
                </c:pt>
                <c:pt idx="42">
                  <c:v>850.14469126736981</c:v>
                </c:pt>
                <c:pt idx="43">
                  <c:v>857.18649229473795</c:v>
                </c:pt>
                <c:pt idx="44">
                  <c:v>864.22829332210608</c:v>
                </c:pt>
                <c:pt idx="45">
                  <c:v>871.27009434947422</c:v>
                </c:pt>
                <c:pt idx="46">
                  <c:v>878.31189537684236</c:v>
                </c:pt>
                <c:pt idx="47">
                  <c:v>885.3536964042105</c:v>
                </c:pt>
                <c:pt idx="48">
                  <c:v>892.39549743157863</c:v>
                </c:pt>
                <c:pt idx="49">
                  <c:v>899.43729845894677</c:v>
                </c:pt>
                <c:pt idx="50">
                  <c:v>906.47909948631491</c:v>
                </c:pt>
                <c:pt idx="51">
                  <c:v>913.52090051368305</c:v>
                </c:pt>
                <c:pt idx="52">
                  <c:v>920.56270154105118</c:v>
                </c:pt>
                <c:pt idx="53">
                  <c:v>927.60450256841932</c:v>
                </c:pt>
                <c:pt idx="54">
                  <c:v>934.64630359578746</c:v>
                </c:pt>
                <c:pt idx="55">
                  <c:v>941.6881046231556</c:v>
                </c:pt>
                <c:pt idx="56">
                  <c:v>948.72990565052373</c:v>
                </c:pt>
                <c:pt idx="57">
                  <c:v>955.77170667789187</c:v>
                </c:pt>
                <c:pt idx="58">
                  <c:v>962.81350770526001</c:v>
                </c:pt>
                <c:pt idx="59">
                  <c:v>969.85530873262815</c:v>
                </c:pt>
                <c:pt idx="60">
                  <c:v>976.89710975999628</c:v>
                </c:pt>
                <c:pt idx="61">
                  <c:v>983.93891078736442</c:v>
                </c:pt>
                <c:pt idx="62">
                  <c:v>990.98071181473256</c:v>
                </c:pt>
                <c:pt idx="63">
                  <c:v>998.0225128421007</c:v>
                </c:pt>
                <c:pt idx="64">
                  <c:v>1005.0643138694688</c:v>
                </c:pt>
                <c:pt idx="65">
                  <c:v>1012.106114896837</c:v>
                </c:pt>
                <c:pt idx="66">
                  <c:v>1019.1479159242051</c:v>
                </c:pt>
                <c:pt idx="67">
                  <c:v>1026.1897169515732</c:v>
                </c:pt>
                <c:pt idx="68">
                  <c:v>1033.2315179789414</c:v>
                </c:pt>
                <c:pt idx="69">
                  <c:v>1040.2733190063095</c:v>
                </c:pt>
                <c:pt idx="70">
                  <c:v>1047.3151200336777</c:v>
                </c:pt>
                <c:pt idx="71">
                  <c:v>1054.3569210610458</c:v>
                </c:pt>
                <c:pt idx="72">
                  <c:v>1061.3987220884139</c:v>
                </c:pt>
                <c:pt idx="73">
                  <c:v>1068.4405231157821</c:v>
                </c:pt>
                <c:pt idx="74">
                  <c:v>1075.4823241431502</c:v>
                </c:pt>
                <c:pt idx="75">
                  <c:v>1082.5241251705183</c:v>
                </c:pt>
                <c:pt idx="76">
                  <c:v>1089.5659261978865</c:v>
                </c:pt>
                <c:pt idx="77">
                  <c:v>1096.6077272252546</c:v>
                </c:pt>
                <c:pt idx="78">
                  <c:v>1103.6495282526228</c:v>
                </c:pt>
                <c:pt idx="79">
                  <c:v>1110.6913292799909</c:v>
                </c:pt>
                <c:pt idx="80">
                  <c:v>1117.733130307359</c:v>
                </c:pt>
                <c:pt idx="81">
                  <c:v>1124.7749313347272</c:v>
                </c:pt>
                <c:pt idx="82">
                  <c:v>1131.8167323620953</c:v>
                </c:pt>
                <c:pt idx="83">
                  <c:v>1138.8585333894634</c:v>
                </c:pt>
                <c:pt idx="84">
                  <c:v>1145.9003344168316</c:v>
                </c:pt>
                <c:pt idx="85">
                  <c:v>1152.9421354441997</c:v>
                </c:pt>
                <c:pt idx="86">
                  <c:v>1159.9839364715679</c:v>
                </c:pt>
                <c:pt idx="87">
                  <c:v>1167.025737498936</c:v>
                </c:pt>
                <c:pt idx="88">
                  <c:v>1174.0675385263041</c:v>
                </c:pt>
                <c:pt idx="89">
                  <c:v>1181.1093395536723</c:v>
                </c:pt>
                <c:pt idx="90">
                  <c:v>1188.1511405810404</c:v>
                </c:pt>
                <c:pt idx="91">
                  <c:v>1195.1929416084085</c:v>
                </c:pt>
                <c:pt idx="92">
                  <c:v>1202.2347426357767</c:v>
                </c:pt>
                <c:pt idx="93">
                  <c:v>1209.2765436631448</c:v>
                </c:pt>
                <c:pt idx="94">
                  <c:v>1216.318344690513</c:v>
                </c:pt>
                <c:pt idx="95">
                  <c:v>1223.3601457178811</c:v>
                </c:pt>
                <c:pt idx="96">
                  <c:v>1230.4019467452492</c:v>
                </c:pt>
                <c:pt idx="97">
                  <c:v>1237.4437477726174</c:v>
                </c:pt>
                <c:pt idx="98">
                  <c:v>1244.4855487999855</c:v>
                </c:pt>
                <c:pt idx="99">
                  <c:v>1251.5273498273536</c:v>
                </c:pt>
                <c:pt idx="100">
                  <c:v>1258.5691508547218</c:v>
                </c:pt>
                <c:pt idx="101">
                  <c:v>1265.610951882092</c:v>
                </c:pt>
              </c:numCache>
            </c:numRef>
          </c:cat>
          <c:val>
            <c:numRef>
              <c:f>'SPERT® Normal (1-Point entry)'!$DS$106:$HO$106</c:f>
              <c:numCache>
                <c:formatCode>General</c:formatCode>
                <c:ptCount val="101"/>
                <c:pt idx="0">
                  <c:v>4.4602963403209806E-5</c:v>
                </c:pt>
                <c:pt idx="1">
                  <c:v>5.3022933311443702E-5</c:v>
                </c:pt>
                <c:pt idx="2">
                  <c:v>6.2810338221673179E-5</c:v>
                </c:pt>
                <c:pt idx="3">
                  <c:v>7.4142266874558039E-5</c:v>
                </c:pt>
                <c:pt idx="4">
                  <c:v>8.7210330996791296E-5</c:v>
                </c:pt>
                <c:pt idx="5">
                  <c:v>1.0222034808984656E-4</c:v>
                </c:pt>
                <c:pt idx="6">
                  <c:v>1.1939169624593811E-4</c:v>
                </c:pt>
                <c:pt idx="7">
                  <c:v>1.389562980682724E-4</c:v>
                </c:pt>
                <c:pt idx="8">
                  <c:v>1.6115719320653163E-4</c:v>
                </c:pt>
                <c:pt idx="9">
                  <c:v>1.8624666310271872E-4</c:v>
                </c:pt>
                <c:pt idx="10">
                  <c:v>2.1448387741715294E-4</c:v>
                </c:pt>
                <c:pt idx="11">
                  <c:v>2.4613203936530153E-4</c:v>
                </c:pt>
                <c:pt idx="12">
                  <c:v>2.8145501688317119E-4</c:v>
                </c:pt>
                <c:pt idx="13">
                  <c:v>3.2071345812570944E-4</c:v>
                </c:pt>
                <c:pt idx="14">
                  <c:v>3.6416040318673274E-4</c:v>
                </c:pt>
                <c:pt idx="15">
                  <c:v>4.1203641892493994E-4</c:v>
                </c:pt>
                <c:pt idx="16">
                  <c:v>4.6456430011518953E-4</c:v>
                </c:pt>
                <c:pt idx="17">
                  <c:v>5.2194339745485188E-4</c:v>
                </c:pt>
                <c:pt idx="18">
                  <c:v>5.8434365079196998E-4</c:v>
                </c:pt>
                <c:pt idx="19">
                  <c:v>6.518994237752233E-4</c:v>
                </c:pt>
                <c:pt idx="20">
                  <c:v>7.2470325335584362E-4</c:v>
                </c:pt>
                <c:pt idx="21">
                  <c:v>8.027996435456781E-4</c:v>
                </c:pt>
                <c:pt idx="22">
                  <c:v>8.8617904686672476E-4</c:v>
                </c:pt>
                <c:pt idx="23">
                  <c:v>9.7477218831921834E-4</c:v>
                </c:pt>
                <c:pt idx="24">
                  <c:v>1.0684448947687851E-3</c:v>
                </c:pt>
                <c:pt idx="25">
                  <c:v>1.1669935967765072E-3</c:v>
                </c:pt>
                <c:pt idx="26">
                  <c:v>1.2701416695151881E-3</c:v>
                </c:pt>
                <c:pt idx="27">
                  <c:v>1.3775367740855211E-3</c:v>
                </c:pt>
                <c:pt idx="28">
                  <c:v>1.4887493499599071E-3</c:v>
                </c:pt>
                <c:pt idx="29">
                  <c:v>1.6032723932954964E-3</c:v>
                </c:pt>
                <c:pt idx="30">
                  <c:v>1.7205226345127016E-3</c:v>
                </c:pt>
                <c:pt idx="31">
                  <c:v>1.8398432020716043E-3</c:v>
                </c:pt>
                <c:pt idx="32">
                  <c:v>1.9605078282444281E-3</c:v>
                </c:pt>
                <c:pt idx="33">
                  <c:v>2.0817266175319231E-3</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0-A88C-4015-93DE-F041E5090CC5}"/>
            </c:ext>
          </c:extLst>
        </c:ser>
        <c:ser>
          <c:idx val="1"/>
          <c:order val="1"/>
          <c:spPr>
            <a:solidFill>
              <a:schemeClr val="accent1"/>
            </a:solidFill>
            <a:ln>
              <a:noFill/>
            </a:ln>
            <a:effectLst/>
          </c:spPr>
          <c:invertIfNegative val="0"/>
          <c:cat>
            <c:numRef>
              <c:f>'SPERT® Normal (1-Point entry)'!$U$104:$DR$104</c:f>
              <c:numCache>
                <c:formatCode>#,##0_);\(#,##0\)</c:formatCode>
                <c:ptCount val="102"/>
                <c:pt idx="0">
                  <c:v>554.38904811790803</c:v>
                </c:pt>
                <c:pt idx="1">
                  <c:v>561.43084914527617</c:v>
                </c:pt>
                <c:pt idx="2">
                  <c:v>568.47265017264431</c:v>
                </c:pt>
                <c:pt idx="3">
                  <c:v>575.51445120001245</c:v>
                </c:pt>
                <c:pt idx="4">
                  <c:v>582.55625222738058</c:v>
                </c:pt>
                <c:pt idx="5">
                  <c:v>589.59805325474872</c:v>
                </c:pt>
                <c:pt idx="6">
                  <c:v>596.63985428211686</c:v>
                </c:pt>
                <c:pt idx="7">
                  <c:v>603.681655309485</c:v>
                </c:pt>
                <c:pt idx="8">
                  <c:v>610.72345633685313</c:v>
                </c:pt>
                <c:pt idx="9">
                  <c:v>617.76525736422127</c:v>
                </c:pt>
                <c:pt idx="10">
                  <c:v>624.80705839158941</c:v>
                </c:pt>
                <c:pt idx="11">
                  <c:v>631.84885941895755</c:v>
                </c:pt>
                <c:pt idx="12">
                  <c:v>638.89066044632568</c:v>
                </c:pt>
                <c:pt idx="13">
                  <c:v>645.93246147369382</c:v>
                </c:pt>
                <c:pt idx="14">
                  <c:v>652.97426250106196</c:v>
                </c:pt>
                <c:pt idx="15">
                  <c:v>660.0160635284301</c:v>
                </c:pt>
                <c:pt idx="16">
                  <c:v>667.05786455579823</c:v>
                </c:pt>
                <c:pt idx="17">
                  <c:v>674.09966558316637</c:v>
                </c:pt>
                <c:pt idx="18">
                  <c:v>681.14146661053451</c:v>
                </c:pt>
                <c:pt idx="19">
                  <c:v>688.18326763790265</c:v>
                </c:pt>
                <c:pt idx="20">
                  <c:v>695.22506866527078</c:v>
                </c:pt>
                <c:pt idx="21">
                  <c:v>702.26686969263892</c:v>
                </c:pt>
                <c:pt idx="22">
                  <c:v>709.30867072000706</c:v>
                </c:pt>
                <c:pt idx="23">
                  <c:v>716.3504717473752</c:v>
                </c:pt>
                <c:pt idx="24">
                  <c:v>723.39227277474333</c:v>
                </c:pt>
                <c:pt idx="25">
                  <c:v>730.43407380211147</c:v>
                </c:pt>
                <c:pt idx="26">
                  <c:v>737.47587482947961</c:v>
                </c:pt>
                <c:pt idx="27">
                  <c:v>744.51767585684775</c:v>
                </c:pt>
                <c:pt idx="28">
                  <c:v>751.55947688421588</c:v>
                </c:pt>
                <c:pt idx="29">
                  <c:v>758.60127791158402</c:v>
                </c:pt>
                <c:pt idx="30">
                  <c:v>765.64307893895216</c:v>
                </c:pt>
                <c:pt idx="31">
                  <c:v>772.6848799663203</c:v>
                </c:pt>
                <c:pt idx="32">
                  <c:v>779.72668099368843</c:v>
                </c:pt>
                <c:pt idx="33">
                  <c:v>786.76848202105657</c:v>
                </c:pt>
                <c:pt idx="34">
                  <c:v>793.81028304842471</c:v>
                </c:pt>
                <c:pt idx="35">
                  <c:v>800.85208407579285</c:v>
                </c:pt>
                <c:pt idx="36">
                  <c:v>807.89388510316098</c:v>
                </c:pt>
                <c:pt idx="37">
                  <c:v>814.93568613052912</c:v>
                </c:pt>
                <c:pt idx="38">
                  <c:v>821.97748715789726</c:v>
                </c:pt>
                <c:pt idx="39">
                  <c:v>829.0192881852654</c:v>
                </c:pt>
                <c:pt idx="40">
                  <c:v>836.06108921263353</c:v>
                </c:pt>
                <c:pt idx="41">
                  <c:v>843.10289024000167</c:v>
                </c:pt>
                <c:pt idx="42">
                  <c:v>850.14469126736981</c:v>
                </c:pt>
                <c:pt idx="43">
                  <c:v>857.18649229473795</c:v>
                </c:pt>
                <c:pt idx="44">
                  <c:v>864.22829332210608</c:v>
                </c:pt>
                <c:pt idx="45">
                  <c:v>871.27009434947422</c:v>
                </c:pt>
                <c:pt idx="46">
                  <c:v>878.31189537684236</c:v>
                </c:pt>
                <c:pt idx="47">
                  <c:v>885.3536964042105</c:v>
                </c:pt>
                <c:pt idx="48">
                  <c:v>892.39549743157863</c:v>
                </c:pt>
                <c:pt idx="49">
                  <c:v>899.43729845894677</c:v>
                </c:pt>
                <c:pt idx="50">
                  <c:v>906.47909948631491</c:v>
                </c:pt>
                <c:pt idx="51">
                  <c:v>913.52090051368305</c:v>
                </c:pt>
                <c:pt idx="52">
                  <c:v>920.56270154105118</c:v>
                </c:pt>
                <c:pt idx="53">
                  <c:v>927.60450256841932</c:v>
                </c:pt>
                <c:pt idx="54">
                  <c:v>934.64630359578746</c:v>
                </c:pt>
                <c:pt idx="55">
                  <c:v>941.6881046231556</c:v>
                </c:pt>
                <c:pt idx="56">
                  <c:v>948.72990565052373</c:v>
                </c:pt>
                <c:pt idx="57">
                  <c:v>955.77170667789187</c:v>
                </c:pt>
                <c:pt idx="58">
                  <c:v>962.81350770526001</c:v>
                </c:pt>
                <c:pt idx="59">
                  <c:v>969.85530873262815</c:v>
                </c:pt>
                <c:pt idx="60">
                  <c:v>976.89710975999628</c:v>
                </c:pt>
                <c:pt idx="61">
                  <c:v>983.93891078736442</c:v>
                </c:pt>
                <c:pt idx="62">
                  <c:v>990.98071181473256</c:v>
                </c:pt>
                <c:pt idx="63">
                  <c:v>998.0225128421007</c:v>
                </c:pt>
                <c:pt idx="64">
                  <c:v>1005.0643138694688</c:v>
                </c:pt>
                <c:pt idx="65">
                  <c:v>1012.106114896837</c:v>
                </c:pt>
                <c:pt idx="66">
                  <c:v>1019.1479159242051</c:v>
                </c:pt>
                <c:pt idx="67">
                  <c:v>1026.1897169515732</c:v>
                </c:pt>
                <c:pt idx="68">
                  <c:v>1033.2315179789414</c:v>
                </c:pt>
                <c:pt idx="69">
                  <c:v>1040.2733190063095</c:v>
                </c:pt>
                <c:pt idx="70">
                  <c:v>1047.3151200336777</c:v>
                </c:pt>
                <c:pt idx="71">
                  <c:v>1054.3569210610458</c:v>
                </c:pt>
                <c:pt idx="72">
                  <c:v>1061.3987220884139</c:v>
                </c:pt>
                <c:pt idx="73">
                  <c:v>1068.4405231157821</c:v>
                </c:pt>
                <c:pt idx="74">
                  <c:v>1075.4823241431502</c:v>
                </c:pt>
                <c:pt idx="75">
                  <c:v>1082.5241251705183</c:v>
                </c:pt>
                <c:pt idx="76">
                  <c:v>1089.5659261978865</c:v>
                </c:pt>
                <c:pt idx="77">
                  <c:v>1096.6077272252546</c:v>
                </c:pt>
                <c:pt idx="78">
                  <c:v>1103.6495282526228</c:v>
                </c:pt>
                <c:pt idx="79">
                  <c:v>1110.6913292799909</c:v>
                </c:pt>
                <c:pt idx="80">
                  <c:v>1117.733130307359</c:v>
                </c:pt>
                <c:pt idx="81">
                  <c:v>1124.7749313347272</c:v>
                </c:pt>
                <c:pt idx="82">
                  <c:v>1131.8167323620953</c:v>
                </c:pt>
                <c:pt idx="83">
                  <c:v>1138.8585333894634</c:v>
                </c:pt>
                <c:pt idx="84">
                  <c:v>1145.9003344168316</c:v>
                </c:pt>
                <c:pt idx="85">
                  <c:v>1152.9421354441997</c:v>
                </c:pt>
                <c:pt idx="86">
                  <c:v>1159.9839364715679</c:v>
                </c:pt>
                <c:pt idx="87">
                  <c:v>1167.025737498936</c:v>
                </c:pt>
                <c:pt idx="88">
                  <c:v>1174.0675385263041</c:v>
                </c:pt>
                <c:pt idx="89">
                  <c:v>1181.1093395536723</c:v>
                </c:pt>
                <c:pt idx="90">
                  <c:v>1188.1511405810404</c:v>
                </c:pt>
                <c:pt idx="91">
                  <c:v>1195.1929416084085</c:v>
                </c:pt>
                <c:pt idx="92">
                  <c:v>1202.2347426357767</c:v>
                </c:pt>
                <c:pt idx="93">
                  <c:v>1209.2765436631448</c:v>
                </c:pt>
                <c:pt idx="94">
                  <c:v>1216.318344690513</c:v>
                </c:pt>
                <c:pt idx="95">
                  <c:v>1223.3601457178811</c:v>
                </c:pt>
                <c:pt idx="96">
                  <c:v>1230.4019467452492</c:v>
                </c:pt>
                <c:pt idx="97">
                  <c:v>1237.4437477726174</c:v>
                </c:pt>
                <c:pt idx="98">
                  <c:v>1244.4855487999855</c:v>
                </c:pt>
                <c:pt idx="99">
                  <c:v>1251.5273498273536</c:v>
                </c:pt>
                <c:pt idx="100">
                  <c:v>1258.5691508547218</c:v>
                </c:pt>
                <c:pt idx="101">
                  <c:v>1265.610951882092</c:v>
                </c:pt>
              </c:numCache>
            </c:numRef>
          </c:cat>
          <c:val>
            <c:numRef>
              <c:f>'SPERT® Normal (1-Point entry)'!$DS$107:$HO$107</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2.2026533600558794E-3</c:v>
                </c:pt>
                <c:pt idx="35">
                  <c:v>2.3223943318068734E-3</c:v>
                </c:pt>
                <c:pt idx="36">
                  <c:v>2.4400184822121755E-3</c:v>
                </c:pt>
                <c:pt idx="37">
                  <c:v>2.5545688684015981E-3</c:v>
                </c:pt>
                <c:pt idx="38">
                  <c:v>2.6650751561447137E-3</c:v>
                </c:pt>
                <c:pt idx="39">
                  <c:v>2.7705669710847637E-3</c:v>
                </c:pt>
                <c:pt idx="40">
                  <c:v>2.870087851940675E-3</c:v>
                </c:pt>
                <c:pt idx="41">
                  <c:v>2.9627095310362736E-3</c:v>
                </c:pt>
                <c:pt idx="42">
                  <c:v>3.0475462479484794E-3</c:v>
                </c:pt>
                <c:pt idx="43">
                  <c:v>3.1237687901532955E-3</c:v>
                </c:pt>
                <c:pt idx="44">
                  <c:v>3.190617950961208E-3</c:v>
                </c:pt>
                <c:pt idx="45">
                  <c:v>3.2474171001705856E-3</c:v>
                </c:pt>
                <c:pt idx="46">
                  <c:v>3.2935835768289901E-3</c:v>
                </c:pt>
                <c:pt idx="47">
                  <c:v>3.3286386360672198E-3</c:v>
                </c:pt>
                <c:pt idx="48">
                  <c:v>3.3522157126375136E-3</c:v>
                </c:pt>
                <c:pt idx="49">
                  <c:v>3.3640668017257164E-3</c:v>
                </c:pt>
                <c:pt idx="50">
                  <c:v>3.3640668017257186E-3</c:v>
                </c:pt>
                <c:pt idx="51">
                  <c:v>3.3522157126375184E-3</c:v>
                </c:pt>
                <c:pt idx="52">
                  <c:v>3.3286386360672281E-3</c:v>
                </c:pt>
                <c:pt idx="53">
                  <c:v>3.2935835768290013E-3</c:v>
                </c:pt>
                <c:pt idx="54">
                  <c:v>3.2474171001706008E-3</c:v>
                </c:pt>
                <c:pt idx="55">
                  <c:v>3.1906179509612262E-3</c:v>
                </c:pt>
                <c:pt idx="56">
                  <c:v>3.1237687901533163E-3</c:v>
                </c:pt>
                <c:pt idx="57">
                  <c:v>3.0475462479485028E-3</c:v>
                </c:pt>
                <c:pt idx="58">
                  <c:v>2.9627095310362991E-3</c:v>
                </c:pt>
                <c:pt idx="59">
                  <c:v>2.8700878519407032E-3</c:v>
                </c:pt>
                <c:pt idx="60">
                  <c:v>2.7705669710847937E-3</c:v>
                </c:pt>
                <c:pt idx="61">
                  <c:v>2.665075156144745E-3</c:v>
                </c:pt>
                <c:pt idx="62">
                  <c:v>2.5545688684016311E-3</c:v>
                </c:pt>
                <c:pt idx="63">
                  <c:v>2.4400184822122094E-3</c:v>
                </c:pt>
                <c:pt idx="64">
                  <c:v>2.3223943318069077E-3</c:v>
                </c:pt>
                <c:pt idx="65">
                  <c:v>2.2026533600559141E-3</c:v>
                </c:pt>
                <c:pt idx="66">
                  <c:v>2.0817266175319582E-3</c:v>
                </c:pt>
                <c:pt idx="67">
                  <c:v>1.9605078282444628E-3</c:v>
                </c:pt>
                <c:pt idx="68">
                  <c:v>1.8398432020716397E-3</c:v>
                </c:pt>
                <c:pt idx="69">
                  <c:v>1.7205226345127357E-3</c:v>
                </c:pt>
                <c:pt idx="70">
                  <c:v>1.6032723932955296E-3</c:v>
                </c:pt>
                <c:pt idx="71">
                  <c:v>1.4887493499599394E-3</c:v>
                </c:pt>
                <c:pt idx="72">
                  <c:v>1.3775367740855528E-3</c:v>
                </c:pt>
                <c:pt idx="73">
                  <c:v>1.2701416695152185E-3</c:v>
                </c:pt>
                <c:pt idx="74">
                  <c:v>1.1669935967765362E-3</c:v>
                </c:pt>
                <c:pt idx="75">
                  <c:v>1.0684448947688131E-3</c:v>
                </c:pt>
                <c:pt idx="76">
                  <c:v>9.7477218831924502E-4</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0-B85D-4094-B70F-B57D1944E04E}"/>
            </c:ext>
          </c:extLst>
        </c:ser>
        <c:ser>
          <c:idx val="2"/>
          <c:order val="2"/>
          <c:spPr>
            <a:solidFill>
              <a:schemeClr val="accent2"/>
            </a:solidFill>
            <a:ln>
              <a:noFill/>
            </a:ln>
            <a:effectLst/>
          </c:spPr>
          <c:invertIfNegative val="0"/>
          <c:cat>
            <c:numRef>
              <c:f>'SPERT® Normal (1-Point entry)'!$U$104:$DR$104</c:f>
              <c:numCache>
                <c:formatCode>#,##0_);\(#,##0\)</c:formatCode>
                <c:ptCount val="102"/>
                <c:pt idx="0">
                  <c:v>554.38904811790803</c:v>
                </c:pt>
                <c:pt idx="1">
                  <c:v>561.43084914527617</c:v>
                </c:pt>
                <c:pt idx="2">
                  <c:v>568.47265017264431</c:v>
                </c:pt>
                <c:pt idx="3">
                  <c:v>575.51445120001245</c:v>
                </c:pt>
                <c:pt idx="4">
                  <c:v>582.55625222738058</c:v>
                </c:pt>
                <c:pt idx="5">
                  <c:v>589.59805325474872</c:v>
                </c:pt>
                <c:pt idx="6">
                  <c:v>596.63985428211686</c:v>
                </c:pt>
                <c:pt idx="7">
                  <c:v>603.681655309485</c:v>
                </c:pt>
                <c:pt idx="8">
                  <c:v>610.72345633685313</c:v>
                </c:pt>
                <c:pt idx="9">
                  <c:v>617.76525736422127</c:v>
                </c:pt>
                <c:pt idx="10">
                  <c:v>624.80705839158941</c:v>
                </c:pt>
                <c:pt idx="11">
                  <c:v>631.84885941895755</c:v>
                </c:pt>
                <c:pt idx="12">
                  <c:v>638.89066044632568</c:v>
                </c:pt>
                <c:pt idx="13">
                  <c:v>645.93246147369382</c:v>
                </c:pt>
                <c:pt idx="14">
                  <c:v>652.97426250106196</c:v>
                </c:pt>
                <c:pt idx="15">
                  <c:v>660.0160635284301</c:v>
                </c:pt>
                <c:pt idx="16">
                  <c:v>667.05786455579823</c:v>
                </c:pt>
                <c:pt idx="17">
                  <c:v>674.09966558316637</c:v>
                </c:pt>
                <c:pt idx="18">
                  <c:v>681.14146661053451</c:v>
                </c:pt>
                <c:pt idx="19">
                  <c:v>688.18326763790265</c:v>
                </c:pt>
                <c:pt idx="20">
                  <c:v>695.22506866527078</c:v>
                </c:pt>
                <c:pt idx="21">
                  <c:v>702.26686969263892</c:v>
                </c:pt>
                <c:pt idx="22">
                  <c:v>709.30867072000706</c:v>
                </c:pt>
                <c:pt idx="23">
                  <c:v>716.3504717473752</c:v>
                </c:pt>
                <c:pt idx="24">
                  <c:v>723.39227277474333</c:v>
                </c:pt>
                <c:pt idx="25">
                  <c:v>730.43407380211147</c:v>
                </c:pt>
                <c:pt idx="26">
                  <c:v>737.47587482947961</c:v>
                </c:pt>
                <c:pt idx="27">
                  <c:v>744.51767585684775</c:v>
                </c:pt>
                <c:pt idx="28">
                  <c:v>751.55947688421588</c:v>
                </c:pt>
                <c:pt idx="29">
                  <c:v>758.60127791158402</c:v>
                </c:pt>
                <c:pt idx="30">
                  <c:v>765.64307893895216</c:v>
                </c:pt>
                <c:pt idx="31">
                  <c:v>772.6848799663203</c:v>
                </c:pt>
                <c:pt idx="32">
                  <c:v>779.72668099368843</c:v>
                </c:pt>
                <c:pt idx="33">
                  <c:v>786.76848202105657</c:v>
                </c:pt>
                <c:pt idx="34">
                  <c:v>793.81028304842471</c:v>
                </c:pt>
                <c:pt idx="35">
                  <c:v>800.85208407579285</c:v>
                </c:pt>
                <c:pt idx="36">
                  <c:v>807.89388510316098</c:v>
                </c:pt>
                <c:pt idx="37">
                  <c:v>814.93568613052912</c:v>
                </c:pt>
                <c:pt idx="38">
                  <c:v>821.97748715789726</c:v>
                </c:pt>
                <c:pt idx="39">
                  <c:v>829.0192881852654</c:v>
                </c:pt>
                <c:pt idx="40">
                  <c:v>836.06108921263353</c:v>
                </c:pt>
                <c:pt idx="41">
                  <c:v>843.10289024000167</c:v>
                </c:pt>
                <c:pt idx="42">
                  <c:v>850.14469126736981</c:v>
                </c:pt>
                <c:pt idx="43">
                  <c:v>857.18649229473795</c:v>
                </c:pt>
                <c:pt idx="44">
                  <c:v>864.22829332210608</c:v>
                </c:pt>
                <c:pt idx="45">
                  <c:v>871.27009434947422</c:v>
                </c:pt>
                <c:pt idx="46">
                  <c:v>878.31189537684236</c:v>
                </c:pt>
                <c:pt idx="47">
                  <c:v>885.3536964042105</c:v>
                </c:pt>
                <c:pt idx="48">
                  <c:v>892.39549743157863</c:v>
                </c:pt>
                <c:pt idx="49">
                  <c:v>899.43729845894677</c:v>
                </c:pt>
                <c:pt idx="50">
                  <c:v>906.47909948631491</c:v>
                </c:pt>
                <c:pt idx="51">
                  <c:v>913.52090051368305</c:v>
                </c:pt>
                <c:pt idx="52">
                  <c:v>920.56270154105118</c:v>
                </c:pt>
                <c:pt idx="53">
                  <c:v>927.60450256841932</c:v>
                </c:pt>
                <c:pt idx="54">
                  <c:v>934.64630359578746</c:v>
                </c:pt>
                <c:pt idx="55">
                  <c:v>941.6881046231556</c:v>
                </c:pt>
                <c:pt idx="56">
                  <c:v>948.72990565052373</c:v>
                </c:pt>
                <c:pt idx="57">
                  <c:v>955.77170667789187</c:v>
                </c:pt>
                <c:pt idx="58">
                  <c:v>962.81350770526001</c:v>
                </c:pt>
                <c:pt idx="59">
                  <c:v>969.85530873262815</c:v>
                </c:pt>
                <c:pt idx="60">
                  <c:v>976.89710975999628</c:v>
                </c:pt>
                <c:pt idx="61">
                  <c:v>983.93891078736442</c:v>
                </c:pt>
                <c:pt idx="62">
                  <c:v>990.98071181473256</c:v>
                </c:pt>
                <c:pt idx="63">
                  <c:v>998.0225128421007</c:v>
                </c:pt>
                <c:pt idx="64">
                  <c:v>1005.0643138694688</c:v>
                </c:pt>
                <c:pt idx="65">
                  <c:v>1012.106114896837</c:v>
                </c:pt>
                <c:pt idx="66">
                  <c:v>1019.1479159242051</c:v>
                </c:pt>
                <c:pt idx="67">
                  <c:v>1026.1897169515732</c:v>
                </c:pt>
                <c:pt idx="68">
                  <c:v>1033.2315179789414</c:v>
                </c:pt>
                <c:pt idx="69">
                  <c:v>1040.2733190063095</c:v>
                </c:pt>
                <c:pt idx="70">
                  <c:v>1047.3151200336777</c:v>
                </c:pt>
                <c:pt idx="71">
                  <c:v>1054.3569210610458</c:v>
                </c:pt>
                <c:pt idx="72">
                  <c:v>1061.3987220884139</c:v>
                </c:pt>
                <c:pt idx="73">
                  <c:v>1068.4405231157821</c:v>
                </c:pt>
                <c:pt idx="74">
                  <c:v>1075.4823241431502</c:v>
                </c:pt>
                <c:pt idx="75">
                  <c:v>1082.5241251705183</c:v>
                </c:pt>
                <c:pt idx="76">
                  <c:v>1089.5659261978865</c:v>
                </c:pt>
                <c:pt idx="77">
                  <c:v>1096.6077272252546</c:v>
                </c:pt>
                <c:pt idx="78">
                  <c:v>1103.6495282526228</c:v>
                </c:pt>
                <c:pt idx="79">
                  <c:v>1110.6913292799909</c:v>
                </c:pt>
                <c:pt idx="80">
                  <c:v>1117.733130307359</c:v>
                </c:pt>
                <c:pt idx="81">
                  <c:v>1124.7749313347272</c:v>
                </c:pt>
                <c:pt idx="82">
                  <c:v>1131.8167323620953</c:v>
                </c:pt>
                <c:pt idx="83">
                  <c:v>1138.8585333894634</c:v>
                </c:pt>
                <c:pt idx="84">
                  <c:v>1145.9003344168316</c:v>
                </c:pt>
                <c:pt idx="85">
                  <c:v>1152.9421354441997</c:v>
                </c:pt>
                <c:pt idx="86">
                  <c:v>1159.9839364715679</c:v>
                </c:pt>
                <c:pt idx="87">
                  <c:v>1167.025737498936</c:v>
                </c:pt>
                <c:pt idx="88">
                  <c:v>1174.0675385263041</c:v>
                </c:pt>
                <c:pt idx="89">
                  <c:v>1181.1093395536723</c:v>
                </c:pt>
                <c:pt idx="90">
                  <c:v>1188.1511405810404</c:v>
                </c:pt>
                <c:pt idx="91">
                  <c:v>1195.1929416084085</c:v>
                </c:pt>
                <c:pt idx="92">
                  <c:v>1202.2347426357767</c:v>
                </c:pt>
                <c:pt idx="93">
                  <c:v>1209.2765436631448</c:v>
                </c:pt>
                <c:pt idx="94">
                  <c:v>1216.318344690513</c:v>
                </c:pt>
                <c:pt idx="95">
                  <c:v>1223.3601457178811</c:v>
                </c:pt>
                <c:pt idx="96">
                  <c:v>1230.4019467452492</c:v>
                </c:pt>
                <c:pt idx="97">
                  <c:v>1237.4437477726174</c:v>
                </c:pt>
                <c:pt idx="98">
                  <c:v>1244.4855487999855</c:v>
                </c:pt>
                <c:pt idx="99">
                  <c:v>1251.5273498273536</c:v>
                </c:pt>
                <c:pt idx="100">
                  <c:v>1258.5691508547218</c:v>
                </c:pt>
                <c:pt idx="101">
                  <c:v>1265.610951882092</c:v>
                </c:pt>
              </c:numCache>
            </c:numRef>
          </c:cat>
          <c:val>
            <c:numRef>
              <c:f>'SPERT® Normal (1-Point entry)'!$DS$108:$HO$108</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8.8617904686674981E-4</c:v>
                </c:pt>
                <c:pt idx="78">
                  <c:v>8.0279964354570163E-4</c:v>
                </c:pt>
                <c:pt idx="79">
                  <c:v>7.2470325335586563E-4</c:v>
                </c:pt>
                <c:pt idx="80">
                  <c:v>6.5189942377524379E-4</c:v>
                </c:pt>
                <c:pt idx="81">
                  <c:v>5.8434365079198896E-4</c:v>
                </c:pt>
                <c:pt idx="82">
                  <c:v>5.2194339745486934E-4</c:v>
                </c:pt>
                <c:pt idx="83">
                  <c:v>4.6456430011520563E-4</c:v>
                </c:pt>
                <c:pt idx="84">
                  <c:v>4.1203641892495463E-4</c:v>
                </c:pt>
                <c:pt idx="85">
                  <c:v>3.6416040318674618E-4</c:v>
                </c:pt>
                <c:pt idx="86">
                  <c:v>3.2071345812572142E-4</c:v>
                </c:pt>
                <c:pt idx="87">
                  <c:v>2.8145501688318193E-4</c:v>
                </c:pt>
                <c:pt idx="88">
                  <c:v>2.4613203936531123E-4</c:v>
                </c:pt>
                <c:pt idx="89">
                  <c:v>2.1448387741716167E-4</c:v>
                </c:pt>
                <c:pt idx="90">
                  <c:v>1.862466631027265E-4</c:v>
                </c:pt>
                <c:pt idx="91">
                  <c:v>1.6115719320653848E-4</c:v>
                </c:pt>
                <c:pt idx="92">
                  <c:v>1.3895629806827853E-4</c:v>
                </c:pt>
                <c:pt idx="93">
                  <c:v>1.1939169624594349E-4</c:v>
                </c:pt>
                <c:pt idx="94">
                  <c:v>1.0222034808985123E-4</c:v>
                </c:pt>
                <c:pt idx="95">
                  <c:v>8.7210330996795362E-5</c:v>
                </c:pt>
                <c:pt idx="96">
                  <c:v>7.4142266874561589E-5</c:v>
                </c:pt>
                <c:pt idx="97">
                  <c:v>6.2810338221676242E-5</c:v>
                </c:pt>
                <c:pt idx="98">
                  <c:v>5.3022933311446338E-5</c:v>
                </c:pt>
                <c:pt idx="99">
                  <c:v>4.4602963403212103E-5</c:v>
                </c:pt>
                <c:pt idx="100">
                  <c:v>3.7387895860480518E-5</c:v>
                </c:pt>
              </c:numCache>
            </c:numRef>
          </c:val>
          <c:extLst>
            <c:ext xmlns:c16="http://schemas.microsoft.com/office/drawing/2014/chart" uri="{C3380CC4-5D6E-409C-BE32-E72D297353CC}">
              <c16:uniqueId val="{00000001-B85D-4094-B70F-B57D1944E04E}"/>
            </c:ext>
          </c:extLst>
        </c:ser>
        <c:dLbls>
          <c:showLegendKey val="0"/>
          <c:showVal val="0"/>
          <c:showCatName val="0"/>
          <c:showSerName val="0"/>
          <c:showPercent val="0"/>
          <c:showBubbleSize val="0"/>
        </c:dLbls>
        <c:gapWidth val="0"/>
        <c:overlap val="100"/>
        <c:axId val="613283808"/>
        <c:axId val="613280200"/>
      </c:barChart>
      <c:lineChart>
        <c:grouping val="standard"/>
        <c:varyColors val="0"/>
        <c:ser>
          <c:idx val="3"/>
          <c:order val="3"/>
          <c:spPr>
            <a:ln w="50800" cap="rnd">
              <a:solidFill>
                <a:schemeClr val="tx1">
                  <a:lumMod val="50000"/>
                  <a:lumOff val="50000"/>
                </a:schemeClr>
              </a:solidFill>
              <a:round/>
            </a:ln>
            <a:effectLst/>
          </c:spPr>
          <c:marker>
            <c:symbol val="none"/>
          </c:marker>
          <c:cat>
            <c:numRef>
              <c:f>'SPERT® Normal (1-Point entry)'!$U$104:$DR$104</c:f>
              <c:numCache>
                <c:formatCode>#,##0_);\(#,##0\)</c:formatCode>
                <c:ptCount val="102"/>
                <c:pt idx="0">
                  <c:v>554.38904811790803</c:v>
                </c:pt>
                <c:pt idx="1">
                  <c:v>561.43084914527617</c:v>
                </c:pt>
                <c:pt idx="2">
                  <c:v>568.47265017264431</c:v>
                </c:pt>
                <c:pt idx="3">
                  <c:v>575.51445120001245</c:v>
                </c:pt>
                <c:pt idx="4">
                  <c:v>582.55625222738058</c:v>
                </c:pt>
                <c:pt idx="5">
                  <c:v>589.59805325474872</c:v>
                </c:pt>
                <c:pt idx="6">
                  <c:v>596.63985428211686</c:v>
                </c:pt>
                <c:pt idx="7">
                  <c:v>603.681655309485</c:v>
                </c:pt>
                <c:pt idx="8">
                  <c:v>610.72345633685313</c:v>
                </c:pt>
                <c:pt idx="9">
                  <c:v>617.76525736422127</c:v>
                </c:pt>
                <c:pt idx="10">
                  <c:v>624.80705839158941</c:v>
                </c:pt>
                <c:pt idx="11">
                  <c:v>631.84885941895755</c:v>
                </c:pt>
                <c:pt idx="12">
                  <c:v>638.89066044632568</c:v>
                </c:pt>
                <c:pt idx="13">
                  <c:v>645.93246147369382</c:v>
                </c:pt>
                <c:pt idx="14">
                  <c:v>652.97426250106196</c:v>
                </c:pt>
                <c:pt idx="15">
                  <c:v>660.0160635284301</c:v>
                </c:pt>
                <c:pt idx="16">
                  <c:v>667.05786455579823</c:v>
                </c:pt>
                <c:pt idx="17">
                  <c:v>674.09966558316637</c:v>
                </c:pt>
                <c:pt idx="18">
                  <c:v>681.14146661053451</c:v>
                </c:pt>
                <c:pt idx="19">
                  <c:v>688.18326763790265</c:v>
                </c:pt>
                <c:pt idx="20">
                  <c:v>695.22506866527078</c:v>
                </c:pt>
                <c:pt idx="21">
                  <c:v>702.26686969263892</c:v>
                </c:pt>
                <c:pt idx="22">
                  <c:v>709.30867072000706</c:v>
                </c:pt>
                <c:pt idx="23">
                  <c:v>716.3504717473752</c:v>
                </c:pt>
                <c:pt idx="24">
                  <c:v>723.39227277474333</c:v>
                </c:pt>
                <c:pt idx="25">
                  <c:v>730.43407380211147</c:v>
                </c:pt>
                <c:pt idx="26">
                  <c:v>737.47587482947961</c:v>
                </c:pt>
                <c:pt idx="27">
                  <c:v>744.51767585684775</c:v>
                </c:pt>
                <c:pt idx="28">
                  <c:v>751.55947688421588</c:v>
                </c:pt>
                <c:pt idx="29">
                  <c:v>758.60127791158402</c:v>
                </c:pt>
                <c:pt idx="30">
                  <c:v>765.64307893895216</c:v>
                </c:pt>
                <c:pt idx="31">
                  <c:v>772.6848799663203</c:v>
                </c:pt>
                <c:pt idx="32">
                  <c:v>779.72668099368843</c:v>
                </c:pt>
                <c:pt idx="33">
                  <c:v>786.76848202105657</c:v>
                </c:pt>
                <c:pt idx="34">
                  <c:v>793.81028304842471</c:v>
                </c:pt>
                <c:pt idx="35">
                  <c:v>800.85208407579285</c:v>
                </c:pt>
                <c:pt idx="36">
                  <c:v>807.89388510316098</c:v>
                </c:pt>
                <c:pt idx="37">
                  <c:v>814.93568613052912</c:v>
                </c:pt>
                <c:pt idx="38">
                  <c:v>821.97748715789726</c:v>
                </c:pt>
                <c:pt idx="39">
                  <c:v>829.0192881852654</c:v>
                </c:pt>
                <c:pt idx="40">
                  <c:v>836.06108921263353</c:v>
                </c:pt>
                <c:pt idx="41">
                  <c:v>843.10289024000167</c:v>
                </c:pt>
                <c:pt idx="42">
                  <c:v>850.14469126736981</c:v>
                </c:pt>
                <c:pt idx="43">
                  <c:v>857.18649229473795</c:v>
                </c:pt>
                <c:pt idx="44">
                  <c:v>864.22829332210608</c:v>
                </c:pt>
                <c:pt idx="45">
                  <c:v>871.27009434947422</c:v>
                </c:pt>
                <c:pt idx="46">
                  <c:v>878.31189537684236</c:v>
                </c:pt>
                <c:pt idx="47">
                  <c:v>885.3536964042105</c:v>
                </c:pt>
                <c:pt idx="48">
                  <c:v>892.39549743157863</c:v>
                </c:pt>
                <c:pt idx="49">
                  <c:v>899.43729845894677</c:v>
                </c:pt>
                <c:pt idx="50">
                  <c:v>906.47909948631491</c:v>
                </c:pt>
                <c:pt idx="51">
                  <c:v>913.52090051368305</c:v>
                </c:pt>
                <c:pt idx="52">
                  <c:v>920.56270154105118</c:v>
                </c:pt>
                <c:pt idx="53">
                  <c:v>927.60450256841932</c:v>
                </c:pt>
                <c:pt idx="54">
                  <c:v>934.64630359578746</c:v>
                </c:pt>
                <c:pt idx="55">
                  <c:v>941.6881046231556</c:v>
                </c:pt>
                <c:pt idx="56">
                  <c:v>948.72990565052373</c:v>
                </c:pt>
                <c:pt idx="57">
                  <c:v>955.77170667789187</c:v>
                </c:pt>
                <c:pt idx="58">
                  <c:v>962.81350770526001</c:v>
                </c:pt>
                <c:pt idx="59">
                  <c:v>969.85530873262815</c:v>
                </c:pt>
                <c:pt idx="60">
                  <c:v>976.89710975999628</c:v>
                </c:pt>
                <c:pt idx="61">
                  <c:v>983.93891078736442</c:v>
                </c:pt>
                <c:pt idx="62">
                  <c:v>990.98071181473256</c:v>
                </c:pt>
                <c:pt idx="63">
                  <c:v>998.0225128421007</c:v>
                </c:pt>
                <c:pt idx="64">
                  <c:v>1005.0643138694688</c:v>
                </c:pt>
                <c:pt idx="65">
                  <c:v>1012.106114896837</c:v>
                </c:pt>
                <c:pt idx="66">
                  <c:v>1019.1479159242051</c:v>
                </c:pt>
                <c:pt idx="67">
                  <c:v>1026.1897169515732</c:v>
                </c:pt>
                <c:pt idx="68">
                  <c:v>1033.2315179789414</c:v>
                </c:pt>
                <c:pt idx="69">
                  <c:v>1040.2733190063095</c:v>
                </c:pt>
                <c:pt idx="70">
                  <c:v>1047.3151200336777</c:v>
                </c:pt>
                <c:pt idx="71">
                  <c:v>1054.3569210610458</c:v>
                </c:pt>
                <c:pt idx="72">
                  <c:v>1061.3987220884139</c:v>
                </c:pt>
                <c:pt idx="73">
                  <c:v>1068.4405231157821</c:v>
                </c:pt>
                <c:pt idx="74">
                  <c:v>1075.4823241431502</c:v>
                </c:pt>
                <c:pt idx="75">
                  <c:v>1082.5241251705183</c:v>
                </c:pt>
                <c:pt idx="76">
                  <c:v>1089.5659261978865</c:v>
                </c:pt>
                <c:pt idx="77">
                  <c:v>1096.6077272252546</c:v>
                </c:pt>
                <c:pt idx="78">
                  <c:v>1103.6495282526228</c:v>
                </c:pt>
                <c:pt idx="79">
                  <c:v>1110.6913292799909</c:v>
                </c:pt>
                <c:pt idx="80">
                  <c:v>1117.733130307359</c:v>
                </c:pt>
                <c:pt idx="81">
                  <c:v>1124.7749313347272</c:v>
                </c:pt>
                <c:pt idx="82">
                  <c:v>1131.8167323620953</c:v>
                </c:pt>
                <c:pt idx="83">
                  <c:v>1138.8585333894634</c:v>
                </c:pt>
                <c:pt idx="84">
                  <c:v>1145.9003344168316</c:v>
                </c:pt>
                <c:pt idx="85">
                  <c:v>1152.9421354441997</c:v>
                </c:pt>
                <c:pt idx="86">
                  <c:v>1159.9839364715679</c:v>
                </c:pt>
                <c:pt idx="87">
                  <c:v>1167.025737498936</c:v>
                </c:pt>
                <c:pt idx="88">
                  <c:v>1174.0675385263041</c:v>
                </c:pt>
                <c:pt idx="89">
                  <c:v>1181.1093395536723</c:v>
                </c:pt>
                <c:pt idx="90">
                  <c:v>1188.1511405810404</c:v>
                </c:pt>
                <c:pt idx="91">
                  <c:v>1195.1929416084085</c:v>
                </c:pt>
                <c:pt idx="92">
                  <c:v>1202.2347426357767</c:v>
                </c:pt>
                <c:pt idx="93">
                  <c:v>1209.2765436631448</c:v>
                </c:pt>
                <c:pt idx="94">
                  <c:v>1216.318344690513</c:v>
                </c:pt>
                <c:pt idx="95">
                  <c:v>1223.3601457178811</c:v>
                </c:pt>
                <c:pt idx="96">
                  <c:v>1230.4019467452492</c:v>
                </c:pt>
                <c:pt idx="97">
                  <c:v>1237.4437477726174</c:v>
                </c:pt>
                <c:pt idx="98">
                  <c:v>1244.4855487999855</c:v>
                </c:pt>
                <c:pt idx="99">
                  <c:v>1251.5273498273536</c:v>
                </c:pt>
                <c:pt idx="100">
                  <c:v>1258.5691508547218</c:v>
                </c:pt>
                <c:pt idx="101">
                  <c:v>1265.610951882092</c:v>
                </c:pt>
              </c:numCache>
            </c:numRef>
          </c:cat>
          <c:val>
            <c:numRef>
              <c:f>'SPERT® Normal (1-Point entry)'!$DS$109:$HO$109</c:f>
              <c:numCache>
                <c:formatCode>General</c:formatCode>
                <c:ptCount val="101"/>
                <c:pt idx="0">
                  <c:v>4.4602963403209806E-5</c:v>
                </c:pt>
                <c:pt idx="1">
                  <c:v>5.3022933311443702E-5</c:v>
                </c:pt>
                <c:pt idx="2">
                  <c:v>6.2810338221673179E-5</c:v>
                </c:pt>
                <c:pt idx="3">
                  <c:v>7.4142266874558039E-5</c:v>
                </c:pt>
                <c:pt idx="4">
                  <c:v>8.7210330996791296E-5</c:v>
                </c:pt>
                <c:pt idx="5">
                  <c:v>1.0222034808984656E-4</c:v>
                </c:pt>
                <c:pt idx="6">
                  <c:v>1.1939169624593811E-4</c:v>
                </c:pt>
                <c:pt idx="7">
                  <c:v>1.389562980682724E-4</c:v>
                </c:pt>
                <c:pt idx="8">
                  <c:v>1.6115719320653163E-4</c:v>
                </c:pt>
                <c:pt idx="9">
                  <c:v>1.8624666310271872E-4</c:v>
                </c:pt>
                <c:pt idx="10">
                  <c:v>2.1448387741715294E-4</c:v>
                </c:pt>
                <c:pt idx="11">
                  <c:v>2.4613203936530153E-4</c:v>
                </c:pt>
                <c:pt idx="12">
                  <c:v>2.8145501688317119E-4</c:v>
                </c:pt>
                <c:pt idx="13">
                  <c:v>3.2071345812570944E-4</c:v>
                </c:pt>
                <c:pt idx="14">
                  <c:v>3.6416040318673274E-4</c:v>
                </c:pt>
                <c:pt idx="15">
                  <c:v>4.1203641892493994E-4</c:v>
                </c:pt>
                <c:pt idx="16">
                  <c:v>4.6456430011518953E-4</c:v>
                </c:pt>
                <c:pt idx="17">
                  <c:v>5.2194339745485188E-4</c:v>
                </c:pt>
                <c:pt idx="18">
                  <c:v>5.8434365079196998E-4</c:v>
                </c:pt>
                <c:pt idx="19">
                  <c:v>6.518994237752233E-4</c:v>
                </c:pt>
                <c:pt idx="20">
                  <c:v>7.2470325335584362E-4</c:v>
                </c:pt>
                <c:pt idx="21">
                  <c:v>8.027996435456781E-4</c:v>
                </c:pt>
                <c:pt idx="22">
                  <c:v>8.8617904686672476E-4</c:v>
                </c:pt>
                <c:pt idx="23">
                  <c:v>9.7477218831921834E-4</c:v>
                </c:pt>
                <c:pt idx="24">
                  <c:v>1.0684448947687851E-3</c:v>
                </c:pt>
                <c:pt idx="25">
                  <c:v>1.1669935967765072E-3</c:v>
                </c:pt>
                <c:pt idx="26">
                  <c:v>1.2701416695151881E-3</c:v>
                </c:pt>
                <c:pt idx="27">
                  <c:v>1.3775367740855211E-3</c:v>
                </c:pt>
                <c:pt idx="28">
                  <c:v>1.4887493499599071E-3</c:v>
                </c:pt>
                <c:pt idx="29">
                  <c:v>1.6032723932954964E-3</c:v>
                </c:pt>
                <c:pt idx="30">
                  <c:v>1.7205226345127016E-3</c:v>
                </c:pt>
                <c:pt idx="31">
                  <c:v>1.8398432020716043E-3</c:v>
                </c:pt>
                <c:pt idx="32">
                  <c:v>1.9605078282444281E-3</c:v>
                </c:pt>
                <c:pt idx="33">
                  <c:v>2.0817266175319231E-3</c:v>
                </c:pt>
                <c:pt idx="34">
                  <c:v>2.2026533600558794E-3</c:v>
                </c:pt>
                <c:pt idx="35">
                  <c:v>2.3223943318068734E-3</c:v>
                </c:pt>
                <c:pt idx="36">
                  <c:v>2.4400184822121755E-3</c:v>
                </c:pt>
                <c:pt idx="37">
                  <c:v>2.5545688684015981E-3</c:v>
                </c:pt>
                <c:pt idx="38">
                  <c:v>2.6650751561447137E-3</c:v>
                </c:pt>
                <c:pt idx="39">
                  <c:v>2.7705669710847637E-3</c:v>
                </c:pt>
                <c:pt idx="40">
                  <c:v>2.870087851940675E-3</c:v>
                </c:pt>
                <c:pt idx="41">
                  <c:v>2.9627095310362736E-3</c:v>
                </c:pt>
                <c:pt idx="42">
                  <c:v>3.0475462479484794E-3</c:v>
                </c:pt>
                <c:pt idx="43">
                  <c:v>3.1237687901532955E-3</c:v>
                </c:pt>
                <c:pt idx="44">
                  <c:v>3.190617950961208E-3</c:v>
                </c:pt>
                <c:pt idx="45">
                  <c:v>3.2474171001705856E-3</c:v>
                </c:pt>
                <c:pt idx="46">
                  <c:v>3.2935835768289901E-3</c:v>
                </c:pt>
                <c:pt idx="47">
                  <c:v>3.3286386360672198E-3</c:v>
                </c:pt>
                <c:pt idx="48">
                  <c:v>3.3522157126375136E-3</c:v>
                </c:pt>
                <c:pt idx="49">
                  <c:v>3.3640668017257164E-3</c:v>
                </c:pt>
                <c:pt idx="50">
                  <c:v>3.3640668017257186E-3</c:v>
                </c:pt>
                <c:pt idx="51">
                  <c:v>3.3522157126375184E-3</c:v>
                </c:pt>
                <c:pt idx="52">
                  <c:v>3.3286386360672281E-3</c:v>
                </c:pt>
                <c:pt idx="53">
                  <c:v>3.2935835768290013E-3</c:v>
                </c:pt>
                <c:pt idx="54">
                  <c:v>3.2474171001706008E-3</c:v>
                </c:pt>
                <c:pt idx="55">
                  <c:v>3.1906179509612262E-3</c:v>
                </c:pt>
                <c:pt idx="56">
                  <c:v>3.1237687901533163E-3</c:v>
                </c:pt>
                <c:pt idx="57">
                  <c:v>3.0475462479485028E-3</c:v>
                </c:pt>
                <c:pt idx="58">
                  <c:v>2.9627095310362991E-3</c:v>
                </c:pt>
                <c:pt idx="59">
                  <c:v>2.8700878519407032E-3</c:v>
                </c:pt>
                <c:pt idx="60">
                  <c:v>2.7705669710847937E-3</c:v>
                </c:pt>
                <c:pt idx="61">
                  <c:v>2.665075156144745E-3</c:v>
                </c:pt>
                <c:pt idx="62">
                  <c:v>2.5545688684016311E-3</c:v>
                </c:pt>
                <c:pt idx="63">
                  <c:v>2.4400184822122094E-3</c:v>
                </c:pt>
                <c:pt idx="64">
                  <c:v>2.3223943318069077E-3</c:v>
                </c:pt>
                <c:pt idx="65">
                  <c:v>2.2026533600559141E-3</c:v>
                </c:pt>
                <c:pt idx="66">
                  <c:v>2.0817266175319582E-3</c:v>
                </c:pt>
                <c:pt idx="67">
                  <c:v>1.9605078282444628E-3</c:v>
                </c:pt>
                <c:pt idx="68">
                  <c:v>1.8398432020716397E-3</c:v>
                </c:pt>
                <c:pt idx="69">
                  <c:v>1.7205226345127357E-3</c:v>
                </c:pt>
                <c:pt idx="70">
                  <c:v>1.6032723932955296E-3</c:v>
                </c:pt>
                <c:pt idx="71">
                  <c:v>1.4887493499599394E-3</c:v>
                </c:pt>
                <c:pt idx="72">
                  <c:v>1.3775367740855528E-3</c:v>
                </c:pt>
                <c:pt idx="73">
                  <c:v>1.2701416695152185E-3</c:v>
                </c:pt>
                <c:pt idx="74">
                  <c:v>1.1669935967765362E-3</c:v>
                </c:pt>
                <c:pt idx="75">
                  <c:v>1.0684448947688131E-3</c:v>
                </c:pt>
                <c:pt idx="76">
                  <c:v>9.7477218831924502E-4</c:v>
                </c:pt>
                <c:pt idx="77">
                  <c:v>8.8617904686674981E-4</c:v>
                </c:pt>
                <c:pt idx="78">
                  <c:v>8.0279964354570163E-4</c:v>
                </c:pt>
                <c:pt idx="79">
                  <c:v>7.2470325335586563E-4</c:v>
                </c:pt>
                <c:pt idx="80">
                  <c:v>6.5189942377524379E-4</c:v>
                </c:pt>
                <c:pt idx="81">
                  <c:v>5.8434365079198896E-4</c:v>
                </c:pt>
                <c:pt idx="82">
                  <c:v>5.2194339745486934E-4</c:v>
                </c:pt>
                <c:pt idx="83">
                  <c:v>4.6456430011520563E-4</c:v>
                </c:pt>
                <c:pt idx="84">
                  <c:v>4.1203641892495463E-4</c:v>
                </c:pt>
                <c:pt idx="85">
                  <c:v>3.6416040318674618E-4</c:v>
                </c:pt>
                <c:pt idx="86">
                  <c:v>3.2071345812572142E-4</c:v>
                </c:pt>
                <c:pt idx="87">
                  <c:v>2.8145501688318193E-4</c:v>
                </c:pt>
                <c:pt idx="88">
                  <c:v>2.4613203936531123E-4</c:v>
                </c:pt>
                <c:pt idx="89">
                  <c:v>2.1448387741716167E-4</c:v>
                </c:pt>
                <c:pt idx="90">
                  <c:v>1.862466631027265E-4</c:v>
                </c:pt>
                <c:pt idx="91">
                  <c:v>1.6115719320653848E-4</c:v>
                </c:pt>
                <c:pt idx="92">
                  <c:v>1.3895629806827853E-4</c:v>
                </c:pt>
                <c:pt idx="93">
                  <c:v>1.1939169624594349E-4</c:v>
                </c:pt>
                <c:pt idx="94">
                  <c:v>1.0222034808985123E-4</c:v>
                </c:pt>
                <c:pt idx="95">
                  <c:v>8.7210330996795362E-5</c:v>
                </c:pt>
                <c:pt idx="96">
                  <c:v>7.4142266874561589E-5</c:v>
                </c:pt>
                <c:pt idx="97">
                  <c:v>6.2810338221676242E-5</c:v>
                </c:pt>
                <c:pt idx="98">
                  <c:v>5.3022933311446338E-5</c:v>
                </c:pt>
                <c:pt idx="99">
                  <c:v>4.4602963403212103E-5</c:v>
                </c:pt>
                <c:pt idx="100">
                  <c:v>3.7387895860480518E-5</c:v>
                </c:pt>
              </c:numCache>
            </c:numRef>
          </c:val>
          <c:smooth val="0"/>
          <c:extLst>
            <c:ext xmlns:c16="http://schemas.microsoft.com/office/drawing/2014/chart" uri="{C3380CC4-5D6E-409C-BE32-E72D297353CC}">
              <c16:uniqueId val="{00000004-1CBB-490F-9DF1-34424D87B3E4}"/>
            </c:ext>
          </c:extLst>
        </c:ser>
        <c:dLbls>
          <c:showLegendKey val="0"/>
          <c:showVal val="0"/>
          <c:showCatName val="0"/>
          <c:showSerName val="0"/>
          <c:showPercent val="0"/>
          <c:showBubbleSize val="0"/>
        </c:dLbls>
        <c:marker val="1"/>
        <c:smooth val="0"/>
        <c:axId val="613283808"/>
        <c:axId val="613280200"/>
      </c:lineChart>
      <c:catAx>
        <c:axId val="61328380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0200"/>
        <c:crosses val="autoZero"/>
        <c:auto val="1"/>
        <c:lblAlgn val="ctr"/>
        <c:lblOffset val="100"/>
        <c:noMultiLvlLbl val="0"/>
      </c:catAx>
      <c:valAx>
        <c:axId val="61328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3808"/>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121-42EF-86BF-975E2938ECF2}"/>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2121-42EF-86BF-975E2938ECF2}"/>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2121-42EF-86BF-975E2938ECF2}"/>
              </c:ext>
            </c:extLst>
          </c:dPt>
          <c:val>
            <c:numRef>
              <c:f>'SPERT® Normal (3-Point entry)'!$D$114:$D$116</c:f>
              <c:numCache>
                <c:formatCode>0%</c:formatCode>
                <c:ptCount val="3"/>
                <c:pt idx="0">
                  <c:v>0.77793412731978617</c:v>
                </c:pt>
                <c:pt idx="1">
                  <c:v>0.15676718214684171</c:v>
                </c:pt>
                <c:pt idx="2">
                  <c:v>6.5298690533372117E-2</c:v>
                </c:pt>
              </c:numCache>
            </c:numRef>
          </c:val>
          <c:extLst>
            <c:ext xmlns:c16="http://schemas.microsoft.com/office/drawing/2014/chart" uri="{C3380CC4-5D6E-409C-BE32-E72D297353CC}">
              <c16:uniqueId val="{00000000-C407-4A27-8D4C-782AA00F1A8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Normal</a:t>
            </a:r>
            <a:r>
              <a:rPr lang="en-US" baseline="0"/>
              <a:t> Distribution of All Rows Combined</a:t>
            </a:r>
            <a:endParaRPr lang="en-US"/>
          </a:p>
        </c:rich>
      </c:tx>
      <c:layout>
        <c:manualLayout>
          <c:xMode val="edge"/>
          <c:yMode val="edge"/>
          <c:x val="0.32584134378701057"/>
          <c:y val="3.66300366300366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'SPERT® Normal (3-Point entry)'!$U$104:$DR$104</c:f>
              <c:numCache>
                <c:formatCode>#,##0_);\(#,##0\)</c:formatCode>
                <c:ptCount val="102"/>
                <c:pt idx="0">
                  <c:v>562.79816756000889</c:v>
                </c:pt>
                <c:pt idx="1">
                  <c:v>569.87147117268194</c:v>
                </c:pt>
                <c:pt idx="2">
                  <c:v>576.94477478535498</c:v>
                </c:pt>
                <c:pt idx="3">
                  <c:v>584.01807839802802</c:v>
                </c:pt>
                <c:pt idx="4">
                  <c:v>591.09138201070107</c:v>
                </c:pt>
                <c:pt idx="5">
                  <c:v>598.16468562337411</c:v>
                </c:pt>
                <c:pt idx="6">
                  <c:v>605.23798923604716</c:v>
                </c:pt>
                <c:pt idx="7">
                  <c:v>612.3112928487202</c:v>
                </c:pt>
                <c:pt idx="8">
                  <c:v>619.38459646139324</c:v>
                </c:pt>
                <c:pt idx="9">
                  <c:v>626.45790007406629</c:v>
                </c:pt>
                <c:pt idx="10">
                  <c:v>633.53120368673933</c:v>
                </c:pt>
                <c:pt idx="11">
                  <c:v>640.60450729941238</c:v>
                </c:pt>
                <c:pt idx="12">
                  <c:v>647.67781091208542</c:v>
                </c:pt>
                <c:pt idx="13">
                  <c:v>654.75111452475846</c:v>
                </c:pt>
                <c:pt idx="14">
                  <c:v>661.82441813743151</c:v>
                </c:pt>
                <c:pt idx="15">
                  <c:v>668.89772175010455</c:v>
                </c:pt>
                <c:pt idx="16">
                  <c:v>675.9710253627776</c:v>
                </c:pt>
                <c:pt idx="17">
                  <c:v>683.04432897545064</c:v>
                </c:pt>
                <c:pt idx="18">
                  <c:v>690.11763258812368</c:v>
                </c:pt>
                <c:pt idx="19">
                  <c:v>697.19093620079673</c:v>
                </c:pt>
                <c:pt idx="20">
                  <c:v>704.26423981346977</c:v>
                </c:pt>
                <c:pt idx="21">
                  <c:v>711.33754342614282</c:v>
                </c:pt>
                <c:pt idx="22">
                  <c:v>718.41084703881586</c:v>
                </c:pt>
                <c:pt idx="23">
                  <c:v>725.4841506514889</c:v>
                </c:pt>
                <c:pt idx="24">
                  <c:v>732.55745426416195</c:v>
                </c:pt>
                <c:pt idx="25">
                  <c:v>739.63075787683499</c:v>
                </c:pt>
                <c:pt idx="26">
                  <c:v>746.70406148950804</c:v>
                </c:pt>
                <c:pt idx="27">
                  <c:v>753.77736510218108</c:v>
                </c:pt>
                <c:pt idx="28">
                  <c:v>760.85066871485412</c:v>
                </c:pt>
                <c:pt idx="29">
                  <c:v>767.92397232752717</c:v>
                </c:pt>
                <c:pt idx="30">
                  <c:v>774.99727594020021</c:v>
                </c:pt>
                <c:pt idx="31">
                  <c:v>782.07057955287326</c:v>
                </c:pt>
                <c:pt idx="32">
                  <c:v>789.1438831655463</c:v>
                </c:pt>
                <c:pt idx="33">
                  <c:v>796.21718677821934</c:v>
                </c:pt>
                <c:pt idx="34">
                  <c:v>803.29049039089239</c:v>
                </c:pt>
                <c:pt idx="35">
                  <c:v>810.36379400356543</c:v>
                </c:pt>
                <c:pt idx="36">
                  <c:v>817.43709761623847</c:v>
                </c:pt>
                <c:pt idx="37">
                  <c:v>824.51040122891152</c:v>
                </c:pt>
                <c:pt idx="38">
                  <c:v>831.58370484158456</c:v>
                </c:pt>
                <c:pt idx="39">
                  <c:v>838.65700845425761</c:v>
                </c:pt>
                <c:pt idx="40">
                  <c:v>845.73031206693065</c:v>
                </c:pt>
                <c:pt idx="41">
                  <c:v>852.80361567960369</c:v>
                </c:pt>
                <c:pt idx="42">
                  <c:v>859.87691929227674</c:v>
                </c:pt>
                <c:pt idx="43">
                  <c:v>866.95022290494978</c:v>
                </c:pt>
                <c:pt idx="44">
                  <c:v>874.02352651762283</c:v>
                </c:pt>
                <c:pt idx="45">
                  <c:v>881.09683013029587</c:v>
                </c:pt>
                <c:pt idx="46">
                  <c:v>888.17013374296891</c:v>
                </c:pt>
                <c:pt idx="47">
                  <c:v>895.24343735564196</c:v>
                </c:pt>
                <c:pt idx="48">
                  <c:v>902.316740968315</c:v>
                </c:pt>
                <c:pt idx="49">
                  <c:v>909.39004458098805</c:v>
                </c:pt>
                <c:pt idx="50">
                  <c:v>916.46334819366109</c:v>
                </c:pt>
                <c:pt idx="51">
                  <c:v>923.53665180633413</c:v>
                </c:pt>
                <c:pt idx="52">
                  <c:v>930.60995541900718</c:v>
                </c:pt>
                <c:pt idx="53">
                  <c:v>937.68325903168022</c:v>
                </c:pt>
                <c:pt idx="54">
                  <c:v>944.75656264435327</c:v>
                </c:pt>
                <c:pt idx="55">
                  <c:v>951.82986625702631</c:v>
                </c:pt>
                <c:pt idx="56">
                  <c:v>958.90316986969935</c:v>
                </c:pt>
                <c:pt idx="57">
                  <c:v>965.9764734823724</c:v>
                </c:pt>
                <c:pt idx="58">
                  <c:v>973.04977709504544</c:v>
                </c:pt>
                <c:pt idx="59">
                  <c:v>980.12308070771849</c:v>
                </c:pt>
                <c:pt idx="60">
                  <c:v>987.19638432039153</c:v>
                </c:pt>
                <c:pt idx="61">
                  <c:v>994.26968793306457</c:v>
                </c:pt>
                <c:pt idx="62">
                  <c:v>1001.3429915457376</c:v>
                </c:pt>
                <c:pt idx="63">
                  <c:v>1008.4162951584107</c:v>
                </c:pt>
                <c:pt idx="64">
                  <c:v>1015.4895987710837</c:v>
                </c:pt>
                <c:pt idx="65">
                  <c:v>1022.5629023837568</c:v>
                </c:pt>
                <c:pt idx="66">
                  <c:v>1029.6362059964299</c:v>
                </c:pt>
                <c:pt idx="67">
                  <c:v>1036.709509609103</c:v>
                </c:pt>
                <c:pt idx="68">
                  <c:v>1043.782813221776</c:v>
                </c:pt>
                <c:pt idx="69">
                  <c:v>1050.856116834449</c:v>
                </c:pt>
                <c:pt idx="70">
                  <c:v>1057.9294204471221</c:v>
                </c:pt>
                <c:pt idx="71">
                  <c:v>1065.0027240597951</c:v>
                </c:pt>
                <c:pt idx="72">
                  <c:v>1072.0760276724682</c:v>
                </c:pt>
                <c:pt idx="73">
                  <c:v>1079.1493312851412</c:v>
                </c:pt>
                <c:pt idx="74">
                  <c:v>1086.2226348978143</c:v>
                </c:pt>
                <c:pt idx="75">
                  <c:v>1093.2959385104873</c:v>
                </c:pt>
                <c:pt idx="76">
                  <c:v>1100.3692421231603</c:v>
                </c:pt>
                <c:pt idx="77">
                  <c:v>1107.4425457358334</c:v>
                </c:pt>
                <c:pt idx="78">
                  <c:v>1114.5158493485064</c:v>
                </c:pt>
                <c:pt idx="79">
                  <c:v>1121.5891529611795</c:v>
                </c:pt>
                <c:pt idx="80">
                  <c:v>1128.6624565738525</c:v>
                </c:pt>
                <c:pt idx="81">
                  <c:v>1135.7357601865256</c:v>
                </c:pt>
                <c:pt idx="82">
                  <c:v>1142.8090637991986</c:v>
                </c:pt>
                <c:pt idx="83">
                  <c:v>1149.8823674118717</c:v>
                </c:pt>
                <c:pt idx="84">
                  <c:v>1156.9556710245447</c:v>
                </c:pt>
                <c:pt idx="85">
                  <c:v>1164.0289746372177</c:v>
                </c:pt>
                <c:pt idx="86">
                  <c:v>1171.1022782498908</c:v>
                </c:pt>
                <c:pt idx="87">
                  <c:v>1178.1755818625638</c:v>
                </c:pt>
                <c:pt idx="88">
                  <c:v>1185.2488854752369</c:v>
                </c:pt>
                <c:pt idx="89">
                  <c:v>1192.3221890879099</c:v>
                </c:pt>
                <c:pt idx="90">
                  <c:v>1199.395492700583</c:v>
                </c:pt>
                <c:pt idx="91">
                  <c:v>1206.468796313256</c:v>
                </c:pt>
                <c:pt idx="92">
                  <c:v>1213.5420999259291</c:v>
                </c:pt>
                <c:pt idx="93">
                  <c:v>1220.6154035386021</c:v>
                </c:pt>
                <c:pt idx="94">
                  <c:v>1227.6887071512751</c:v>
                </c:pt>
                <c:pt idx="95">
                  <c:v>1234.7620107639482</c:v>
                </c:pt>
                <c:pt idx="96">
                  <c:v>1241.8353143766212</c:v>
                </c:pt>
                <c:pt idx="97">
                  <c:v>1248.9086179892943</c:v>
                </c:pt>
                <c:pt idx="98">
                  <c:v>1255.9819216019673</c:v>
                </c:pt>
                <c:pt idx="99">
                  <c:v>1263.0552252146404</c:v>
                </c:pt>
                <c:pt idx="100">
                  <c:v>1270.1285288273134</c:v>
                </c:pt>
                <c:pt idx="101">
                  <c:v>1277.201832439991</c:v>
                </c:pt>
              </c:numCache>
            </c:numRef>
          </c:cat>
          <c:val>
            <c:numRef>
              <c:f>'SPERT® Normal (3-Point entry)'!$DS$106:$HO$106</c:f>
              <c:numCache>
                <c:formatCode>General</c:formatCode>
                <c:ptCount val="101"/>
                <c:pt idx="0">
                  <c:v>4.4404313841929215E-5</c:v>
                </c:pt>
                <c:pt idx="1">
                  <c:v>5.2786783476624099E-5</c:v>
                </c:pt>
                <c:pt idx="2">
                  <c:v>6.2530597926867387E-5</c:v>
                </c:pt>
                <c:pt idx="3">
                  <c:v>7.381205722786156E-5</c:v>
                </c:pt>
                <c:pt idx="4">
                  <c:v>8.6821919719382468E-5</c:v>
                </c:pt>
                <c:pt idx="5">
                  <c:v>1.0176508624729922E-4</c:v>
                </c:pt>
                <c:pt idx="6">
                  <c:v>1.1885995785301073E-4</c:v>
                </c:pt>
                <c:pt idx="7">
                  <c:v>1.3833742421904109E-4</c:v>
                </c:pt>
                <c:pt idx="8">
                  <c:v>1.6043944256206614E-4</c:v>
                </c:pt>
                <c:pt idx="9">
                  <c:v>1.8541717073063303E-4</c:v>
                </c:pt>
                <c:pt idx="10">
                  <c:v>2.1352862411334075E-4</c:v>
                </c:pt>
                <c:pt idx="11">
                  <c:v>2.4503583368956888E-4</c:v>
                </c:pt>
                <c:pt idx="12">
                  <c:v>2.8020149219875235E-4</c:v>
                </c:pt>
                <c:pt idx="13">
                  <c:v>3.1928508693930129E-4</c:v>
                </c:pt>
                <c:pt idx="14">
                  <c:v>3.6253853103274672E-4</c:v>
                </c:pt>
                <c:pt idx="15">
                  <c:v>4.1020131991792371E-4</c:v>
                </c:pt>
                <c:pt idx="16">
                  <c:v>4.6249525610189321E-4</c:v>
                </c:pt>
                <c:pt idx="17">
                  <c:v>5.1961880242782147E-4</c:v>
                </c:pt>
                <c:pt idx="18">
                  <c:v>5.8174114187753293E-4</c:v>
                </c:pt>
                <c:pt idx="19">
                  <c:v>6.4899603968027837E-4</c:v>
                </c:pt>
                <c:pt idx="20">
                  <c:v>7.2147562065268329E-4</c:v>
                </c:pt>
                <c:pt idx="21">
                  <c:v>7.9922419059773732E-4</c:v>
                </c:pt>
                <c:pt idx="22">
                  <c:v>8.8223224455932813E-4</c:v>
                </c:pt>
                <c:pt idx="23">
                  <c:v>9.7043081606984396E-4</c:v>
                </c:pt>
                <c:pt idx="24">
                  <c:v>1.0636863295658391E-3</c:v>
                </c:pt>
                <c:pt idx="25">
                  <c:v>1.1617961222517375E-3</c:v>
                </c:pt>
                <c:pt idx="26">
                  <c:v>1.2644848013126642E-3</c:v>
                </c:pt>
                <c:pt idx="27">
                  <c:v>1.3714015970716798E-3</c:v>
                </c:pt>
                <c:pt idx="28">
                  <c:v>1.482118862147842E-3</c:v>
                </c:pt>
                <c:pt idx="29">
                  <c:v>1.5961318507565847E-3</c:v>
                </c:pt>
                <c:pt idx="30">
                  <c:v>1.7128598910436117E-3</c:v>
                </c:pt>
                <c:pt idx="31">
                  <c:v>1.8316490369975616E-3</c:v>
                </c:pt>
                <c:pt idx="32">
                  <c:v>1.9517762554911093E-3</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0-B682-423A-AAEF-C705CFB89CD3}"/>
            </c:ext>
          </c:extLst>
        </c:ser>
        <c:ser>
          <c:idx val="1"/>
          <c:order val="1"/>
          <c:spPr>
            <a:solidFill>
              <a:schemeClr val="accent1"/>
            </a:solidFill>
            <a:ln>
              <a:noFill/>
            </a:ln>
            <a:effectLst/>
          </c:spPr>
          <c:invertIfNegative val="0"/>
          <c:cat>
            <c:numRef>
              <c:f>'SPERT® Normal (3-Point entry)'!$U$104:$DR$104</c:f>
              <c:numCache>
                <c:formatCode>#,##0_);\(#,##0\)</c:formatCode>
                <c:ptCount val="102"/>
                <c:pt idx="0">
                  <c:v>562.79816756000889</c:v>
                </c:pt>
                <c:pt idx="1">
                  <c:v>569.87147117268194</c:v>
                </c:pt>
                <c:pt idx="2">
                  <c:v>576.94477478535498</c:v>
                </c:pt>
                <c:pt idx="3">
                  <c:v>584.01807839802802</c:v>
                </c:pt>
                <c:pt idx="4">
                  <c:v>591.09138201070107</c:v>
                </c:pt>
                <c:pt idx="5">
                  <c:v>598.16468562337411</c:v>
                </c:pt>
                <c:pt idx="6">
                  <c:v>605.23798923604716</c:v>
                </c:pt>
                <c:pt idx="7">
                  <c:v>612.3112928487202</c:v>
                </c:pt>
                <c:pt idx="8">
                  <c:v>619.38459646139324</c:v>
                </c:pt>
                <c:pt idx="9">
                  <c:v>626.45790007406629</c:v>
                </c:pt>
                <c:pt idx="10">
                  <c:v>633.53120368673933</c:v>
                </c:pt>
                <c:pt idx="11">
                  <c:v>640.60450729941238</c:v>
                </c:pt>
                <c:pt idx="12">
                  <c:v>647.67781091208542</c:v>
                </c:pt>
                <c:pt idx="13">
                  <c:v>654.75111452475846</c:v>
                </c:pt>
                <c:pt idx="14">
                  <c:v>661.82441813743151</c:v>
                </c:pt>
                <c:pt idx="15">
                  <c:v>668.89772175010455</c:v>
                </c:pt>
                <c:pt idx="16">
                  <c:v>675.9710253627776</c:v>
                </c:pt>
                <c:pt idx="17">
                  <c:v>683.04432897545064</c:v>
                </c:pt>
                <c:pt idx="18">
                  <c:v>690.11763258812368</c:v>
                </c:pt>
                <c:pt idx="19">
                  <c:v>697.19093620079673</c:v>
                </c:pt>
                <c:pt idx="20">
                  <c:v>704.26423981346977</c:v>
                </c:pt>
                <c:pt idx="21">
                  <c:v>711.33754342614282</c:v>
                </c:pt>
                <c:pt idx="22">
                  <c:v>718.41084703881586</c:v>
                </c:pt>
                <c:pt idx="23">
                  <c:v>725.4841506514889</c:v>
                </c:pt>
                <c:pt idx="24">
                  <c:v>732.55745426416195</c:v>
                </c:pt>
                <c:pt idx="25">
                  <c:v>739.63075787683499</c:v>
                </c:pt>
                <c:pt idx="26">
                  <c:v>746.70406148950804</c:v>
                </c:pt>
                <c:pt idx="27">
                  <c:v>753.77736510218108</c:v>
                </c:pt>
                <c:pt idx="28">
                  <c:v>760.85066871485412</c:v>
                </c:pt>
                <c:pt idx="29">
                  <c:v>767.92397232752717</c:v>
                </c:pt>
                <c:pt idx="30">
                  <c:v>774.99727594020021</c:v>
                </c:pt>
                <c:pt idx="31">
                  <c:v>782.07057955287326</c:v>
                </c:pt>
                <c:pt idx="32">
                  <c:v>789.1438831655463</c:v>
                </c:pt>
                <c:pt idx="33">
                  <c:v>796.21718677821934</c:v>
                </c:pt>
                <c:pt idx="34">
                  <c:v>803.29049039089239</c:v>
                </c:pt>
                <c:pt idx="35">
                  <c:v>810.36379400356543</c:v>
                </c:pt>
                <c:pt idx="36">
                  <c:v>817.43709761623847</c:v>
                </c:pt>
                <c:pt idx="37">
                  <c:v>824.51040122891152</c:v>
                </c:pt>
                <c:pt idx="38">
                  <c:v>831.58370484158456</c:v>
                </c:pt>
                <c:pt idx="39">
                  <c:v>838.65700845425761</c:v>
                </c:pt>
                <c:pt idx="40">
                  <c:v>845.73031206693065</c:v>
                </c:pt>
                <c:pt idx="41">
                  <c:v>852.80361567960369</c:v>
                </c:pt>
                <c:pt idx="42">
                  <c:v>859.87691929227674</c:v>
                </c:pt>
                <c:pt idx="43">
                  <c:v>866.95022290494978</c:v>
                </c:pt>
                <c:pt idx="44">
                  <c:v>874.02352651762283</c:v>
                </c:pt>
                <c:pt idx="45">
                  <c:v>881.09683013029587</c:v>
                </c:pt>
                <c:pt idx="46">
                  <c:v>888.17013374296891</c:v>
                </c:pt>
                <c:pt idx="47">
                  <c:v>895.24343735564196</c:v>
                </c:pt>
                <c:pt idx="48">
                  <c:v>902.316740968315</c:v>
                </c:pt>
                <c:pt idx="49">
                  <c:v>909.39004458098805</c:v>
                </c:pt>
                <c:pt idx="50">
                  <c:v>916.46334819366109</c:v>
                </c:pt>
                <c:pt idx="51">
                  <c:v>923.53665180633413</c:v>
                </c:pt>
                <c:pt idx="52">
                  <c:v>930.60995541900718</c:v>
                </c:pt>
                <c:pt idx="53">
                  <c:v>937.68325903168022</c:v>
                </c:pt>
                <c:pt idx="54">
                  <c:v>944.75656264435327</c:v>
                </c:pt>
                <c:pt idx="55">
                  <c:v>951.82986625702631</c:v>
                </c:pt>
                <c:pt idx="56">
                  <c:v>958.90316986969935</c:v>
                </c:pt>
                <c:pt idx="57">
                  <c:v>965.9764734823724</c:v>
                </c:pt>
                <c:pt idx="58">
                  <c:v>973.04977709504544</c:v>
                </c:pt>
                <c:pt idx="59">
                  <c:v>980.12308070771849</c:v>
                </c:pt>
                <c:pt idx="60">
                  <c:v>987.19638432039153</c:v>
                </c:pt>
                <c:pt idx="61">
                  <c:v>994.26968793306457</c:v>
                </c:pt>
                <c:pt idx="62">
                  <c:v>1001.3429915457376</c:v>
                </c:pt>
                <c:pt idx="63">
                  <c:v>1008.4162951584107</c:v>
                </c:pt>
                <c:pt idx="64">
                  <c:v>1015.4895987710837</c:v>
                </c:pt>
                <c:pt idx="65">
                  <c:v>1022.5629023837568</c:v>
                </c:pt>
                <c:pt idx="66">
                  <c:v>1029.6362059964299</c:v>
                </c:pt>
                <c:pt idx="67">
                  <c:v>1036.709509609103</c:v>
                </c:pt>
                <c:pt idx="68">
                  <c:v>1043.782813221776</c:v>
                </c:pt>
                <c:pt idx="69">
                  <c:v>1050.856116834449</c:v>
                </c:pt>
                <c:pt idx="70">
                  <c:v>1057.9294204471221</c:v>
                </c:pt>
                <c:pt idx="71">
                  <c:v>1065.0027240597951</c:v>
                </c:pt>
                <c:pt idx="72">
                  <c:v>1072.0760276724682</c:v>
                </c:pt>
                <c:pt idx="73">
                  <c:v>1079.1493312851412</c:v>
                </c:pt>
                <c:pt idx="74">
                  <c:v>1086.2226348978143</c:v>
                </c:pt>
                <c:pt idx="75">
                  <c:v>1093.2959385104873</c:v>
                </c:pt>
                <c:pt idx="76">
                  <c:v>1100.3692421231603</c:v>
                </c:pt>
                <c:pt idx="77">
                  <c:v>1107.4425457358334</c:v>
                </c:pt>
                <c:pt idx="78">
                  <c:v>1114.5158493485064</c:v>
                </c:pt>
                <c:pt idx="79">
                  <c:v>1121.5891529611795</c:v>
                </c:pt>
                <c:pt idx="80">
                  <c:v>1128.6624565738525</c:v>
                </c:pt>
                <c:pt idx="81">
                  <c:v>1135.7357601865256</c:v>
                </c:pt>
                <c:pt idx="82">
                  <c:v>1142.8090637991986</c:v>
                </c:pt>
                <c:pt idx="83">
                  <c:v>1149.8823674118717</c:v>
                </c:pt>
                <c:pt idx="84">
                  <c:v>1156.9556710245447</c:v>
                </c:pt>
                <c:pt idx="85">
                  <c:v>1164.0289746372177</c:v>
                </c:pt>
                <c:pt idx="86">
                  <c:v>1171.1022782498908</c:v>
                </c:pt>
                <c:pt idx="87">
                  <c:v>1178.1755818625638</c:v>
                </c:pt>
                <c:pt idx="88">
                  <c:v>1185.2488854752369</c:v>
                </c:pt>
                <c:pt idx="89">
                  <c:v>1192.3221890879099</c:v>
                </c:pt>
                <c:pt idx="90">
                  <c:v>1199.395492700583</c:v>
                </c:pt>
                <c:pt idx="91">
                  <c:v>1206.468796313256</c:v>
                </c:pt>
                <c:pt idx="92">
                  <c:v>1213.5420999259291</c:v>
                </c:pt>
                <c:pt idx="93">
                  <c:v>1220.6154035386021</c:v>
                </c:pt>
                <c:pt idx="94">
                  <c:v>1227.6887071512751</c:v>
                </c:pt>
                <c:pt idx="95">
                  <c:v>1234.7620107639482</c:v>
                </c:pt>
                <c:pt idx="96">
                  <c:v>1241.8353143766212</c:v>
                </c:pt>
                <c:pt idx="97">
                  <c:v>1248.9086179892943</c:v>
                </c:pt>
                <c:pt idx="98">
                  <c:v>1255.9819216019673</c:v>
                </c:pt>
                <c:pt idx="99">
                  <c:v>1263.0552252146404</c:v>
                </c:pt>
                <c:pt idx="100">
                  <c:v>1270.1285288273134</c:v>
                </c:pt>
                <c:pt idx="101">
                  <c:v>1277.201832439991</c:v>
                </c:pt>
              </c:numCache>
            </c:numRef>
          </c:cat>
          <c:val>
            <c:numRef>
              <c:f>'SPERT® Normal (3-Point entry)'!$DS$107:$HO$107</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2.0724551690063766E-3</c:v>
                </c:pt>
                <c:pt idx="34">
                  <c:v>2.1928433364555703E-3</c:v>
                </c:pt>
                <c:pt idx="35">
                  <c:v>2.3120510142348024E-3</c:v>
                </c:pt>
                <c:pt idx="36">
                  <c:v>2.4291512984193154E-3</c:v>
                </c:pt>
                <c:pt idx="37">
                  <c:v>2.5431915081042013E-3</c:v>
                </c:pt>
                <c:pt idx="38">
                  <c:v>2.6532056306658135E-3</c:v>
                </c:pt>
                <c:pt idx="39">
                  <c:v>2.7582276135328892E-3</c:v>
                </c:pt>
                <c:pt idx="40">
                  <c:v>2.8573052552447655E-3</c:v>
                </c:pt>
                <c:pt idx="41">
                  <c:v>2.9495144223789711E-3</c:v>
                </c:pt>
                <c:pt idx="42">
                  <c:v>3.0339732994502967E-3</c:v>
                </c:pt>
                <c:pt idx="43">
                  <c:v>3.1098563670235338E-3</c:v>
                </c:pt>
                <c:pt idx="44">
                  <c:v>3.176407799710864E-3</c:v>
                </c:pt>
                <c:pt idx="45">
                  <c:v>3.2329539808389628E-3</c:v>
                </c:pt>
                <c:pt idx="46">
                  <c:v>3.2789148444700199E-3</c:v>
                </c:pt>
                <c:pt idx="47">
                  <c:v>3.3138137779352757E-3</c:v>
                </c:pt>
                <c:pt idx="48">
                  <c:v>3.3372858485696505E-3</c:v>
                </c:pt>
                <c:pt idx="49">
                  <c:v>3.3490841561055014E-3</c:v>
                </c:pt>
                <c:pt idx="50">
                  <c:v>3.3490841561055048E-3</c:v>
                </c:pt>
                <c:pt idx="51">
                  <c:v>3.3372858485696631E-3</c:v>
                </c:pt>
                <c:pt idx="52">
                  <c:v>3.3138137779352953E-3</c:v>
                </c:pt>
                <c:pt idx="53">
                  <c:v>3.2789148444700468E-3</c:v>
                </c:pt>
                <c:pt idx="54">
                  <c:v>3.2329539808389979E-3</c:v>
                </c:pt>
                <c:pt idx="55">
                  <c:v>3.1764077997109065E-3</c:v>
                </c:pt>
                <c:pt idx="56">
                  <c:v>3.1098563670235819E-3</c:v>
                </c:pt>
                <c:pt idx="57">
                  <c:v>3.0339732994503505E-3</c:v>
                </c:pt>
                <c:pt idx="58">
                  <c:v>2.9495144223790309E-3</c:v>
                </c:pt>
                <c:pt idx="59">
                  <c:v>2.8573052552448301E-3</c:v>
                </c:pt>
                <c:pt idx="60">
                  <c:v>2.7582276135329578E-3</c:v>
                </c:pt>
                <c:pt idx="61">
                  <c:v>2.6532056306658859E-3</c:v>
                </c:pt>
                <c:pt idx="62">
                  <c:v>2.5431915081042767E-3</c:v>
                </c:pt>
                <c:pt idx="63">
                  <c:v>2.4291512984193934E-3</c:v>
                </c:pt>
                <c:pt idx="64">
                  <c:v>2.3120510142348822E-3</c:v>
                </c:pt>
                <c:pt idx="65">
                  <c:v>2.1928433364556492E-3</c:v>
                </c:pt>
                <c:pt idx="66">
                  <c:v>2.0724551690064559E-3</c:v>
                </c:pt>
                <c:pt idx="67">
                  <c:v>1.9517762554911884E-3</c:v>
                </c:pt>
                <c:pt idx="68">
                  <c:v>1.8316490369976405E-3</c:v>
                </c:pt>
                <c:pt idx="69">
                  <c:v>1.7128598910436889E-3</c:v>
                </c:pt>
                <c:pt idx="70">
                  <c:v>1.5961318507566608E-3</c:v>
                </c:pt>
                <c:pt idx="71">
                  <c:v>1.4821188621479159E-3</c:v>
                </c:pt>
                <c:pt idx="72">
                  <c:v>1.3714015970717514E-3</c:v>
                </c:pt>
                <c:pt idx="73">
                  <c:v>1.2644848013127331E-3</c:v>
                </c:pt>
                <c:pt idx="74">
                  <c:v>1.1617961222518036E-3</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0-DBEB-4F43-81FA-216B56A8862E}"/>
            </c:ext>
          </c:extLst>
        </c:ser>
        <c:ser>
          <c:idx val="2"/>
          <c:order val="2"/>
          <c:spPr>
            <a:solidFill>
              <a:schemeClr val="accent2"/>
            </a:solidFill>
            <a:ln>
              <a:noFill/>
            </a:ln>
            <a:effectLst/>
          </c:spPr>
          <c:invertIfNegative val="0"/>
          <c:cat>
            <c:numRef>
              <c:f>'SPERT® Normal (3-Point entry)'!$U$104:$DR$104</c:f>
              <c:numCache>
                <c:formatCode>#,##0_);\(#,##0\)</c:formatCode>
                <c:ptCount val="102"/>
                <c:pt idx="0">
                  <c:v>562.79816756000889</c:v>
                </c:pt>
                <c:pt idx="1">
                  <c:v>569.87147117268194</c:v>
                </c:pt>
                <c:pt idx="2">
                  <c:v>576.94477478535498</c:v>
                </c:pt>
                <c:pt idx="3">
                  <c:v>584.01807839802802</c:v>
                </c:pt>
                <c:pt idx="4">
                  <c:v>591.09138201070107</c:v>
                </c:pt>
                <c:pt idx="5">
                  <c:v>598.16468562337411</c:v>
                </c:pt>
                <c:pt idx="6">
                  <c:v>605.23798923604716</c:v>
                </c:pt>
                <c:pt idx="7">
                  <c:v>612.3112928487202</c:v>
                </c:pt>
                <c:pt idx="8">
                  <c:v>619.38459646139324</c:v>
                </c:pt>
                <c:pt idx="9">
                  <c:v>626.45790007406629</c:v>
                </c:pt>
                <c:pt idx="10">
                  <c:v>633.53120368673933</c:v>
                </c:pt>
                <c:pt idx="11">
                  <c:v>640.60450729941238</c:v>
                </c:pt>
                <c:pt idx="12">
                  <c:v>647.67781091208542</c:v>
                </c:pt>
                <c:pt idx="13">
                  <c:v>654.75111452475846</c:v>
                </c:pt>
                <c:pt idx="14">
                  <c:v>661.82441813743151</c:v>
                </c:pt>
                <c:pt idx="15">
                  <c:v>668.89772175010455</c:v>
                </c:pt>
                <c:pt idx="16">
                  <c:v>675.9710253627776</c:v>
                </c:pt>
                <c:pt idx="17">
                  <c:v>683.04432897545064</c:v>
                </c:pt>
                <c:pt idx="18">
                  <c:v>690.11763258812368</c:v>
                </c:pt>
                <c:pt idx="19">
                  <c:v>697.19093620079673</c:v>
                </c:pt>
                <c:pt idx="20">
                  <c:v>704.26423981346977</c:v>
                </c:pt>
                <c:pt idx="21">
                  <c:v>711.33754342614282</c:v>
                </c:pt>
                <c:pt idx="22">
                  <c:v>718.41084703881586</c:v>
                </c:pt>
                <c:pt idx="23">
                  <c:v>725.4841506514889</c:v>
                </c:pt>
                <c:pt idx="24">
                  <c:v>732.55745426416195</c:v>
                </c:pt>
                <c:pt idx="25">
                  <c:v>739.63075787683499</c:v>
                </c:pt>
                <c:pt idx="26">
                  <c:v>746.70406148950804</c:v>
                </c:pt>
                <c:pt idx="27">
                  <c:v>753.77736510218108</c:v>
                </c:pt>
                <c:pt idx="28">
                  <c:v>760.85066871485412</c:v>
                </c:pt>
                <c:pt idx="29">
                  <c:v>767.92397232752717</c:v>
                </c:pt>
                <c:pt idx="30">
                  <c:v>774.99727594020021</c:v>
                </c:pt>
                <c:pt idx="31">
                  <c:v>782.07057955287326</c:v>
                </c:pt>
                <c:pt idx="32">
                  <c:v>789.1438831655463</c:v>
                </c:pt>
                <c:pt idx="33">
                  <c:v>796.21718677821934</c:v>
                </c:pt>
                <c:pt idx="34">
                  <c:v>803.29049039089239</c:v>
                </c:pt>
                <c:pt idx="35">
                  <c:v>810.36379400356543</c:v>
                </c:pt>
                <c:pt idx="36">
                  <c:v>817.43709761623847</c:v>
                </c:pt>
                <c:pt idx="37">
                  <c:v>824.51040122891152</c:v>
                </c:pt>
                <c:pt idx="38">
                  <c:v>831.58370484158456</c:v>
                </c:pt>
                <c:pt idx="39">
                  <c:v>838.65700845425761</c:v>
                </c:pt>
                <c:pt idx="40">
                  <c:v>845.73031206693065</c:v>
                </c:pt>
                <c:pt idx="41">
                  <c:v>852.80361567960369</c:v>
                </c:pt>
                <c:pt idx="42">
                  <c:v>859.87691929227674</c:v>
                </c:pt>
                <c:pt idx="43">
                  <c:v>866.95022290494978</c:v>
                </c:pt>
                <c:pt idx="44">
                  <c:v>874.02352651762283</c:v>
                </c:pt>
                <c:pt idx="45">
                  <c:v>881.09683013029587</c:v>
                </c:pt>
                <c:pt idx="46">
                  <c:v>888.17013374296891</c:v>
                </c:pt>
                <c:pt idx="47">
                  <c:v>895.24343735564196</c:v>
                </c:pt>
                <c:pt idx="48">
                  <c:v>902.316740968315</c:v>
                </c:pt>
                <c:pt idx="49">
                  <c:v>909.39004458098805</c:v>
                </c:pt>
                <c:pt idx="50">
                  <c:v>916.46334819366109</c:v>
                </c:pt>
                <c:pt idx="51">
                  <c:v>923.53665180633413</c:v>
                </c:pt>
                <c:pt idx="52">
                  <c:v>930.60995541900718</c:v>
                </c:pt>
                <c:pt idx="53">
                  <c:v>937.68325903168022</c:v>
                </c:pt>
                <c:pt idx="54">
                  <c:v>944.75656264435327</c:v>
                </c:pt>
                <c:pt idx="55">
                  <c:v>951.82986625702631</c:v>
                </c:pt>
                <c:pt idx="56">
                  <c:v>958.90316986969935</c:v>
                </c:pt>
                <c:pt idx="57">
                  <c:v>965.9764734823724</c:v>
                </c:pt>
                <c:pt idx="58">
                  <c:v>973.04977709504544</c:v>
                </c:pt>
                <c:pt idx="59">
                  <c:v>980.12308070771849</c:v>
                </c:pt>
                <c:pt idx="60">
                  <c:v>987.19638432039153</c:v>
                </c:pt>
                <c:pt idx="61">
                  <c:v>994.26968793306457</c:v>
                </c:pt>
                <c:pt idx="62">
                  <c:v>1001.3429915457376</c:v>
                </c:pt>
                <c:pt idx="63">
                  <c:v>1008.4162951584107</c:v>
                </c:pt>
                <c:pt idx="64">
                  <c:v>1015.4895987710837</c:v>
                </c:pt>
                <c:pt idx="65">
                  <c:v>1022.5629023837568</c:v>
                </c:pt>
                <c:pt idx="66">
                  <c:v>1029.6362059964299</c:v>
                </c:pt>
                <c:pt idx="67">
                  <c:v>1036.709509609103</c:v>
                </c:pt>
                <c:pt idx="68">
                  <c:v>1043.782813221776</c:v>
                </c:pt>
                <c:pt idx="69">
                  <c:v>1050.856116834449</c:v>
                </c:pt>
                <c:pt idx="70">
                  <c:v>1057.9294204471221</c:v>
                </c:pt>
                <c:pt idx="71">
                  <c:v>1065.0027240597951</c:v>
                </c:pt>
                <c:pt idx="72">
                  <c:v>1072.0760276724682</c:v>
                </c:pt>
                <c:pt idx="73">
                  <c:v>1079.1493312851412</c:v>
                </c:pt>
                <c:pt idx="74">
                  <c:v>1086.2226348978143</c:v>
                </c:pt>
                <c:pt idx="75">
                  <c:v>1093.2959385104873</c:v>
                </c:pt>
                <c:pt idx="76">
                  <c:v>1100.3692421231603</c:v>
                </c:pt>
                <c:pt idx="77">
                  <c:v>1107.4425457358334</c:v>
                </c:pt>
                <c:pt idx="78">
                  <c:v>1114.5158493485064</c:v>
                </c:pt>
                <c:pt idx="79">
                  <c:v>1121.5891529611795</c:v>
                </c:pt>
                <c:pt idx="80">
                  <c:v>1128.6624565738525</c:v>
                </c:pt>
                <c:pt idx="81">
                  <c:v>1135.7357601865256</c:v>
                </c:pt>
                <c:pt idx="82">
                  <c:v>1142.8090637991986</c:v>
                </c:pt>
                <c:pt idx="83">
                  <c:v>1149.8823674118717</c:v>
                </c:pt>
                <c:pt idx="84">
                  <c:v>1156.9556710245447</c:v>
                </c:pt>
                <c:pt idx="85">
                  <c:v>1164.0289746372177</c:v>
                </c:pt>
                <c:pt idx="86">
                  <c:v>1171.1022782498908</c:v>
                </c:pt>
                <c:pt idx="87">
                  <c:v>1178.1755818625638</c:v>
                </c:pt>
                <c:pt idx="88">
                  <c:v>1185.2488854752369</c:v>
                </c:pt>
                <c:pt idx="89">
                  <c:v>1192.3221890879099</c:v>
                </c:pt>
                <c:pt idx="90">
                  <c:v>1199.395492700583</c:v>
                </c:pt>
                <c:pt idx="91">
                  <c:v>1206.468796313256</c:v>
                </c:pt>
                <c:pt idx="92">
                  <c:v>1213.5420999259291</c:v>
                </c:pt>
                <c:pt idx="93">
                  <c:v>1220.6154035386021</c:v>
                </c:pt>
                <c:pt idx="94">
                  <c:v>1227.6887071512751</c:v>
                </c:pt>
                <c:pt idx="95">
                  <c:v>1234.7620107639482</c:v>
                </c:pt>
                <c:pt idx="96">
                  <c:v>1241.8353143766212</c:v>
                </c:pt>
                <c:pt idx="97">
                  <c:v>1248.9086179892943</c:v>
                </c:pt>
                <c:pt idx="98">
                  <c:v>1255.9819216019673</c:v>
                </c:pt>
                <c:pt idx="99">
                  <c:v>1263.0552252146404</c:v>
                </c:pt>
                <c:pt idx="100">
                  <c:v>1270.1285288273134</c:v>
                </c:pt>
                <c:pt idx="101">
                  <c:v>1277.201832439991</c:v>
                </c:pt>
              </c:numCache>
            </c:numRef>
          </c:cat>
          <c:val>
            <c:numRef>
              <c:f>'SPERT® Normal (3-Point entry)'!$DS$108:$HO$108</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1.0636863295659022E-3</c:v>
                </c:pt>
                <c:pt idx="76">
                  <c:v>9.7043081606990359E-4</c:v>
                </c:pt>
                <c:pt idx="77">
                  <c:v>8.8223224455938462E-4</c:v>
                </c:pt>
                <c:pt idx="78">
                  <c:v>7.9922419059779012E-4</c:v>
                </c:pt>
                <c:pt idx="79">
                  <c:v>7.2147562065273262E-4</c:v>
                </c:pt>
                <c:pt idx="80">
                  <c:v>6.4899603968032445E-4</c:v>
                </c:pt>
                <c:pt idx="81">
                  <c:v>5.8174114187757554E-4</c:v>
                </c:pt>
                <c:pt idx="82">
                  <c:v>5.1961880242786071E-4</c:v>
                </c:pt>
                <c:pt idx="83">
                  <c:v>4.6249525610192937E-4</c:v>
                </c:pt>
                <c:pt idx="84">
                  <c:v>4.102013199179565E-4</c:v>
                </c:pt>
                <c:pt idx="85">
                  <c:v>3.6253853103277649E-4</c:v>
                </c:pt>
                <c:pt idx="86">
                  <c:v>3.1928508693932823E-4</c:v>
                </c:pt>
                <c:pt idx="87">
                  <c:v>2.8020149219877669E-4</c:v>
                </c:pt>
                <c:pt idx="88">
                  <c:v>2.4503583368959078E-4</c:v>
                </c:pt>
                <c:pt idx="89">
                  <c:v>2.1352862411336027E-4</c:v>
                </c:pt>
                <c:pt idx="90">
                  <c:v>1.8541717073065046E-4</c:v>
                </c:pt>
                <c:pt idx="91">
                  <c:v>1.6043944256208161E-4</c:v>
                </c:pt>
                <c:pt idx="92">
                  <c:v>1.3833742421905473E-4</c:v>
                </c:pt>
                <c:pt idx="93">
                  <c:v>1.1885995785302275E-4</c:v>
                </c:pt>
                <c:pt idx="94">
                  <c:v>1.0176508624730974E-4</c:v>
                </c:pt>
                <c:pt idx="95">
                  <c:v>8.6821919719391643E-5</c:v>
                </c:pt>
                <c:pt idx="96">
                  <c:v>7.3812057227869529E-5</c:v>
                </c:pt>
                <c:pt idx="97">
                  <c:v>6.2530597926874258E-5</c:v>
                </c:pt>
                <c:pt idx="98">
                  <c:v>5.2786783476630048E-5</c:v>
                </c:pt>
                <c:pt idx="99">
                  <c:v>4.4404313841934304E-5</c:v>
                </c:pt>
                <c:pt idx="100">
                  <c:v>3.722138026278931E-5</c:v>
                </c:pt>
              </c:numCache>
            </c:numRef>
          </c:val>
          <c:extLst>
            <c:ext xmlns:c16="http://schemas.microsoft.com/office/drawing/2014/chart" uri="{C3380CC4-5D6E-409C-BE32-E72D297353CC}">
              <c16:uniqueId val="{00000001-DBEB-4F43-81FA-216B56A8862E}"/>
            </c:ext>
          </c:extLst>
        </c:ser>
        <c:dLbls>
          <c:showLegendKey val="0"/>
          <c:showVal val="0"/>
          <c:showCatName val="0"/>
          <c:showSerName val="0"/>
          <c:showPercent val="0"/>
          <c:showBubbleSize val="0"/>
        </c:dLbls>
        <c:gapWidth val="0"/>
        <c:overlap val="100"/>
        <c:axId val="613283808"/>
        <c:axId val="613280200"/>
      </c:barChart>
      <c:lineChart>
        <c:grouping val="standard"/>
        <c:varyColors val="0"/>
        <c:ser>
          <c:idx val="3"/>
          <c:order val="3"/>
          <c:spPr>
            <a:ln w="50800" cap="rnd">
              <a:solidFill>
                <a:schemeClr val="tx1">
                  <a:lumMod val="50000"/>
                  <a:lumOff val="50000"/>
                </a:schemeClr>
              </a:solidFill>
              <a:round/>
            </a:ln>
            <a:effectLst/>
          </c:spPr>
          <c:marker>
            <c:symbol val="none"/>
          </c:marker>
          <c:cat>
            <c:numRef>
              <c:f>'SPERT® Normal (3-Point entry)'!$U$104:$DR$104</c:f>
              <c:numCache>
                <c:formatCode>#,##0_);\(#,##0\)</c:formatCode>
                <c:ptCount val="102"/>
                <c:pt idx="0">
                  <c:v>562.79816756000889</c:v>
                </c:pt>
                <c:pt idx="1">
                  <c:v>569.87147117268194</c:v>
                </c:pt>
                <c:pt idx="2">
                  <c:v>576.94477478535498</c:v>
                </c:pt>
                <c:pt idx="3">
                  <c:v>584.01807839802802</c:v>
                </c:pt>
                <c:pt idx="4">
                  <c:v>591.09138201070107</c:v>
                </c:pt>
                <c:pt idx="5">
                  <c:v>598.16468562337411</c:v>
                </c:pt>
                <c:pt idx="6">
                  <c:v>605.23798923604716</c:v>
                </c:pt>
                <c:pt idx="7">
                  <c:v>612.3112928487202</c:v>
                </c:pt>
                <c:pt idx="8">
                  <c:v>619.38459646139324</c:v>
                </c:pt>
                <c:pt idx="9">
                  <c:v>626.45790007406629</c:v>
                </c:pt>
                <c:pt idx="10">
                  <c:v>633.53120368673933</c:v>
                </c:pt>
                <c:pt idx="11">
                  <c:v>640.60450729941238</c:v>
                </c:pt>
                <c:pt idx="12">
                  <c:v>647.67781091208542</c:v>
                </c:pt>
                <c:pt idx="13">
                  <c:v>654.75111452475846</c:v>
                </c:pt>
                <c:pt idx="14">
                  <c:v>661.82441813743151</c:v>
                </c:pt>
                <c:pt idx="15">
                  <c:v>668.89772175010455</c:v>
                </c:pt>
                <c:pt idx="16">
                  <c:v>675.9710253627776</c:v>
                </c:pt>
                <c:pt idx="17">
                  <c:v>683.04432897545064</c:v>
                </c:pt>
                <c:pt idx="18">
                  <c:v>690.11763258812368</c:v>
                </c:pt>
                <c:pt idx="19">
                  <c:v>697.19093620079673</c:v>
                </c:pt>
                <c:pt idx="20">
                  <c:v>704.26423981346977</c:v>
                </c:pt>
                <c:pt idx="21">
                  <c:v>711.33754342614282</c:v>
                </c:pt>
                <c:pt idx="22">
                  <c:v>718.41084703881586</c:v>
                </c:pt>
                <c:pt idx="23">
                  <c:v>725.4841506514889</c:v>
                </c:pt>
                <c:pt idx="24">
                  <c:v>732.55745426416195</c:v>
                </c:pt>
                <c:pt idx="25">
                  <c:v>739.63075787683499</c:v>
                </c:pt>
                <c:pt idx="26">
                  <c:v>746.70406148950804</c:v>
                </c:pt>
                <c:pt idx="27">
                  <c:v>753.77736510218108</c:v>
                </c:pt>
                <c:pt idx="28">
                  <c:v>760.85066871485412</c:v>
                </c:pt>
                <c:pt idx="29">
                  <c:v>767.92397232752717</c:v>
                </c:pt>
                <c:pt idx="30">
                  <c:v>774.99727594020021</c:v>
                </c:pt>
                <c:pt idx="31">
                  <c:v>782.07057955287326</c:v>
                </c:pt>
                <c:pt idx="32">
                  <c:v>789.1438831655463</c:v>
                </c:pt>
                <c:pt idx="33">
                  <c:v>796.21718677821934</c:v>
                </c:pt>
                <c:pt idx="34">
                  <c:v>803.29049039089239</c:v>
                </c:pt>
                <c:pt idx="35">
                  <c:v>810.36379400356543</c:v>
                </c:pt>
                <c:pt idx="36">
                  <c:v>817.43709761623847</c:v>
                </c:pt>
                <c:pt idx="37">
                  <c:v>824.51040122891152</c:v>
                </c:pt>
                <c:pt idx="38">
                  <c:v>831.58370484158456</c:v>
                </c:pt>
                <c:pt idx="39">
                  <c:v>838.65700845425761</c:v>
                </c:pt>
                <c:pt idx="40">
                  <c:v>845.73031206693065</c:v>
                </c:pt>
                <c:pt idx="41">
                  <c:v>852.80361567960369</c:v>
                </c:pt>
                <c:pt idx="42">
                  <c:v>859.87691929227674</c:v>
                </c:pt>
                <c:pt idx="43">
                  <c:v>866.95022290494978</c:v>
                </c:pt>
                <c:pt idx="44">
                  <c:v>874.02352651762283</c:v>
                </c:pt>
                <c:pt idx="45">
                  <c:v>881.09683013029587</c:v>
                </c:pt>
                <c:pt idx="46">
                  <c:v>888.17013374296891</c:v>
                </c:pt>
                <c:pt idx="47">
                  <c:v>895.24343735564196</c:v>
                </c:pt>
                <c:pt idx="48">
                  <c:v>902.316740968315</c:v>
                </c:pt>
                <c:pt idx="49">
                  <c:v>909.39004458098805</c:v>
                </c:pt>
                <c:pt idx="50">
                  <c:v>916.46334819366109</c:v>
                </c:pt>
                <c:pt idx="51">
                  <c:v>923.53665180633413</c:v>
                </c:pt>
                <c:pt idx="52">
                  <c:v>930.60995541900718</c:v>
                </c:pt>
                <c:pt idx="53">
                  <c:v>937.68325903168022</c:v>
                </c:pt>
                <c:pt idx="54">
                  <c:v>944.75656264435327</c:v>
                </c:pt>
                <c:pt idx="55">
                  <c:v>951.82986625702631</c:v>
                </c:pt>
                <c:pt idx="56">
                  <c:v>958.90316986969935</c:v>
                </c:pt>
                <c:pt idx="57">
                  <c:v>965.9764734823724</c:v>
                </c:pt>
                <c:pt idx="58">
                  <c:v>973.04977709504544</c:v>
                </c:pt>
                <c:pt idx="59">
                  <c:v>980.12308070771849</c:v>
                </c:pt>
                <c:pt idx="60">
                  <c:v>987.19638432039153</c:v>
                </c:pt>
                <c:pt idx="61">
                  <c:v>994.26968793306457</c:v>
                </c:pt>
                <c:pt idx="62">
                  <c:v>1001.3429915457376</c:v>
                </c:pt>
                <c:pt idx="63">
                  <c:v>1008.4162951584107</c:v>
                </c:pt>
                <c:pt idx="64">
                  <c:v>1015.4895987710837</c:v>
                </c:pt>
                <c:pt idx="65">
                  <c:v>1022.5629023837568</c:v>
                </c:pt>
                <c:pt idx="66">
                  <c:v>1029.6362059964299</c:v>
                </c:pt>
                <c:pt idx="67">
                  <c:v>1036.709509609103</c:v>
                </c:pt>
                <c:pt idx="68">
                  <c:v>1043.782813221776</c:v>
                </c:pt>
                <c:pt idx="69">
                  <c:v>1050.856116834449</c:v>
                </c:pt>
                <c:pt idx="70">
                  <c:v>1057.9294204471221</c:v>
                </c:pt>
                <c:pt idx="71">
                  <c:v>1065.0027240597951</c:v>
                </c:pt>
                <c:pt idx="72">
                  <c:v>1072.0760276724682</c:v>
                </c:pt>
                <c:pt idx="73">
                  <c:v>1079.1493312851412</c:v>
                </c:pt>
                <c:pt idx="74">
                  <c:v>1086.2226348978143</c:v>
                </c:pt>
                <c:pt idx="75">
                  <c:v>1093.2959385104873</c:v>
                </c:pt>
                <c:pt idx="76">
                  <c:v>1100.3692421231603</c:v>
                </c:pt>
                <c:pt idx="77">
                  <c:v>1107.4425457358334</c:v>
                </c:pt>
                <c:pt idx="78">
                  <c:v>1114.5158493485064</c:v>
                </c:pt>
                <c:pt idx="79">
                  <c:v>1121.5891529611795</c:v>
                </c:pt>
                <c:pt idx="80">
                  <c:v>1128.6624565738525</c:v>
                </c:pt>
                <c:pt idx="81">
                  <c:v>1135.7357601865256</c:v>
                </c:pt>
                <c:pt idx="82">
                  <c:v>1142.8090637991986</c:v>
                </c:pt>
                <c:pt idx="83">
                  <c:v>1149.8823674118717</c:v>
                </c:pt>
                <c:pt idx="84">
                  <c:v>1156.9556710245447</c:v>
                </c:pt>
                <c:pt idx="85">
                  <c:v>1164.0289746372177</c:v>
                </c:pt>
                <c:pt idx="86">
                  <c:v>1171.1022782498908</c:v>
                </c:pt>
                <c:pt idx="87">
                  <c:v>1178.1755818625638</c:v>
                </c:pt>
                <c:pt idx="88">
                  <c:v>1185.2488854752369</c:v>
                </c:pt>
                <c:pt idx="89">
                  <c:v>1192.3221890879099</c:v>
                </c:pt>
                <c:pt idx="90">
                  <c:v>1199.395492700583</c:v>
                </c:pt>
                <c:pt idx="91">
                  <c:v>1206.468796313256</c:v>
                </c:pt>
                <c:pt idx="92">
                  <c:v>1213.5420999259291</c:v>
                </c:pt>
                <c:pt idx="93">
                  <c:v>1220.6154035386021</c:v>
                </c:pt>
                <c:pt idx="94">
                  <c:v>1227.6887071512751</c:v>
                </c:pt>
                <c:pt idx="95">
                  <c:v>1234.7620107639482</c:v>
                </c:pt>
                <c:pt idx="96">
                  <c:v>1241.8353143766212</c:v>
                </c:pt>
                <c:pt idx="97">
                  <c:v>1248.9086179892943</c:v>
                </c:pt>
                <c:pt idx="98">
                  <c:v>1255.9819216019673</c:v>
                </c:pt>
                <c:pt idx="99">
                  <c:v>1263.0552252146404</c:v>
                </c:pt>
                <c:pt idx="100">
                  <c:v>1270.1285288273134</c:v>
                </c:pt>
                <c:pt idx="101">
                  <c:v>1277.201832439991</c:v>
                </c:pt>
              </c:numCache>
            </c:numRef>
          </c:cat>
          <c:val>
            <c:numRef>
              <c:f>'SPERT® Normal (3-Point entry)'!$DS$109:$HO$109</c:f>
              <c:numCache>
                <c:formatCode>General</c:formatCode>
                <c:ptCount val="101"/>
                <c:pt idx="0">
                  <c:v>4.4404313841929215E-5</c:v>
                </c:pt>
                <c:pt idx="1">
                  <c:v>5.2786783476624099E-5</c:v>
                </c:pt>
                <c:pt idx="2">
                  <c:v>6.2530597926867387E-5</c:v>
                </c:pt>
                <c:pt idx="3">
                  <c:v>7.381205722786156E-5</c:v>
                </c:pt>
                <c:pt idx="4">
                  <c:v>8.6821919719382468E-5</c:v>
                </c:pt>
                <c:pt idx="5">
                  <c:v>1.0176508624729922E-4</c:v>
                </c:pt>
                <c:pt idx="6">
                  <c:v>1.1885995785301073E-4</c:v>
                </c:pt>
                <c:pt idx="7">
                  <c:v>1.3833742421904109E-4</c:v>
                </c:pt>
                <c:pt idx="8">
                  <c:v>1.6043944256206614E-4</c:v>
                </c:pt>
                <c:pt idx="9">
                  <c:v>1.8541717073063303E-4</c:v>
                </c:pt>
                <c:pt idx="10">
                  <c:v>2.1352862411334075E-4</c:v>
                </c:pt>
                <c:pt idx="11">
                  <c:v>2.4503583368956888E-4</c:v>
                </c:pt>
                <c:pt idx="12">
                  <c:v>2.8020149219875235E-4</c:v>
                </c:pt>
                <c:pt idx="13">
                  <c:v>3.1928508693930129E-4</c:v>
                </c:pt>
                <c:pt idx="14">
                  <c:v>3.6253853103274672E-4</c:v>
                </c:pt>
                <c:pt idx="15">
                  <c:v>4.1020131991792371E-4</c:v>
                </c:pt>
                <c:pt idx="16">
                  <c:v>4.6249525610189321E-4</c:v>
                </c:pt>
                <c:pt idx="17">
                  <c:v>5.1961880242782147E-4</c:v>
                </c:pt>
                <c:pt idx="18">
                  <c:v>5.8174114187753293E-4</c:v>
                </c:pt>
                <c:pt idx="19">
                  <c:v>6.4899603968027837E-4</c:v>
                </c:pt>
                <c:pt idx="20">
                  <c:v>7.2147562065268329E-4</c:v>
                </c:pt>
                <c:pt idx="21">
                  <c:v>7.9922419059773732E-4</c:v>
                </c:pt>
                <c:pt idx="22">
                  <c:v>8.8223224455932813E-4</c:v>
                </c:pt>
                <c:pt idx="23">
                  <c:v>9.7043081606984396E-4</c:v>
                </c:pt>
                <c:pt idx="24">
                  <c:v>1.0636863295658391E-3</c:v>
                </c:pt>
                <c:pt idx="25">
                  <c:v>1.1617961222517375E-3</c:v>
                </c:pt>
                <c:pt idx="26">
                  <c:v>1.2644848013126642E-3</c:v>
                </c:pt>
                <c:pt idx="27">
                  <c:v>1.3714015970716798E-3</c:v>
                </c:pt>
                <c:pt idx="28">
                  <c:v>1.482118862147842E-3</c:v>
                </c:pt>
                <c:pt idx="29">
                  <c:v>1.5961318507565847E-3</c:v>
                </c:pt>
                <c:pt idx="30">
                  <c:v>1.7128598910436117E-3</c:v>
                </c:pt>
                <c:pt idx="31">
                  <c:v>1.8316490369975616E-3</c:v>
                </c:pt>
                <c:pt idx="32">
                  <c:v>1.9517762554911093E-3</c:v>
                </c:pt>
                <c:pt idx="33">
                  <c:v>2.0724551690063766E-3</c:v>
                </c:pt>
                <c:pt idx="34">
                  <c:v>2.1928433364555703E-3</c:v>
                </c:pt>
                <c:pt idx="35">
                  <c:v>2.3120510142348024E-3</c:v>
                </c:pt>
                <c:pt idx="36">
                  <c:v>2.4291512984193154E-3</c:v>
                </c:pt>
                <c:pt idx="37">
                  <c:v>2.5431915081042013E-3</c:v>
                </c:pt>
                <c:pt idx="38">
                  <c:v>2.6532056306658135E-3</c:v>
                </c:pt>
                <c:pt idx="39">
                  <c:v>2.7582276135328892E-3</c:v>
                </c:pt>
                <c:pt idx="40">
                  <c:v>2.8573052552447655E-3</c:v>
                </c:pt>
                <c:pt idx="41">
                  <c:v>2.9495144223789711E-3</c:v>
                </c:pt>
                <c:pt idx="42">
                  <c:v>3.0339732994502967E-3</c:v>
                </c:pt>
                <c:pt idx="43">
                  <c:v>3.1098563670235338E-3</c:v>
                </c:pt>
                <c:pt idx="44">
                  <c:v>3.176407799710864E-3</c:v>
                </c:pt>
                <c:pt idx="45">
                  <c:v>3.2329539808389628E-3</c:v>
                </c:pt>
                <c:pt idx="46">
                  <c:v>3.2789148444700199E-3</c:v>
                </c:pt>
                <c:pt idx="47">
                  <c:v>3.3138137779352757E-3</c:v>
                </c:pt>
                <c:pt idx="48">
                  <c:v>3.3372858485696505E-3</c:v>
                </c:pt>
                <c:pt idx="49">
                  <c:v>3.3490841561055014E-3</c:v>
                </c:pt>
                <c:pt idx="50">
                  <c:v>3.3490841561055048E-3</c:v>
                </c:pt>
                <c:pt idx="51">
                  <c:v>3.3372858485696631E-3</c:v>
                </c:pt>
                <c:pt idx="52">
                  <c:v>3.3138137779352953E-3</c:v>
                </c:pt>
                <c:pt idx="53">
                  <c:v>3.2789148444700468E-3</c:v>
                </c:pt>
                <c:pt idx="54">
                  <c:v>3.2329539808389979E-3</c:v>
                </c:pt>
                <c:pt idx="55">
                  <c:v>3.1764077997109065E-3</c:v>
                </c:pt>
                <c:pt idx="56">
                  <c:v>3.1098563670235819E-3</c:v>
                </c:pt>
                <c:pt idx="57">
                  <c:v>3.0339732994503505E-3</c:v>
                </c:pt>
                <c:pt idx="58">
                  <c:v>2.9495144223790309E-3</c:v>
                </c:pt>
                <c:pt idx="59">
                  <c:v>2.8573052552448301E-3</c:v>
                </c:pt>
                <c:pt idx="60">
                  <c:v>2.7582276135329578E-3</c:v>
                </c:pt>
                <c:pt idx="61">
                  <c:v>2.6532056306658859E-3</c:v>
                </c:pt>
                <c:pt idx="62">
                  <c:v>2.5431915081042767E-3</c:v>
                </c:pt>
                <c:pt idx="63">
                  <c:v>2.4291512984193934E-3</c:v>
                </c:pt>
                <c:pt idx="64">
                  <c:v>2.3120510142348822E-3</c:v>
                </c:pt>
                <c:pt idx="65">
                  <c:v>2.1928433364556492E-3</c:v>
                </c:pt>
                <c:pt idx="66">
                  <c:v>2.0724551690064559E-3</c:v>
                </c:pt>
                <c:pt idx="67">
                  <c:v>1.9517762554911884E-3</c:v>
                </c:pt>
                <c:pt idx="68">
                  <c:v>1.8316490369976405E-3</c:v>
                </c:pt>
                <c:pt idx="69">
                  <c:v>1.7128598910436889E-3</c:v>
                </c:pt>
                <c:pt idx="70">
                  <c:v>1.5961318507566608E-3</c:v>
                </c:pt>
                <c:pt idx="71">
                  <c:v>1.4821188621479159E-3</c:v>
                </c:pt>
                <c:pt idx="72">
                  <c:v>1.3714015970717514E-3</c:v>
                </c:pt>
                <c:pt idx="73">
                  <c:v>1.2644848013127331E-3</c:v>
                </c:pt>
                <c:pt idx="74">
                  <c:v>1.1617961222518036E-3</c:v>
                </c:pt>
                <c:pt idx="75">
                  <c:v>1.0636863295659022E-3</c:v>
                </c:pt>
                <c:pt idx="76">
                  <c:v>9.7043081606990359E-4</c:v>
                </c:pt>
                <c:pt idx="77">
                  <c:v>8.8223224455938462E-4</c:v>
                </c:pt>
                <c:pt idx="78">
                  <c:v>7.9922419059779012E-4</c:v>
                </c:pt>
                <c:pt idx="79">
                  <c:v>7.2147562065273262E-4</c:v>
                </c:pt>
                <c:pt idx="80">
                  <c:v>6.4899603968032445E-4</c:v>
                </c:pt>
                <c:pt idx="81">
                  <c:v>5.8174114187757554E-4</c:v>
                </c:pt>
                <c:pt idx="82">
                  <c:v>5.1961880242786071E-4</c:v>
                </c:pt>
                <c:pt idx="83">
                  <c:v>4.6249525610192937E-4</c:v>
                </c:pt>
                <c:pt idx="84">
                  <c:v>4.102013199179565E-4</c:v>
                </c:pt>
                <c:pt idx="85">
                  <c:v>3.6253853103277649E-4</c:v>
                </c:pt>
                <c:pt idx="86">
                  <c:v>3.1928508693932823E-4</c:v>
                </c:pt>
                <c:pt idx="87">
                  <c:v>2.8020149219877669E-4</c:v>
                </c:pt>
                <c:pt idx="88">
                  <c:v>2.4503583368959078E-4</c:v>
                </c:pt>
                <c:pt idx="89">
                  <c:v>2.1352862411336027E-4</c:v>
                </c:pt>
                <c:pt idx="90">
                  <c:v>1.8541717073065046E-4</c:v>
                </c:pt>
                <c:pt idx="91">
                  <c:v>1.6043944256208161E-4</c:v>
                </c:pt>
                <c:pt idx="92">
                  <c:v>1.3833742421905473E-4</c:v>
                </c:pt>
                <c:pt idx="93">
                  <c:v>1.1885995785302275E-4</c:v>
                </c:pt>
                <c:pt idx="94">
                  <c:v>1.0176508624730974E-4</c:v>
                </c:pt>
                <c:pt idx="95">
                  <c:v>8.6821919719391643E-5</c:v>
                </c:pt>
                <c:pt idx="96">
                  <c:v>7.3812057227869529E-5</c:v>
                </c:pt>
                <c:pt idx="97">
                  <c:v>6.2530597926874258E-5</c:v>
                </c:pt>
                <c:pt idx="98">
                  <c:v>5.2786783476630048E-5</c:v>
                </c:pt>
                <c:pt idx="99">
                  <c:v>4.4404313841934304E-5</c:v>
                </c:pt>
                <c:pt idx="100">
                  <c:v>3.722138026278931E-5</c:v>
                </c:pt>
              </c:numCache>
            </c:numRef>
          </c:val>
          <c:smooth val="0"/>
          <c:extLst>
            <c:ext xmlns:c16="http://schemas.microsoft.com/office/drawing/2014/chart" uri="{C3380CC4-5D6E-409C-BE32-E72D297353CC}">
              <c16:uniqueId val="{00000000-D8AA-4EA7-9973-BEC6E47A2DDC}"/>
            </c:ext>
          </c:extLst>
        </c:ser>
        <c:dLbls>
          <c:showLegendKey val="0"/>
          <c:showVal val="0"/>
          <c:showCatName val="0"/>
          <c:showSerName val="0"/>
          <c:showPercent val="0"/>
          <c:showBubbleSize val="0"/>
        </c:dLbls>
        <c:marker val="1"/>
        <c:smooth val="0"/>
        <c:axId val="613283808"/>
        <c:axId val="613280200"/>
      </c:lineChart>
      <c:catAx>
        <c:axId val="61328380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0200"/>
        <c:crosses val="autoZero"/>
        <c:auto val="1"/>
        <c:lblAlgn val="ctr"/>
        <c:lblOffset val="100"/>
        <c:noMultiLvlLbl val="0"/>
      </c:catAx>
      <c:valAx>
        <c:axId val="61328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3808"/>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gradFill>
      <a:gsLst>
        <a:gs pos="1500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8A8-48EE-BEC6-B40302B1DA45}"/>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58A8-48EE-BEC6-B40302B1DA45}"/>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58A8-48EE-BEC6-B40302B1DA45}"/>
              </c:ext>
            </c:extLst>
          </c:dPt>
          <c:val>
            <c:numRef>
              <c:f>'SPERT® Normal (Mixed entry)'!$F$114:$F$116</c:f>
              <c:numCache>
                <c:formatCode>0%</c:formatCode>
                <c:ptCount val="3"/>
                <c:pt idx="0">
                  <c:v>0.74196708824976509</c:v>
                </c:pt>
                <c:pt idx="1">
                  <c:v>0.17167856164363654</c:v>
                </c:pt>
                <c:pt idx="2">
                  <c:v>8.6354350106598421E-2</c:v>
                </c:pt>
              </c:numCache>
            </c:numRef>
          </c:val>
          <c:extLst>
            <c:ext xmlns:c16="http://schemas.microsoft.com/office/drawing/2014/chart" uri="{C3380CC4-5D6E-409C-BE32-E72D297353CC}">
              <c16:uniqueId val="{00000006-58A8-48EE-BEC6-B40302B1DA4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Normal Distribution of All Rows Combined</a:t>
            </a:r>
            <a:endParaRPr lang="en-US"/>
          </a:p>
        </c:rich>
      </c:tx>
      <c:layout>
        <c:manualLayout>
          <c:xMode val="edge"/>
          <c:yMode val="edge"/>
          <c:x val="0.34299032556621739"/>
          <c:y val="3.29670329670329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'SPERT® Normal (Mixed entry)'!$Y$104:$DV$104</c:f>
              <c:numCache>
                <c:formatCode>#,##0_);\(#,##0\)</c:formatCode>
                <c:ptCount val="102"/>
                <c:pt idx="0">
                  <c:v>622.38388261256409</c:v>
                </c:pt>
                <c:pt idx="1">
                  <c:v>627.52479582815693</c:v>
                </c:pt>
                <c:pt idx="2">
                  <c:v>632.66570904374976</c:v>
                </c:pt>
                <c:pt idx="3">
                  <c:v>637.80662225934259</c:v>
                </c:pt>
                <c:pt idx="4">
                  <c:v>642.94753547493542</c:v>
                </c:pt>
                <c:pt idx="5">
                  <c:v>648.08844869052825</c:v>
                </c:pt>
                <c:pt idx="6">
                  <c:v>653.22936190612108</c:v>
                </c:pt>
                <c:pt idx="7">
                  <c:v>658.37027512171392</c:v>
                </c:pt>
                <c:pt idx="8">
                  <c:v>663.51118833730675</c:v>
                </c:pt>
                <c:pt idx="9">
                  <c:v>668.65210155289958</c:v>
                </c:pt>
                <c:pt idx="10">
                  <c:v>673.79301476849241</c:v>
                </c:pt>
                <c:pt idx="11">
                  <c:v>678.93392798408524</c:v>
                </c:pt>
                <c:pt idx="12">
                  <c:v>684.07484119967808</c:v>
                </c:pt>
                <c:pt idx="13">
                  <c:v>689.21575441527091</c:v>
                </c:pt>
                <c:pt idx="14">
                  <c:v>694.35666763086374</c:v>
                </c:pt>
                <c:pt idx="15">
                  <c:v>699.49758084645657</c:v>
                </c:pt>
                <c:pt idx="16">
                  <c:v>704.6384940620494</c:v>
                </c:pt>
                <c:pt idx="17">
                  <c:v>709.77940727764224</c:v>
                </c:pt>
                <c:pt idx="18">
                  <c:v>714.92032049323507</c:v>
                </c:pt>
                <c:pt idx="19">
                  <c:v>720.0612337088279</c:v>
                </c:pt>
                <c:pt idx="20">
                  <c:v>725.20214692442073</c:v>
                </c:pt>
                <c:pt idx="21">
                  <c:v>730.34306014001356</c:v>
                </c:pt>
                <c:pt idx="22">
                  <c:v>735.48397335560639</c:v>
                </c:pt>
                <c:pt idx="23">
                  <c:v>740.62488657119923</c:v>
                </c:pt>
                <c:pt idx="24">
                  <c:v>745.76579978679206</c:v>
                </c:pt>
                <c:pt idx="25">
                  <c:v>750.90671300238489</c:v>
                </c:pt>
                <c:pt idx="26">
                  <c:v>756.04762621797772</c:v>
                </c:pt>
                <c:pt idx="27">
                  <c:v>761.18853943357055</c:v>
                </c:pt>
                <c:pt idx="28">
                  <c:v>766.32945264916339</c:v>
                </c:pt>
                <c:pt idx="29">
                  <c:v>771.47036586475622</c:v>
                </c:pt>
                <c:pt idx="30">
                  <c:v>776.61127908034905</c:v>
                </c:pt>
                <c:pt idx="31">
                  <c:v>781.75219229594188</c:v>
                </c:pt>
                <c:pt idx="32">
                  <c:v>786.89310551153471</c:v>
                </c:pt>
                <c:pt idx="33">
                  <c:v>792.03401872712755</c:v>
                </c:pt>
                <c:pt idx="34">
                  <c:v>797.17493194272038</c:v>
                </c:pt>
                <c:pt idx="35">
                  <c:v>802.31584515831321</c:v>
                </c:pt>
                <c:pt idx="36">
                  <c:v>807.45675837390604</c:v>
                </c:pt>
                <c:pt idx="37">
                  <c:v>812.59767158949887</c:v>
                </c:pt>
                <c:pt idx="38">
                  <c:v>817.7385848050917</c:v>
                </c:pt>
                <c:pt idx="39">
                  <c:v>822.87949802068454</c:v>
                </c:pt>
                <c:pt idx="40">
                  <c:v>828.02041123627737</c:v>
                </c:pt>
                <c:pt idx="41">
                  <c:v>833.1613244518702</c:v>
                </c:pt>
                <c:pt idx="42">
                  <c:v>838.30223766746303</c:v>
                </c:pt>
                <c:pt idx="43">
                  <c:v>843.44315088305586</c:v>
                </c:pt>
                <c:pt idx="44">
                  <c:v>848.5840640986487</c:v>
                </c:pt>
                <c:pt idx="45">
                  <c:v>853.72497731424153</c:v>
                </c:pt>
                <c:pt idx="46">
                  <c:v>858.86589052983436</c:v>
                </c:pt>
                <c:pt idx="47">
                  <c:v>864.00680374542719</c:v>
                </c:pt>
                <c:pt idx="48">
                  <c:v>869.14771696102002</c:v>
                </c:pt>
                <c:pt idx="49">
                  <c:v>874.28863017661286</c:v>
                </c:pt>
                <c:pt idx="50">
                  <c:v>879.42954339220569</c:v>
                </c:pt>
                <c:pt idx="51">
                  <c:v>884.57045660779852</c:v>
                </c:pt>
                <c:pt idx="52">
                  <c:v>889.71136982339135</c:v>
                </c:pt>
                <c:pt idx="53">
                  <c:v>894.85228303898418</c:v>
                </c:pt>
                <c:pt idx="54">
                  <c:v>899.99319625457701</c:v>
                </c:pt>
                <c:pt idx="55">
                  <c:v>905.13410947016985</c:v>
                </c:pt>
                <c:pt idx="56">
                  <c:v>910.27502268576268</c:v>
                </c:pt>
                <c:pt idx="57">
                  <c:v>915.41593590135551</c:v>
                </c:pt>
                <c:pt idx="58">
                  <c:v>920.55684911694834</c:v>
                </c:pt>
                <c:pt idx="59">
                  <c:v>925.69776233254117</c:v>
                </c:pt>
                <c:pt idx="60">
                  <c:v>930.83867554813401</c:v>
                </c:pt>
                <c:pt idx="61">
                  <c:v>935.97958876372684</c:v>
                </c:pt>
                <c:pt idx="62">
                  <c:v>941.12050197931967</c:v>
                </c:pt>
                <c:pt idx="63">
                  <c:v>946.2614151949125</c:v>
                </c:pt>
                <c:pt idx="64">
                  <c:v>951.40232841050533</c:v>
                </c:pt>
                <c:pt idx="65">
                  <c:v>956.54324162609817</c:v>
                </c:pt>
                <c:pt idx="66">
                  <c:v>961.684154841691</c:v>
                </c:pt>
                <c:pt idx="67">
                  <c:v>966.82506805728383</c:v>
                </c:pt>
                <c:pt idx="68">
                  <c:v>971.96598127287666</c:v>
                </c:pt>
                <c:pt idx="69">
                  <c:v>977.10689448846949</c:v>
                </c:pt>
                <c:pt idx="70">
                  <c:v>982.24780770406232</c:v>
                </c:pt>
                <c:pt idx="71">
                  <c:v>987.38872091965516</c:v>
                </c:pt>
                <c:pt idx="72">
                  <c:v>992.52963413524799</c:v>
                </c:pt>
                <c:pt idx="73">
                  <c:v>997.67054735084082</c:v>
                </c:pt>
                <c:pt idx="74">
                  <c:v>1002.8114605664337</c:v>
                </c:pt>
                <c:pt idx="75">
                  <c:v>1007.9523737820265</c:v>
                </c:pt>
                <c:pt idx="76">
                  <c:v>1013.0932869976193</c:v>
                </c:pt>
                <c:pt idx="77">
                  <c:v>1018.2342002132121</c:v>
                </c:pt>
                <c:pt idx="78">
                  <c:v>1023.375113428805</c:v>
                </c:pt>
                <c:pt idx="79">
                  <c:v>1028.5160266443977</c:v>
                </c:pt>
                <c:pt idx="80">
                  <c:v>1033.6569398599904</c:v>
                </c:pt>
                <c:pt idx="81">
                  <c:v>1038.7978530755831</c:v>
                </c:pt>
                <c:pt idx="82">
                  <c:v>1043.9387662911759</c:v>
                </c:pt>
                <c:pt idx="83">
                  <c:v>1049.0796795067686</c:v>
                </c:pt>
                <c:pt idx="84">
                  <c:v>1054.2205927223613</c:v>
                </c:pt>
                <c:pt idx="85">
                  <c:v>1059.361505937954</c:v>
                </c:pt>
                <c:pt idx="86">
                  <c:v>1064.5024191535467</c:v>
                </c:pt>
                <c:pt idx="87">
                  <c:v>1069.6433323691394</c:v>
                </c:pt>
                <c:pt idx="88">
                  <c:v>1074.7842455847322</c:v>
                </c:pt>
                <c:pt idx="89">
                  <c:v>1079.9251588003249</c:v>
                </c:pt>
                <c:pt idx="90">
                  <c:v>1085.0660720159176</c:v>
                </c:pt>
                <c:pt idx="91">
                  <c:v>1090.2069852315103</c:v>
                </c:pt>
                <c:pt idx="92">
                  <c:v>1095.347898447103</c:v>
                </c:pt>
                <c:pt idx="93">
                  <c:v>1100.4888116626958</c:v>
                </c:pt>
                <c:pt idx="94">
                  <c:v>1105.6297248782885</c:v>
                </c:pt>
                <c:pt idx="95">
                  <c:v>1110.7706380938812</c:v>
                </c:pt>
                <c:pt idx="96">
                  <c:v>1115.9115513094739</c:v>
                </c:pt>
                <c:pt idx="97">
                  <c:v>1121.0524645250666</c:v>
                </c:pt>
                <c:pt idx="98">
                  <c:v>1126.1933777406593</c:v>
                </c:pt>
                <c:pt idx="99">
                  <c:v>1131.3342909562521</c:v>
                </c:pt>
                <c:pt idx="100">
                  <c:v>1136.4752041718448</c:v>
                </c:pt>
                <c:pt idx="101">
                  <c:v>1141.6161173874359</c:v>
                </c:pt>
              </c:numCache>
            </c:numRef>
          </c:cat>
          <c:val>
            <c:numRef>
              <c:f>'SPERT® Normal (Mixed entry)'!$DW$106:$HS$106</c:f>
              <c:numCache>
                <c:formatCode>General</c:formatCode>
                <c:ptCount val="101"/>
                <c:pt idx="0">
                  <c:v>6.1095214088373328E-5</c:v>
                </c:pt>
                <c:pt idx="1">
                  <c:v>7.2628525440600504E-5</c:v>
                </c:pt>
                <c:pt idx="2">
                  <c:v>8.6034890236466152E-5</c:v>
                </c:pt>
                <c:pt idx="3">
                  <c:v>1.0155687698930949E-4</c:v>
                </c:pt>
                <c:pt idx="4">
                  <c:v>1.1945694717188804E-4</c:v>
                </c:pt>
                <c:pt idx="5">
                  <c:v>1.4001702071409514E-4</c:v>
                </c:pt>
                <c:pt idx="6">
                  <c:v>1.6353759225770995E-4</c:v>
                </c:pt>
                <c:pt idx="7">
                  <c:v>1.9033633937421413E-4</c:v>
                </c:pt>
                <c:pt idx="8">
                  <c:v>2.2074616728551136E-4</c:v>
                </c:pt>
                <c:pt idx="9">
                  <c:v>2.5511264022172578E-4</c:v>
                </c:pt>
                <c:pt idx="10">
                  <c:v>2.9379075759711828E-4</c:v>
                </c:pt>
                <c:pt idx="11">
                  <c:v>3.3714104381569099E-4</c:v>
                </c:pt>
                <c:pt idx="12">
                  <c:v>3.8552493378695243E-4</c:v>
                </c:pt>
                <c:pt idx="13">
                  <c:v>4.3929945210328768E-4</c:v>
                </c:pt>
                <c:pt idx="14">
                  <c:v>4.9881120216333115E-4</c:v>
                </c:pt>
                <c:pt idx="15">
                  <c:v>5.6438970206662813E-4</c:v>
                </c:pt>
                <c:pt idx="16">
                  <c:v>6.3634012647937146E-4</c:v>
                </c:pt>
                <c:pt idx="17">
                  <c:v>7.1493553738231767E-4</c:v>
                </c:pt>
                <c:pt idx="18">
                  <c:v>8.0040871104426531E-4</c:v>
                </c:pt>
                <c:pt idx="19">
                  <c:v>8.9294369299168638E-4</c:v>
                </c:pt>
                <c:pt idx="20">
                  <c:v>9.9266723634623948E-4</c:v>
                </c:pt>
                <c:pt idx="21">
                  <c:v>1.0996403007824428E-3</c:v>
                </c:pt>
                <c:pt idx="22">
                  <c:v>1.2138498085770227E-3</c:v>
                </c:pt>
                <c:pt idx="23">
                  <c:v>1.3352008698253935E-3</c:v>
                </c:pt>
                <c:pt idx="24">
                  <c:v>1.4635096999593541E-3</c:v>
                </c:pt>
                <c:pt idx="25">
                  <c:v>1.5984974583480697E-3</c:v>
                </c:pt>
                <c:pt idx="26">
                  <c:v>1.739785236243101E-3</c:v>
                </c:pt>
                <c:pt idx="27">
                  <c:v>1.8868904150280529E-3</c:v>
                </c:pt>
                <c:pt idx="28">
                  <c:v>2.0392246012331831E-3</c:v>
                </c:pt>
                <c:pt idx="29">
                  <c:v>2.1960933228781765E-3</c:v>
                </c:pt>
                <c:pt idx="30">
                  <c:v>2.3566976424683663E-3</c:v>
                </c:pt>
                <c:pt idx="31">
                  <c:v>2.5201378057206764E-3</c:v>
                </c:pt>
                <c:pt idx="32">
                  <c:v>2.6854190024492267E-3</c:v>
                </c:pt>
                <c:pt idx="33">
                  <c:v>2.8514592678931146E-3</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0-85D7-411F-AB3B-DB102C7D9D25}"/>
            </c:ext>
          </c:extLst>
        </c:ser>
        <c:ser>
          <c:idx val="1"/>
          <c:order val="1"/>
          <c:spPr>
            <a:solidFill>
              <a:schemeClr val="accent1"/>
            </a:solidFill>
            <a:ln>
              <a:noFill/>
            </a:ln>
            <a:effectLst/>
          </c:spPr>
          <c:invertIfNegative val="0"/>
          <c:cat>
            <c:numRef>
              <c:f>'SPERT® Normal (Mixed entry)'!$Y$104:$DV$104</c:f>
              <c:numCache>
                <c:formatCode>#,##0_);\(#,##0\)</c:formatCode>
                <c:ptCount val="102"/>
                <c:pt idx="0">
                  <c:v>622.38388261256409</c:v>
                </c:pt>
                <c:pt idx="1">
                  <c:v>627.52479582815693</c:v>
                </c:pt>
                <c:pt idx="2">
                  <c:v>632.66570904374976</c:v>
                </c:pt>
                <c:pt idx="3">
                  <c:v>637.80662225934259</c:v>
                </c:pt>
                <c:pt idx="4">
                  <c:v>642.94753547493542</c:v>
                </c:pt>
                <c:pt idx="5">
                  <c:v>648.08844869052825</c:v>
                </c:pt>
                <c:pt idx="6">
                  <c:v>653.22936190612108</c:v>
                </c:pt>
                <c:pt idx="7">
                  <c:v>658.37027512171392</c:v>
                </c:pt>
                <c:pt idx="8">
                  <c:v>663.51118833730675</c:v>
                </c:pt>
                <c:pt idx="9">
                  <c:v>668.65210155289958</c:v>
                </c:pt>
                <c:pt idx="10">
                  <c:v>673.79301476849241</c:v>
                </c:pt>
                <c:pt idx="11">
                  <c:v>678.93392798408524</c:v>
                </c:pt>
                <c:pt idx="12">
                  <c:v>684.07484119967808</c:v>
                </c:pt>
                <c:pt idx="13">
                  <c:v>689.21575441527091</c:v>
                </c:pt>
                <c:pt idx="14">
                  <c:v>694.35666763086374</c:v>
                </c:pt>
                <c:pt idx="15">
                  <c:v>699.49758084645657</c:v>
                </c:pt>
                <c:pt idx="16">
                  <c:v>704.6384940620494</c:v>
                </c:pt>
                <c:pt idx="17">
                  <c:v>709.77940727764224</c:v>
                </c:pt>
                <c:pt idx="18">
                  <c:v>714.92032049323507</c:v>
                </c:pt>
                <c:pt idx="19">
                  <c:v>720.0612337088279</c:v>
                </c:pt>
                <c:pt idx="20">
                  <c:v>725.20214692442073</c:v>
                </c:pt>
                <c:pt idx="21">
                  <c:v>730.34306014001356</c:v>
                </c:pt>
                <c:pt idx="22">
                  <c:v>735.48397335560639</c:v>
                </c:pt>
                <c:pt idx="23">
                  <c:v>740.62488657119923</c:v>
                </c:pt>
                <c:pt idx="24">
                  <c:v>745.76579978679206</c:v>
                </c:pt>
                <c:pt idx="25">
                  <c:v>750.90671300238489</c:v>
                </c:pt>
                <c:pt idx="26">
                  <c:v>756.04762621797772</c:v>
                </c:pt>
                <c:pt idx="27">
                  <c:v>761.18853943357055</c:v>
                </c:pt>
                <c:pt idx="28">
                  <c:v>766.32945264916339</c:v>
                </c:pt>
                <c:pt idx="29">
                  <c:v>771.47036586475622</c:v>
                </c:pt>
                <c:pt idx="30">
                  <c:v>776.61127908034905</c:v>
                </c:pt>
                <c:pt idx="31">
                  <c:v>781.75219229594188</c:v>
                </c:pt>
                <c:pt idx="32">
                  <c:v>786.89310551153471</c:v>
                </c:pt>
                <c:pt idx="33">
                  <c:v>792.03401872712755</c:v>
                </c:pt>
                <c:pt idx="34">
                  <c:v>797.17493194272038</c:v>
                </c:pt>
                <c:pt idx="35">
                  <c:v>802.31584515831321</c:v>
                </c:pt>
                <c:pt idx="36">
                  <c:v>807.45675837390604</c:v>
                </c:pt>
                <c:pt idx="37">
                  <c:v>812.59767158949887</c:v>
                </c:pt>
                <c:pt idx="38">
                  <c:v>817.7385848050917</c:v>
                </c:pt>
                <c:pt idx="39">
                  <c:v>822.87949802068454</c:v>
                </c:pt>
                <c:pt idx="40">
                  <c:v>828.02041123627737</c:v>
                </c:pt>
                <c:pt idx="41">
                  <c:v>833.1613244518702</c:v>
                </c:pt>
                <c:pt idx="42">
                  <c:v>838.30223766746303</c:v>
                </c:pt>
                <c:pt idx="43">
                  <c:v>843.44315088305586</c:v>
                </c:pt>
                <c:pt idx="44">
                  <c:v>848.5840640986487</c:v>
                </c:pt>
                <c:pt idx="45">
                  <c:v>853.72497731424153</c:v>
                </c:pt>
                <c:pt idx="46">
                  <c:v>858.86589052983436</c:v>
                </c:pt>
                <c:pt idx="47">
                  <c:v>864.00680374542719</c:v>
                </c:pt>
                <c:pt idx="48">
                  <c:v>869.14771696102002</c:v>
                </c:pt>
                <c:pt idx="49">
                  <c:v>874.28863017661286</c:v>
                </c:pt>
                <c:pt idx="50">
                  <c:v>879.42954339220569</c:v>
                </c:pt>
                <c:pt idx="51">
                  <c:v>884.57045660779852</c:v>
                </c:pt>
                <c:pt idx="52">
                  <c:v>889.71136982339135</c:v>
                </c:pt>
                <c:pt idx="53">
                  <c:v>894.85228303898418</c:v>
                </c:pt>
                <c:pt idx="54">
                  <c:v>899.99319625457701</c:v>
                </c:pt>
                <c:pt idx="55">
                  <c:v>905.13410947016985</c:v>
                </c:pt>
                <c:pt idx="56">
                  <c:v>910.27502268576268</c:v>
                </c:pt>
                <c:pt idx="57">
                  <c:v>915.41593590135551</c:v>
                </c:pt>
                <c:pt idx="58">
                  <c:v>920.55684911694834</c:v>
                </c:pt>
                <c:pt idx="59">
                  <c:v>925.69776233254117</c:v>
                </c:pt>
                <c:pt idx="60">
                  <c:v>930.83867554813401</c:v>
                </c:pt>
                <c:pt idx="61">
                  <c:v>935.97958876372684</c:v>
                </c:pt>
                <c:pt idx="62">
                  <c:v>941.12050197931967</c:v>
                </c:pt>
                <c:pt idx="63">
                  <c:v>946.2614151949125</c:v>
                </c:pt>
                <c:pt idx="64">
                  <c:v>951.40232841050533</c:v>
                </c:pt>
                <c:pt idx="65">
                  <c:v>956.54324162609817</c:v>
                </c:pt>
                <c:pt idx="66">
                  <c:v>961.684154841691</c:v>
                </c:pt>
                <c:pt idx="67">
                  <c:v>966.82506805728383</c:v>
                </c:pt>
                <c:pt idx="68">
                  <c:v>971.96598127287666</c:v>
                </c:pt>
                <c:pt idx="69">
                  <c:v>977.10689448846949</c:v>
                </c:pt>
                <c:pt idx="70">
                  <c:v>982.24780770406232</c:v>
                </c:pt>
                <c:pt idx="71">
                  <c:v>987.38872091965516</c:v>
                </c:pt>
                <c:pt idx="72">
                  <c:v>992.52963413524799</c:v>
                </c:pt>
                <c:pt idx="73">
                  <c:v>997.67054735084082</c:v>
                </c:pt>
                <c:pt idx="74">
                  <c:v>1002.8114605664337</c:v>
                </c:pt>
                <c:pt idx="75">
                  <c:v>1007.9523737820265</c:v>
                </c:pt>
                <c:pt idx="76">
                  <c:v>1013.0932869976193</c:v>
                </c:pt>
                <c:pt idx="77">
                  <c:v>1018.2342002132121</c:v>
                </c:pt>
                <c:pt idx="78">
                  <c:v>1023.375113428805</c:v>
                </c:pt>
                <c:pt idx="79">
                  <c:v>1028.5160266443977</c:v>
                </c:pt>
                <c:pt idx="80">
                  <c:v>1033.6569398599904</c:v>
                </c:pt>
                <c:pt idx="81">
                  <c:v>1038.7978530755831</c:v>
                </c:pt>
                <c:pt idx="82">
                  <c:v>1043.9387662911759</c:v>
                </c:pt>
                <c:pt idx="83">
                  <c:v>1049.0796795067686</c:v>
                </c:pt>
                <c:pt idx="84">
                  <c:v>1054.2205927223613</c:v>
                </c:pt>
                <c:pt idx="85">
                  <c:v>1059.361505937954</c:v>
                </c:pt>
                <c:pt idx="86">
                  <c:v>1064.5024191535467</c:v>
                </c:pt>
                <c:pt idx="87">
                  <c:v>1069.6433323691394</c:v>
                </c:pt>
                <c:pt idx="88">
                  <c:v>1074.7842455847322</c:v>
                </c:pt>
                <c:pt idx="89">
                  <c:v>1079.9251588003249</c:v>
                </c:pt>
                <c:pt idx="90">
                  <c:v>1085.0660720159176</c:v>
                </c:pt>
                <c:pt idx="91">
                  <c:v>1090.2069852315103</c:v>
                </c:pt>
                <c:pt idx="92">
                  <c:v>1095.347898447103</c:v>
                </c:pt>
                <c:pt idx="93">
                  <c:v>1100.4888116626958</c:v>
                </c:pt>
                <c:pt idx="94">
                  <c:v>1105.6297248782885</c:v>
                </c:pt>
                <c:pt idx="95">
                  <c:v>1110.7706380938812</c:v>
                </c:pt>
                <c:pt idx="96">
                  <c:v>1115.9115513094739</c:v>
                </c:pt>
                <c:pt idx="97">
                  <c:v>1121.0524645250666</c:v>
                </c:pt>
                <c:pt idx="98">
                  <c:v>1126.1933777406593</c:v>
                </c:pt>
                <c:pt idx="99">
                  <c:v>1131.3342909562521</c:v>
                </c:pt>
                <c:pt idx="100">
                  <c:v>1136.4752041718448</c:v>
                </c:pt>
                <c:pt idx="101">
                  <c:v>1141.6161173874359</c:v>
                </c:pt>
              </c:numCache>
            </c:numRef>
          </c:cat>
          <c:val>
            <c:numRef>
              <c:f>'SPERT® Normal (Mixed entry)'!$DW$107:$HS$107</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3.0170995002858129E-3</c:v>
                </c:pt>
                <c:pt idx="35">
                  <c:v>3.1811155150546968E-3</c:v>
                </c:pt>
                <c:pt idx="36">
                  <c:v>3.3422319993118336E-3</c:v>
                </c:pt>
                <c:pt idx="37">
                  <c:v>3.4991381740178159E-3</c:v>
                </c:pt>
                <c:pt idx="38">
                  <c:v>3.6505049172259828E-3</c:v>
                </c:pt>
                <c:pt idx="39">
                  <c:v>3.7950030520263597E-3</c:v>
                </c:pt>
                <c:pt idx="40">
                  <c:v>3.9313224590395201E-3</c:v>
                </c:pt>
                <c:pt idx="41">
                  <c:v>4.058191637269116E-3</c:v>
                </c:pt>
                <c:pt idx="42">
                  <c:v>4.1743973103193681E-3</c:v>
                </c:pt>
                <c:pt idx="43">
                  <c:v>4.2788036586658982E-3</c:v>
                </c:pt>
                <c:pt idx="44">
                  <c:v>4.3703707537547714E-3</c:v>
                </c:pt>
                <c:pt idx="45">
                  <c:v>4.4481717767409328E-3</c:v>
                </c:pt>
                <c:pt idx="46">
                  <c:v>4.511408623800916E-3</c:v>
                </c:pt>
                <c:pt idx="47">
                  <c:v>4.5594255308767755E-3</c:v>
                </c:pt>
                <c:pt idx="48">
                  <c:v>4.591720392714051E-3</c:v>
                </c:pt>
                <c:pt idx="49">
                  <c:v>4.6079535030228531E-3</c:v>
                </c:pt>
                <c:pt idx="50">
                  <c:v>4.6079535030228462E-3</c:v>
                </c:pt>
                <c:pt idx="51">
                  <c:v>4.5917203927140302E-3</c:v>
                </c:pt>
                <c:pt idx="52">
                  <c:v>4.5594255308767425E-3</c:v>
                </c:pt>
                <c:pt idx="53">
                  <c:v>4.5114086238008701E-3</c:v>
                </c:pt>
                <c:pt idx="54">
                  <c:v>4.4481717767408764E-3</c:v>
                </c:pt>
                <c:pt idx="55">
                  <c:v>4.3703707537547012E-3</c:v>
                </c:pt>
                <c:pt idx="56">
                  <c:v>4.2788036586658175E-3</c:v>
                </c:pt>
                <c:pt idx="57">
                  <c:v>4.1743973103192779E-3</c:v>
                </c:pt>
                <c:pt idx="58">
                  <c:v>4.0581916372690171E-3</c:v>
                </c:pt>
                <c:pt idx="59">
                  <c:v>3.9313224590394125E-3</c:v>
                </c:pt>
                <c:pt idx="60">
                  <c:v>3.7950030520262448E-3</c:v>
                </c:pt>
                <c:pt idx="61">
                  <c:v>3.6505049172258618E-3</c:v>
                </c:pt>
                <c:pt idx="62">
                  <c:v>3.4991381740176897E-3</c:v>
                </c:pt>
                <c:pt idx="63">
                  <c:v>3.3422319993117035E-3</c:v>
                </c:pt>
                <c:pt idx="64">
                  <c:v>3.1811155150545632E-3</c:v>
                </c:pt>
                <c:pt idx="65">
                  <c:v>3.017099500285678E-3</c:v>
                </c:pt>
                <c:pt idx="66">
                  <c:v>2.8514592678929784E-3</c:v>
                </c:pt>
                <c:pt idx="67">
                  <c:v>2.6854190024490909E-3</c:v>
                </c:pt>
                <c:pt idx="68">
                  <c:v>2.5201378057205419E-3</c:v>
                </c:pt>
                <c:pt idx="69">
                  <c:v>2.3566976424682336E-3</c:v>
                </c:pt>
                <c:pt idx="70">
                  <c:v>2.196093322878046E-3</c:v>
                </c:pt>
                <c:pt idx="71">
                  <c:v>2.039224601233056E-3</c:v>
                </c:pt>
                <c:pt idx="72">
                  <c:v>1.8868904150279302E-3</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0-E81A-4457-B2B9-5B65636FA38F}"/>
            </c:ext>
          </c:extLst>
        </c:ser>
        <c:ser>
          <c:idx val="2"/>
          <c:order val="2"/>
          <c:spPr>
            <a:solidFill>
              <a:schemeClr val="accent2"/>
            </a:solidFill>
            <a:ln>
              <a:noFill/>
            </a:ln>
            <a:effectLst/>
          </c:spPr>
          <c:invertIfNegative val="0"/>
          <c:cat>
            <c:numRef>
              <c:f>'SPERT® Normal (Mixed entry)'!$Y$104:$DV$104</c:f>
              <c:numCache>
                <c:formatCode>#,##0_);\(#,##0\)</c:formatCode>
                <c:ptCount val="102"/>
                <c:pt idx="0">
                  <c:v>622.38388261256409</c:v>
                </c:pt>
                <c:pt idx="1">
                  <c:v>627.52479582815693</c:v>
                </c:pt>
                <c:pt idx="2">
                  <c:v>632.66570904374976</c:v>
                </c:pt>
                <c:pt idx="3">
                  <c:v>637.80662225934259</c:v>
                </c:pt>
                <c:pt idx="4">
                  <c:v>642.94753547493542</c:v>
                </c:pt>
                <c:pt idx="5">
                  <c:v>648.08844869052825</c:v>
                </c:pt>
                <c:pt idx="6">
                  <c:v>653.22936190612108</c:v>
                </c:pt>
                <c:pt idx="7">
                  <c:v>658.37027512171392</c:v>
                </c:pt>
                <c:pt idx="8">
                  <c:v>663.51118833730675</c:v>
                </c:pt>
                <c:pt idx="9">
                  <c:v>668.65210155289958</c:v>
                </c:pt>
                <c:pt idx="10">
                  <c:v>673.79301476849241</c:v>
                </c:pt>
                <c:pt idx="11">
                  <c:v>678.93392798408524</c:v>
                </c:pt>
                <c:pt idx="12">
                  <c:v>684.07484119967808</c:v>
                </c:pt>
                <c:pt idx="13">
                  <c:v>689.21575441527091</c:v>
                </c:pt>
                <c:pt idx="14">
                  <c:v>694.35666763086374</c:v>
                </c:pt>
                <c:pt idx="15">
                  <c:v>699.49758084645657</c:v>
                </c:pt>
                <c:pt idx="16">
                  <c:v>704.6384940620494</c:v>
                </c:pt>
                <c:pt idx="17">
                  <c:v>709.77940727764224</c:v>
                </c:pt>
                <c:pt idx="18">
                  <c:v>714.92032049323507</c:v>
                </c:pt>
                <c:pt idx="19">
                  <c:v>720.0612337088279</c:v>
                </c:pt>
                <c:pt idx="20">
                  <c:v>725.20214692442073</c:v>
                </c:pt>
                <c:pt idx="21">
                  <c:v>730.34306014001356</c:v>
                </c:pt>
                <c:pt idx="22">
                  <c:v>735.48397335560639</c:v>
                </c:pt>
                <c:pt idx="23">
                  <c:v>740.62488657119923</c:v>
                </c:pt>
                <c:pt idx="24">
                  <c:v>745.76579978679206</c:v>
                </c:pt>
                <c:pt idx="25">
                  <c:v>750.90671300238489</c:v>
                </c:pt>
                <c:pt idx="26">
                  <c:v>756.04762621797772</c:v>
                </c:pt>
                <c:pt idx="27">
                  <c:v>761.18853943357055</c:v>
                </c:pt>
                <c:pt idx="28">
                  <c:v>766.32945264916339</c:v>
                </c:pt>
                <c:pt idx="29">
                  <c:v>771.47036586475622</c:v>
                </c:pt>
                <c:pt idx="30">
                  <c:v>776.61127908034905</c:v>
                </c:pt>
                <c:pt idx="31">
                  <c:v>781.75219229594188</c:v>
                </c:pt>
                <c:pt idx="32">
                  <c:v>786.89310551153471</c:v>
                </c:pt>
                <c:pt idx="33">
                  <c:v>792.03401872712755</c:v>
                </c:pt>
                <c:pt idx="34">
                  <c:v>797.17493194272038</c:v>
                </c:pt>
                <c:pt idx="35">
                  <c:v>802.31584515831321</c:v>
                </c:pt>
                <c:pt idx="36">
                  <c:v>807.45675837390604</c:v>
                </c:pt>
                <c:pt idx="37">
                  <c:v>812.59767158949887</c:v>
                </c:pt>
                <c:pt idx="38">
                  <c:v>817.7385848050917</c:v>
                </c:pt>
                <c:pt idx="39">
                  <c:v>822.87949802068454</c:v>
                </c:pt>
                <c:pt idx="40">
                  <c:v>828.02041123627737</c:v>
                </c:pt>
                <c:pt idx="41">
                  <c:v>833.1613244518702</c:v>
                </c:pt>
                <c:pt idx="42">
                  <c:v>838.30223766746303</c:v>
                </c:pt>
                <c:pt idx="43">
                  <c:v>843.44315088305586</c:v>
                </c:pt>
                <c:pt idx="44">
                  <c:v>848.5840640986487</c:v>
                </c:pt>
                <c:pt idx="45">
                  <c:v>853.72497731424153</c:v>
                </c:pt>
                <c:pt idx="46">
                  <c:v>858.86589052983436</c:v>
                </c:pt>
                <c:pt idx="47">
                  <c:v>864.00680374542719</c:v>
                </c:pt>
                <c:pt idx="48">
                  <c:v>869.14771696102002</c:v>
                </c:pt>
                <c:pt idx="49">
                  <c:v>874.28863017661286</c:v>
                </c:pt>
                <c:pt idx="50">
                  <c:v>879.42954339220569</c:v>
                </c:pt>
                <c:pt idx="51">
                  <c:v>884.57045660779852</c:v>
                </c:pt>
                <c:pt idx="52">
                  <c:v>889.71136982339135</c:v>
                </c:pt>
                <c:pt idx="53">
                  <c:v>894.85228303898418</c:v>
                </c:pt>
                <c:pt idx="54">
                  <c:v>899.99319625457701</c:v>
                </c:pt>
                <c:pt idx="55">
                  <c:v>905.13410947016985</c:v>
                </c:pt>
                <c:pt idx="56">
                  <c:v>910.27502268576268</c:v>
                </c:pt>
                <c:pt idx="57">
                  <c:v>915.41593590135551</c:v>
                </c:pt>
                <c:pt idx="58">
                  <c:v>920.55684911694834</c:v>
                </c:pt>
                <c:pt idx="59">
                  <c:v>925.69776233254117</c:v>
                </c:pt>
                <c:pt idx="60">
                  <c:v>930.83867554813401</c:v>
                </c:pt>
                <c:pt idx="61">
                  <c:v>935.97958876372684</c:v>
                </c:pt>
                <c:pt idx="62">
                  <c:v>941.12050197931967</c:v>
                </c:pt>
                <c:pt idx="63">
                  <c:v>946.2614151949125</c:v>
                </c:pt>
                <c:pt idx="64">
                  <c:v>951.40232841050533</c:v>
                </c:pt>
                <c:pt idx="65">
                  <c:v>956.54324162609817</c:v>
                </c:pt>
                <c:pt idx="66">
                  <c:v>961.684154841691</c:v>
                </c:pt>
                <c:pt idx="67">
                  <c:v>966.82506805728383</c:v>
                </c:pt>
                <c:pt idx="68">
                  <c:v>971.96598127287666</c:v>
                </c:pt>
                <c:pt idx="69">
                  <c:v>977.10689448846949</c:v>
                </c:pt>
                <c:pt idx="70">
                  <c:v>982.24780770406232</c:v>
                </c:pt>
                <c:pt idx="71">
                  <c:v>987.38872091965516</c:v>
                </c:pt>
                <c:pt idx="72">
                  <c:v>992.52963413524799</c:v>
                </c:pt>
                <c:pt idx="73">
                  <c:v>997.67054735084082</c:v>
                </c:pt>
                <c:pt idx="74">
                  <c:v>1002.8114605664337</c:v>
                </c:pt>
                <c:pt idx="75">
                  <c:v>1007.9523737820265</c:v>
                </c:pt>
                <c:pt idx="76">
                  <c:v>1013.0932869976193</c:v>
                </c:pt>
                <c:pt idx="77">
                  <c:v>1018.2342002132121</c:v>
                </c:pt>
                <c:pt idx="78">
                  <c:v>1023.375113428805</c:v>
                </c:pt>
                <c:pt idx="79">
                  <c:v>1028.5160266443977</c:v>
                </c:pt>
                <c:pt idx="80">
                  <c:v>1033.6569398599904</c:v>
                </c:pt>
                <c:pt idx="81">
                  <c:v>1038.7978530755831</c:v>
                </c:pt>
                <c:pt idx="82">
                  <c:v>1043.9387662911759</c:v>
                </c:pt>
                <c:pt idx="83">
                  <c:v>1049.0796795067686</c:v>
                </c:pt>
                <c:pt idx="84">
                  <c:v>1054.2205927223613</c:v>
                </c:pt>
                <c:pt idx="85">
                  <c:v>1059.361505937954</c:v>
                </c:pt>
                <c:pt idx="86">
                  <c:v>1064.5024191535467</c:v>
                </c:pt>
                <c:pt idx="87">
                  <c:v>1069.6433323691394</c:v>
                </c:pt>
                <c:pt idx="88">
                  <c:v>1074.7842455847322</c:v>
                </c:pt>
                <c:pt idx="89">
                  <c:v>1079.9251588003249</c:v>
                </c:pt>
                <c:pt idx="90">
                  <c:v>1085.0660720159176</c:v>
                </c:pt>
                <c:pt idx="91">
                  <c:v>1090.2069852315103</c:v>
                </c:pt>
                <c:pt idx="92">
                  <c:v>1095.347898447103</c:v>
                </c:pt>
                <c:pt idx="93">
                  <c:v>1100.4888116626958</c:v>
                </c:pt>
                <c:pt idx="94">
                  <c:v>1105.6297248782885</c:v>
                </c:pt>
                <c:pt idx="95">
                  <c:v>1110.7706380938812</c:v>
                </c:pt>
                <c:pt idx="96">
                  <c:v>1115.9115513094739</c:v>
                </c:pt>
                <c:pt idx="97">
                  <c:v>1121.0524645250666</c:v>
                </c:pt>
                <c:pt idx="98">
                  <c:v>1126.1933777406593</c:v>
                </c:pt>
                <c:pt idx="99">
                  <c:v>1131.3342909562521</c:v>
                </c:pt>
                <c:pt idx="100">
                  <c:v>1136.4752041718448</c:v>
                </c:pt>
                <c:pt idx="101">
                  <c:v>1141.6161173874359</c:v>
                </c:pt>
              </c:numCache>
            </c:numRef>
          </c:cat>
          <c:val>
            <c:numRef>
              <c:f>'SPERT® Normal (Mixed entry)'!$DW$108:$HS$108</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1.7397852362429828E-3</c:v>
                </c:pt>
                <c:pt idx="74">
                  <c:v>1.598497458347957E-3</c:v>
                </c:pt>
                <c:pt idx="75">
                  <c:v>1.4635096999592468E-3</c:v>
                </c:pt>
                <c:pt idx="76">
                  <c:v>1.3352008698252914E-3</c:v>
                </c:pt>
                <c:pt idx="77">
                  <c:v>1.2138498085769263E-3</c:v>
                </c:pt>
                <c:pt idx="78">
                  <c:v>1.099640300782355E-3</c:v>
                </c:pt>
                <c:pt idx="79">
                  <c:v>9.9266723634615969E-4</c:v>
                </c:pt>
                <c:pt idx="80">
                  <c:v>8.9294369299161428E-4</c:v>
                </c:pt>
                <c:pt idx="81">
                  <c:v>8.0040871104420047E-4</c:v>
                </c:pt>
                <c:pt idx="82">
                  <c:v>7.1493553738225977E-4</c:v>
                </c:pt>
                <c:pt idx="83">
                  <c:v>6.3634012647931996E-4</c:v>
                </c:pt>
                <c:pt idx="84">
                  <c:v>5.6438970206658238E-4</c:v>
                </c:pt>
                <c:pt idx="85">
                  <c:v>4.9881120216329104E-4</c:v>
                </c:pt>
                <c:pt idx="86">
                  <c:v>4.3929945210325255E-4</c:v>
                </c:pt>
                <c:pt idx="87">
                  <c:v>3.8552493378692175E-4</c:v>
                </c:pt>
                <c:pt idx="88">
                  <c:v>3.3714104381566459E-4</c:v>
                </c:pt>
                <c:pt idx="89">
                  <c:v>2.9379075759709556E-4</c:v>
                </c:pt>
                <c:pt idx="90">
                  <c:v>2.5511264022170648E-4</c:v>
                </c:pt>
                <c:pt idx="91">
                  <c:v>2.2074616728549496E-4</c:v>
                </c:pt>
                <c:pt idx="92">
                  <c:v>1.9033633937420028E-4</c:v>
                </c:pt>
                <c:pt idx="93">
                  <c:v>1.6353759225769835E-4</c:v>
                </c:pt>
                <c:pt idx="94">
                  <c:v>1.4001702071408543E-4</c:v>
                </c:pt>
                <c:pt idx="95">
                  <c:v>1.1945694717188005E-4</c:v>
                </c:pt>
                <c:pt idx="96">
                  <c:v>1.0155687698930277E-4</c:v>
                </c:pt>
                <c:pt idx="97">
                  <c:v>8.6034890236460649E-5</c:v>
                </c:pt>
                <c:pt idx="98">
                  <c:v>7.2628525440595991E-5</c:v>
                </c:pt>
                <c:pt idx="99">
                  <c:v>6.1095214088369696E-5</c:v>
                </c:pt>
                <c:pt idx="100">
                  <c:v>5.1212325989655561E-5</c:v>
                </c:pt>
              </c:numCache>
            </c:numRef>
          </c:val>
          <c:extLst>
            <c:ext xmlns:c16="http://schemas.microsoft.com/office/drawing/2014/chart" uri="{C3380CC4-5D6E-409C-BE32-E72D297353CC}">
              <c16:uniqueId val="{00000001-E81A-4457-B2B9-5B65636FA38F}"/>
            </c:ext>
          </c:extLst>
        </c:ser>
        <c:dLbls>
          <c:showLegendKey val="0"/>
          <c:showVal val="0"/>
          <c:showCatName val="0"/>
          <c:showSerName val="0"/>
          <c:showPercent val="0"/>
          <c:showBubbleSize val="0"/>
        </c:dLbls>
        <c:gapWidth val="0"/>
        <c:overlap val="100"/>
        <c:axId val="613283808"/>
        <c:axId val="613280200"/>
      </c:barChart>
      <c:lineChart>
        <c:grouping val="standard"/>
        <c:varyColors val="0"/>
        <c:ser>
          <c:idx val="3"/>
          <c:order val="3"/>
          <c:spPr>
            <a:ln w="50800" cap="rnd">
              <a:solidFill>
                <a:schemeClr val="tx1">
                  <a:lumMod val="50000"/>
                  <a:lumOff val="50000"/>
                </a:schemeClr>
              </a:solidFill>
              <a:round/>
            </a:ln>
            <a:effectLst/>
          </c:spPr>
          <c:marker>
            <c:symbol val="none"/>
          </c:marker>
          <c:cat>
            <c:numRef>
              <c:f>'SPERT® Normal (Mixed entry)'!$Y$104:$DV$104</c:f>
              <c:numCache>
                <c:formatCode>#,##0_);\(#,##0\)</c:formatCode>
                <c:ptCount val="102"/>
                <c:pt idx="0">
                  <c:v>622.38388261256409</c:v>
                </c:pt>
                <c:pt idx="1">
                  <c:v>627.52479582815693</c:v>
                </c:pt>
                <c:pt idx="2">
                  <c:v>632.66570904374976</c:v>
                </c:pt>
                <c:pt idx="3">
                  <c:v>637.80662225934259</c:v>
                </c:pt>
                <c:pt idx="4">
                  <c:v>642.94753547493542</c:v>
                </c:pt>
                <c:pt idx="5">
                  <c:v>648.08844869052825</c:v>
                </c:pt>
                <c:pt idx="6">
                  <c:v>653.22936190612108</c:v>
                </c:pt>
                <c:pt idx="7">
                  <c:v>658.37027512171392</c:v>
                </c:pt>
                <c:pt idx="8">
                  <c:v>663.51118833730675</c:v>
                </c:pt>
                <c:pt idx="9">
                  <c:v>668.65210155289958</c:v>
                </c:pt>
                <c:pt idx="10">
                  <c:v>673.79301476849241</c:v>
                </c:pt>
                <c:pt idx="11">
                  <c:v>678.93392798408524</c:v>
                </c:pt>
                <c:pt idx="12">
                  <c:v>684.07484119967808</c:v>
                </c:pt>
                <c:pt idx="13">
                  <c:v>689.21575441527091</c:v>
                </c:pt>
                <c:pt idx="14">
                  <c:v>694.35666763086374</c:v>
                </c:pt>
                <c:pt idx="15">
                  <c:v>699.49758084645657</c:v>
                </c:pt>
                <c:pt idx="16">
                  <c:v>704.6384940620494</c:v>
                </c:pt>
                <c:pt idx="17">
                  <c:v>709.77940727764224</c:v>
                </c:pt>
                <c:pt idx="18">
                  <c:v>714.92032049323507</c:v>
                </c:pt>
                <c:pt idx="19">
                  <c:v>720.0612337088279</c:v>
                </c:pt>
                <c:pt idx="20">
                  <c:v>725.20214692442073</c:v>
                </c:pt>
                <c:pt idx="21">
                  <c:v>730.34306014001356</c:v>
                </c:pt>
                <c:pt idx="22">
                  <c:v>735.48397335560639</c:v>
                </c:pt>
                <c:pt idx="23">
                  <c:v>740.62488657119923</c:v>
                </c:pt>
                <c:pt idx="24">
                  <c:v>745.76579978679206</c:v>
                </c:pt>
                <c:pt idx="25">
                  <c:v>750.90671300238489</c:v>
                </c:pt>
                <c:pt idx="26">
                  <c:v>756.04762621797772</c:v>
                </c:pt>
                <c:pt idx="27">
                  <c:v>761.18853943357055</c:v>
                </c:pt>
                <c:pt idx="28">
                  <c:v>766.32945264916339</c:v>
                </c:pt>
                <c:pt idx="29">
                  <c:v>771.47036586475622</c:v>
                </c:pt>
                <c:pt idx="30">
                  <c:v>776.61127908034905</c:v>
                </c:pt>
                <c:pt idx="31">
                  <c:v>781.75219229594188</c:v>
                </c:pt>
                <c:pt idx="32">
                  <c:v>786.89310551153471</c:v>
                </c:pt>
                <c:pt idx="33">
                  <c:v>792.03401872712755</c:v>
                </c:pt>
                <c:pt idx="34">
                  <c:v>797.17493194272038</c:v>
                </c:pt>
                <c:pt idx="35">
                  <c:v>802.31584515831321</c:v>
                </c:pt>
                <c:pt idx="36">
                  <c:v>807.45675837390604</c:v>
                </c:pt>
                <c:pt idx="37">
                  <c:v>812.59767158949887</c:v>
                </c:pt>
                <c:pt idx="38">
                  <c:v>817.7385848050917</c:v>
                </c:pt>
                <c:pt idx="39">
                  <c:v>822.87949802068454</c:v>
                </c:pt>
                <c:pt idx="40">
                  <c:v>828.02041123627737</c:v>
                </c:pt>
                <c:pt idx="41">
                  <c:v>833.1613244518702</c:v>
                </c:pt>
                <c:pt idx="42">
                  <c:v>838.30223766746303</c:v>
                </c:pt>
                <c:pt idx="43">
                  <c:v>843.44315088305586</c:v>
                </c:pt>
                <c:pt idx="44">
                  <c:v>848.5840640986487</c:v>
                </c:pt>
                <c:pt idx="45">
                  <c:v>853.72497731424153</c:v>
                </c:pt>
                <c:pt idx="46">
                  <c:v>858.86589052983436</c:v>
                </c:pt>
                <c:pt idx="47">
                  <c:v>864.00680374542719</c:v>
                </c:pt>
                <c:pt idx="48">
                  <c:v>869.14771696102002</c:v>
                </c:pt>
                <c:pt idx="49">
                  <c:v>874.28863017661286</c:v>
                </c:pt>
                <c:pt idx="50">
                  <c:v>879.42954339220569</c:v>
                </c:pt>
                <c:pt idx="51">
                  <c:v>884.57045660779852</c:v>
                </c:pt>
                <c:pt idx="52">
                  <c:v>889.71136982339135</c:v>
                </c:pt>
                <c:pt idx="53">
                  <c:v>894.85228303898418</c:v>
                </c:pt>
                <c:pt idx="54">
                  <c:v>899.99319625457701</c:v>
                </c:pt>
                <c:pt idx="55">
                  <c:v>905.13410947016985</c:v>
                </c:pt>
                <c:pt idx="56">
                  <c:v>910.27502268576268</c:v>
                </c:pt>
                <c:pt idx="57">
                  <c:v>915.41593590135551</c:v>
                </c:pt>
                <c:pt idx="58">
                  <c:v>920.55684911694834</c:v>
                </c:pt>
                <c:pt idx="59">
                  <c:v>925.69776233254117</c:v>
                </c:pt>
                <c:pt idx="60">
                  <c:v>930.83867554813401</c:v>
                </c:pt>
                <c:pt idx="61">
                  <c:v>935.97958876372684</c:v>
                </c:pt>
                <c:pt idx="62">
                  <c:v>941.12050197931967</c:v>
                </c:pt>
                <c:pt idx="63">
                  <c:v>946.2614151949125</c:v>
                </c:pt>
                <c:pt idx="64">
                  <c:v>951.40232841050533</c:v>
                </c:pt>
                <c:pt idx="65">
                  <c:v>956.54324162609817</c:v>
                </c:pt>
                <c:pt idx="66">
                  <c:v>961.684154841691</c:v>
                </c:pt>
                <c:pt idx="67">
                  <c:v>966.82506805728383</c:v>
                </c:pt>
                <c:pt idx="68">
                  <c:v>971.96598127287666</c:v>
                </c:pt>
                <c:pt idx="69">
                  <c:v>977.10689448846949</c:v>
                </c:pt>
                <c:pt idx="70">
                  <c:v>982.24780770406232</c:v>
                </c:pt>
                <c:pt idx="71">
                  <c:v>987.38872091965516</c:v>
                </c:pt>
                <c:pt idx="72">
                  <c:v>992.52963413524799</c:v>
                </c:pt>
                <c:pt idx="73">
                  <c:v>997.67054735084082</c:v>
                </c:pt>
                <c:pt idx="74">
                  <c:v>1002.8114605664337</c:v>
                </c:pt>
                <c:pt idx="75">
                  <c:v>1007.9523737820265</c:v>
                </c:pt>
                <c:pt idx="76">
                  <c:v>1013.0932869976193</c:v>
                </c:pt>
                <c:pt idx="77">
                  <c:v>1018.2342002132121</c:v>
                </c:pt>
                <c:pt idx="78">
                  <c:v>1023.375113428805</c:v>
                </c:pt>
                <c:pt idx="79">
                  <c:v>1028.5160266443977</c:v>
                </c:pt>
                <c:pt idx="80">
                  <c:v>1033.6569398599904</c:v>
                </c:pt>
                <c:pt idx="81">
                  <c:v>1038.7978530755831</c:v>
                </c:pt>
                <c:pt idx="82">
                  <c:v>1043.9387662911759</c:v>
                </c:pt>
                <c:pt idx="83">
                  <c:v>1049.0796795067686</c:v>
                </c:pt>
                <c:pt idx="84">
                  <c:v>1054.2205927223613</c:v>
                </c:pt>
                <c:pt idx="85">
                  <c:v>1059.361505937954</c:v>
                </c:pt>
                <c:pt idx="86">
                  <c:v>1064.5024191535467</c:v>
                </c:pt>
                <c:pt idx="87">
                  <c:v>1069.6433323691394</c:v>
                </c:pt>
                <c:pt idx="88">
                  <c:v>1074.7842455847322</c:v>
                </c:pt>
                <c:pt idx="89">
                  <c:v>1079.9251588003249</c:v>
                </c:pt>
                <c:pt idx="90">
                  <c:v>1085.0660720159176</c:v>
                </c:pt>
                <c:pt idx="91">
                  <c:v>1090.2069852315103</c:v>
                </c:pt>
                <c:pt idx="92">
                  <c:v>1095.347898447103</c:v>
                </c:pt>
                <c:pt idx="93">
                  <c:v>1100.4888116626958</c:v>
                </c:pt>
                <c:pt idx="94">
                  <c:v>1105.6297248782885</c:v>
                </c:pt>
                <c:pt idx="95">
                  <c:v>1110.7706380938812</c:v>
                </c:pt>
                <c:pt idx="96">
                  <c:v>1115.9115513094739</c:v>
                </c:pt>
                <c:pt idx="97">
                  <c:v>1121.0524645250666</c:v>
                </c:pt>
                <c:pt idx="98">
                  <c:v>1126.1933777406593</c:v>
                </c:pt>
                <c:pt idx="99">
                  <c:v>1131.3342909562521</c:v>
                </c:pt>
                <c:pt idx="100">
                  <c:v>1136.4752041718448</c:v>
                </c:pt>
                <c:pt idx="101">
                  <c:v>1141.6161173874359</c:v>
                </c:pt>
              </c:numCache>
            </c:numRef>
          </c:cat>
          <c:val>
            <c:numRef>
              <c:f>'SPERT® Normal (Mixed entry)'!$DW$109:$HS$109</c:f>
              <c:numCache>
                <c:formatCode>General</c:formatCode>
                <c:ptCount val="101"/>
                <c:pt idx="0">
                  <c:v>6.1095214088373328E-5</c:v>
                </c:pt>
                <c:pt idx="1">
                  <c:v>7.2628525440600504E-5</c:v>
                </c:pt>
                <c:pt idx="2">
                  <c:v>8.6034890236466152E-5</c:v>
                </c:pt>
                <c:pt idx="3">
                  <c:v>1.0155687698930949E-4</c:v>
                </c:pt>
                <c:pt idx="4">
                  <c:v>1.1945694717188804E-4</c:v>
                </c:pt>
                <c:pt idx="5">
                  <c:v>1.4001702071409514E-4</c:v>
                </c:pt>
                <c:pt idx="6">
                  <c:v>1.6353759225770995E-4</c:v>
                </c:pt>
                <c:pt idx="7">
                  <c:v>1.9033633937421413E-4</c:v>
                </c:pt>
                <c:pt idx="8">
                  <c:v>2.2074616728551136E-4</c:v>
                </c:pt>
                <c:pt idx="9">
                  <c:v>2.5511264022172578E-4</c:v>
                </c:pt>
                <c:pt idx="10">
                  <c:v>2.9379075759711828E-4</c:v>
                </c:pt>
                <c:pt idx="11">
                  <c:v>3.3714104381569099E-4</c:v>
                </c:pt>
                <c:pt idx="12">
                  <c:v>3.8552493378695243E-4</c:v>
                </c:pt>
                <c:pt idx="13">
                  <c:v>4.3929945210328768E-4</c:v>
                </c:pt>
                <c:pt idx="14">
                  <c:v>4.9881120216333115E-4</c:v>
                </c:pt>
                <c:pt idx="15">
                  <c:v>5.6438970206662813E-4</c:v>
                </c:pt>
                <c:pt idx="16">
                  <c:v>6.3634012647937146E-4</c:v>
                </c:pt>
                <c:pt idx="17">
                  <c:v>7.1493553738231767E-4</c:v>
                </c:pt>
                <c:pt idx="18">
                  <c:v>8.0040871104426531E-4</c:v>
                </c:pt>
                <c:pt idx="19">
                  <c:v>8.9294369299168638E-4</c:v>
                </c:pt>
                <c:pt idx="20">
                  <c:v>9.9266723634623948E-4</c:v>
                </c:pt>
                <c:pt idx="21">
                  <c:v>1.0996403007824428E-3</c:v>
                </c:pt>
                <c:pt idx="22">
                  <c:v>1.2138498085770227E-3</c:v>
                </c:pt>
                <c:pt idx="23">
                  <c:v>1.3352008698253935E-3</c:v>
                </c:pt>
                <c:pt idx="24">
                  <c:v>1.4635096999593541E-3</c:v>
                </c:pt>
                <c:pt idx="25">
                  <c:v>1.5984974583480697E-3</c:v>
                </c:pt>
                <c:pt idx="26">
                  <c:v>1.739785236243101E-3</c:v>
                </c:pt>
                <c:pt idx="27">
                  <c:v>1.8868904150280529E-3</c:v>
                </c:pt>
                <c:pt idx="28">
                  <c:v>2.0392246012331831E-3</c:v>
                </c:pt>
                <c:pt idx="29">
                  <c:v>2.1960933228781765E-3</c:v>
                </c:pt>
                <c:pt idx="30">
                  <c:v>2.3566976424683663E-3</c:v>
                </c:pt>
                <c:pt idx="31">
                  <c:v>2.5201378057206764E-3</c:v>
                </c:pt>
                <c:pt idx="32">
                  <c:v>2.6854190024492267E-3</c:v>
                </c:pt>
                <c:pt idx="33">
                  <c:v>2.8514592678931146E-3</c:v>
                </c:pt>
                <c:pt idx="34">
                  <c:v>3.0170995002858129E-3</c:v>
                </c:pt>
                <c:pt idx="35">
                  <c:v>3.1811155150546968E-3</c:v>
                </c:pt>
                <c:pt idx="36">
                  <c:v>3.3422319993118336E-3</c:v>
                </c:pt>
                <c:pt idx="37">
                  <c:v>3.4991381740178159E-3</c:v>
                </c:pt>
                <c:pt idx="38">
                  <c:v>3.6505049172259828E-3</c:v>
                </c:pt>
                <c:pt idx="39">
                  <c:v>3.7950030520263597E-3</c:v>
                </c:pt>
                <c:pt idx="40">
                  <c:v>3.9313224590395201E-3</c:v>
                </c:pt>
                <c:pt idx="41">
                  <c:v>4.058191637269116E-3</c:v>
                </c:pt>
                <c:pt idx="42">
                  <c:v>4.1743973103193681E-3</c:v>
                </c:pt>
                <c:pt idx="43">
                  <c:v>4.2788036586658982E-3</c:v>
                </c:pt>
                <c:pt idx="44">
                  <c:v>4.3703707537547714E-3</c:v>
                </c:pt>
                <c:pt idx="45">
                  <c:v>4.4481717767409328E-3</c:v>
                </c:pt>
                <c:pt idx="46">
                  <c:v>4.511408623800916E-3</c:v>
                </c:pt>
                <c:pt idx="47">
                  <c:v>4.5594255308767755E-3</c:v>
                </c:pt>
                <c:pt idx="48">
                  <c:v>4.591720392714051E-3</c:v>
                </c:pt>
                <c:pt idx="49">
                  <c:v>4.6079535030228531E-3</c:v>
                </c:pt>
                <c:pt idx="50">
                  <c:v>4.6079535030228462E-3</c:v>
                </c:pt>
                <c:pt idx="51">
                  <c:v>4.5917203927140302E-3</c:v>
                </c:pt>
                <c:pt idx="52">
                  <c:v>4.5594255308767425E-3</c:v>
                </c:pt>
                <c:pt idx="53">
                  <c:v>4.5114086238008701E-3</c:v>
                </c:pt>
                <c:pt idx="54">
                  <c:v>4.4481717767408764E-3</c:v>
                </c:pt>
                <c:pt idx="55">
                  <c:v>4.3703707537547012E-3</c:v>
                </c:pt>
                <c:pt idx="56">
                  <c:v>4.2788036586658175E-3</c:v>
                </c:pt>
                <c:pt idx="57">
                  <c:v>4.1743973103192779E-3</c:v>
                </c:pt>
                <c:pt idx="58">
                  <c:v>4.0581916372690171E-3</c:v>
                </c:pt>
                <c:pt idx="59">
                  <c:v>3.9313224590394125E-3</c:v>
                </c:pt>
                <c:pt idx="60">
                  <c:v>3.7950030520262448E-3</c:v>
                </c:pt>
                <c:pt idx="61">
                  <c:v>3.6505049172258618E-3</c:v>
                </c:pt>
                <c:pt idx="62">
                  <c:v>3.4991381740176897E-3</c:v>
                </c:pt>
                <c:pt idx="63">
                  <c:v>3.3422319993117035E-3</c:v>
                </c:pt>
                <c:pt idx="64">
                  <c:v>3.1811155150545632E-3</c:v>
                </c:pt>
                <c:pt idx="65">
                  <c:v>3.017099500285678E-3</c:v>
                </c:pt>
                <c:pt idx="66">
                  <c:v>2.8514592678929784E-3</c:v>
                </c:pt>
                <c:pt idx="67">
                  <c:v>2.6854190024490909E-3</c:v>
                </c:pt>
                <c:pt idx="68">
                  <c:v>2.5201378057205419E-3</c:v>
                </c:pt>
                <c:pt idx="69">
                  <c:v>2.3566976424682336E-3</c:v>
                </c:pt>
                <c:pt idx="70">
                  <c:v>2.196093322878046E-3</c:v>
                </c:pt>
                <c:pt idx="71">
                  <c:v>2.039224601233056E-3</c:v>
                </c:pt>
                <c:pt idx="72">
                  <c:v>1.8868904150279302E-3</c:v>
                </c:pt>
                <c:pt idx="73">
                  <c:v>1.7397852362429828E-3</c:v>
                </c:pt>
                <c:pt idx="74">
                  <c:v>1.598497458347957E-3</c:v>
                </c:pt>
                <c:pt idx="75">
                  <c:v>1.4635096999592468E-3</c:v>
                </c:pt>
                <c:pt idx="76">
                  <c:v>1.3352008698252914E-3</c:v>
                </c:pt>
                <c:pt idx="77">
                  <c:v>1.2138498085769263E-3</c:v>
                </c:pt>
                <c:pt idx="78">
                  <c:v>1.099640300782355E-3</c:v>
                </c:pt>
                <c:pt idx="79">
                  <c:v>9.9266723634615969E-4</c:v>
                </c:pt>
                <c:pt idx="80">
                  <c:v>8.9294369299161428E-4</c:v>
                </c:pt>
                <c:pt idx="81">
                  <c:v>8.0040871104420047E-4</c:v>
                </c:pt>
                <c:pt idx="82">
                  <c:v>7.1493553738225977E-4</c:v>
                </c:pt>
                <c:pt idx="83">
                  <c:v>6.3634012647931996E-4</c:v>
                </c:pt>
                <c:pt idx="84">
                  <c:v>5.6438970206658238E-4</c:v>
                </c:pt>
                <c:pt idx="85">
                  <c:v>4.9881120216329104E-4</c:v>
                </c:pt>
                <c:pt idx="86">
                  <c:v>4.3929945210325255E-4</c:v>
                </c:pt>
                <c:pt idx="87">
                  <c:v>3.8552493378692175E-4</c:v>
                </c:pt>
                <c:pt idx="88">
                  <c:v>3.3714104381566459E-4</c:v>
                </c:pt>
                <c:pt idx="89">
                  <c:v>2.9379075759709556E-4</c:v>
                </c:pt>
                <c:pt idx="90">
                  <c:v>2.5511264022170648E-4</c:v>
                </c:pt>
                <c:pt idx="91">
                  <c:v>2.2074616728549496E-4</c:v>
                </c:pt>
                <c:pt idx="92">
                  <c:v>1.9033633937420028E-4</c:v>
                </c:pt>
                <c:pt idx="93">
                  <c:v>1.6353759225769835E-4</c:v>
                </c:pt>
                <c:pt idx="94">
                  <c:v>1.4001702071408543E-4</c:v>
                </c:pt>
                <c:pt idx="95">
                  <c:v>1.1945694717188005E-4</c:v>
                </c:pt>
                <c:pt idx="96">
                  <c:v>1.0155687698930277E-4</c:v>
                </c:pt>
                <c:pt idx="97">
                  <c:v>8.6034890236460649E-5</c:v>
                </c:pt>
                <c:pt idx="98">
                  <c:v>7.2628525440595991E-5</c:v>
                </c:pt>
                <c:pt idx="99">
                  <c:v>6.1095214088369696E-5</c:v>
                </c:pt>
                <c:pt idx="100">
                  <c:v>5.1212325989655561E-5</c:v>
                </c:pt>
              </c:numCache>
            </c:numRef>
          </c:val>
          <c:smooth val="0"/>
          <c:extLst>
            <c:ext xmlns:c16="http://schemas.microsoft.com/office/drawing/2014/chart" uri="{C3380CC4-5D6E-409C-BE32-E72D297353CC}">
              <c16:uniqueId val="{00000000-2A6F-467D-B710-83A4B4E855B5}"/>
            </c:ext>
          </c:extLst>
        </c:ser>
        <c:dLbls>
          <c:showLegendKey val="0"/>
          <c:showVal val="0"/>
          <c:showCatName val="0"/>
          <c:showSerName val="0"/>
          <c:showPercent val="0"/>
          <c:showBubbleSize val="0"/>
        </c:dLbls>
        <c:marker val="1"/>
        <c:smooth val="0"/>
        <c:axId val="613283808"/>
        <c:axId val="613280200"/>
      </c:lineChart>
      <c:catAx>
        <c:axId val="61328380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0200"/>
        <c:crosses val="autoZero"/>
        <c:auto val="1"/>
        <c:lblAlgn val="ctr"/>
        <c:lblOffset val="100"/>
        <c:noMultiLvlLbl val="0"/>
      </c:catAx>
      <c:valAx>
        <c:axId val="61328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3808"/>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gradFill>
      <a:gsLst>
        <a:gs pos="1500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6D9-4309-87ED-2DD967C98651}"/>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A6D9-4309-87ED-2DD967C98651}"/>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A6D9-4309-87ED-2DD967C98651}"/>
              </c:ext>
            </c:extLst>
          </c:dPt>
          <c:val>
            <c:numRef>
              <c:f>'SPERT® Normal Charts'!$D$15:$D$17</c:f>
              <c:numCache>
                <c:formatCode>0%</c:formatCode>
                <c:ptCount val="3"/>
                <c:pt idx="0">
                  <c:v>0.80352739416061048</c:v>
                </c:pt>
                <c:pt idx="1">
                  <c:v>9.823630291969479E-2</c:v>
                </c:pt>
                <c:pt idx="2">
                  <c:v>9.8236302919694762E-2</c:v>
                </c:pt>
              </c:numCache>
            </c:numRef>
          </c:val>
          <c:extLst>
            <c:ext xmlns:c16="http://schemas.microsoft.com/office/drawing/2014/chart" uri="{C3380CC4-5D6E-409C-BE32-E72D297353CC}">
              <c16:uniqueId val="{00000006-A6D9-4309-87ED-2DD967C9865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Normal Distribution Bell-Curve</a:t>
            </a:r>
          </a:p>
        </c:rich>
      </c:tx>
      <c:layout>
        <c:manualLayout>
          <c:xMode val="edge"/>
          <c:yMode val="edge"/>
          <c:x val="0.35229637961921428"/>
          <c:y val="3.66300366300366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'SPERT® Normal Charts'!$V$4:$DR$4</c:f>
              <c:numCache>
                <c:formatCode>#,##0_);\(#,##0\)</c:formatCode>
                <c:ptCount val="101"/>
                <c:pt idx="0">
                  <c:v>20</c:v>
                </c:pt>
                <c:pt idx="1">
                  <c:v>22</c:v>
                </c:pt>
                <c:pt idx="2">
                  <c:v>24</c:v>
                </c:pt>
                <c:pt idx="3">
                  <c:v>26</c:v>
                </c:pt>
                <c:pt idx="4">
                  <c:v>28</c:v>
                </c:pt>
                <c:pt idx="5">
                  <c:v>30</c:v>
                </c:pt>
                <c:pt idx="6">
                  <c:v>32</c:v>
                </c:pt>
                <c:pt idx="7">
                  <c:v>34</c:v>
                </c:pt>
                <c:pt idx="8">
                  <c:v>36</c:v>
                </c:pt>
                <c:pt idx="9">
                  <c:v>38</c:v>
                </c:pt>
                <c:pt idx="10">
                  <c:v>40</c:v>
                </c:pt>
                <c:pt idx="11">
                  <c:v>42</c:v>
                </c:pt>
                <c:pt idx="12">
                  <c:v>44</c:v>
                </c:pt>
                <c:pt idx="13">
                  <c:v>46</c:v>
                </c:pt>
                <c:pt idx="14">
                  <c:v>48</c:v>
                </c:pt>
                <c:pt idx="15">
                  <c:v>50</c:v>
                </c:pt>
                <c:pt idx="16">
                  <c:v>52</c:v>
                </c:pt>
                <c:pt idx="17">
                  <c:v>54</c:v>
                </c:pt>
                <c:pt idx="18">
                  <c:v>56</c:v>
                </c:pt>
                <c:pt idx="19">
                  <c:v>58</c:v>
                </c:pt>
                <c:pt idx="20">
                  <c:v>60</c:v>
                </c:pt>
                <c:pt idx="21">
                  <c:v>62</c:v>
                </c:pt>
                <c:pt idx="22">
                  <c:v>64</c:v>
                </c:pt>
                <c:pt idx="23">
                  <c:v>66</c:v>
                </c:pt>
                <c:pt idx="24">
                  <c:v>68</c:v>
                </c:pt>
                <c:pt idx="25">
                  <c:v>70</c:v>
                </c:pt>
                <c:pt idx="26">
                  <c:v>72</c:v>
                </c:pt>
                <c:pt idx="27">
                  <c:v>74</c:v>
                </c:pt>
                <c:pt idx="28">
                  <c:v>76</c:v>
                </c:pt>
                <c:pt idx="29">
                  <c:v>78</c:v>
                </c:pt>
                <c:pt idx="30">
                  <c:v>80</c:v>
                </c:pt>
                <c:pt idx="31">
                  <c:v>82</c:v>
                </c:pt>
                <c:pt idx="32">
                  <c:v>84</c:v>
                </c:pt>
                <c:pt idx="33">
                  <c:v>86</c:v>
                </c:pt>
                <c:pt idx="34">
                  <c:v>88</c:v>
                </c:pt>
                <c:pt idx="35">
                  <c:v>90</c:v>
                </c:pt>
                <c:pt idx="36">
                  <c:v>92</c:v>
                </c:pt>
                <c:pt idx="37">
                  <c:v>94</c:v>
                </c:pt>
                <c:pt idx="38">
                  <c:v>96</c:v>
                </c:pt>
                <c:pt idx="39">
                  <c:v>98</c:v>
                </c:pt>
                <c:pt idx="40">
                  <c:v>100</c:v>
                </c:pt>
                <c:pt idx="41">
                  <c:v>102</c:v>
                </c:pt>
                <c:pt idx="42">
                  <c:v>104</c:v>
                </c:pt>
                <c:pt idx="43">
                  <c:v>106</c:v>
                </c:pt>
                <c:pt idx="44">
                  <c:v>108</c:v>
                </c:pt>
                <c:pt idx="45">
                  <c:v>110</c:v>
                </c:pt>
                <c:pt idx="46">
                  <c:v>112</c:v>
                </c:pt>
                <c:pt idx="47">
                  <c:v>114</c:v>
                </c:pt>
                <c:pt idx="48">
                  <c:v>116</c:v>
                </c:pt>
                <c:pt idx="49">
                  <c:v>118</c:v>
                </c:pt>
                <c:pt idx="50">
                  <c:v>120</c:v>
                </c:pt>
                <c:pt idx="51">
                  <c:v>122</c:v>
                </c:pt>
                <c:pt idx="52">
                  <c:v>124</c:v>
                </c:pt>
                <c:pt idx="53">
                  <c:v>126</c:v>
                </c:pt>
                <c:pt idx="54">
                  <c:v>128</c:v>
                </c:pt>
                <c:pt idx="55">
                  <c:v>130</c:v>
                </c:pt>
                <c:pt idx="56">
                  <c:v>132</c:v>
                </c:pt>
                <c:pt idx="57">
                  <c:v>134</c:v>
                </c:pt>
                <c:pt idx="58">
                  <c:v>136</c:v>
                </c:pt>
                <c:pt idx="59">
                  <c:v>138</c:v>
                </c:pt>
                <c:pt idx="60">
                  <c:v>140</c:v>
                </c:pt>
                <c:pt idx="61">
                  <c:v>142</c:v>
                </c:pt>
                <c:pt idx="62">
                  <c:v>144</c:v>
                </c:pt>
                <c:pt idx="63">
                  <c:v>146</c:v>
                </c:pt>
                <c:pt idx="64">
                  <c:v>148</c:v>
                </c:pt>
                <c:pt idx="65">
                  <c:v>150</c:v>
                </c:pt>
                <c:pt idx="66">
                  <c:v>152</c:v>
                </c:pt>
                <c:pt idx="67">
                  <c:v>154</c:v>
                </c:pt>
                <c:pt idx="68">
                  <c:v>156</c:v>
                </c:pt>
                <c:pt idx="69">
                  <c:v>158</c:v>
                </c:pt>
                <c:pt idx="70">
                  <c:v>160</c:v>
                </c:pt>
                <c:pt idx="71">
                  <c:v>162</c:v>
                </c:pt>
                <c:pt idx="72">
                  <c:v>164</c:v>
                </c:pt>
                <c:pt idx="73">
                  <c:v>166</c:v>
                </c:pt>
                <c:pt idx="74">
                  <c:v>168</c:v>
                </c:pt>
                <c:pt idx="75">
                  <c:v>170</c:v>
                </c:pt>
                <c:pt idx="76">
                  <c:v>172</c:v>
                </c:pt>
                <c:pt idx="77">
                  <c:v>174</c:v>
                </c:pt>
                <c:pt idx="78">
                  <c:v>176</c:v>
                </c:pt>
                <c:pt idx="79">
                  <c:v>178</c:v>
                </c:pt>
                <c:pt idx="80">
                  <c:v>180</c:v>
                </c:pt>
                <c:pt idx="81">
                  <c:v>182</c:v>
                </c:pt>
                <c:pt idx="82">
                  <c:v>184</c:v>
                </c:pt>
                <c:pt idx="83">
                  <c:v>186</c:v>
                </c:pt>
                <c:pt idx="84">
                  <c:v>188</c:v>
                </c:pt>
                <c:pt idx="85">
                  <c:v>190</c:v>
                </c:pt>
                <c:pt idx="86">
                  <c:v>192</c:v>
                </c:pt>
                <c:pt idx="87">
                  <c:v>194</c:v>
                </c:pt>
                <c:pt idx="88">
                  <c:v>196</c:v>
                </c:pt>
                <c:pt idx="89">
                  <c:v>198</c:v>
                </c:pt>
                <c:pt idx="90">
                  <c:v>200</c:v>
                </c:pt>
                <c:pt idx="91">
                  <c:v>202</c:v>
                </c:pt>
                <c:pt idx="92">
                  <c:v>204</c:v>
                </c:pt>
                <c:pt idx="93">
                  <c:v>206</c:v>
                </c:pt>
                <c:pt idx="94">
                  <c:v>208</c:v>
                </c:pt>
                <c:pt idx="95">
                  <c:v>210</c:v>
                </c:pt>
                <c:pt idx="96">
                  <c:v>212</c:v>
                </c:pt>
                <c:pt idx="97">
                  <c:v>214</c:v>
                </c:pt>
                <c:pt idx="98">
                  <c:v>216</c:v>
                </c:pt>
                <c:pt idx="99">
                  <c:v>218</c:v>
                </c:pt>
                <c:pt idx="100">
                  <c:v>220</c:v>
                </c:pt>
              </c:numCache>
            </c:numRef>
          </c:cat>
          <c:val>
            <c:numRef>
              <c:f>'SPERT® Normal Charts'!$DS$8:$HO$8</c:f>
              <c:numCache>
                <c:formatCode>General</c:formatCode>
                <c:ptCount val="101"/>
                <c:pt idx="0">
                  <c:v>2.8234587453674017E-6</c:v>
                </c:pt>
                <c:pt idx="1">
                  <c:v>3.9817150312558068E-6</c:v>
                </c:pt>
                <c:pt idx="2">
                  <c:v>5.5762594068702237E-6</c:v>
                </c:pt>
                <c:pt idx="3">
                  <c:v>7.7553219081560061E-6</c:v>
                </c:pt>
                <c:pt idx="4">
                  <c:v>1.0711264794262764E-5</c:v>
                </c:pt>
                <c:pt idx="5">
                  <c:v>1.4691486765310226E-5</c:v>
                </c:pt>
                <c:pt idx="6">
                  <c:v>2.0011277150867528E-5</c:v>
                </c:pt>
                <c:pt idx="7">
                  <c:v>2.7068733204981822E-5</c:v>
                </c:pt>
                <c:pt idx="8">
                  <c:v>3.636177896024E-5</c:v>
                </c:pt>
                <c:pt idx="9">
                  <c:v>4.8507219321516028E-5</c:v>
                </c:pt>
                <c:pt idx="10">
                  <c:v>6.4261624845462725E-5</c:v>
                </c:pt>
                <c:pt idx="11">
                  <c:v>8.4543669054157E-5</c:v>
                </c:pt>
                <c:pt idx="12">
                  <c:v>1.1045733143458772E-4</c:v>
                </c:pt>
                <c:pt idx="13">
                  <c:v>1.4331513863260402E-4</c:v>
                </c:pt>
                <c:pt idx="14">
                  <c:v>1.8466035049741696E-4</c:v>
                </c:pt>
                <c:pt idx="15">
                  <c:v>2.3628671747691213E-4</c:v>
                </c:pt>
                <c:pt idx="16">
                  <c:v>3.002541568587176E-4</c:v>
                </c:pt>
                <c:pt idx="17">
                  <c:v>3.7889843756629387E-4</c:v>
                </c:pt>
                <c:pt idx="18">
                  <c:v>4.7483275099156013E-4</c:v>
                </c:pt>
                <c:pt idx="19">
                  <c:v>5.9093890643488749E-4</c:v>
                </c:pt>
                <c:pt idx="20">
                  <c:v>7.3034585389868914E-4</c:v>
                </c:pt>
                <c:pt idx="21">
                  <c:v>8.9639333403223579E-4</c:v>
                </c:pt>
                <c:pt idx="22">
                  <c:v>1.092578712237895E-3</c:v>
                </c:pt>
                <c:pt idx="23">
                  <c:v>1.3224854931528092E-3</c:v>
                </c:pt>
                <c:pt idx="24">
                  <c:v>1.5896926461007493E-3</c:v>
                </c:pt>
                <c:pt idx="25">
                  <c:v>1.8976647030377323E-3</c:v>
                </c:pt>
                <c:pt idx="26">
                  <c:v>2.2496236047161691E-3</c:v>
                </c:pt>
                <c:pt idx="27">
                  <c:v>2.6484044382067639E-3</c:v>
                </c:pt>
                <c:pt idx="28">
                  <c:v>3.0962984816247127E-3</c:v>
                </c:pt>
                <c:pt idx="29">
                  <c:v>3.5948882844379798E-3</c:v>
                </c:pt>
                <c:pt idx="30">
                  <c:v>4.1448807830311947E-3</c:v>
                </c:pt>
                <c:pt idx="31">
                  <c:v>4.7459455883413285E-3</c:v>
                </c:pt>
                <c:pt idx="32">
                  <c:v>5.3965664860788224E-3</c:v>
                </c:pt>
                <c:pt idx="33">
                  <c:v>6.0939147616473214E-3</c:v>
                </c:pt>
                <c:pt idx="34">
                  <c:v>6.8337531114997345E-3</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0-A1A1-4B74-BA7D-98C94BEDC5F4}"/>
            </c:ext>
          </c:extLst>
        </c:ser>
        <c:ser>
          <c:idx val="1"/>
          <c:order val="1"/>
          <c:spPr>
            <a:solidFill>
              <a:schemeClr val="accent1"/>
            </a:solidFill>
            <a:ln>
              <a:noFill/>
            </a:ln>
            <a:effectLst/>
          </c:spPr>
          <c:invertIfNegative val="0"/>
          <c:cat>
            <c:numRef>
              <c:f>'SPERT® Normal Charts'!$V$4:$DR$4</c:f>
              <c:numCache>
                <c:formatCode>#,##0_);\(#,##0\)</c:formatCode>
                <c:ptCount val="101"/>
                <c:pt idx="0">
                  <c:v>20</c:v>
                </c:pt>
                <c:pt idx="1">
                  <c:v>22</c:v>
                </c:pt>
                <c:pt idx="2">
                  <c:v>24</c:v>
                </c:pt>
                <c:pt idx="3">
                  <c:v>26</c:v>
                </c:pt>
                <c:pt idx="4">
                  <c:v>28</c:v>
                </c:pt>
                <c:pt idx="5">
                  <c:v>30</c:v>
                </c:pt>
                <c:pt idx="6">
                  <c:v>32</c:v>
                </c:pt>
                <c:pt idx="7">
                  <c:v>34</c:v>
                </c:pt>
                <c:pt idx="8">
                  <c:v>36</c:v>
                </c:pt>
                <c:pt idx="9">
                  <c:v>38</c:v>
                </c:pt>
                <c:pt idx="10">
                  <c:v>40</c:v>
                </c:pt>
                <c:pt idx="11">
                  <c:v>42</c:v>
                </c:pt>
                <c:pt idx="12">
                  <c:v>44</c:v>
                </c:pt>
                <c:pt idx="13">
                  <c:v>46</c:v>
                </c:pt>
                <c:pt idx="14">
                  <c:v>48</c:v>
                </c:pt>
                <c:pt idx="15">
                  <c:v>50</c:v>
                </c:pt>
                <c:pt idx="16">
                  <c:v>52</c:v>
                </c:pt>
                <c:pt idx="17">
                  <c:v>54</c:v>
                </c:pt>
                <c:pt idx="18">
                  <c:v>56</c:v>
                </c:pt>
                <c:pt idx="19">
                  <c:v>58</c:v>
                </c:pt>
                <c:pt idx="20">
                  <c:v>60</c:v>
                </c:pt>
                <c:pt idx="21">
                  <c:v>62</c:v>
                </c:pt>
                <c:pt idx="22">
                  <c:v>64</c:v>
                </c:pt>
                <c:pt idx="23">
                  <c:v>66</c:v>
                </c:pt>
                <c:pt idx="24">
                  <c:v>68</c:v>
                </c:pt>
                <c:pt idx="25">
                  <c:v>70</c:v>
                </c:pt>
                <c:pt idx="26">
                  <c:v>72</c:v>
                </c:pt>
                <c:pt idx="27">
                  <c:v>74</c:v>
                </c:pt>
                <c:pt idx="28">
                  <c:v>76</c:v>
                </c:pt>
                <c:pt idx="29">
                  <c:v>78</c:v>
                </c:pt>
                <c:pt idx="30">
                  <c:v>80</c:v>
                </c:pt>
                <c:pt idx="31">
                  <c:v>82</c:v>
                </c:pt>
                <c:pt idx="32">
                  <c:v>84</c:v>
                </c:pt>
                <c:pt idx="33">
                  <c:v>86</c:v>
                </c:pt>
                <c:pt idx="34">
                  <c:v>88</c:v>
                </c:pt>
                <c:pt idx="35">
                  <c:v>90</c:v>
                </c:pt>
                <c:pt idx="36">
                  <c:v>92</c:v>
                </c:pt>
                <c:pt idx="37">
                  <c:v>94</c:v>
                </c:pt>
                <c:pt idx="38">
                  <c:v>96</c:v>
                </c:pt>
                <c:pt idx="39">
                  <c:v>98</c:v>
                </c:pt>
                <c:pt idx="40">
                  <c:v>100</c:v>
                </c:pt>
                <c:pt idx="41">
                  <c:v>102</c:v>
                </c:pt>
                <c:pt idx="42">
                  <c:v>104</c:v>
                </c:pt>
                <c:pt idx="43">
                  <c:v>106</c:v>
                </c:pt>
                <c:pt idx="44">
                  <c:v>108</c:v>
                </c:pt>
                <c:pt idx="45">
                  <c:v>110</c:v>
                </c:pt>
                <c:pt idx="46">
                  <c:v>112</c:v>
                </c:pt>
                <c:pt idx="47">
                  <c:v>114</c:v>
                </c:pt>
                <c:pt idx="48">
                  <c:v>116</c:v>
                </c:pt>
                <c:pt idx="49">
                  <c:v>118</c:v>
                </c:pt>
                <c:pt idx="50">
                  <c:v>120</c:v>
                </c:pt>
                <c:pt idx="51">
                  <c:v>122</c:v>
                </c:pt>
                <c:pt idx="52">
                  <c:v>124</c:v>
                </c:pt>
                <c:pt idx="53">
                  <c:v>126</c:v>
                </c:pt>
                <c:pt idx="54">
                  <c:v>128</c:v>
                </c:pt>
                <c:pt idx="55">
                  <c:v>130</c:v>
                </c:pt>
                <c:pt idx="56">
                  <c:v>132</c:v>
                </c:pt>
                <c:pt idx="57">
                  <c:v>134</c:v>
                </c:pt>
                <c:pt idx="58">
                  <c:v>136</c:v>
                </c:pt>
                <c:pt idx="59">
                  <c:v>138</c:v>
                </c:pt>
                <c:pt idx="60">
                  <c:v>140</c:v>
                </c:pt>
                <c:pt idx="61">
                  <c:v>142</c:v>
                </c:pt>
                <c:pt idx="62">
                  <c:v>144</c:v>
                </c:pt>
                <c:pt idx="63">
                  <c:v>146</c:v>
                </c:pt>
                <c:pt idx="64">
                  <c:v>148</c:v>
                </c:pt>
                <c:pt idx="65">
                  <c:v>150</c:v>
                </c:pt>
                <c:pt idx="66">
                  <c:v>152</c:v>
                </c:pt>
                <c:pt idx="67">
                  <c:v>154</c:v>
                </c:pt>
                <c:pt idx="68">
                  <c:v>156</c:v>
                </c:pt>
                <c:pt idx="69">
                  <c:v>158</c:v>
                </c:pt>
                <c:pt idx="70">
                  <c:v>160</c:v>
                </c:pt>
                <c:pt idx="71">
                  <c:v>162</c:v>
                </c:pt>
                <c:pt idx="72">
                  <c:v>164</c:v>
                </c:pt>
                <c:pt idx="73">
                  <c:v>166</c:v>
                </c:pt>
                <c:pt idx="74">
                  <c:v>168</c:v>
                </c:pt>
                <c:pt idx="75">
                  <c:v>170</c:v>
                </c:pt>
                <c:pt idx="76">
                  <c:v>172</c:v>
                </c:pt>
                <c:pt idx="77">
                  <c:v>174</c:v>
                </c:pt>
                <c:pt idx="78">
                  <c:v>176</c:v>
                </c:pt>
                <c:pt idx="79">
                  <c:v>178</c:v>
                </c:pt>
                <c:pt idx="80">
                  <c:v>180</c:v>
                </c:pt>
                <c:pt idx="81">
                  <c:v>182</c:v>
                </c:pt>
                <c:pt idx="82">
                  <c:v>184</c:v>
                </c:pt>
                <c:pt idx="83">
                  <c:v>186</c:v>
                </c:pt>
                <c:pt idx="84">
                  <c:v>188</c:v>
                </c:pt>
                <c:pt idx="85">
                  <c:v>190</c:v>
                </c:pt>
                <c:pt idx="86">
                  <c:v>192</c:v>
                </c:pt>
                <c:pt idx="87">
                  <c:v>194</c:v>
                </c:pt>
                <c:pt idx="88">
                  <c:v>196</c:v>
                </c:pt>
                <c:pt idx="89">
                  <c:v>198</c:v>
                </c:pt>
                <c:pt idx="90">
                  <c:v>200</c:v>
                </c:pt>
                <c:pt idx="91">
                  <c:v>202</c:v>
                </c:pt>
                <c:pt idx="92">
                  <c:v>204</c:v>
                </c:pt>
                <c:pt idx="93">
                  <c:v>206</c:v>
                </c:pt>
                <c:pt idx="94">
                  <c:v>208</c:v>
                </c:pt>
                <c:pt idx="95">
                  <c:v>210</c:v>
                </c:pt>
                <c:pt idx="96">
                  <c:v>212</c:v>
                </c:pt>
                <c:pt idx="97">
                  <c:v>214</c:v>
                </c:pt>
                <c:pt idx="98">
                  <c:v>216</c:v>
                </c:pt>
                <c:pt idx="99">
                  <c:v>218</c:v>
                </c:pt>
                <c:pt idx="100">
                  <c:v>220</c:v>
                </c:pt>
              </c:numCache>
            </c:numRef>
          </c:cat>
          <c:val>
            <c:numRef>
              <c:f>'SPERT® Normal Charts'!$DS$9:$HO$9</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7.6103785578759131E-3</c:v>
                </c:pt>
                <c:pt idx="36">
                  <c:v>8.4166118980857872E-3</c:v>
                </c:pt>
                <c:pt idx="37">
                  <c:v>9.2438397794056652E-3</c:v>
                </c:pt>
                <c:pt idx="38">
                  <c:v>1.0082113521630975E-2</c:v>
                </c:pt>
                <c:pt idx="39">
                  <c:v>1.092030637826256E-2</c:v>
                </c:pt>
                <c:pt idx="40">
                  <c:v>1.174632814209594E-2</c:v>
                </c:pt>
                <c:pt idx="41">
                  <c:v>1.2547393006450185E-2</c:v>
                </c:pt>
                <c:pt idx="42">
                  <c:v>1.3310333563431342E-2</c:v>
                </c:pt>
                <c:pt idx="43">
                  <c:v>1.4021950947706382E-2</c:v>
                </c:pt>
                <c:pt idx="44">
                  <c:v>1.4669388615179146E-2</c:v>
                </c:pt>
                <c:pt idx="45">
                  <c:v>1.5240515267250102E-2</c:v>
                </c:pt>
                <c:pt idx="46">
                  <c:v>1.5724301153874715E-2</c:v>
                </c:pt>
                <c:pt idx="47">
                  <c:v>1.611117153345205E-2</c:v>
                </c:pt>
                <c:pt idx="48">
                  <c:v>1.6393321504247497E-2</c:v>
                </c:pt>
                <c:pt idx="49">
                  <c:v>1.6564977760764248E-2</c:v>
                </c:pt>
                <c:pt idx="50">
                  <c:v>1.662259501672636E-2</c:v>
                </c:pt>
                <c:pt idx="51">
                  <c:v>1.6564977760764248E-2</c:v>
                </c:pt>
                <c:pt idx="52">
                  <c:v>1.6393321504247497E-2</c:v>
                </c:pt>
                <c:pt idx="53">
                  <c:v>1.611117153345205E-2</c:v>
                </c:pt>
                <c:pt idx="54">
                  <c:v>1.5724301153874715E-2</c:v>
                </c:pt>
                <c:pt idx="55">
                  <c:v>1.5240515267250102E-2</c:v>
                </c:pt>
                <c:pt idx="56">
                  <c:v>1.4669388615179146E-2</c:v>
                </c:pt>
                <c:pt idx="57">
                  <c:v>1.4021950947706382E-2</c:v>
                </c:pt>
                <c:pt idx="58">
                  <c:v>1.3310333563431342E-2</c:v>
                </c:pt>
                <c:pt idx="59">
                  <c:v>1.2547393006450185E-2</c:v>
                </c:pt>
                <c:pt idx="60">
                  <c:v>1.174632814209594E-2</c:v>
                </c:pt>
                <c:pt idx="61">
                  <c:v>1.092030637826256E-2</c:v>
                </c:pt>
                <c:pt idx="62">
                  <c:v>1.0082113521630975E-2</c:v>
                </c:pt>
                <c:pt idx="63">
                  <c:v>9.2438397794056652E-3</c:v>
                </c:pt>
                <c:pt idx="64">
                  <c:v>8.4166118980857872E-3</c:v>
                </c:pt>
                <c:pt idx="65">
                  <c:v>7.6103785578759131E-3</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1-A1A1-4B74-BA7D-98C94BEDC5F4}"/>
            </c:ext>
          </c:extLst>
        </c:ser>
        <c:ser>
          <c:idx val="2"/>
          <c:order val="2"/>
          <c:spPr>
            <a:solidFill>
              <a:schemeClr val="accent2"/>
            </a:solidFill>
            <a:ln>
              <a:noFill/>
            </a:ln>
            <a:effectLst/>
          </c:spPr>
          <c:invertIfNegative val="0"/>
          <c:cat>
            <c:numRef>
              <c:f>'SPERT® Normal Charts'!$V$4:$DR$4</c:f>
              <c:numCache>
                <c:formatCode>#,##0_);\(#,##0\)</c:formatCode>
                <c:ptCount val="101"/>
                <c:pt idx="0">
                  <c:v>20</c:v>
                </c:pt>
                <c:pt idx="1">
                  <c:v>22</c:v>
                </c:pt>
                <c:pt idx="2">
                  <c:v>24</c:v>
                </c:pt>
                <c:pt idx="3">
                  <c:v>26</c:v>
                </c:pt>
                <c:pt idx="4">
                  <c:v>28</c:v>
                </c:pt>
                <c:pt idx="5">
                  <c:v>30</c:v>
                </c:pt>
                <c:pt idx="6">
                  <c:v>32</c:v>
                </c:pt>
                <c:pt idx="7">
                  <c:v>34</c:v>
                </c:pt>
                <c:pt idx="8">
                  <c:v>36</c:v>
                </c:pt>
                <c:pt idx="9">
                  <c:v>38</c:v>
                </c:pt>
                <c:pt idx="10">
                  <c:v>40</c:v>
                </c:pt>
                <c:pt idx="11">
                  <c:v>42</c:v>
                </c:pt>
                <c:pt idx="12">
                  <c:v>44</c:v>
                </c:pt>
                <c:pt idx="13">
                  <c:v>46</c:v>
                </c:pt>
                <c:pt idx="14">
                  <c:v>48</c:v>
                </c:pt>
                <c:pt idx="15">
                  <c:v>50</c:v>
                </c:pt>
                <c:pt idx="16">
                  <c:v>52</c:v>
                </c:pt>
                <c:pt idx="17">
                  <c:v>54</c:v>
                </c:pt>
                <c:pt idx="18">
                  <c:v>56</c:v>
                </c:pt>
                <c:pt idx="19">
                  <c:v>58</c:v>
                </c:pt>
                <c:pt idx="20">
                  <c:v>60</c:v>
                </c:pt>
                <c:pt idx="21">
                  <c:v>62</c:v>
                </c:pt>
                <c:pt idx="22">
                  <c:v>64</c:v>
                </c:pt>
                <c:pt idx="23">
                  <c:v>66</c:v>
                </c:pt>
                <c:pt idx="24">
                  <c:v>68</c:v>
                </c:pt>
                <c:pt idx="25">
                  <c:v>70</c:v>
                </c:pt>
                <c:pt idx="26">
                  <c:v>72</c:v>
                </c:pt>
                <c:pt idx="27">
                  <c:v>74</c:v>
                </c:pt>
                <c:pt idx="28">
                  <c:v>76</c:v>
                </c:pt>
                <c:pt idx="29">
                  <c:v>78</c:v>
                </c:pt>
                <c:pt idx="30">
                  <c:v>80</c:v>
                </c:pt>
                <c:pt idx="31">
                  <c:v>82</c:v>
                </c:pt>
                <c:pt idx="32">
                  <c:v>84</c:v>
                </c:pt>
                <c:pt idx="33">
                  <c:v>86</c:v>
                </c:pt>
                <c:pt idx="34">
                  <c:v>88</c:v>
                </c:pt>
                <c:pt idx="35">
                  <c:v>90</c:v>
                </c:pt>
                <c:pt idx="36">
                  <c:v>92</c:v>
                </c:pt>
                <c:pt idx="37">
                  <c:v>94</c:v>
                </c:pt>
                <c:pt idx="38">
                  <c:v>96</c:v>
                </c:pt>
                <c:pt idx="39">
                  <c:v>98</c:v>
                </c:pt>
                <c:pt idx="40">
                  <c:v>100</c:v>
                </c:pt>
                <c:pt idx="41">
                  <c:v>102</c:v>
                </c:pt>
                <c:pt idx="42">
                  <c:v>104</c:v>
                </c:pt>
                <c:pt idx="43">
                  <c:v>106</c:v>
                </c:pt>
                <c:pt idx="44">
                  <c:v>108</c:v>
                </c:pt>
                <c:pt idx="45">
                  <c:v>110</c:v>
                </c:pt>
                <c:pt idx="46">
                  <c:v>112</c:v>
                </c:pt>
                <c:pt idx="47">
                  <c:v>114</c:v>
                </c:pt>
                <c:pt idx="48">
                  <c:v>116</c:v>
                </c:pt>
                <c:pt idx="49">
                  <c:v>118</c:v>
                </c:pt>
                <c:pt idx="50">
                  <c:v>120</c:v>
                </c:pt>
                <c:pt idx="51">
                  <c:v>122</c:v>
                </c:pt>
                <c:pt idx="52">
                  <c:v>124</c:v>
                </c:pt>
                <c:pt idx="53">
                  <c:v>126</c:v>
                </c:pt>
                <c:pt idx="54">
                  <c:v>128</c:v>
                </c:pt>
                <c:pt idx="55">
                  <c:v>130</c:v>
                </c:pt>
                <c:pt idx="56">
                  <c:v>132</c:v>
                </c:pt>
                <c:pt idx="57">
                  <c:v>134</c:v>
                </c:pt>
                <c:pt idx="58">
                  <c:v>136</c:v>
                </c:pt>
                <c:pt idx="59">
                  <c:v>138</c:v>
                </c:pt>
                <c:pt idx="60">
                  <c:v>140</c:v>
                </c:pt>
                <c:pt idx="61">
                  <c:v>142</c:v>
                </c:pt>
                <c:pt idx="62">
                  <c:v>144</c:v>
                </c:pt>
                <c:pt idx="63">
                  <c:v>146</c:v>
                </c:pt>
                <c:pt idx="64">
                  <c:v>148</c:v>
                </c:pt>
                <c:pt idx="65">
                  <c:v>150</c:v>
                </c:pt>
                <c:pt idx="66">
                  <c:v>152</c:v>
                </c:pt>
                <c:pt idx="67">
                  <c:v>154</c:v>
                </c:pt>
                <c:pt idx="68">
                  <c:v>156</c:v>
                </c:pt>
                <c:pt idx="69">
                  <c:v>158</c:v>
                </c:pt>
                <c:pt idx="70">
                  <c:v>160</c:v>
                </c:pt>
                <c:pt idx="71">
                  <c:v>162</c:v>
                </c:pt>
                <c:pt idx="72">
                  <c:v>164</c:v>
                </c:pt>
                <c:pt idx="73">
                  <c:v>166</c:v>
                </c:pt>
                <c:pt idx="74">
                  <c:v>168</c:v>
                </c:pt>
                <c:pt idx="75">
                  <c:v>170</c:v>
                </c:pt>
                <c:pt idx="76">
                  <c:v>172</c:v>
                </c:pt>
                <c:pt idx="77">
                  <c:v>174</c:v>
                </c:pt>
                <c:pt idx="78">
                  <c:v>176</c:v>
                </c:pt>
                <c:pt idx="79">
                  <c:v>178</c:v>
                </c:pt>
                <c:pt idx="80">
                  <c:v>180</c:v>
                </c:pt>
                <c:pt idx="81">
                  <c:v>182</c:v>
                </c:pt>
                <c:pt idx="82">
                  <c:v>184</c:v>
                </c:pt>
                <c:pt idx="83">
                  <c:v>186</c:v>
                </c:pt>
                <c:pt idx="84">
                  <c:v>188</c:v>
                </c:pt>
                <c:pt idx="85">
                  <c:v>190</c:v>
                </c:pt>
                <c:pt idx="86">
                  <c:v>192</c:v>
                </c:pt>
                <c:pt idx="87">
                  <c:v>194</c:v>
                </c:pt>
                <c:pt idx="88">
                  <c:v>196</c:v>
                </c:pt>
                <c:pt idx="89">
                  <c:v>198</c:v>
                </c:pt>
                <c:pt idx="90">
                  <c:v>200</c:v>
                </c:pt>
                <c:pt idx="91">
                  <c:v>202</c:v>
                </c:pt>
                <c:pt idx="92">
                  <c:v>204</c:v>
                </c:pt>
                <c:pt idx="93">
                  <c:v>206</c:v>
                </c:pt>
                <c:pt idx="94">
                  <c:v>208</c:v>
                </c:pt>
                <c:pt idx="95">
                  <c:v>210</c:v>
                </c:pt>
                <c:pt idx="96">
                  <c:v>212</c:v>
                </c:pt>
                <c:pt idx="97">
                  <c:v>214</c:v>
                </c:pt>
                <c:pt idx="98">
                  <c:v>216</c:v>
                </c:pt>
                <c:pt idx="99">
                  <c:v>218</c:v>
                </c:pt>
                <c:pt idx="100">
                  <c:v>220</c:v>
                </c:pt>
              </c:numCache>
            </c:numRef>
          </c:cat>
          <c:val>
            <c:numRef>
              <c:f>'SPERT® Normal Charts'!$DS$10:$HO$10</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6.8337531114997345E-3</c:v>
                </c:pt>
                <c:pt idx="67">
                  <c:v>6.0939147616473214E-3</c:v>
                </c:pt>
                <c:pt idx="68">
                  <c:v>5.3965664860788224E-3</c:v>
                </c:pt>
                <c:pt idx="69">
                  <c:v>4.7459455883413285E-3</c:v>
                </c:pt>
                <c:pt idx="70">
                  <c:v>4.1448807830311947E-3</c:v>
                </c:pt>
                <c:pt idx="71">
                  <c:v>3.5948882844379798E-3</c:v>
                </c:pt>
                <c:pt idx="72">
                  <c:v>3.0962984816247127E-3</c:v>
                </c:pt>
                <c:pt idx="73">
                  <c:v>2.6484044382067639E-3</c:v>
                </c:pt>
                <c:pt idx="74">
                  <c:v>2.2496236047161691E-3</c:v>
                </c:pt>
                <c:pt idx="75">
                  <c:v>1.8976647030377323E-3</c:v>
                </c:pt>
                <c:pt idx="76">
                  <c:v>1.5896926461007493E-3</c:v>
                </c:pt>
                <c:pt idx="77">
                  <c:v>1.3224854931528092E-3</c:v>
                </c:pt>
                <c:pt idx="78">
                  <c:v>1.092578712237895E-3</c:v>
                </c:pt>
                <c:pt idx="79">
                  <c:v>8.9639333403223579E-4</c:v>
                </c:pt>
                <c:pt idx="80">
                  <c:v>7.3034585389868914E-4</c:v>
                </c:pt>
                <c:pt idx="81">
                  <c:v>5.9093890643488749E-4</c:v>
                </c:pt>
                <c:pt idx="82">
                  <c:v>4.7483275099156013E-4</c:v>
                </c:pt>
                <c:pt idx="83">
                  <c:v>3.7889843756629387E-4</c:v>
                </c:pt>
                <c:pt idx="84">
                  <c:v>3.002541568587176E-4</c:v>
                </c:pt>
                <c:pt idx="85">
                  <c:v>2.3628671747691213E-4</c:v>
                </c:pt>
                <c:pt idx="86">
                  <c:v>1.8466035049741696E-4</c:v>
                </c:pt>
                <c:pt idx="87">
                  <c:v>1.4331513863260402E-4</c:v>
                </c:pt>
                <c:pt idx="88">
                  <c:v>1.1045733143458772E-4</c:v>
                </c:pt>
                <c:pt idx="89">
                  <c:v>8.4543669054157E-5</c:v>
                </c:pt>
                <c:pt idx="90">
                  <c:v>6.4261624845462725E-5</c:v>
                </c:pt>
                <c:pt idx="91">
                  <c:v>4.8507219321516028E-5</c:v>
                </c:pt>
                <c:pt idx="92">
                  <c:v>3.636177896024E-5</c:v>
                </c:pt>
                <c:pt idx="93">
                  <c:v>2.7068733204981822E-5</c:v>
                </c:pt>
                <c:pt idx="94">
                  <c:v>2.0011277150867528E-5</c:v>
                </c:pt>
                <c:pt idx="95">
                  <c:v>1.4691486765310226E-5</c:v>
                </c:pt>
                <c:pt idx="96">
                  <c:v>1.0711264794262764E-5</c:v>
                </c:pt>
                <c:pt idx="97">
                  <c:v>7.7553219081560061E-6</c:v>
                </c:pt>
                <c:pt idx="98">
                  <c:v>5.5762594068702237E-6</c:v>
                </c:pt>
                <c:pt idx="99">
                  <c:v>3.9817150312558068E-6</c:v>
                </c:pt>
                <c:pt idx="100">
                  <c:v>2.8234587453674017E-6</c:v>
                </c:pt>
              </c:numCache>
            </c:numRef>
          </c:val>
          <c:extLst>
            <c:ext xmlns:c16="http://schemas.microsoft.com/office/drawing/2014/chart" uri="{C3380CC4-5D6E-409C-BE32-E72D297353CC}">
              <c16:uniqueId val="{00000002-A1A1-4B74-BA7D-98C94BEDC5F4}"/>
            </c:ext>
          </c:extLst>
        </c:ser>
        <c:dLbls>
          <c:showLegendKey val="0"/>
          <c:showVal val="0"/>
          <c:showCatName val="0"/>
          <c:showSerName val="0"/>
          <c:showPercent val="0"/>
          <c:showBubbleSize val="0"/>
        </c:dLbls>
        <c:gapWidth val="0"/>
        <c:overlap val="100"/>
        <c:axId val="613283808"/>
        <c:axId val="613280200"/>
      </c:barChart>
      <c:lineChart>
        <c:grouping val="standard"/>
        <c:varyColors val="0"/>
        <c:ser>
          <c:idx val="3"/>
          <c:order val="3"/>
          <c:spPr>
            <a:ln w="50800" cap="rnd">
              <a:solidFill>
                <a:schemeClr val="tx1">
                  <a:lumMod val="50000"/>
                  <a:lumOff val="50000"/>
                </a:schemeClr>
              </a:solidFill>
              <a:round/>
            </a:ln>
            <a:effectLst/>
          </c:spPr>
          <c:marker>
            <c:symbol val="none"/>
          </c:marker>
          <c:cat>
            <c:numRef>
              <c:f>'SPERT® Normal Charts'!$V$4:$DR$4</c:f>
              <c:numCache>
                <c:formatCode>#,##0_);\(#,##0\)</c:formatCode>
                <c:ptCount val="101"/>
                <c:pt idx="0">
                  <c:v>20</c:v>
                </c:pt>
                <c:pt idx="1">
                  <c:v>22</c:v>
                </c:pt>
                <c:pt idx="2">
                  <c:v>24</c:v>
                </c:pt>
                <c:pt idx="3">
                  <c:v>26</c:v>
                </c:pt>
                <c:pt idx="4">
                  <c:v>28</c:v>
                </c:pt>
                <c:pt idx="5">
                  <c:v>30</c:v>
                </c:pt>
                <c:pt idx="6">
                  <c:v>32</c:v>
                </c:pt>
                <c:pt idx="7">
                  <c:v>34</c:v>
                </c:pt>
                <c:pt idx="8">
                  <c:v>36</c:v>
                </c:pt>
                <c:pt idx="9">
                  <c:v>38</c:v>
                </c:pt>
                <c:pt idx="10">
                  <c:v>40</c:v>
                </c:pt>
                <c:pt idx="11">
                  <c:v>42</c:v>
                </c:pt>
                <c:pt idx="12">
                  <c:v>44</c:v>
                </c:pt>
                <c:pt idx="13">
                  <c:v>46</c:v>
                </c:pt>
                <c:pt idx="14">
                  <c:v>48</c:v>
                </c:pt>
                <c:pt idx="15">
                  <c:v>50</c:v>
                </c:pt>
                <c:pt idx="16">
                  <c:v>52</c:v>
                </c:pt>
                <c:pt idx="17">
                  <c:v>54</c:v>
                </c:pt>
                <c:pt idx="18">
                  <c:v>56</c:v>
                </c:pt>
                <c:pt idx="19">
                  <c:v>58</c:v>
                </c:pt>
                <c:pt idx="20">
                  <c:v>60</c:v>
                </c:pt>
                <c:pt idx="21">
                  <c:v>62</c:v>
                </c:pt>
                <c:pt idx="22">
                  <c:v>64</c:v>
                </c:pt>
                <c:pt idx="23">
                  <c:v>66</c:v>
                </c:pt>
                <c:pt idx="24">
                  <c:v>68</c:v>
                </c:pt>
                <c:pt idx="25">
                  <c:v>70</c:v>
                </c:pt>
                <c:pt idx="26">
                  <c:v>72</c:v>
                </c:pt>
                <c:pt idx="27">
                  <c:v>74</c:v>
                </c:pt>
                <c:pt idx="28">
                  <c:v>76</c:v>
                </c:pt>
                <c:pt idx="29">
                  <c:v>78</c:v>
                </c:pt>
                <c:pt idx="30">
                  <c:v>80</c:v>
                </c:pt>
                <c:pt idx="31">
                  <c:v>82</c:v>
                </c:pt>
                <c:pt idx="32">
                  <c:v>84</c:v>
                </c:pt>
                <c:pt idx="33">
                  <c:v>86</c:v>
                </c:pt>
                <c:pt idx="34">
                  <c:v>88</c:v>
                </c:pt>
                <c:pt idx="35">
                  <c:v>90</c:v>
                </c:pt>
                <c:pt idx="36">
                  <c:v>92</c:v>
                </c:pt>
                <c:pt idx="37">
                  <c:v>94</c:v>
                </c:pt>
                <c:pt idx="38">
                  <c:v>96</c:v>
                </c:pt>
                <c:pt idx="39">
                  <c:v>98</c:v>
                </c:pt>
                <c:pt idx="40">
                  <c:v>100</c:v>
                </c:pt>
                <c:pt idx="41">
                  <c:v>102</c:v>
                </c:pt>
                <c:pt idx="42">
                  <c:v>104</c:v>
                </c:pt>
                <c:pt idx="43">
                  <c:v>106</c:v>
                </c:pt>
                <c:pt idx="44">
                  <c:v>108</c:v>
                </c:pt>
                <c:pt idx="45">
                  <c:v>110</c:v>
                </c:pt>
                <c:pt idx="46">
                  <c:v>112</c:v>
                </c:pt>
                <c:pt idx="47">
                  <c:v>114</c:v>
                </c:pt>
                <c:pt idx="48">
                  <c:v>116</c:v>
                </c:pt>
                <c:pt idx="49">
                  <c:v>118</c:v>
                </c:pt>
                <c:pt idx="50">
                  <c:v>120</c:v>
                </c:pt>
                <c:pt idx="51">
                  <c:v>122</c:v>
                </c:pt>
                <c:pt idx="52">
                  <c:v>124</c:v>
                </c:pt>
                <c:pt idx="53">
                  <c:v>126</c:v>
                </c:pt>
                <c:pt idx="54">
                  <c:v>128</c:v>
                </c:pt>
                <c:pt idx="55">
                  <c:v>130</c:v>
                </c:pt>
                <c:pt idx="56">
                  <c:v>132</c:v>
                </c:pt>
                <c:pt idx="57">
                  <c:v>134</c:v>
                </c:pt>
                <c:pt idx="58">
                  <c:v>136</c:v>
                </c:pt>
                <c:pt idx="59">
                  <c:v>138</c:v>
                </c:pt>
                <c:pt idx="60">
                  <c:v>140</c:v>
                </c:pt>
                <c:pt idx="61">
                  <c:v>142</c:v>
                </c:pt>
                <c:pt idx="62">
                  <c:v>144</c:v>
                </c:pt>
                <c:pt idx="63">
                  <c:v>146</c:v>
                </c:pt>
                <c:pt idx="64">
                  <c:v>148</c:v>
                </c:pt>
                <c:pt idx="65">
                  <c:v>150</c:v>
                </c:pt>
                <c:pt idx="66">
                  <c:v>152</c:v>
                </c:pt>
                <c:pt idx="67">
                  <c:v>154</c:v>
                </c:pt>
                <c:pt idx="68">
                  <c:v>156</c:v>
                </c:pt>
                <c:pt idx="69">
                  <c:v>158</c:v>
                </c:pt>
                <c:pt idx="70">
                  <c:v>160</c:v>
                </c:pt>
                <c:pt idx="71">
                  <c:v>162</c:v>
                </c:pt>
                <c:pt idx="72">
                  <c:v>164</c:v>
                </c:pt>
                <c:pt idx="73">
                  <c:v>166</c:v>
                </c:pt>
                <c:pt idx="74">
                  <c:v>168</c:v>
                </c:pt>
                <c:pt idx="75">
                  <c:v>170</c:v>
                </c:pt>
                <c:pt idx="76">
                  <c:v>172</c:v>
                </c:pt>
                <c:pt idx="77">
                  <c:v>174</c:v>
                </c:pt>
                <c:pt idx="78">
                  <c:v>176</c:v>
                </c:pt>
                <c:pt idx="79">
                  <c:v>178</c:v>
                </c:pt>
                <c:pt idx="80">
                  <c:v>180</c:v>
                </c:pt>
                <c:pt idx="81">
                  <c:v>182</c:v>
                </c:pt>
                <c:pt idx="82">
                  <c:v>184</c:v>
                </c:pt>
                <c:pt idx="83">
                  <c:v>186</c:v>
                </c:pt>
                <c:pt idx="84">
                  <c:v>188</c:v>
                </c:pt>
                <c:pt idx="85">
                  <c:v>190</c:v>
                </c:pt>
                <c:pt idx="86">
                  <c:v>192</c:v>
                </c:pt>
                <c:pt idx="87">
                  <c:v>194</c:v>
                </c:pt>
                <c:pt idx="88">
                  <c:v>196</c:v>
                </c:pt>
                <c:pt idx="89">
                  <c:v>198</c:v>
                </c:pt>
                <c:pt idx="90">
                  <c:v>200</c:v>
                </c:pt>
                <c:pt idx="91">
                  <c:v>202</c:v>
                </c:pt>
                <c:pt idx="92">
                  <c:v>204</c:v>
                </c:pt>
                <c:pt idx="93">
                  <c:v>206</c:v>
                </c:pt>
                <c:pt idx="94">
                  <c:v>208</c:v>
                </c:pt>
                <c:pt idx="95">
                  <c:v>210</c:v>
                </c:pt>
                <c:pt idx="96">
                  <c:v>212</c:v>
                </c:pt>
                <c:pt idx="97">
                  <c:v>214</c:v>
                </c:pt>
                <c:pt idx="98">
                  <c:v>216</c:v>
                </c:pt>
                <c:pt idx="99">
                  <c:v>218</c:v>
                </c:pt>
                <c:pt idx="100">
                  <c:v>220</c:v>
                </c:pt>
              </c:numCache>
            </c:numRef>
          </c:cat>
          <c:val>
            <c:numRef>
              <c:f>'SPERT® Normal Charts'!$DS$11:$HO$11</c:f>
              <c:numCache>
                <c:formatCode>General</c:formatCode>
                <c:ptCount val="101"/>
                <c:pt idx="0">
                  <c:v>2.8234587453674017E-6</c:v>
                </c:pt>
                <c:pt idx="1">
                  <c:v>3.9817150312558068E-6</c:v>
                </c:pt>
                <c:pt idx="2">
                  <c:v>5.5762594068702237E-6</c:v>
                </c:pt>
                <c:pt idx="3">
                  <c:v>7.7553219081560061E-6</c:v>
                </c:pt>
                <c:pt idx="4">
                  <c:v>1.0711264794262764E-5</c:v>
                </c:pt>
                <c:pt idx="5">
                  <c:v>1.4691486765310226E-5</c:v>
                </c:pt>
                <c:pt idx="6">
                  <c:v>2.0011277150867528E-5</c:v>
                </c:pt>
                <c:pt idx="7">
                  <c:v>2.7068733204981822E-5</c:v>
                </c:pt>
                <c:pt idx="8">
                  <c:v>3.636177896024E-5</c:v>
                </c:pt>
                <c:pt idx="9">
                  <c:v>4.8507219321516028E-5</c:v>
                </c:pt>
                <c:pt idx="10">
                  <c:v>6.4261624845462725E-5</c:v>
                </c:pt>
                <c:pt idx="11">
                  <c:v>8.4543669054157E-5</c:v>
                </c:pt>
                <c:pt idx="12">
                  <c:v>1.1045733143458772E-4</c:v>
                </c:pt>
                <c:pt idx="13">
                  <c:v>1.4331513863260402E-4</c:v>
                </c:pt>
                <c:pt idx="14">
                  <c:v>1.8466035049741696E-4</c:v>
                </c:pt>
                <c:pt idx="15">
                  <c:v>2.3628671747691213E-4</c:v>
                </c:pt>
                <c:pt idx="16">
                  <c:v>3.002541568587176E-4</c:v>
                </c:pt>
                <c:pt idx="17">
                  <c:v>3.7889843756629387E-4</c:v>
                </c:pt>
                <c:pt idx="18">
                  <c:v>4.7483275099156013E-4</c:v>
                </c:pt>
                <c:pt idx="19">
                  <c:v>5.9093890643488749E-4</c:v>
                </c:pt>
                <c:pt idx="20">
                  <c:v>7.3034585389868914E-4</c:v>
                </c:pt>
                <c:pt idx="21">
                  <c:v>8.9639333403223579E-4</c:v>
                </c:pt>
                <c:pt idx="22">
                  <c:v>1.092578712237895E-3</c:v>
                </c:pt>
                <c:pt idx="23">
                  <c:v>1.3224854931528092E-3</c:v>
                </c:pt>
                <c:pt idx="24">
                  <c:v>1.5896926461007493E-3</c:v>
                </c:pt>
                <c:pt idx="25">
                  <c:v>1.8976647030377323E-3</c:v>
                </c:pt>
                <c:pt idx="26">
                  <c:v>2.2496236047161691E-3</c:v>
                </c:pt>
                <c:pt idx="27">
                  <c:v>2.6484044382067639E-3</c:v>
                </c:pt>
                <c:pt idx="28">
                  <c:v>3.0962984816247127E-3</c:v>
                </c:pt>
                <c:pt idx="29">
                  <c:v>3.5948882844379798E-3</c:v>
                </c:pt>
                <c:pt idx="30">
                  <c:v>4.1448807830311947E-3</c:v>
                </c:pt>
                <c:pt idx="31">
                  <c:v>4.7459455883413285E-3</c:v>
                </c:pt>
                <c:pt idx="32">
                  <c:v>5.3965664860788224E-3</c:v>
                </c:pt>
                <c:pt idx="33">
                  <c:v>6.0939147616473214E-3</c:v>
                </c:pt>
                <c:pt idx="34">
                  <c:v>6.8337531114997345E-3</c:v>
                </c:pt>
                <c:pt idx="35">
                  <c:v>7.6103785578759131E-3</c:v>
                </c:pt>
                <c:pt idx="36">
                  <c:v>8.4166118980857872E-3</c:v>
                </c:pt>
                <c:pt idx="37">
                  <c:v>9.2438397794056652E-3</c:v>
                </c:pt>
                <c:pt idx="38">
                  <c:v>1.0082113521630975E-2</c:v>
                </c:pt>
                <c:pt idx="39">
                  <c:v>1.092030637826256E-2</c:v>
                </c:pt>
                <c:pt idx="40">
                  <c:v>1.174632814209594E-2</c:v>
                </c:pt>
                <c:pt idx="41">
                  <c:v>1.2547393006450185E-2</c:v>
                </c:pt>
                <c:pt idx="42">
                  <c:v>1.3310333563431342E-2</c:v>
                </c:pt>
                <c:pt idx="43">
                  <c:v>1.4021950947706382E-2</c:v>
                </c:pt>
                <c:pt idx="44">
                  <c:v>1.4669388615179146E-2</c:v>
                </c:pt>
                <c:pt idx="45">
                  <c:v>1.5240515267250102E-2</c:v>
                </c:pt>
                <c:pt idx="46">
                  <c:v>1.5724301153874715E-2</c:v>
                </c:pt>
                <c:pt idx="47">
                  <c:v>1.611117153345205E-2</c:v>
                </c:pt>
                <c:pt idx="48">
                  <c:v>1.6393321504247497E-2</c:v>
                </c:pt>
                <c:pt idx="49">
                  <c:v>1.6564977760764248E-2</c:v>
                </c:pt>
                <c:pt idx="50">
                  <c:v>1.662259501672636E-2</c:v>
                </c:pt>
                <c:pt idx="51">
                  <c:v>1.6564977760764248E-2</c:v>
                </c:pt>
                <c:pt idx="52">
                  <c:v>1.6393321504247497E-2</c:v>
                </c:pt>
                <c:pt idx="53">
                  <c:v>1.611117153345205E-2</c:v>
                </c:pt>
                <c:pt idx="54">
                  <c:v>1.5724301153874715E-2</c:v>
                </c:pt>
                <c:pt idx="55">
                  <c:v>1.5240515267250102E-2</c:v>
                </c:pt>
                <c:pt idx="56">
                  <c:v>1.4669388615179146E-2</c:v>
                </c:pt>
                <c:pt idx="57">
                  <c:v>1.4021950947706382E-2</c:v>
                </c:pt>
                <c:pt idx="58">
                  <c:v>1.3310333563431342E-2</c:v>
                </c:pt>
                <c:pt idx="59">
                  <c:v>1.2547393006450185E-2</c:v>
                </c:pt>
                <c:pt idx="60">
                  <c:v>1.174632814209594E-2</c:v>
                </c:pt>
                <c:pt idx="61">
                  <c:v>1.092030637826256E-2</c:v>
                </c:pt>
                <c:pt idx="62">
                  <c:v>1.0082113521630975E-2</c:v>
                </c:pt>
                <c:pt idx="63">
                  <c:v>9.2438397794056652E-3</c:v>
                </c:pt>
                <c:pt idx="64">
                  <c:v>8.4166118980857872E-3</c:v>
                </c:pt>
                <c:pt idx="65">
                  <c:v>7.6103785578759131E-3</c:v>
                </c:pt>
                <c:pt idx="66">
                  <c:v>6.8337531114997345E-3</c:v>
                </c:pt>
                <c:pt idx="67">
                  <c:v>6.0939147616473214E-3</c:v>
                </c:pt>
                <c:pt idx="68">
                  <c:v>5.3965664860788224E-3</c:v>
                </c:pt>
                <c:pt idx="69">
                  <c:v>4.7459455883413285E-3</c:v>
                </c:pt>
                <c:pt idx="70">
                  <c:v>4.1448807830311947E-3</c:v>
                </c:pt>
                <c:pt idx="71">
                  <c:v>3.5948882844379798E-3</c:v>
                </c:pt>
                <c:pt idx="72">
                  <c:v>3.0962984816247127E-3</c:v>
                </c:pt>
                <c:pt idx="73">
                  <c:v>2.6484044382067639E-3</c:v>
                </c:pt>
                <c:pt idx="74">
                  <c:v>2.2496236047161691E-3</c:v>
                </c:pt>
                <c:pt idx="75">
                  <c:v>1.8976647030377323E-3</c:v>
                </c:pt>
                <c:pt idx="76">
                  <c:v>1.5896926461007493E-3</c:v>
                </c:pt>
                <c:pt idx="77">
                  <c:v>1.3224854931528092E-3</c:v>
                </c:pt>
                <c:pt idx="78">
                  <c:v>1.092578712237895E-3</c:v>
                </c:pt>
                <c:pt idx="79">
                  <c:v>8.9639333403223579E-4</c:v>
                </c:pt>
                <c:pt idx="80">
                  <c:v>7.3034585389868914E-4</c:v>
                </c:pt>
                <c:pt idx="81">
                  <c:v>5.9093890643488749E-4</c:v>
                </c:pt>
                <c:pt idx="82">
                  <c:v>4.7483275099156013E-4</c:v>
                </c:pt>
                <c:pt idx="83">
                  <c:v>3.7889843756629387E-4</c:v>
                </c:pt>
                <c:pt idx="84">
                  <c:v>3.002541568587176E-4</c:v>
                </c:pt>
                <c:pt idx="85">
                  <c:v>2.3628671747691213E-4</c:v>
                </c:pt>
                <c:pt idx="86">
                  <c:v>1.8466035049741696E-4</c:v>
                </c:pt>
                <c:pt idx="87">
                  <c:v>1.4331513863260402E-4</c:v>
                </c:pt>
                <c:pt idx="88">
                  <c:v>1.1045733143458772E-4</c:v>
                </c:pt>
                <c:pt idx="89">
                  <c:v>8.4543669054157E-5</c:v>
                </c:pt>
                <c:pt idx="90">
                  <c:v>6.4261624845462725E-5</c:v>
                </c:pt>
                <c:pt idx="91">
                  <c:v>4.8507219321516028E-5</c:v>
                </c:pt>
                <c:pt idx="92">
                  <c:v>3.636177896024E-5</c:v>
                </c:pt>
                <c:pt idx="93">
                  <c:v>2.7068733204981822E-5</c:v>
                </c:pt>
                <c:pt idx="94">
                  <c:v>2.0011277150867528E-5</c:v>
                </c:pt>
                <c:pt idx="95">
                  <c:v>1.4691486765310226E-5</c:v>
                </c:pt>
                <c:pt idx="96">
                  <c:v>1.0711264794262764E-5</c:v>
                </c:pt>
                <c:pt idx="97">
                  <c:v>7.7553219081560061E-6</c:v>
                </c:pt>
                <c:pt idx="98">
                  <c:v>5.5762594068702237E-6</c:v>
                </c:pt>
                <c:pt idx="99">
                  <c:v>3.9817150312558068E-6</c:v>
                </c:pt>
                <c:pt idx="100">
                  <c:v>2.8234587453674017E-6</c:v>
                </c:pt>
              </c:numCache>
            </c:numRef>
          </c:val>
          <c:smooth val="0"/>
          <c:extLst>
            <c:ext xmlns:c16="http://schemas.microsoft.com/office/drawing/2014/chart" uri="{C3380CC4-5D6E-409C-BE32-E72D297353CC}">
              <c16:uniqueId val="{0000000E-1F59-43C1-AD0E-A27CF4B7A782}"/>
            </c:ext>
          </c:extLst>
        </c:ser>
        <c:dLbls>
          <c:showLegendKey val="0"/>
          <c:showVal val="0"/>
          <c:showCatName val="0"/>
          <c:showSerName val="0"/>
          <c:showPercent val="0"/>
          <c:showBubbleSize val="0"/>
        </c:dLbls>
        <c:marker val="1"/>
        <c:smooth val="0"/>
        <c:axId val="613283808"/>
        <c:axId val="613280200"/>
      </c:lineChart>
      <c:catAx>
        <c:axId val="61328380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0200"/>
        <c:crosses val="autoZero"/>
        <c:auto val="1"/>
        <c:lblAlgn val="ctr"/>
        <c:lblOffset val="100"/>
        <c:noMultiLvlLbl val="0"/>
      </c:catAx>
      <c:valAx>
        <c:axId val="61328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3808"/>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gradFill>
      <a:gsLst>
        <a:gs pos="1500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3.jpeg"/><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image" Target="../media/image3.jpeg"/><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image" Target="../media/image3.jpeg"/><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image" Target="../media/image3.jpeg"/><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111226</xdr:colOff>
      <xdr:row>1</xdr:row>
      <xdr:rowOff>19050</xdr:rowOff>
    </xdr:from>
    <xdr:to>
      <xdr:col>1</xdr:col>
      <xdr:colOff>0</xdr:colOff>
      <xdr:row>1</xdr:row>
      <xdr:rowOff>339853</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1226" y="209550"/>
          <a:ext cx="517424" cy="320803"/>
        </a:xfrm>
        <a:prstGeom prst="rect">
          <a:avLst/>
        </a:prstGeom>
      </xdr:spPr>
    </xdr:pic>
    <xdr:clientData/>
  </xdr:twoCellAnchor>
  <xdr:twoCellAnchor editAs="oneCell">
    <xdr:from>
      <xdr:col>3</xdr:col>
      <xdr:colOff>63390</xdr:colOff>
      <xdr:row>10</xdr:row>
      <xdr:rowOff>171449</xdr:rowOff>
    </xdr:from>
    <xdr:to>
      <xdr:col>8</xdr:col>
      <xdr:colOff>409575</xdr:colOff>
      <xdr:row>20</xdr:row>
      <xdr:rowOff>132800</xdr:rowOff>
    </xdr:to>
    <xdr:pic>
      <xdr:nvPicPr>
        <xdr:cNvPr id="2" name="Picture 1">
          <a:extLst>
            <a:ext uri="{FF2B5EF4-FFF2-40B4-BE49-F238E27FC236}">
              <a16:creationId xmlns:a16="http://schemas.microsoft.com/office/drawing/2014/main" id="{98562BCD-0D45-4D3C-87E7-01C721B7A648}"/>
            </a:ext>
          </a:extLst>
        </xdr:cNvPr>
        <xdr:cNvPicPr>
          <a:picLocks noChangeAspect="1"/>
        </xdr:cNvPicPr>
      </xdr:nvPicPr>
      <xdr:blipFill>
        <a:blip xmlns:r="http://schemas.openxmlformats.org/officeDocument/2006/relationships" r:embed="rId2"/>
        <a:stretch>
          <a:fillRect/>
        </a:stretch>
      </xdr:blipFill>
      <xdr:spPr>
        <a:xfrm>
          <a:off x="7873890" y="2305049"/>
          <a:ext cx="3346560" cy="186635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47625</xdr:colOff>
      <xdr:row>2</xdr:row>
      <xdr:rowOff>19050</xdr:rowOff>
    </xdr:from>
    <xdr:to>
      <xdr:col>3</xdr:col>
      <xdr:colOff>539774</xdr:colOff>
      <xdr:row>28</xdr:row>
      <xdr:rowOff>180975</xdr:rowOff>
    </xdr:to>
    <xdr:pic>
      <xdr:nvPicPr>
        <xdr:cNvPr id="10" name="Picture 9">
          <a:extLst>
            <a:ext uri="{FF2B5EF4-FFF2-40B4-BE49-F238E27FC236}">
              <a16:creationId xmlns:a16="http://schemas.microsoft.com/office/drawing/2014/main" id="{E8178DDB-F874-46C2-ACE2-601BE4734A9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571500"/>
          <a:ext cx="2320949" cy="51244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114299</xdr:colOff>
      <xdr:row>0</xdr:row>
      <xdr:rowOff>38100</xdr:rowOff>
    </xdr:from>
    <xdr:to>
      <xdr:col>1</xdr:col>
      <xdr:colOff>129542</xdr:colOff>
      <xdr:row>0</xdr:row>
      <xdr:rowOff>295275</xdr:rowOff>
    </xdr:to>
    <xdr:pic>
      <xdr:nvPicPr>
        <xdr:cNvPr id="2" name="Picture 1">
          <a:extLst>
            <a:ext uri="{FF2B5EF4-FFF2-40B4-BE49-F238E27FC236}">
              <a16:creationId xmlns:a16="http://schemas.microsoft.com/office/drawing/2014/main" id="{253A8384-8355-4478-8783-5C142071DA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299" y="38100"/>
          <a:ext cx="396243" cy="257175"/>
        </a:xfrm>
        <a:prstGeom prst="rect">
          <a:avLst/>
        </a:prstGeom>
      </xdr:spPr>
    </xdr:pic>
    <xdr:clientData/>
  </xdr:twoCellAnchor>
  <xdr:twoCellAnchor editAs="oneCell">
    <xdr:from>
      <xdr:col>1</xdr:col>
      <xdr:colOff>0</xdr:colOff>
      <xdr:row>2</xdr:row>
      <xdr:rowOff>0</xdr:rowOff>
    </xdr:from>
    <xdr:to>
      <xdr:col>1</xdr:col>
      <xdr:colOff>4572000</xdr:colOff>
      <xdr:row>37</xdr:row>
      <xdr:rowOff>10668</xdr:rowOff>
    </xdr:to>
    <xdr:pic>
      <xdr:nvPicPr>
        <xdr:cNvPr id="7" name="Picture 6">
          <a:extLst>
            <a:ext uri="{FF2B5EF4-FFF2-40B4-BE49-F238E27FC236}">
              <a16:creationId xmlns:a16="http://schemas.microsoft.com/office/drawing/2014/main" id="{0BDD94F9-58BD-4B00-AA51-E95171E43CB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81000" y="571500"/>
          <a:ext cx="4572000" cy="47731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114299</xdr:colOff>
      <xdr:row>0</xdr:row>
      <xdr:rowOff>38100</xdr:rowOff>
    </xdr:from>
    <xdr:to>
      <xdr:col>1</xdr:col>
      <xdr:colOff>129542</xdr:colOff>
      <xdr:row>0</xdr:row>
      <xdr:rowOff>285750</xdr:rowOff>
    </xdr:to>
    <xdr:pic>
      <xdr:nvPicPr>
        <xdr:cNvPr id="2" name="Picture 1">
          <a:extLst>
            <a:ext uri="{FF2B5EF4-FFF2-40B4-BE49-F238E27FC236}">
              <a16:creationId xmlns:a16="http://schemas.microsoft.com/office/drawing/2014/main" id="{C927C336-3A95-4B04-9E6D-9C42B5BF3F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299" y="38100"/>
          <a:ext cx="396243" cy="2476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114299</xdr:colOff>
      <xdr:row>0</xdr:row>
      <xdr:rowOff>38100</xdr:rowOff>
    </xdr:from>
    <xdr:to>
      <xdr:col>1</xdr:col>
      <xdr:colOff>129542</xdr:colOff>
      <xdr:row>0</xdr:row>
      <xdr:rowOff>285750</xdr:rowOff>
    </xdr:to>
    <xdr:pic>
      <xdr:nvPicPr>
        <xdr:cNvPr id="5" name="Picture 4">
          <a:extLst>
            <a:ext uri="{FF2B5EF4-FFF2-40B4-BE49-F238E27FC236}">
              <a16:creationId xmlns:a16="http://schemas.microsoft.com/office/drawing/2014/main" id="{A60DF280-B80F-420F-9BEF-A85A2173DE1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299" y="38100"/>
          <a:ext cx="396243" cy="247650"/>
        </a:xfrm>
        <a:prstGeom prst="rect">
          <a:avLst/>
        </a:prstGeom>
      </xdr:spPr>
    </xdr:pic>
    <xdr:clientData/>
  </xdr:twoCellAnchor>
  <xdr:twoCellAnchor editAs="oneCell">
    <xdr:from>
      <xdr:col>7</xdr:col>
      <xdr:colOff>514350</xdr:colOff>
      <xdr:row>34</xdr:row>
      <xdr:rowOff>9525</xdr:rowOff>
    </xdr:from>
    <xdr:to>
      <xdr:col>9</xdr:col>
      <xdr:colOff>514071</xdr:colOff>
      <xdr:row>34</xdr:row>
      <xdr:rowOff>276192</xdr:rowOff>
    </xdr:to>
    <xdr:pic>
      <xdr:nvPicPr>
        <xdr:cNvPr id="2" name="Picture 1">
          <a:extLst>
            <a:ext uri="{FF2B5EF4-FFF2-40B4-BE49-F238E27FC236}">
              <a16:creationId xmlns:a16="http://schemas.microsoft.com/office/drawing/2014/main" id="{836C5AD0-B818-4795-BA62-AB0C17407CF9}"/>
            </a:ext>
          </a:extLst>
        </xdr:cNvPr>
        <xdr:cNvPicPr>
          <a:picLocks noChangeAspect="1"/>
        </xdr:cNvPicPr>
      </xdr:nvPicPr>
      <xdr:blipFill>
        <a:blip xmlns:r="http://schemas.openxmlformats.org/officeDocument/2006/relationships" r:embed="rId2"/>
        <a:stretch>
          <a:fillRect/>
        </a:stretch>
      </xdr:blipFill>
      <xdr:spPr>
        <a:xfrm>
          <a:off x="5181600" y="7162800"/>
          <a:ext cx="2228571" cy="266667"/>
        </a:xfrm>
        <a:prstGeom prst="rect">
          <a:avLst/>
        </a:prstGeom>
      </xdr:spPr>
    </xdr:pic>
    <xdr:clientData/>
  </xdr:twoCellAnchor>
  <xdr:twoCellAnchor editAs="oneCell">
    <xdr:from>
      <xdr:col>14</xdr:col>
      <xdr:colOff>230718</xdr:colOff>
      <xdr:row>36</xdr:row>
      <xdr:rowOff>52916</xdr:rowOff>
    </xdr:from>
    <xdr:to>
      <xdr:col>16</xdr:col>
      <xdr:colOff>640012</xdr:colOff>
      <xdr:row>36</xdr:row>
      <xdr:rowOff>291011</xdr:rowOff>
    </xdr:to>
    <xdr:pic>
      <xdr:nvPicPr>
        <xdr:cNvPr id="3" name="Picture 2">
          <a:extLst>
            <a:ext uri="{FF2B5EF4-FFF2-40B4-BE49-F238E27FC236}">
              <a16:creationId xmlns:a16="http://schemas.microsoft.com/office/drawing/2014/main" id="{3AA9AB51-AFAC-45B3-97F4-25D915D4D9C5}"/>
            </a:ext>
          </a:extLst>
        </xdr:cNvPr>
        <xdr:cNvPicPr>
          <a:picLocks noChangeAspect="1"/>
        </xdr:cNvPicPr>
      </xdr:nvPicPr>
      <xdr:blipFill>
        <a:blip xmlns:r="http://schemas.openxmlformats.org/officeDocument/2006/relationships" r:embed="rId3"/>
        <a:stretch>
          <a:fillRect/>
        </a:stretch>
      </xdr:blipFill>
      <xdr:spPr>
        <a:xfrm>
          <a:off x="9936693" y="7644341"/>
          <a:ext cx="2238094" cy="2380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152399</xdr:colOff>
      <xdr:row>107</xdr:row>
      <xdr:rowOff>76200</xdr:rowOff>
    </xdr:from>
    <xdr:to>
      <xdr:col>11</xdr:col>
      <xdr:colOff>904874</xdr:colOff>
      <xdr:row>116</xdr:row>
      <xdr:rowOff>9524</xdr:rowOff>
    </xdr:to>
    <xdr:sp macro="" textlink="">
      <xdr:nvSpPr>
        <xdr:cNvPr id="2" name="TextBox 1">
          <a:extLst>
            <a:ext uri="{FF2B5EF4-FFF2-40B4-BE49-F238E27FC236}">
              <a16:creationId xmlns:a16="http://schemas.microsoft.com/office/drawing/2014/main" id="{5D9DF57C-0AF4-460B-A02F-D8FAA234F2B8}"/>
            </a:ext>
          </a:extLst>
        </xdr:cNvPr>
        <xdr:cNvSpPr txBox="1"/>
      </xdr:nvSpPr>
      <xdr:spPr>
        <a:xfrm>
          <a:off x="4838699" y="3438525"/>
          <a:ext cx="3114675" cy="1809749"/>
        </a:xfrm>
        <a:prstGeom prst="rect">
          <a:avLst/>
        </a:prstGeom>
        <a:solidFill>
          <a:schemeClr val="lt1"/>
        </a:solidFill>
        <a:ln w="19050"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After you</a:t>
          </a:r>
          <a:r>
            <a:rPr lang="en-US" sz="1100" baseline="0">
              <a:solidFill>
                <a:schemeClr val="dk1"/>
              </a:solidFill>
              <a:effectLst/>
              <a:latin typeface="+mn-lt"/>
              <a:ea typeface="+mn-ea"/>
              <a:cs typeface="+mn-cs"/>
            </a:rPr>
            <a:t> finish entering your estimates above, use this area to calculate the probability of all uncertainties together.  This is especially useful for creating a forecast for an entire project, for example.</a:t>
          </a:r>
        </a:p>
        <a:p>
          <a:endParaRPr lang="en-US">
            <a:effectLst/>
          </a:endParaRPr>
        </a:p>
        <a:p>
          <a:r>
            <a:rPr lang="en-US" sz="1100">
              <a:solidFill>
                <a:schemeClr val="dk1"/>
              </a:solidFill>
              <a:effectLst/>
              <a:latin typeface="+mn-lt"/>
              <a:ea typeface="+mn-ea"/>
              <a:cs typeface="+mn-cs"/>
            </a:rPr>
            <a:t>Choose the confidence you want for</a:t>
          </a:r>
          <a:r>
            <a:rPr lang="en-US" sz="1100" baseline="0">
              <a:solidFill>
                <a:schemeClr val="dk1"/>
              </a:solidFill>
              <a:effectLst/>
              <a:latin typeface="+mn-lt"/>
              <a:ea typeface="+mn-ea"/>
              <a:cs typeface="+mn-cs"/>
            </a:rPr>
            <a:t> the confidence interval in cell D108, and/or choose the confidence lower and upperbound thresholds in cells D112 and D113.</a:t>
          </a:r>
          <a:endParaRPr lang="en-US">
            <a:effectLst/>
          </a:endParaRPr>
        </a:p>
      </xdr:txBody>
    </xdr:sp>
    <xdr:clientData/>
  </xdr:twoCellAnchor>
  <xdr:twoCellAnchor>
    <xdr:from>
      <xdr:col>4</xdr:col>
      <xdr:colOff>70757</xdr:colOff>
      <xdr:row>110</xdr:row>
      <xdr:rowOff>43545</xdr:rowOff>
    </xdr:from>
    <xdr:to>
      <xdr:col>6</xdr:col>
      <xdr:colOff>762000</xdr:colOff>
      <xdr:row>116</xdr:row>
      <xdr:rowOff>38101</xdr:rowOff>
    </xdr:to>
    <xdr:graphicFrame macro="">
      <xdr:nvGraphicFramePr>
        <xdr:cNvPr id="3" name="Chart 2">
          <a:extLst>
            <a:ext uri="{FF2B5EF4-FFF2-40B4-BE49-F238E27FC236}">
              <a16:creationId xmlns:a16="http://schemas.microsoft.com/office/drawing/2014/main" id="{696765D7-7368-4067-97E5-5A0947882B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762000</xdr:colOff>
      <xdr:row>107</xdr:row>
      <xdr:rowOff>38100</xdr:rowOff>
    </xdr:from>
    <xdr:to>
      <xdr:col>7</xdr:col>
      <xdr:colOff>9525</xdr:colOff>
      <xdr:row>115</xdr:row>
      <xdr:rowOff>209550</xdr:rowOff>
    </xdr:to>
    <xdr:sp macro="" textlink="">
      <xdr:nvSpPr>
        <xdr:cNvPr id="4" name="Right Brace 3">
          <a:extLst>
            <a:ext uri="{FF2B5EF4-FFF2-40B4-BE49-F238E27FC236}">
              <a16:creationId xmlns:a16="http://schemas.microsoft.com/office/drawing/2014/main" id="{F2C4905A-50CD-423C-BA11-FE0F2BB09639}"/>
            </a:ext>
          </a:extLst>
        </xdr:cNvPr>
        <xdr:cNvSpPr/>
      </xdr:nvSpPr>
      <xdr:spPr>
        <a:xfrm>
          <a:off x="4324350" y="3333750"/>
          <a:ext cx="161925" cy="1924050"/>
        </a:xfrm>
        <a:prstGeom prst="rightBrace">
          <a:avLst/>
        </a:prstGeom>
        <a:ln w="317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0</xdr:col>
      <xdr:colOff>66675</xdr:colOff>
      <xdr:row>0</xdr:row>
      <xdr:rowOff>28576</xdr:rowOff>
    </xdr:from>
    <xdr:to>
      <xdr:col>0</xdr:col>
      <xdr:colOff>371477</xdr:colOff>
      <xdr:row>0</xdr:row>
      <xdr:rowOff>228600</xdr:rowOff>
    </xdr:to>
    <xdr:pic>
      <xdr:nvPicPr>
        <xdr:cNvPr id="5" name="Picture 4">
          <a:extLst>
            <a:ext uri="{FF2B5EF4-FFF2-40B4-BE49-F238E27FC236}">
              <a16:creationId xmlns:a16="http://schemas.microsoft.com/office/drawing/2014/main" id="{26A64BF8-41A8-460F-986A-6F1B9C3B54A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675" y="28576"/>
          <a:ext cx="304802" cy="200024"/>
        </a:xfrm>
        <a:prstGeom prst="rect">
          <a:avLst/>
        </a:prstGeom>
      </xdr:spPr>
    </xdr:pic>
    <xdr:clientData/>
  </xdr:twoCellAnchor>
  <xdr:twoCellAnchor>
    <xdr:from>
      <xdr:col>0</xdr:col>
      <xdr:colOff>371474</xdr:colOff>
      <xdr:row>117</xdr:row>
      <xdr:rowOff>38100</xdr:rowOff>
    </xdr:from>
    <xdr:to>
      <xdr:col>12</xdr:col>
      <xdr:colOff>666749</xdr:colOff>
      <xdr:row>135</xdr:row>
      <xdr:rowOff>76200</xdr:rowOff>
    </xdr:to>
    <xdr:graphicFrame macro="">
      <xdr:nvGraphicFramePr>
        <xdr:cNvPr id="8" name="Chart 7">
          <a:extLst>
            <a:ext uri="{FF2B5EF4-FFF2-40B4-BE49-F238E27FC236}">
              <a16:creationId xmlns:a16="http://schemas.microsoft.com/office/drawing/2014/main" id="{842559D5-4F35-4EB1-9932-8AD8B67E3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152399</xdr:colOff>
      <xdr:row>107</xdr:row>
      <xdr:rowOff>76200</xdr:rowOff>
    </xdr:from>
    <xdr:to>
      <xdr:col>11</xdr:col>
      <xdr:colOff>904874</xdr:colOff>
      <xdr:row>116</xdr:row>
      <xdr:rowOff>9524</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4838699" y="3438525"/>
          <a:ext cx="3114675" cy="1809749"/>
        </a:xfrm>
        <a:prstGeom prst="rect">
          <a:avLst/>
        </a:prstGeom>
        <a:solidFill>
          <a:schemeClr val="lt1"/>
        </a:solidFill>
        <a:ln w="19050"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After you</a:t>
          </a:r>
          <a:r>
            <a:rPr lang="en-US" sz="1100" baseline="0">
              <a:solidFill>
                <a:schemeClr val="dk1"/>
              </a:solidFill>
              <a:effectLst/>
              <a:latin typeface="+mn-lt"/>
              <a:ea typeface="+mn-ea"/>
              <a:cs typeface="+mn-cs"/>
            </a:rPr>
            <a:t> finish entering your estimates above, use this area to calculate the probability of all uncertainties together.  This is especially useful for creating a forecast for an entire project, for example.</a:t>
          </a:r>
        </a:p>
        <a:p>
          <a:endParaRPr lang="en-US">
            <a:effectLst/>
          </a:endParaRPr>
        </a:p>
        <a:p>
          <a:r>
            <a:rPr lang="en-US" sz="1100">
              <a:solidFill>
                <a:schemeClr val="dk1"/>
              </a:solidFill>
              <a:effectLst/>
              <a:latin typeface="+mn-lt"/>
              <a:ea typeface="+mn-ea"/>
              <a:cs typeface="+mn-cs"/>
            </a:rPr>
            <a:t>Choose the confidence you want for</a:t>
          </a:r>
          <a:r>
            <a:rPr lang="en-US" sz="1100" baseline="0">
              <a:solidFill>
                <a:schemeClr val="dk1"/>
              </a:solidFill>
              <a:effectLst/>
              <a:latin typeface="+mn-lt"/>
              <a:ea typeface="+mn-ea"/>
              <a:cs typeface="+mn-cs"/>
            </a:rPr>
            <a:t> the confidence interval in cell D108, and/or choose the confidence lower and upperbound thresholds in cells D112 and D113.</a:t>
          </a:r>
          <a:endParaRPr lang="en-US">
            <a:effectLst/>
          </a:endParaRPr>
        </a:p>
      </xdr:txBody>
    </xdr:sp>
    <xdr:clientData/>
  </xdr:twoCellAnchor>
  <xdr:twoCellAnchor>
    <xdr:from>
      <xdr:col>4</xdr:col>
      <xdr:colOff>42182</xdr:colOff>
      <xdr:row>109</xdr:row>
      <xdr:rowOff>167369</xdr:rowOff>
    </xdr:from>
    <xdr:to>
      <xdr:col>6</xdr:col>
      <xdr:colOff>733425</xdr:colOff>
      <xdr:row>115</xdr:row>
      <xdr:rowOff>209550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762000</xdr:colOff>
      <xdr:row>107</xdr:row>
      <xdr:rowOff>38100</xdr:rowOff>
    </xdr:from>
    <xdr:to>
      <xdr:col>7</xdr:col>
      <xdr:colOff>9525</xdr:colOff>
      <xdr:row>115</xdr:row>
      <xdr:rowOff>209550</xdr:rowOff>
    </xdr:to>
    <xdr:sp macro="" textlink="">
      <xdr:nvSpPr>
        <xdr:cNvPr id="4" name="Right Brace 3">
          <a:extLst>
            <a:ext uri="{FF2B5EF4-FFF2-40B4-BE49-F238E27FC236}">
              <a16:creationId xmlns:a16="http://schemas.microsoft.com/office/drawing/2014/main" id="{00000000-0008-0000-0100-000004000000}"/>
            </a:ext>
          </a:extLst>
        </xdr:cNvPr>
        <xdr:cNvSpPr/>
      </xdr:nvSpPr>
      <xdr:spPr>
        <a:xfrm>
          <a:off x="4848225" y="3714750"/>
          <a:ext cx="295275" cy="1924050"/>
        </a:xfrm>
        <a:prstGeom prst="rightBrace">
          <a:avLst/>
        </a:prstGeom>
        <a:ln w="317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0</xdr:col>
      <xdr:colOff>66675</xdr:colOff>
      <xdr:row>0</xdr:row>
      <xdr:rowOff>38100</xdr:rowOff>
    </xdr:from>
    <xdr:to>
      <xdr:col>0</xdr:col>
      <xdr:colOff>371477</xdr:colOff>
      <xdr:row>0</xdr:row>
      <xdr:rowOff>238124</xdr:rowOff>
    </xdr:to>
    <xdr:pic>
      <xdr:nvPicPr>
        <xdr:cNvPr id="6" name="Picture 5">
          <a:extLst>
            <a:ext uri="{FF2B5EF4-FFF2-40B4-BE49-F238E27FC236}">
              <a16:creationId xmlns:a16="http://schemas.microsoft.com/office/drawing/2014/main" id="{607F60B2-20C8-4055-BA23-0F2F6603210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675" y="38100"/>
          <a:ext cx="304802" cy="200024"/>
        </a:xfrm>
        <a:prstGeom prst="rect">
          <a:avLst/>
        </a:prstGeom>
      </xdr:spPr>
    </xdr:pic>
    <xdr:clientData/>
  </xdr:twoCellAnchor>
  <xdr:twoCellAnchor>
    <xdr:from>
      <xdr:col>1</xdr:col>
      <xdr:colOff>47625</xdr:colOff>
      <xdr:row>116</xdr:row>
      <xdr:rowOff>142875</xdr:rowOff>
    </xdr:from>
    <xdr:to>
      <xdr:col>13</xdr:col>
      <xdr:colOff>9525</xdr:colOff>
      <xdr:row>134</xdr:row>
      <xdr:rowOff>180975</xdr:rowOff>
    </xdr:to>
    <xdr:graphicFrame macro="">
      <xdr:nvGraphicFramePr>
        <xdr:cNvPr id="7" name="Chart 6">
          <a:extLst>
            <a:ext uri="{FF2B5EF4-FFF2-40B4-BE49-F238E27FC236}">
              <a16:creationId xmlns:a16="http://schemas.microsoft.com/office/drawing/2014/main" id="{BA21433D-771D-46FD-9F88-84E30AF71C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9524</xdr:colOff>
      <xdr:row>107</xdr:row>
      <xdr:rowOff>76200</xdr:rowOff>
    </xdr:from>
    <xdr:to>
      <xdr:col>13</xdr:col>
      <xdr:colOff>247649</xdr:colOff>
      <xdr:row>116</xdr:row>
      <xdr:rowOff>9524</xdr:rowOff>
    </xdr:to>
    <xdr:sp macro="" textlink="">
      <xdr:nvSpPr>
        <xdr:cNvPr id="2" name="TextBox 1">
          <a:extLst>
            <a:ext uri="{FF2B5EF4-FFF2-40B4-BE49-F238E27FC236}">
              <a16:creationId xmlns:a16="http://schemas.microsoft.com/office/drawing/2014/main" id="{EC102021-7F16-4EAE-B9C5-F07EF73ADDB8}"/>
            </a:ext>
          </a:extLst>
        </xdr:cNvPr>
        <xdr:cNvSpPr txBox="1"/>
      </xdr:nvSpPr>
      <xdr:spPr>
        <a:xfrm>
          <a:off x="5305424" y="3438525"/>
          <a:ext cx="2981325" cy="1809749"/>
        </a:xfrm>
        <a:prstGeom prst="rect">
          <a:avLst/>
        </a:prstGeom>
        <a:solidFill>
          <a:schemeClr val="lt1"/>
        </a:solidFill>
        <a:ln w="19050"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After you</a:t>
          </a:r>
          <a:r>
            <a:rPr lang="en-US" sz="1100" baseline="0">
              <a:solidFill>
                <a:schemeClr val="dk1"/>
              </a:solidFill>
              <a:effectLst/>
              <a:latin typeface="+mn-lt"/>
              <a:ea typeface="+mn-ea"/>
              <a:cs typeface="+mn-cs"/>
            </a:rPr>
            <a:t> finish entering your estimates above, use this area to calculate the probability of all uncertainties together.  This is especially useful for creating a forecast for an entire project, for example.</a:t>
          </a:r>
        </a:p>
        <a:p>
          <a:endParaRPr lang="en-US">
            <a:effectLst/>
          </a:endParaRPr>
        </a:p>
        <a:p>
          <a:r>
            <a:rPr lang="en-US" sz="1100">
              <a:solidFill>
                <a:schemeClr val="dk1"/>
              </a:solidFill>
              <a:effectLst/>
              <a:latin typeface="+mn-lt"/>
              <a:ea typeface="+mn-ea"/>
              <a:cs typeface="+mn-cs"/>
            </a:rPr>
            <a:t>Choose the confidence you want for</a:t>
          </a:r>
          <a:r>
            <a:rPr lang="en-US" sz="1100" baseline="0">
              <a:solidFill>
                <a:schemeClr val="dk1"/>
              </a:solidFill>
              <a:effectLst/>
              <a:latin typeface="+mn-lt"/>
              <a:ea typeface="+mn-ea"/>
              <a:cs typeface="+mn-cs"/>
            </a:rPr>
            <a:t> the confidence interval in cell F108, and/or choose the confidence lower and upperbound thresholds in cells F112 and F113.</a:t>
          </a:r>
          <a:endParaRPr lang="en-US">
            <a:effectLst/>
          </a:endParaRPr>
        </a:p>
      </xdr:txBody>
    </xdr:sp>
    <xdr:clientData/>
  </xdr:twoCellAnchor>
  <xdr:twoCellAnchor>
    <xdr:from>
      <xdr:col>6</xdr:col>
      <xdr:colOff>38100</xdr:colOff>
      <xdr:row>109</xdr:row>
      <xdr:rowOff>110220</xdr:rowOff>
    </xdr:from>
    <xdr:to>
      <xdr:col>8</xdr:col>
      <xdr:colOff>95250</xdr:colOff>
      <xdr:row>116</xdr:row>
      <xdr:rowOff>38101</xdr:rowOff>
    </xdr:to>
    <xdr:graphicFrame macro="">
      <xdr:nvGraphicFramePr>
        <xdr:cNvPr id="3" name="Chart 2">
          <a:extLst>
            <a:ext uri="{FF2B5EF4-FFF2-40B4-BE49-F238E27FC236}">
              <a16:creationId xmlns:a16="http://schemas.microsoft.com/office/drawing/2014/main" id="{4DF07420-B29C-4E91-8325-B6B20B0B4E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95250</xdr:colOff>
      <xdr:row>107</xdr:row>
      <xdr:rowOff>57150</xdr:rowOff>
    </xdr:from>
    <xdr:to>
      <xdr:col>8</xdr:col>
      <xdr:colOff>180975</xdr:colOff>
      <xdr:row>116</xdr:row>
      <xdr:rowOff>9525</xdr:rowOff>
    </xdr:to>
    <xdr:sp macro="" textlink="">
      <xdr:nvSpPr>
        <xdr:cNvPr id="4" name="Right Brace 3">
          <a:extLst>
            <a:ext uri="{FF2B5EF4-FFF2-40B4-BE49-F238E27FC236}">
              <a16:creationId xmlns:a16="http://schemas.microsoft.com/office/drawing/2014/main" id="{B6E3F6A4-D78F-470C-8844-E047569F6319}"/>
            </a:ext>
          </a:extLst>
        </xdr:cNvPr>
        <xdr:cNvSpPr/>
      </xdr:nvSpPr>
      <xdr:spPr>
        <a:xfrm>
          <a:off x="5076825" y="3419475"/>
          <a:ext cx="85725" cy="1828800"/>
        </a:xfrm>
        <a:prstGeom prst="rightBrace">
          <a:avLst/>
        </a:prstGeom>
        <a:ln w="317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0</xdr:col>
      <xdr:colOff>66675</xdr:colOff>
      <xdr:row>0</xdr:row>
      <xdr:rowOff>28576</xdr:rowOff>
    </xdr:from>
    <xdr:to>
      <xdr:col>0</xdr:col>
      <xdr:colOff>371477</xdr:colOff>
      <xdr:row>0</xdr:row>
      <xdr:rowOff>238125</xdr:rowOff>
    </xdr:to>
    <xdr:pic>
      <xdr:nvPicPr>
        <xdr:cNvPr id="5" name="Picture 4">
          <a:extLst>
            <a:ext uri="{FF2B5EF4-FFF2-40B4-BE49-F238E27FC236}">
              <a16:creationId xmlns:a16="http://schemas.microsoft.com/office/drawing/2014/main" id="{F1507F22-AFC7-416E-B81A-FC52B54D6F4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675" y="28576"/>
          <a:ext cx="304802" cy="209549"/>
        </a:xfrm>
        <a:prstGeom prst="rect">
          <a:avLst/>
        </a:prstGeom>
      </xdr:spPr>
    </xdr:pic>
    <xdr:clientData/>
  </xdr:twoCellAnchor>
  <xdr:twoCellAnchor>
    <xdr:from>
      <xdr:col>1</xdr:col>
      <xdr:colOff>0</xdr:colOff>
      <xdr:row>117</xdr:row>
      <xdr:rowOff>0</xdr:rowOff>
    </xdr:from>
    <xdr:to>
      <xdr:col>15</xdr:col>
      <xdr:colOff>133350</xdr:colOff>
      <xdr:row>135</xdr:row>
      <xdr:rowOff>38100</xdr:rowOff>
    </xdr:to>
    <xdr:graphicFrame macro="">
      <xdr:nvGraphicFramePr>
        <xdr:cNvPr id="6" name="Chart 5">
          <a:extLst>
            <a:ext uri="{FF2B5EF4-FFF2-40B4-BE49-F238E27FC236}">
              <a16:creationId xmlns:a16="http://schemas.microsoft.com/office/drawing/2014/main" id="{2D30EFEE-A0AE-4573-AD5D-2B766A92CA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42182</xdr:colOff>
      <xdr:row>10</xdr:row>
      <xdr:rowOff>167369</xdr:rowOff>
    </xdr:from>
    <xdr:to>
      <xdr:col>6</xdr:col>
      <xdr:colOff>733425</xdr:colOff>
      <xdr:row>16</xdr:row>
      <xdr:rowOff>209550</xdr:rowOff>
    </xdr:to>
    <xdr:graphicFrame macro="">
      <xdr:nvGraphicFramePr>
        <xdr:cNvPr id="3" name="Chart 2">
          <a:extLst>
            <a:ext uri="{FF2B5EF4-FFF2-40B4-BE49-F238E27FC236}">
              <a16:creationId xmlns:a16="http://schemas.microsoft.com/office/drawing/2014/main" id="{8B5FAAFD-A1BE-44E5-B4E7-CB56380851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66675</xdr:colOff>
      <xdr:row>0</xdr:row>
      <xdr:rowOff>38100</xdr:rowOff>
    </xdr:from>
    <xdr:to>
      <xdr:col>0</xdr:col>
      <xdr:colOff>371477</xdr:colOff>
      <xdr:row>0</xdr:row>
      <xdr:rowOff>238125</xdr:rowOff>
    </xdr:to>
    <xdr:pic>
      <xdr:nvPicPr>
        <xdr:cNvPr id="5" name="Picture 4">
          <a:extLst>
            <a:ext uri="{FF2B5EF4-FFF2-40B4-BE49-F238E27FC236}">
              <a16:creationId xmlns:a16="http://schemas.microsoft.com/office/drawing/2014/main" id="{DBBDF1A2-384B-4BC2-B328-1EE43B5E1B6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675" y="38100"/>
          <a:ext cx="304802" cy="200025"/>
        </a:xfrm>
        <a:prstGeom prst="rect">
          <a:avLst/>
        </a:prstGeom>
      </xdr:spPr>
    </xdr:pic>
    <xdr:clientData/>
  </xdr:twoCellAnchor>
  <xdr:twoCellAnchor>
    <xdr:from>
      <xdr:col>6</xdr:col>
      <xdr:colOff>733426</xdr:colOff>
      <xdr:row>7</xdr:row>
      <xdr:rowOff>123825</xdr:rowOff>
    </xdr:from>
    <xdr:to>
      <xdr:col>15</xdr:col>
      <xdr:colOff>552451</xdr:colOff>
      <xdr:row>25</xdr:row>
      <xdr:rowOff>0</xdr:rowOff>
    </xdr:to>
    <xdr:graphicFrame macro="">
      <xdr:nvGraphicFramePr>
        <xdr:cNvPr id="6" name="Chart 5">
          <a:extLst>
            <a:ext uri="{FF2B5EF4-FFF2-40B4-BE49-F238E27FC236}">
              <a16:creationId xmlns:a16="http://schemas.microsoft.com/office/drawing/2014/main" id="{054A8D96-75E4-4C3E-B7A5-9104937EC0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66675</xdr:colOff>
      <xdr:row>0</xdr:row>
      <xdr:rowOff>38100</xdr:rowOff>
    </xdr:from>
    <xdr:to>
      <xdr:col>0</xdr:col>
      <xdr:colOff>371477</xdr:colOff>
      <xdr:row>0</xdr:row>
      <xdr:rowOff>247650</xdr:rowOff>
    </xdr:to>
    <xdr:pic>
      <xdr:nvPicPr>
        <xdr:cNvPr id="5" name="Picture 4">
          <a:extLst>
            <a:ext uri="{FF2B5EF4-FFF2-40B4-BE49-F238E27FC236}">
              <a16:creationId xmlns:a16="http://schemas.microsoft.com/office/drawing/2014/main" id="{18F5E53A-D0C1-4078-81D7-CA5EB9E53B3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675" y="38100"/>
          <a:ext cx="304802" cy="2095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statisticalpert.com/contact-me/" TargetMode="External"/><Relationship Id="rId7" Type="http://schemas.openxmlformats.org/officeDocument/2006/relationships/hyperlink" Target="https://www.linkedin.com/in/famousdavis/" TargetMode="Externa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s://www.statisticalpert.com/" TargetMode="External"/><Relationship Id="rId6" Type="http://schemas.openxmlformats.org/officeDocument/2006/relationships/hyperlink" Target="https://www.statisticalpert.com/download/753/" TargetMode="External"/><Relationship Id="rId11" Type="http://schemas.openxmlformats.org/officeDocument/2006/relationships/drawing" Target="../drawings/drawing1.xml"/><Relationship Id="rId5" Type="http://schemas.openxmlformats.org/officeDocument/2006/relationships/hyperlink" Target="https://twitter.com/StatisticalPERT" TargetMode="External"/><Relationship Id="rId10" Type="http://schemas.openxmlformats.org/officeDocument/2006/relationships/printerSettings" Target="../printerSettings/printerSettings1.bin"/><Relationship Id="rId4" Type="http://schemas.openxmlformats.org/officeDocument/2006/relationships/hyperlink" Target="https://www.youtube.com/statisticalpert" TargetMode="External"/><Relationship Id="rId9" Type="http://schemas.openxmlformats.org/officeDocument/2006/relationships/hyperlink" Target="https://www.gnu.org/licenses/"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gnu.org/licenses/"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gnu.org/licenses/" TargetMode="External"/><Relationship Id="rId3" Type="http://schemas.openxmlformats.org/officeDocument/2006/relationships/hyperlink" Target="https://www.youtube.com/statisticalpert/" TargetMode="External"/><Relationship Id="rId7" Type="http://schemas.openxmlformats.org/officeDocument/2006/relationships/hyperlink" Target="https://app.pluralsight.com/library/courses/estimate-projects-products/table-of-contents" TargetMode="Externa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s://www.statisticalpert.com/" TargetMode="External"/><Relationship Id="rId6" Type="http://schemas.openxmlformats.org/officeDocument/2006/relationships/hyperlink" Target="https://www.linkedin.com/in/famousdavis/" TargetMode="External"/><Relationship Id="rId5" Type="http://schemas.openxmlformats.org/officeDocument/2006/relationships/hyperlink" Target="https://www.youtube.com/statisticalpert" TargetMode="External"/><Relationship Id="rId4" Type="http://schemas.openxmlformats.org/officeDocument/2006/relationships/hyperlink" Target="https://twitter.com/StatisticalPERT"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hyperlink" Target="https://www.collabinart.com/" TargetMode="External"/><Relationship Id="rId1" Type="http://schemas.openxmlformats.org/officeDocument/2006/relationships/hyperlink" Target="http://www.pluralsight.com/courses/estimate-projects-using-statistics-and-exce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gnu.org/licenses/" TargetMode="External"/><Relationship Id="rId3" Type="http://schemas.openxmlformats.org/officeDocument/2006/relationships/hyperlink" Target="https://www.youtube.com/statisticalpert/" TargetMode="External"/><Relationship Id="rId7" Type="http://schemas.openxmlformats.org/officeDocument/2006/relationships/hyperlink" Target="https://app.pluralsight.com/library/courses/estimate-projects-products/table-of-contents" TargetMode="Externa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s://www.statisticalpert.com/" TargetMode="External"/><Relationship Id="rId6" Type="http://schemas.openxmlformats.org/officeDocument/2006/relationships/hyperlink" Target="https://www.linkedin.com/in/famousdavis/" TargetMode="External"/><Relationship Id="rId5" Type="http://schemas.openxmlformats.org/officeDocument/2006/relationships/hyperlink" Target="https://www.youtube.com/statisticalpert" TargetMode="External"/><Relationship Id="rId10" Type="http://schemas.openxmlformats.org/officeDocument/2006/relationships/drawing" Target="../drawings/drawing2.xml"/><Relationship Id="rId4" Type="http://schemas.openxmlformats.org/officeDocument/2006/relationships/hyperlink" Target="https://twitter.com/StatisticalPERT"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gnu.org/licenses/" TargetMode="External"/><Relationship Id="rId3" Type="http://schemas.openxmlformats.org/officeDocument/2006/relationships/hyperlink" Target="https://www.youtube.com/statisticalpert/" TargetMode="External"/><Relationship Id="rId7" Type="http://schemas.openxmlformats.org/officeDocument/2006/relationships/hyperlink" Target="https://app.pluralsight.com/library/courses/estimate-projects-products/table-of-contents" TargetMode="Externa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s://www.statisticalpert.com/" TargetMode="External"/><Relationship Id="rId6" Type="http://schemas.openxmlformats.org/officeDocument/2006/relationships/hyperlink" Target="https://www.linkedin.com/in/famousdavis/" TargetMode="External"/><Relationship Id="rId5" Type="http://schemas.openxmlformats.org/officeDocument/2006/relationships/hyperlink" Target="https://www.youtube.com/statisticalpert" TargetMode="External"/><Relationship Id="rId10" Type="http://schemas.openxmlformats.org/officeDocument/2006/relationships/drawing" Target="../drawings/drawing3.xml"/><Relationship Id="rId4" Type="http://schemas.openxmlformats.org/officeDocument/2006/relationships/hyperlink" Target="https://twitter.com/StatisticalPERT" TargetMode="External"/><Relationship Id="rId9"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gnu.org/licenses/" TargetMode="External"/><Relationship Id="rId3" Type="http://schemas.openxmlformats.org/officeDocument/2006/relationships/hyperlink" Target="https://www.youtube.com/statisticalpert/" TargetMode="External"/><Relationship Id="rId7" Type="http://schemas.openxmlformats.org/officeDocument/2006/relationships/hyperlink" Target="https://app.pluralsight.com/library/courses/estimate-projects-products/table-of-contents" TargetMode="External"/><Relationship Id="rId12" Type="http://schemas.openxmlformats.org/officeDocument/2006/relationships/comments" Target="../comments1.xm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s://www.statisticalpert.com/" TargetMode="External"/><Relationship Id="rId6" Type="http://schemas.openxmlformats.org/officeDocument/2006/relationships/hyperlink" Target="https://www.linkedin.com/in/famousdavis/" TargetMode="External"/><Relationship Id="rId11" Type="http://schemas.openxmlformats.org/officeDocument/2006/relationships/vmlDrawing" Target="../drawings/vmlDrawing1.vml"/><Relationship Id="rId5" Type="http://schemas.openxmlformats.org/officeDocument/2006/relationships/hyperlink" Target="https://www.youtube.com/statisticalpert" TargetMode="External"/><Relationship Id="rId10" Type="http://schemas.openxmlformats.org/officeDocument/2006/relationships/drawing" Target="../drawings/drawing4.xml"/><Relationship Id="rId4" Type="http://schemas.openxmlformats.org/officeDocument/2006/relationships/hyperlink" Target="https://twitter.com/StatisticalPERT" TargetMode="External"/><Relationship Id="rId9"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www.gnu.org/licenses/" TargetMode="External"/><Relationship Id="rId3" Type="http://schemas.openxmlformats.org/officeDocument/2006/relationships/hyperlink" Target="https://www.youtube.com/statisticalpert/" TargetMode="External"/><Relationship Id="rId7" Type="http://schemas.openxmlformats.org/officeDocument/2006/relationships/hyperlink" Target="https://app.pluralsight.com/library/courses/estimate-projects-products/table-of-contents" TargetMode="External"/><Relationship Id="rId12" Type="http://schemas.openxmlformats.org/officeDocument/2006/relationships/comments" Target="../comments2.xm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s://www.statisticalpert.com/" TargetMode="External"/><Relationship Id="rId6" Type="http://schemas.openxmlformats.org/officeDocument/2006/relationships/hyperlink" Target="https://www.linkedin.com/in/famousdavis/" TargetMode="External"/><Relationship Id="rId11" Type="http://schemas.openxmlformats.org/officeDocument/2006/relationships/vmlDrawing" Target="../drawings/vmlDrawing2.vml"/><Relationship Id="rId5" Type="http://schemas.openxmlformats.org/officeDocument/2006/relationships/hyperlink" Target="https://www.youtube.com/statisticalpert" TargetMode="External"/><Relationship Id="rId10" Type="http://schemas.openxmlformats.org/officeDocument/2006/relationships/drawing" Target="../drawings/drawing5.xml"/><Relationship Id="rId4" Type="http://schemas.openxmlformats.org/officeDocument/2006/relationships/hyperlink" Target="https://twitter.com/StatisticalPERT"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hyperlink" Target="https://www.gnu.org/licenses/" TargetMode="External"/><Relationship Id="rId3" Type="http://schemas.openxmlformats.org/officeDocument/2006/relationships/hyperlink" Target="https://www.youtube.com/statisticalpert/" TargetMode="External"/><Relationship Id="rId7" Type="http://schemas.openxmlformats.org/officeDocument/2006/relationships/hyperlink" Target="https://app.pluralsight.com/library/courses/estimate-projects-products/table-of-contents" TargetMode="External"/><Relationship Id="rId12" Type="http://schemas.openxmlformats.org/officeDocument/2006/relationships/comments" Target="../comments3.xm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s://www.statisticalpert.com/" TargetMode="External"/><Relationship Id="rId6" Type="http://schemas.openxmlformats.org/officeDocument/2006/relationships/hyperlink" Target="https://www.linkedin.com/in/famousdavis/" TargetMode="External"/><Relationship Id="rId11" Type="http://schemas.openxmlformats.org/officeDocument/2006/relationships/vmlDrawing" Target="../drawings/vmlDrawing3.vml"/><Relationship Id="rId5" Type="http://schemas.openxmlformats.org/officeDocument/2006/relationships/hyperlink" Target="https://www.youtube.com/statisticalpert" TargetMode="External"/><Relationship Id="rId10" Type="http://schemas.openxmlformats.org/officeDocument/2006/relationships/drawing" Target="../drawings/drawing6.xml"/><Relationship Id="rId4" Type="http://schemas.openxmlformats.org/officeDocument/2006/relationships/hyperlink" Target="https://twitter.com/StatisticalPERT" TargetMode="External"/><Relationship Id="rId9"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7.bin"/><Relationship Id="rId3" Type="http://schemas.openxmlformats.org/officeDocument/2006/relationships/hyperlink" Target="https://www.youtube.com/statisticalpert/" TargetMode="External"/><Relationship Id="rId7" Type="http://schemas.openxmlformats.org/officeDocument/2006/relationships/hyperlink" Target="https://www.gnu.org/licenses/" TargetMode="Externa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s://www.statisticalpert.com/" TargetMode="External"/><Relationship Id="rId6" Type="http://schemas.openxmlformats.org/officeDocument/2006/relationships/hyperlink" Target="https://app.pluralsight.com/library/courses/estimate-projects-products/table-of-contents" TargetMode="External"/><Relationship Id="rId11" Type="http://schemas.openxmlformats.org/officeDocument/2006/relationships/comments" Target="../comments4.xml"/><Relationship Id="rId5" Type="http://schemas.openxmlformats.org/officeDocument/2006/relationships/hyperlink" Target="https://www.linkedin.com/in/famousdavis/" TargetMode="External"/><Relationship Id="rId10" Type="http://schemas.openxmlformats.org/officeDocument/2006/relationships/vmlDrawing" Target="../drawings/vmlDrawing4.vml"/><Relationship Id="rId4" Type="http://schemas.openxmlformats.org/officeDocument/2006/relationships/hyperlink" Target="https://twitter.com/StatisticalPERT" TargetMode="External"/><Relationship Id="rId9"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8" Type="http://schemas.openxmlformats.org/officeDocument/2006/relationships/hyperlink" Target="https://www.gnu.org/licenses/" TargetMode="External"/><Relationship Id="rId3" Type="http://schemas.openxmlformats.org/officeDocument/2006/relationships/hyperlink" Target="https://www.youtube.com/statisticalpert/" TargetMode="External"/><Relationship Id="rId7" Type="http://schemas.openxmlformats.org/officeDocument/2006/relationships/hyperlink" Target="https://app.pluralsight.com/library/courses/estimate-projects-products/table-of-contents" TargetMode="Externa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s://www.statisticalpert.com/" TargetMode="External"/><Relationship Id="rId6" Type="http://schemas.openxmlformats.org/officeDocument/2006/relationships/hyperlink" Target="https://www.linkedin.com/in/famousdavis/" TargetMode="External"/><Relationship Id="rId11" Type="http://schemas.openxmlformats.org/officeDocument/2006/relationships/comments" Target="../comments5.xml"/><Relationship Id="rId5" Type="http://schemas.openxmlformats.org/officeDocument/2006/relationships/hyperlink" Target="https://www.youtube.com/statisticalpert" TargetMode="External"/><Relationship Id="rId10" Type="http://schemas.openxmlformats.org/officeDocument/2006/relationships/vmlDrawing" Target="../drawings/vmlDrawing5.vml"/><Relationship Id="rId4" Type="http://schemas.openxmlformats.org/officeDocument/2006/relationships/hyperlink" Target="https://twitter.com/StatisticalPERT" TargetMode="External"/><Relationship Id="rId9"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8" Type="http://schemas.openxmlformats.org/officeDocument/2006/relationships/hyperlink" Target="https://www.gnu.org/licenses/" TargetMode="External"/><Relationship Id="rId3" Type="http://schemas.openxmlformats.org/officeDocument/2006/relationships/hyperlink" Target="https://www.youtube.com/statisticalpert/" TargetMode="External"/><Relationship Id="rId7" Type="http://schemas.openxmlformats.org/officeDocument/2006/relationships/hyperlink" Target="https://app.pluralsight.com/library/courses/estimate-projects-products/table-of-contents" TargetMode="Externa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s://www.statisticalpert.com/" TargetMode="External"/><Relationship Id="rId6" Type="http://schemas.openxmlformats.org/officeDocument/2006/relationships/hyperlink" Target="https://www.linkedin.com/in/famousdavis/" TargetMode="External"/><Relationship Id="rId5" Type="http://schemas.openxmlformats.org/officeDocument/2006/relationships/hyperlink" Target="https://www.youtube.com/statisticalpert" TargetMode="External"/><Relationship Id="rId10" Type="http://schemas.openxmlformats.org/officeDocument/2006/relationships/drawing" Target="../drawings/drawing9.xml"/><Relationship Id="rId4" Type="http://schemas.openxmlformats.org/officeDocument/2006/relationships/hyperlink" Target="https://twitter.com/StatisticalPERT" TargetMode="External"/><Relationship Id="rId9"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1"/>
  <sheetViews>
    <sheetView showGridLines="0" showRowColHeaders="0" tabSelected="1" workbookViewId="0">
      <pane ySplit="2" topLeftCell="A3" activePane="bottomLeft" state="frozen"/>
      <selection pane="bottomLeft" activeCell="B41" sqref="B41"/>
    </sheetView>
  </sheetViews>
  <sheetFormatPr defaultColWidth="9" defaultRowHeight="15" x14ac:dyDescent="0.25"/>
  <cols>
    <col min="1" max="1" width="9" style="11"/>
    <col min="2" max="2" width="99.140625" style="11" customWidth="1"/>
    <col min="3" max="16384" width="9" style="11"/>
  </cols>
  <sheetData>
    <row r="1" spans="1:7" x14ac:dyDescent="0.25">
      <c r="A1" s="5"/>
      <c r="B1" s="5"/>
      <c r="C1" s="225"/>
    </row>
    <row r="2" spans="1:7" ht="28.5" x14ac:dyDescent="0.45">
      <c r="A2" s="5"/>
      <c r="B2" s="49" t="s">
        <v>151</v>
      </c>
      <c r="C2" s="226"/>
    </row>
    <row r="3" spans="1:7" x14ac:dyDescent="0.25">
      <c r="A3" s="5"/>
      <c r="B3" s="5"/>
    </row>
    <row r="4" spans="1:7" ht="17.25" x14ac:dyDescent="0.3">
      <c r="A4" s="5"/>
      <c r="B4" s="5" t="s">
        <v>148</v>
      </c>
      <c r="D4" s="261" t="s">
        <v>249</v>
      </c>
      <c r="G4" s="227"/>
    </row>
    <row r="5" spans="1:7" x14ac:dyDescent="0.25">
      <c r="A5" s="5"/>
      <c r="B5" s="5" t="s">
        <v>95</v>
      </c>
      <c r="D5" s="262" t="s">
        <v>248</v>
      </c>
      <c r="G5" s="227"/>
    </row>
    <row r="6" spans="1:7" x14ac:dyDescent="0.25">
      <c r="A6" s="5"/>
      <c r="B6" s="5" t="s">
        <v>44</v>
      </c>
      <c r="G6" s="227"/>
    </row>
    <row r="7" spans="1:7" x14ac:dyDescent="0.25">
      <c r="A7" s="5"/>
      <c r="B7" s="5"/>
      <c r="G7" s="227"/>
    </row>
    <row r="8" spans="1:7" ht="17.25" x14ac:dyDescent="0.3">
      <c r="A8" s="5"/>
      <c r="B8" s="5" t="s">
        <v>143</v>
      </c>
      <c r="D8" s="263" t="s">
        <v>250</v>
      </c>
      <c r="G8" s="227"/>
    </row>
    <row r="9" spans="1:7" x14ac:dyDescent="0.25">
      <c r="A9" s="5"/>
      <c r="B9" s="5" t="s">
        <v>98</v>
      </c>
      <c r="D9" s="262" t="s">
        <v>247</v>
      </c>
      <c r="G9" s="227"/>
    </row>
    <row r="10" spans="1:7" x14ac:dyDescent="0.25">
      <c r="A10" s="5"/>
      <c r="B10" s="5" t="s">
        <v>144</v>
      </c>
      <c r="G10" s="227"/>
    </row>
    <row r="11" spans="1:7" x14ac:dyDescent="0.25">
      <c r="A11" s="5"/>
      <c r="B11" s="5" t="s">
        <v>231</v>
      </c>
      <c r="G11" s="227"/>
    </row>
    <row r="12" spans="1:7" x14ac:dyDescent="0.25">
      <c r="A12" s="5"/>
      <c r="B12" s="5"/>
      <c r="G12" s="227"/>
    </row>
    <row r="13" spans="1:7" x14ac:dyDescent="0.25">
      <c r="A13" s="5"/>
      <c r="B13" s="5" t="s">
        <v>47</v>
      </c>
      <c r="G13" s="227"/>
    </row>
    <row r="14" spans="1:7" x14ac:dyDescent="0.25">
      <c r="A14" s="5"/>
      <c r="B14" s="50" t="s">
        <v>149</v>
      </c>
      <c r="G14" s="227"/>
    </row>
    <row r="15" spans="1:7" x14ac:dyDescent="0.25">
      <c r="A15" s="5"/>
      <c r="B15" s="5" t="s">
        <v>145</v>
      </c>
      <c r="G15" s="227"/>
    </row>
    <row r="16" spans="1:7" x14ac:dyDescent="0.25">
      <c r="A16" s="5"/>
      <c r="B16" s="5" t="s">
        <v>99</v>
      </c>
      <c r="G16" s="228"/>
    </row>
    <row r="17" spans="1:9" x14ac:dyDescent="0.25">
      <c r="A17" s="5"/>
      <c r="B17" s="5"/>
      <c r="G17" s="227"/>
    </row>
    <row r="18" spans="1:9" x14ac:dyDescent="0.25">
      <c r="A18" s="5"/>
      <c r="B18" s="5" t="s">
        <v>70</v>
      </c>
      <c r="G18" s="295"/>
      <c r="H18" s="295"/>
      <c r="I18" s="295"/>
    </row>
    <row r="19" spans="1:9" x14ac:dyDescent="0.25">
      <c r="A19" s="5"/>
      <c r="B19" s="5" t="s">
        <v>74</v>
      </c>
      <c r="G19" s="227"/>
    </row>
    <row r="20" spans="1:9" x14ac:dyDescent="0.25">
      <c r="A20" s="5"/>
      <c r="B20" s="5" t="s">
        <v>48</v>
      </c>
    </row>
    <row r="21" spans="1:9" x14ac:dyDescent="0.25">
      <c r="A21" s="5"/>
      <c r="B21" s="5"/>
    </row>
    <row r="22" spans="1:9" x14ac:dyDescent="0.25">
      <c r="A22" s="5"/>
      <c r="B22" s="5" t="s">
        <v>45</v>
      </c>
      <c r="D22" s="285" t="s">
        <v>290</v>
      </c>
    </row>
    <row r="23" spans="1:9" x14ac:dyDescent="0.25">
      <c r="A23" s="5"/>
      <c r="B23" s="50" t="s">
        <v>46</v>
      </c>
    </row>
    <row r="24" spans="1:9" x14ac:dyDescent="0.25">
      <c r="A24" s="5"/>
      <c r="B24" s="5"/>
      <c r="D24" s="285" t="s">
        <v>286</v>
      </c>
    </row>
    <row r="25" spans="1:9" x14ac:dyDescent="0.25">
      <c r="A25" s="5"/>
      <c r="B25" s="19" t="str">
        <f>CONCATENATE("Version ",'Change Log'!$B$2," – © 2015-",YEAR('Change Log'!$A$2),", William W. Davis, MSPM, PMP")</f>
        <v>Version 3.0.2 – © 2015-2019, William W. Davis, MSPM, PMP</v>
      </c>
      <c r="C25" s="12"/>
      <c r="D25" s="285" t="s">
        <v>287</v>
      </c>
      <c r="H25" s="12"/>
    </row>
    <row r="26" spans="1:9" x14ac:dyDescent="0.25">
      <c r="A26" s="5"/>
      <c r="B26" s="112" t="s">
        <v>146</v>
      </c>
      <c r="C26" s="111"/>
      <c r="D26" s="285" t="s">
        <v>288</v>
      </c>
      <c r="E26" s="111"/>
      <c r="F26" s="111"/>
      <c r="G26" s="111"/>
      <c r="H26" s="111"/>
    </row>
    <row r="27" spans="1:9" x14ac:dyDescent="0.25">
      <c r="A27" s="5"/>
      <c r="B27" s="112" t="s">
        <v>147</v>
      </c>
      <c r="C27" s="111"/>
      <c r="D27" s="285" t="s">
        <v>289</v>
      </c>
      <c r="H27" s="12"/>
    </row>
    <row r="28" spans="1:9" x14ac:dyDescent="0.25">
      <c r="A28" s="5"/>
      <c r="B28" s="112" t="s">
        <v>96</v>
      </c>
      <c r="C28" s="111"/>
      <c r="D28" s="285" t="s">
        <v>291</v>
      </c>
      <c r="H28" s="12"/>
    </row>
    <row r="29" spans="1:9" x14ac:dyDescent="0.25">
      <c r="A29" s="5"/>
      <c r="B29" s="112" t="s">
        <v>230</v>
      </c>
      <c r="C29" s="111"/>
      <c r="D29" s="285"/>
      <c r="H29" s="12"/>
    </row>
    <row r="30" spans="1:9" x14ac:dyDescent="0.25">
      <c r="A30" s="5"/>
      <c r="B30" s="112" t="s">
        <v>97</v>
      </c>
      <c r="C30" s="111"/>
      <c r="D30" s="285"/>
      <c r="H30" s="12"/>
    </row>
    <row r="31" spans="1:9" x14ac:dyDescent="0.25">
      <c r="A31" s="5"/>
      <c r="B31" s="164" t="s">
        <v>225</v>
      </c>
      <c r="C31" s="12"/>
      <c r="D31" s="285"/>
      <c r="H31" s="12"/>
    </row>
    <row r="32" spans="1:9" x14ac:dyDescent="0.25">
      <c r="A32" s="5"/>
      <c r="B32" s="164" t="s">
        <v>94</v>
      </c>
      <c r="C32" s="12"/>
      <c r="D32" s="285"/>
      <c r="H32" s="12"/>
    </row>
    <row r="33" spans="1:8" x14ac:dyDescent="0.25">
      <c r="A33" s="5"/>
      <c r="B33" s="164" t="s">
        <v>224</v>
      </c>
      <c r="C33" s="12"/>
      <c r="H33" s="12"/>
    </row>
    <row r="34" spans="1:8" x14ac:dyDescent="0.25">
      <c r="A34" s="5"/>
      <c r="B34" s="164" t="s">
        <v>226</v>
      </c>
      <c r="C34" s="12"/>
      <c r="H34" s="12"/>
    </row>
    <row r="35" spans="1:8" x14ac:dyDescent="0.25">
      <c r="A35" s="5"/>
      <c r="B35" s="164" t="s">
        <v>809</v>
      </c>
      <c r="C35" s="12"/>
      <c r="H35" s="12"/>
    </row>
    <row r="36" spans="1:8" x14ac:dyDescent="0.25">
      <c r="A36" s="5"/>
      <c r="B36" s="164" t="s">
        <v>810</v>
      </c>
      <c r="C36" s="12"/>
      <c r="H36" s="12"/>
    </row>
    <row r="37" spans="1:8" x14ac:dyDescent="0.25">
      <c r="A37" s="5"/>
      <c r="B37" s="164"/>
      <c r="C37" s="12"/>
      <c r="H37" s="12"/>
    </row>
    <row r="38" spans="1:8" x14ac:dyDescent="0.25">
      <c r="A38" s="5"/>
      <c r="B38" s="164" t="s">
        <v>811</v>
      </c>
      <c r="C38" s="12"/>
      <c r="H38" s="12"/>
    </row>
    <row r="39" spans="1:8" x14ac:dyDescent="0.25">
      <c r="A39" s="19"/>
      <c r="B39" s="164" t="s">
        <v>93</v>
      </c>
      <c r="C39" s="12"/>
      <c r="H39" s="12"/>
    </row>
    <row r="40" spans="1:8" x14ac:dyDescent="0.25">
      <c r="A40" s="5"/>
      <c r="B40" s="286" t="s">
        <v>817</v>
      </c>
    </row>
    <row r="41" spans="1:8" x14ac:dyDescent="0.25">
      <c r="A41" s="5"/>
      <c r="B41" s="5"/>
    </row>
  </sheetData>
  <mergeCells count="1">
    <mergeCell ref="G18:I18"/>
  </mergeCells>
  <hyperlinks>
    <hyperlink ref="B26" r:id="rId1" display="Download more FREE Statistical PERT templates at https://www.statisticalpert.com" xr:uid="{00000000-0004-0000-0000-000000000000}"/>
    <hyperlink ref="B27:D27" r:id="rId2" display="Take a Pluralsight course on Statistical PERT" xr:uid="{00000000-0004-0000-0000-000001000000}"/>
    <hyperlink ref="B23" r:id="rId3" xr:uid="{00000000-0004-0000-0000-000002000000}"/>
    <hyperlink ref="B28" r:id="rId4" xr:uid="{00000000-0004-0000-0000-000003000000}"/>
    <hyperlink ref="B30" r:id="rId5" xr:uid="{00000000-0004-0000-0000-000004000000}"/>
    <hyperlink ref="B14" r:id="rId6" display="a Quick Start guide for Statistical PERT® - Normal Edition.  The Quick Start guide explains the" xr:uid="{00000000-0004-0000-0000-000005000000}"/>
    <hyperlink ref="B29" r:id="rId7" display="Connect with me on LinkedIn" xr:uid="{C0C92256-31A4-4FB1-A305-87401A6C973C}"/>
    <hyperlink ref="B27" r:id="rId8" xr:uid="{F174AB8F-5919-441C-A3F4-7BDC7B764F06}"/>
    <hyperlink ref="B40" r:id="rId9" display="See the GNU General Public License for more details (http://www.gnu.org/licenses/)." xr:uid="{B70012EC-FEB6-4BF6-A7A5-A758DCB9E95F}"/>
  </hyperlinks>
  <pageMargins left="0.7" right="0.7" top="0.75" bottom="0.75" header="0.3" footer="0.3"/>
  <pageSetup orientation="portrait" r:id="rId10"/>
  <drawing r:id="rId1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57"/>
  <sheetViews>
    <sheetView showGridLines="0" workbookViewId="0">
      <selection activeCell="B2" sqref="B2"/>
    </sheetView>
  </sheetViews>
  <sheetFormatPr defaultRowHeight="15" x14ac:dyDescent="0.25"/>
  <cols>
    <col min="1" max="1" width="35.7109375" customWidth="1"/>
    <col min="2" max="3" width="10.5703125" customWidth="1"/>
    <col min="4" max="4" width="11.140625" bestFit="1" customWidth="1"/>
    <col min="5" max="5" width="10.5703125" customWidth="1"/>
  </cols>
  <sheetData>
    <row r="1" spans="1:15" x14ac:dyDescent="0.25">
      <c r="A1" s="59" t="s">
        <v>40</v>
      </c>
      <c r="B1" s="60" t="s">
        <v>41</v>
      </c>
      <c r="C1" s="61" t="s">
        <v>52</v>
      </c>
      <c r="D1" s="61" t="s">
        <v>6</v>
      </c>
      <c r="E1" s="61" t="s">
        <v>53</v>
      </c>
    </row>
    <row r="2" spans="1:15" x14ac:dyDescent="0.25">
      <c r="A2" s="62" t="s">
        <v>14</v>
      </c>
      <c r="B2" s="231">
        <v>7.0710678118654752E-2</v>
      </c>
      <c r="C2" s="63">
        <v>1</v>
      </c>
      <c r="D2" s="63">
        <v>98</v>
      </c>
      <c r="E2" s="63">
        <v>1</v>
      </c>
      <c r="G2" s="62"/>
      <c r="H2" s="64" t="s">
        <v>62</v>
      </c>
      <c r="I2" s="64"/>
      <c r="J2" s="64"/>
      <c r="K2" s="64"/>
      <c r="L2" s="64"/>
      <c r="M2" s="64"/>
      <c r="N2" s="64"/>
      <c r="O2" s="65"/>
    </row>
    <row r="3" spans="1:15" x14ac:dyDescent="0.25">
      <c r="A3" s="62" t="s">
        <v>0</v>
      </c>
      <c r="B3" s="231">
        <f>(($B$5-$B$2)/3)+B2</f>
        <v>0.11380711874576985</v>
      </c>
      <c r="C3" s="63">
        <v>3</v>
      </c>
      <c r="D3" s="63">
        <v>94</v>
      </c>
      <c r="E3" s="63">
        <v>3</v>
      </c>
      <c r="G3" s="231"/>
      <c r="H3" s="5" t="s">
        <v>63</v>
      </c>
      <c r="I3" s="5"/>
      <c r="J3" s="5"/>
      <c r="K3" s="5"/>
      <c r="L3" s="5"/>
      <c r="M3" s="5"/>
      <c r="N3" s="5"/>
      <c r="O3" s="66"/>
    </row>
    <row r="4" spans="1:15" x14ac:dyDescent="0.25">
      <c r="A4" s="62" t="s">
        <v>3</v>
      </c>
      <c r="B4" s="231">
        <f>(($B$5-$B$2)/3)+B3</f>
        <v>0.15690355937288494</v>
      </c>
      <c r="C4" s="63">
        <v>5</v>
      </c>
      <c r="D4" s="63">
        <v>90</v>
      </c>
      <c r="E4" s="63">
        <v>5</v>
      </c>
      <c r="G4" s="63"/>
      <c r="H4" s="67" t="s">
        <v>64</v>
      </c>
      <c r="I4" s="67"/>
      <c r="J4" s="67"/>
      <c r="K4" s="67"/>
      <c r="L4" s="67"/>
      <c r="M4" s="67"/>
      <c r="N4" s="67"/>
      <c r="O4" s="68"/>
    </row>
    <row r="5" spans="1:15" x14ac:dyDescent="0.25">
      <c r="A5" s="62" t="s">
        <v>1</v>
      </c>
      <c r="B5" s="231">
        <v>0.2</v>
      </c>
      <c r="C5" s="63">
        <v>8</v>
      </c>
      <c r="D5" s="63">
        <v>84</v>
      </c>
      <c r="E5" s="63">
        <v>8</v>
      </c>
    </row>
    <row r="6" spans="1:15" x14ac:dyDescent="0.25">
      <c r="A6" s="62" t="s">
        <v>4</v>
      </c>
      <c r="B6" s="231">
        <f>(($B$8-$B$5)/3)+B5</f>
        <v>0.26873397341059935</v>
      </c>
      <c r="C6" s="63">
        <v>14</v>
      </c>
      <c r="D6" s="63">
        <v>72</v>
      </c>
      <c r="E6" s="63">
        <v>14</v>
      </c>
      <c r="G6" s="232" t="s">
        <v>227</v>
      </c>
    </row>
    <row r="7" spans="1:15" x14ac:dyDescent="0.25">
      <c r="A7" s="62" t="s">
        <v>2</v>
      </c>
      <c r="B7" s="231">
        <f>(($B$8-$B$5)/3)+B6</f>
        <v>0.33746794682119868</v>
      </c>
      <c r="C7" s="63">
        <v>23</v>
      </c>
      <c r="D7" s="63">
        <v>54</v>
      </c>
      <c r="E7" s="63">
        <v>23</v>
      </c>
      <c r="G7" s="232" t="s">
        <v>228</v>
      </c>
    </row>
    <row r="8" spans="1:15" x14ac:dyDescent="0.25">
      <c r="A8" s="62" t="s">
        <v>15</v>
      </c>
      <c r="B8" s="231">
        <v>0.40620192023179802</v>
      </c>
      <c r="C8" s="63">
        <v>33</v>
      </c>
      <c r="D8" s="63">
        <v>34</v>
      </c>
      <c r="E8" s="63">
        <v>33</v>
      </c>
      <c r="G8" s="232" t="s">
        <v>229</v>
      </c>
    </row>
    <row r="11" spans="1:15" x14ac:dyDescent="0.25">
      <c r="A11" s="323" t="s">
        <v>152</v>
      </c>
      <c r="B11" s="57">
        <v>-0.05</v>
      </c>
    </row>
    <row r="12" spans="1:15" x14ac:dyDescent="0.25">
      <c r="A12" s="324"/>
      <c r="B12" s="57">
        <v>-0.1</v>
      </c>
    </row>
    <row r="13" spans="1:15" x14ac:dyDescent="0.25">
      <c r="A13" s="324"/>
      <c r="B13" s="57">
        <v>-0.15</v>
      </c>
    </row>
    <row r="14" spans="1:15" x14ac:dyDescent="0.25">
      <c r="A14" s="324"/>
      <c r="B14" s="57">
        <v>-0.2</v>
      </c>
    </row>
    <row r="15" spans="1:15" x14ac:dyDescent="0.25">
      <c r="A15" s="324"/>
      <c r="B15" s="57">
        <v>-0.25</v>
      </c>
    </row>
    <row r="16" spans="1:15" x14ac:dyDescent="0.25">
      <c r="A16" s="324"/>
      <c r="B16" s="57">
        <v>-0.3</v>
      </c>
    </row>
    <row r="17" spans="1:2" x14ac:dyDescent="0.25">
      <c r="A17" s="324"/>
      <c r="B17" s="57">
        <v>-0.35</v>
      </c>
    </row>
    <row r="18" spans="1:2" x14ac:dyDescent="0.25">
      <c r="A18" s="324"/>
      <c r="B18" s="57">
        <v>-0.4</v>
      </c>
    </row>
    <row r="19" spans="1:2" x14ac:dyDescent="0.25">
      <c r="A19" s="324"/>
      <c r="B19" s="57">
        <v>-0.5</v>
      </c>
    </row>
    <row r="20" spans="1:2" x14ac:dyDescent="0.25">
      <c r="A20" s="324"/>
      <c r="B20" s="57">
        <v>-0.6</v>
      </c>
    </row>
    <row r="21" spans="1:2" x14ac:dyDescent="0.25">
      <c r="A21" s="325"/>
      <c r="B21" s="57">
        <v>-0.7</v>
      </c>
    </row>
    <row r="22" spans="1:2" x14ac:dyDescent="0.25">
      <c r="B22" s="54"/>
    </row>
    <row r="24" spans="1:2" x14ac:dyDescent="0.25">
      <c r="A24" s="326" t="s">
        <v>153</v>
      </c>
      <c r="B24" s="57">
        <v>0.1</v>
      </c>
    </row>
    <row r="25" spans="1:2" x14ac:dyDescent="0.25">
      <c r="A25" s="326"/>
      <c r="B25" s="57">
        <v>0.2</v>
      </c>
    </row>
    <row r="26" spans="1:2" x14ac:dyDescent="0.25">
      <c r="A26" s="326"/>
      <c r="B26" s="57">
        <v>0.3</v>
      </c>
    </row>
    <row r="27" spans="1:2" x14ac:dyDescent="0.25">
      <c r="A27" s="326"/>
      <c r="B27" s="57">
        <v>0.4</v>
      </c>
    </row>
    <row r="28" spans="1:2" x14ac:dyDescent="0.25">
      <c r="A28" s="326"/>
      <c r="B28" s="57">
        <v>0.5</v>
      </c>
    </row>
    <row r="29" spans="1:2" x14ac:dyDescent="0.25">
      <c r="A29" s="326"/>
      <c r="B29" s="57">
        <v>0.75</v>
      </c>
    </row>
    <row r="30" spans="1:2" x14ac:dyDescent="0.25">
      <c r="A30" s="326"/>
      <c r="B30" s="57">
        <v>1</v>
      </c>
    </row>
    <row r="31" spans="1:2" x14ac:dyDescent="0.25">
      <c r="A31" s="326"/>
      <c r="B31" s="57">
        <v>1.25</v>
      </c>
    </row>
    <row r="32" spans="1:2" x14ac:dyDescent="0.25">
      <c r="A32" s="326"/>
      <c r="B32" s="57">
        <v>1.5</v>
      </c>
    </row>
    <row r="33" spans="1:11" x14ac:dyDescent="0.25">
      <c r="A33" s="326"/>
      <c r="B33" s="57">
        <v>1.75</v>
      </c>
    </row>
    <row r="34" spans="1:11" x14ac:dyDescent="0.25">
      <c r="A34" s="326"/>
      <c r="B34" s="57">
        <v>2</v>
      </c>
    </row>
    <row r="37" spans="1:11" x14ac:dyDescent="0.25">
      <c r="A37" s="90" t="s">
        <v>89</v>
      </c>
      <c r="B37" s="89"/>
    </row>
    <row r="38" spans="1:11" x14ac:dyDescent="0.25">
      <c r="A38" s="62" t="s">
        <v>78</v>
      </c>
      <c r="B38" s="6" t="b">
        <f>FALSE</f>
        <v>0</v>
      </c>
      <c r="C38" s="73" t="s">
        <v>86</v>
      </c>
      <c r="D38" s="87"/>
      <c r="E38" s="87"/>
      <c r="F38" s="87"/>
      <c r="G38" s="87"/>
      <c r="H38" s="87"/>
      <c r="I38" s="87"/>
      <c r="J38" s="87"/>
      <c r="K38" s="88"/>
    </row>
    <row r="39" spans="1:11" x14ac:dyDescent="0.25">
      <c r="A39" s="62" t="s">
        <v>77</v>
      </c>
      <c r="B39" s="6" t="b">
        <f>TRUE</f>
        <v>1</v>
      </c>
      <c r="C39" s="73" t="s">
        <v>106</v>
      </c>
      <c r="D39" s="87"/>
      <c r="E39" s="87"/>
      <c r="F39" s="87"/>
      <c r="G39" s="87"/>
      <c r="H39" s="87"/>
      <c r="I39" s="87"/>
      <c r="J39" s="87"/>
      <c r="K39" s="88"/>
    </row>
    <row r="42" spans="1:11" x14ac:dyDescent="0.25">
      <c r="A42" s="90" t="s">
        <v>88</v>
      </c>
      <c r="B42" s="89"/>
    </row>
    <row r="43" spans="1:11" x14ac:dyDescent="0.25">
      <c r="A43" s="62" t="s">
        <v>80</v>
      </c>
      <c r="B43" s="6" t="b">
        <f>TRUE</f>
        <v>1</v>
      </c>
    </row>
    <row r="44" spans="1:11" x14ac:dyDescent="0.25">
      <c r="A44" s="62" t="s">
        <v>81</v>
      </c>
      <c r="B44" s="6" t="b">
        <f>FALSE</f>
        <v>0</v>
      </c>
    </row>
    <row r="46" spans="1:11" x14ac:dyDescent="0.25">
      <c r="A46" s="166" t="str">
        <f>CONCATENATE("Version ",'Change Log'!$B$2," – © 2015-",YEAR('Change Log'!$A$2),", William W. Davis, MSPM, PMP")</f>
        <v>Version 3.0.2 – © 2015-2019, William W. Davis, MSPM, PMP</v>
      </c>
    </row>
    <row r="48" spans="1:11" x14ac:dyDescent="0.25">
      <c r="A48" s="165" t="s">
        <v>225</v>
      </c>
    </row>
    <row r="49" spans="1:5" x14ac:dyDescent="0.25">
      <c r="A49" s="165" t="s">
        <v>94</v>
      </c>
    </row>
    <row r="50" spans="1:5" x14ac:dyDescent="0.25">
      <c r="A50" s="165" t="s">
        <v>224</v>
      </c>
    </row>
    <row r="51" spans="1:5" x14ac:dyDescent="0.25">
      <c r="A51" s="165" t="s">
        <v>226</v>
      </c>
    </row>
    <row r="52" spans="1:5" x14ac:dyDescent="0.25">
      <c r="A52" s="165" t="s">
        <v>809</v>
      </c>
    </row>
    <row r="53" spans="1:5" x14ac:dyDescent="0.25">
      <c r="A53" s="165" t="s">
        <v>810</v>
      </c>
    </row>
    <row r="54" spans="1:5" x14ac:dyDescent="0.25">
      <c r="A54" s="165"/>
    </row>
    <row r="55" spans="1:5" x14ac:dyDescent="0.25">
      <c r="A55" s="165" t="s">
        <v>811</v>
      </c>
    </row>
    <row r="56" spans="1:5" x14ac:dyDescent="0.25">
      <c r="A56" s="165" t="s">
        <v>93</v>
      </c>
    </row>
    <row r="57" spans="1:5" x14ac:dyDescent="0.25">
      <c r="A57" s="332" t="s">
        <v>817</v>
      </c>
      <c r="B57" s="332"/>
      <c r="C57" s="332"/>
      <c r="D57" s="332"/>
      <c r="E57" s="332"/>
    </row>
  </sheetData>
  <mergeCells count="3">
    <mergeCell ref="A11:A21"/>
    <mergeCell ref="A24:A34"/>
    <mergeCell ref="A57:E57"/>
  </mergeCells>
  <hyperlinks>
    <hyperlink ref="A57" r:id="rId1" xr:uid="{CB0C657B-843F-4808-9737-130DA41A4B92}"/>
  </hyperlinks>
  <pageMargins left="0.7" right="0.7" top="0.75" bottom="0.75" header="0.3" footer="0.3"/>
  <pageSetup orientation="portrait" horizontalDpi="0" verticalDpi="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128"/>
  <sheetViews>
    <sheetView showGridLines="0" workbookViewId="0">
      <selection activeCell="B8" sqref="B8"/>
    </sheetView>
  </sheetViews>
  <sheetFormatPr defaultRowHeight="15" x14ac:dyDescent="0.25"/>
  <cols>
    <col min="1" max="1" width="14.85546875" customWidth="1"/>
    <col min="2" max="4" width="10.7109375" customWidth="1"/>
    <col min="5" max="5" width="6.140625" customWidth="1"/>
    <col min="6" max="9" width="10.7109375" customWidth="1"/>
    <col min="10" max="10" width="6.140625" customWidth="1"/>
    <col min="11" max="14" width="10.7109375" customWidth="1"/>
  </cols>
  <sheetData>
    <row r="1" spans="1:17" x14ac:dyDescent="0.25">
      <c r="A1" s="5"/>
      <c r="B1" s="5"/>
      <c r="C1" s="5"/>
      <c r="D1" s="5"/>
      <c r="E1" s="5"/>
      <c r="F1" s="5"/>
      <c r="G1" s="5"/>
      <c r="H1" s="5"/>
      <c r="I1" s="5"/>
      <c r="J1" s="5"/>
      <c r="K1" s="5"/>
      <c r="L1" s="5"/>
      <c r="M1" s="5"/>
      <c r="N1" s="5"/>
      <c r="O1" s="5"/>
      <c r="P1" s="5"/>
      <c r="Q1" s="5"/>
    </row>
    <row r="2" spans="1:17" x14ac:dyDescent="0.25">
      <c r="A2" s="5"/>
      <c r="B2" s="327" t="s">
        <v>72</v>
      </c>
      <c r="C2" s="327"/>
      <c r="D2" s="327"/>
      <c r="E2" s="5"/>
      <c r="F2" s="5"/>
      <c r="G2" s="327" t="s">
        <v>68</v>
      </c>
      <c r="H2" s="327"/>
      <c r="I2" s="327"/>
      <c r="J2" s="5"/>
      <c r="K2" s="5"/>
      <c r="L2" s="327" t="s">
        <v>73</v>
      </c>
      <c r="M2" s="327"/>
      <c r="N2" s="327"/>
      <c r="O2" s="5"/>
      <c r="P2" s="5"/>
      <c r="Q2" s="5"/>
    </row>
    <row r="3" spans="1:17" x14ac:dyDescent="0.25">
      <c r="A3" s="5"/>
      <c r="B3" s="5"/>
      <c r="C3" s="70" t="s">
        <v>10</v>
      </c>
      <c r="D3" s="22">
        <f>_xlfn.STDEV.P(B12:D111)</f>
        <v>8.4852813742385695</v>
      </c>
      <c r="E3" s="5"/>
      <c r="F3" s="5"/>
      <c r="G3" s="5"/>
      <c r="H3" s="70" t="s">
        <v>10</v>
      </c>
      <c r="I3" s="22">
        <f>_xlfn.STDEV.P(G12:I111)</f>
        <v>24</v>
      </c>
      <c r="J3" s="5"/>
      <c r="K3" s="5"/>
      <c r="L3" s="5"/>
      <c r="M3" s="70" t="s">
        <v>10</v>
      </c>
      <c r="N3" s="22">
        <f>_xlfn.STDEV.P(L12:N111)</f>
        <v>48.744230427815765</v>
      </c>
      <c r="O3" s="5"/>
      <c r="P3" s="5"/>
      <c r="Q3" s="5"/>
    </row>
    <row r="4" spans="1:17" x14ac:dyDescent="0.25">
      <c r="A4" s="5"/>
      <c r="B4" s="5"/>
      <c r="C4" s="70" t="s">
        <v>39</v>
      </c>
      <c r="D4" s="229">
        <f>D3/(D8-B8)</f>
        <v>7.0710678118654752E-2</v>
      </c>
      <c r="E4" s="5"/>
      <c r="F4" s="5"/>
      <c r="G4" s="5"/>
      <c r="H4" s="70" t="s">
        <v>39</v>
      </c>
      <c r="I4" s="230">
        <f>I3/(I8-G8)</f>
        <v>0.2</v>
      </c>
      <c r="J4" s="5"/>
      <c r="K4" s="5"/>
      <c r="L4" s="5"/>
      <c r="M4" s="70" t="s">
        <v>39</v>
      </c>
      <c r="N4" s="230">
        <f>N3/(N8-L8)</f>
        <v>0.40620192023179802</v>
      </c>
      <c r="O4" s="5"/>
      <c r="P4" s="5"/>
      <c r="Q4" s="5"/>
    </row>
    <row r="5" spans="1:17" x14ac:dyDescent="0.25">
      <c r="A5" s="5"/>
      <c r="B5" s="5"/>
      <c r="C5" s="70" t="s">
        <v>13</v>
      </c>
      <c r="D5" s="23">
        <f>((B8*B9)+(C8*C9)+(D8*D9))/100</f>
        <v>120</v>
      </c>
      <c r="E5" s="5"/>
      <c r="F5" s="5"/>
      <c r="G5" s="5"/>
      <c r="H5" s="70" t="s">
        <v>13</v>
      </c>
      <c r="I5" s="23">
        <f>((G8*G9)+(H8*H9)+(I8*I9))/100</f>
        <v>120</v>
      </c>
      <c r="J5" s="5"/>
      <c r="K5" s="5"/>
      <c r="L5" s="5"/>
      <c r="M5" s="70" t="s">
        <v>13</v>
      </c>
      <c r="N5" s="23">
        <f>((L8*L9)+(M8*M9)+(N8*N9))/100</f>
        <v>120</v>
      </c>
      <c r="O5" s="5"/>
      <c r="P5" s="5"/>
      <c r="Q5" s="5"/>
    </row>
    <row r="6" spans="1:17" x14ac:dyDescent="0.25">
      <c r="A6" s="5"/>
      <c r="B6" s="5"/>
      <c r="C6" s="70"/>
      <c r="E6" s="5"/>
      <c r="F6" s="5"/>
      <c r="G6" s="5"/>
      <c r="H6" s="5"/>
      <c r="I6" s="5"/>
      <c r="J6" s="5"/>
      <c r="K6" s="5"/>
      <c r="L6" s="5"/>
      <c r="M6" s="5"/>
      <c r="N6" s="5"/>
      <c r="O6" s="5"/>
      <c r="P6" s="5"/>
      <c r="Q6" s="5"/>
    </row>
    <row r="7" spans="1:17" x14ac:dyDescent="0.25">
      <c r="A7" s="5"/>
      <c r="B7" s="3" t="s">
        <v>42</v>
      </c>
      <c r="C7" s="3" t="s">
        <v>6</v>
      </c>
      <c r="D7" s="3" t="s">
        <v>43</v>
      </c>
      <c r="E7" s="5"/>
      <c r="F7" s="5"/>
      <c r="G7" s="3" t="s">
        <v>42</v>
      </c>
      <c r="H7" s="3" t="s">
        <v>6</v>
      </c>
      <c r="I7" s="3" t="s">
        <v>43</v>
      </c>
      <c r="J7" s="5"/>
      <c r="K7" s="5"/>
      <c r="L7" s="3" t="s">
        <v>42</v>
      </c>
      <c r="M7" s="3" t="s">
        <v>6</v>
      </c>
      <c r="N7" s="3" t="s">
        <v>43</v>
      </c>
      <c r="O7" s="5"/>
      <c r="P7" s="5"/>
      <c r="Q7" s="5"/>
    </row>
    <row r="8" spans="1:17" x14ac:dyDescent="0.25">
      <c r="A8" s="70" t="s">
        <v>12</v>
      </c>
      <c r="B8" s="109">
        <v>60</v>
      </c>
      <c r="C8" s="109">
        <v>120</v>
      </c>
      <c r="D8" s="109">
        <v>180</v>
      </c>
      <c r="E8" s="5"/>
      <c r="F8" s="70" t="s">
        <v>12</v>
      </c>
      <c r="G8" s="109">
        <v>60</v>
      </c>
      <c r="H8" s="109">
        <v>120</v>
      </c>
      <c r="I8" s="109">
        <v>180</v>
      </c>
      <c r="J8" s="5"/>
      <c r="K8" s="70" t="s">
        <v>12</v>
      </c>
      <c r="L8" s="109">
        <v>60</v>
      </c>
      <c r="M8" s="109">
        <v>120</v>
      </c>
      <c r="N8" s="109">
        <v>180</v>
      </c>
      <c r="O8" s="5"/>
      <c r="P8" s="5"/>
      <c r="Q8" s="5"/>
    </row>
    <row r="9" spans="1:17" x14ac:dyDescent="0.25">
      <c r="A9" s="70" t="s">
        <v>11</v>
      </c>
      <c r="B9" s="20">
        <v>1</v>
      </c>
      <c r="C9" s="20">
        <v>98</v>
      </c>
      <c r="D9" s="20">
        <v>1</v>
      </c>
      <c r="E9" s="5"/>
      <c r="F9" s="70" t="s">
        <v>11</v>
      </c>
      <c r="G9" s="20">
        <v>8</v>
      </c>
      <c r="H9" s="20">
        <v>84</v>
      </c>
      <c r="I9" s="20">
        <v>8</v>
      </c>
      <c r="J9" s="5"/>
      <c r="K9" s="70" t="s">
        <v>11</v>
      </c>
      <c r="L9" s="20">
        <v>33</v>
      </c>
      <c r="M9" s="20">
        <v>34</v>
      </c>
      <c r="N9" s="20">
        <v>33</v>
      </c>
      <c r="O9" s="5"/>
      <c r="P9" s="5"/>
      <c r="Q9" s="5"/>
    </row>
    <row r="10" spans="1:17" x14ac:dyDescent="0.25">
      <c r="A10" s="69"/>
      <c r="B10" s="328" t="str">
        <f>IF(B9+C9+D9=100,"","Distribution not equal to 100")</f>
        <v/>
      </c>
      <c r="C10" s="328"/>
      <c r="D10" s="328"/>
      <c r="E10" s="5"/>
      <c r="F10" s="69"/>
      <c r="G10" s="328" t="str">
        <f>IF(G9+H9+I9=100,"","Distribution not equal to 100")</f>
        <v/>
      </c>
      <c r="H10" s="328"/>
      <c r="I10" s="328"/>
      <c r="J10" s="5"/>
      <c r="K10" s="69"/>
      <c r="L10" s="328" t="str">
        <f>IF(L9+M9+N9=100,"","Distribution not equal to 100")</f>
        <v/>
      </c>
      <c r="M10" s="328"/>
      <c r="N10" s="328"/>
      <c r="O10" s="5"/>
      <c r="P10" s="5"/>
      <c r="Q10" s="5"/>
    </row>
    <row r="11" spans="1:17" x14ac:dyDescent="0.25">
      <c r="A11" s="69"/>
      <c r="B11" s="69"/>
      <c r="C11" s="69"/>
      <c r="D11" s="69"/>
      <c r="E11" s="5"/>
      <c r="F11" s="69"/>
      <c r="G11" s="69"/>
      <c r="H11" s="69"/>
      <c r="I11" s="69"/>
      <c r="J11" s="5"/>
      <c r="K11" s="69"/>
      <c r="L11" s="69"/>
      <c r="M11" s="69"/>
      <c r="N11" s="69"/>
      <c r="O11" s="5"/>
      <c r="P11" s="5"/>
      <c r="Q11" s="5"/>
    </row>
    <row r="12" spans="1:17" x14ac:dyDescent="0.25">
      <c r="A12" s="5">
        <v>1</v>
      </c>
      <c r="B12" s="21">
        <f t="shared" ref="B12:B43" si="0">IF(OR($B$9=$A12,$B$9&gt;$A12),$B$8,"")</f>
        <v>60</v>
      </c>
      <c r="C12" s="21">
        <f t="shared" ref="C12:C43" si="1">IF(OR($C$9=$A12,$C$9&gt;$A12),$C$8,"")</f>
        <v>120</v>
      </c>
      <c r="D12" s="21">
        <f t="shared" ref="D12:D43" si="2">IF(OR($D$9=$A12,$D$9&gt;$A12),$D$8,"")</f>
        <v>180</v>
      </c>
      <c r="E12" s="5"/>
      <c r="F12" s="5">
        <v>1</v>
      </c>
      <c r="G12" s="21">
        <f t="shared" ref="G12:G43" si="3">IF(OR($G$9=$A12,$G$9&gt;$A12),$G$8,"")</f>
        <v>60</v>
      </c>
      <c r="H12" s="21">
        <f t="shared" ref="H12:H43" si="4">IF(OR($H$9=$A12,$H$9&gt;$A12),$H$8,"")</f>
        <v>120</v>
      </c>
      <c r="I12" s="21">
        <f t="shared" ref="I12:I43" si="5">IF(OR($I$9=$A12,$I$9&gt;$A12),$I$8,"")</f>
        <v>180</v>
      </c>
      <c r="J12" s="5"/>
      <c r="K12" s="5">
        <v>1</v>
      </c>
      <c r="L12" s="21">
        <f t="shared" ref="L12:L43" si="6">IF(OR($L$9=$A12,$L$9&gt;$A12),$L$8,"")</f>
        <v>60</v>
      </c>
      <c r="M12" s="21">
        <f t="shared" ref="M12:M43" si="7">IF(OR($M$9=$A12,$M$9&gt;$A12),$M$8,"")</f>
        <v>120</v>
      </c>
      <c r="N12" s="21">
        <f t="shared" ref="N12:N43" si="8">IF(OR($N$9=$A12,$N$9&gt;$A12),$N$8,"")</f>
        <v>180</v>
      </c>
      <c r="O12" s="5"/>
      <c r="P12" s="5"/>
      <c r="Q12" s="5"/>
    </row>
    <row r="13" spans="1:17" x14ac:dyDescent="0.25">
      <c r="A13" s="5">
        <f>A12+1</f>
        <v>2</v>
      </c>
      <c r="B13" s="21" t="str">
        <f t="shared" si="0"/>
        <v/>
      </c>
      <c r="C13" s="21">
        <f t="shared" si="1"/>
        <v>120</v>
      </c>
      <c r="D13" s="21" t="str">
        <f t="shared" si="2"/>
        <v/>
      </c>
      <c r="E13" s="5"/>
      <c r="F13" s="5">
        <f>F12+1</f>
        <v>2</v>
      </c>
      <c r="G13" s="21">
        <f t="shared" si="3"/>
        <v>60</v>
      </c>
      <c r="H13" s="21">
        <f t="shared" si="4"/>
        <v>120</v>
      </c>
      <c r="I13" s="21">
        <f t="shared" si="5"/>
        <v>180</v>
      </c>
      <c r="J13" s="5"/>
      <c r="K13" s="5">
        <f>K12+1</f>
        <v>2</v>
      </c>
      <c r="L13" s="21">
        <f t="shared" si="6"/>
        <v>60</v>
      </c>
      <c r="M13" s="21">
        <f t="shared" si="7"/>
        <v>120</v>
      </c>
      <c r="N13" s="21">
        <f t="shared" si="8"/>
        <v>180</v>
      </c>
      <c r="O13" s="5"/>
      <c r="P13" s="5"/>
      <c r="Q13" s="5"/>
    </row>
    <row r="14" spans="1:17" x14ac:dyDescent="0.25">
      <c r="A14" s="5">
        <f t="shared" ref="A14:A77" si="9">A13+1</f>
        <v>3</v>
      </c>
      <c r="B14" s="21" t="str">
        <f t="shared" si="0"/>
        <v/>
      </c>
      <c r="C14" s="21">
        <f t="shared" si="1"/>
        <v>120</v>
      </c>
      <c r="D14" s="21" t="str">
        <f t="shared" si="2"/>
        <v/>
      </c>
      <c r="E14" s="5"/>
      <c r="F14" s="5">
        <f t="shared" ref="F14:F77" si="10">F13+1</f>
        <v>3</v>
      </c>
      <c r="G14" s="21">
        <f t="shared" si="3"/>
        <v>60</v>
      </c>
      <c r="H14" s="21">
        <f t="shared" si="4"/>
        <v>120</v>
      </c>
      <c r="I14" s="21">
        <f t="shared" si="5"/>
        <v>180</v>
      </c>
      <c r="J14" s="5"/>
      <c r="K14" s="5">
        <f t="shared" ref="K14:K77" si="11">K13+1</f>
        <v>3</v>
      </c>
      <c r="L14" s="21">
        <f t="shared" si="6"/>
        <v>60</v>
      </c>
      <c r="M14" s="21">
        <f t="shared" si="7"/>
        <v>120</v>
      </c>
      <c r="N14" s="21">
        <f t="shared" si="8"/>
        <v>180</v>
      </c>
      <c r="O14" s="5"/>
      <c r="P14" s="5"/>
      <c r="Q14" s="5"/>
    </row>
    <row r="15" spans="1:17" x14ac:dyDescent="0.25">
      <c r="A15" s="5">
        <f t="shared" si="9"/>
        <v>4</v>
      </c>
      <c r="B15" s="21" t="str">
        <f t="shared" si="0"/>
        <v/>
      </c>
      <c r="C15" s="21">
        <f t="shared" si="1"/>
        <v>120</v>
      </c>
      <c r="D15" s="21" t="str">
        <f t="shared" si="2"/>
        <v/>
      </c>
      <c r="E15" s="5"/>
      <c r="F15" s="5">
        <f t="shared" si="10"/>
        <v>4</v>
      </c>
      <c r="G15" s="21">
        <f t="shared" si="3"/>
        <v>60</v>
      </c>
      <c r="H15" s="21">
        <f t="shared" si="4"/>
        <v>120</v>
      </c>
      <c r="I15" s="21">
        <f t="shared" si="5"/>
        <v>180</v>
      </c>
      <c r="J15" s="5"/>
      <c r="K15" s="5">
        <f t="shared" si="11"/>
        <v>4</v>
      </c>
      <c r="L15" s="21">
        <f t="shared" si="6"/>
        <v>60</v>
      </c>
      <c r="M15" s="21">
        <f t="shared" si="7"/>
        <v>120</v>
      </c>
      <c r="N15" s="21">
        <f t="shared" si="8"/>
        <v>180</v>
      </c>
      <c r="O15" s="5"/>
      <c r="P15" s="5"/>
      <c r="Q15" s="5"/>
    </row>
    <row r="16" spans="1:17" x14ac:dyDescent="0.25">
      <c r="A16" s="5">
        <f t="shared" si="9"/>
        <v>5</v>
      </c>
      <c r="B16" s="21" t="str">
        <f t="shared" si="0"/>
        <v/>
      </c>
      <c r="C16" s="21">
        <f t="shared" si="1"/>
        <v>120</v>
      </c>
      <c r="D16" s="21" t="str">
        <f t="shared" si="2"/>
        <v/>
      </c>
      <c r="E16" s="5"/>
      <c r="F16" s="5">
        <f t="shared" si="10"/>
        <v>5</v>
      </c>
      <c r="G16" s="21">
        <f t="shared" si="3"/>
        <v>60</v>
      </c>
      <c r="H16" s="21">
        <f t="shared" si="4"/>
        <v>120</v>
      </c>
      <c r="I16" s="21">
        <f t="shared" si="5"/>
        <v>180</v>
      </c>
      <c r="J16" s="5"/>
      <c r="K16" s="5">
        <f t="shared" si="11"/>
        <v>5</v>
      </c>
      <c r="L16" s="21">
        <f t="shared" si="6"/>
        <v>60</v>
      </c>
      <c r="M16" s="21">
        <f t="shared" si="7"/>
        <v>120</v>
      </c>
      <c r="N16" s="21">
        <f t="shared" si="8"/>
        <v>180</v>
      </c>
      <c r="O16" s="5"/>
      <c r="P16" s="5"/>
      <c r="Q16" s="5"/>
    </row>
    <row r="17" spans="1:17" x14ac:dyDescent="0.25">
      <c r="A17" s="5">
        <f t="shared" si="9"/>
        <v>6</v>
      </c>
      <c r="B17" s="21" t="str">
        <f t="shared" si="0"/>
        <v/>
      </c>
      <c r="C17" s="21">
        <f t="shared" si="1"/>
        <v>120</v>
      </c>
      <c r="D17" s="21" t="str">
        <f t="shared" si="2"/>
        <v/>
      </c>
      <c r="E17" s="5"/>
      <c r="F17" s="5">
        <f t="shared" si="10"/>
        <v>6</v>
      </c>
      <c r="G17" s="21">
        <f t="shared" si="3"/>
        <v>60</v>
      </c>
      <c r="H17" s="21">
        <f t="shared" si="4"/>
        <v>120</v>
      </c>
      <c r="I17" s="21">
        <f t="shared" si="5"/>
        <v>180</v>
      </c>
      <c r="J17" s="5"/>
      <c r="K17" s="5">
        <f t="shared" si="11"/>
        <v>6</v>
      </c>
      <c r="L17" s="21">
        <f t="shared" si="6"/>
        <v>60</v>
      </c>
      <c r="M17" s="21">
        <f t="shared" si="7"/>
        <v>120</v>
      </c>
      <c r="N17" s="21">
        <f t="shared" si="8"/>
        <v>180</v>
      </c>
      <c r="O17" s="5"/>
      <c r="P17" s="5"/>
      <c r="Q17" s="5"/>
    </row>
    <row r="18" spans="1:17" x14ac:dyDescent="0.25">
      <c r="A18" s="5">
        <f t="shared" si="9"/>
        <v>7</v>
      </c>
      <c r="B18" s="21" t="str">
        <f t="shared" si="0"/>
        <v/>
      </c>
      <c r="C18" s="21">
        <f t="shared" si="1"/>
        <v>120</v>
      </c>
      <c r="D18" s="21" t="str">
        <f t="shared" si="2"/>
        <v/>
      </c>
      <c r="E18" s="5"/>
      <c r="F18" s="5">
        <f t="shared" si="10"/>
        <v>7</v>
      </c>
      <c r="G18" s="21">
        <f t="shared" si="3"/>
        <v>60</v>
      </c>
      <c r="H18" s="21">
        <f t="shared" si="4"/>
        <v>120</v>
      </c>
      <c r="I18" s="21">
        <f t="shared" si="5"/>
        <v>180</v>
      </c>
      <c r="J18" s="5"/>
      <c r="K18" s="5">
        <f t="shared" si="11"/>
        <v>7</v>
      </c>
      <c r="L18" s="21">
        <f t="shared" si="6"/>
        <v>60</v>
      </c>
      <c r="M18" s="21">
        <f t="shared" si="7"/>
        <v>120</v>
      </c>
      <c r="N18" s="21">
        <f t="shared" si="8"/>
        <v>180</v>
      </c>
      <c r="O18" s="5"/>
      <c r="P18" s="5"/>
      <c r="Q18" s="5"/>
    </row>
    <row r="19" spans="1:17" x14ac:dyDescent="0.25">
      <c r="A19" s="5">
        <f t="shared" si="9"/>
        <v>8</v>
      </c>
      <c r="B19" s="21" t="str">
        <f t="shared" si="0"/>
        <v/>
      </c>
      <c r="C19" s="21">
        <f t="shared" si="1"/>
        <v>120</v>
      </c>
      <c r="D19" s="21" t="str">
        <f t="shared" si="2"/>
        <v/>
      </c>
      <c r="E19" s="5"/>
      <c r="F19" s="5">
        <f t="shared" si="10"/>
        <v>8</v>
      </c>
      <c r="G19" s="21">
        <f t="shared" si="3"/>
        <v>60</v>
      </c>
      <c r="H19" s="21">
        <f t="shared" si="4"/>
        <v>120</v>
      </c>
      <c r="I19" s="21">
        <f t="shared" si="5"/>
        <v>180</v>
      </c>
      <c r="J19" s="5"/>
      <c r="K19" s="5">
        <f t="shared" si="11"/>
        <v>8</v>
      </c>
      <c r="L19" s="21">
        <f t="shared" si="6"/>
        <v>60</v>
      </c>
      <c r="M19" s="21">
        <f t="shared" si="7"/>
        <v>120</v>
      </c>
      <c r="N19" s="21">
        <f t="shared" si="8"/>
        <v>180</v>
      </c>
      <c r="O19" s="5"/>
      <c r="P19" s="5"/>
      <c r="Q19" s="5"/>
    </row>
    <row r="20" spans="1:17" x14ac:dyDescent="0.25">
      <c r="A20" s="5">
        <f t="shared" si="9"/>
        <v>9</v>
      </c>
      <c r="B20" s="21" t="str">
        <f t="shared" si="0"/>
        <v/>
      </c>
      <c r="C20" s="21">
        <f t="shared" si="1"/>
        <v>120</v>
      </c>
      <c r="D20" s="21" t="str">
        <f t="shared" si="2"/>
        <v/>
      </c>
      <c r="E20" s="5"/>
      <c r="F20" s="5">
        <f t="shared" si="10"/>
        <v>9</v>
      </c>
      <c r="G20" s="21" t="str">
        <f t="shared" si="3"/>
        <v/>
      </c>
      <c r="H20" s="21">
        <f t="shared" si="4"/>
        <v>120</v>
      </c>
      <c r="I20" s="21" t="str">
        <f t="shared" si="5"/>
        <v/>
      </c>
      <c r="J20" s="5"/>
      <c r="K20" s="5">
        <f t="shared" si="11"/>
        <v>9</v>
      </c>
      <c r="L20" s="21">
        <f t="shared" si="6"/>
        <v>60</v>
      </c>
      <c r="M20" s="21">
        <f t="shared" si="7"/>
        <v>120</v>
      </c>
      <c r="N20" s="21">
        <f t="shared" si="8"/>
        <v>180</v>
      </c>
      <c r="O20" s="5"/>
      <c r="P20" s="5"/>
      <c r="Q20" s="5"/>
    </row>
    <row r="21" spans="1:17" x14ac:dyDescent="0.25">
      <c r="A21" s="5">
        <f t="shared" si="9"/>
        <v>10</v>
      </c>
      <c r="B21" s="21" t="str">
        <f t="shared" si="0"/>
        <v/>
      </c>
      <c r="C21" s="21">
        <f t="shared" si="1"/>
        <v>120</v>
      </c>
      <c r="D21" s="21" t="str">
        <f t="shared" si="2"/>
        <v/>
      </c>
      <c r="E21" s="5"/>
      <c r="F21" s="5">
        <f t="shared" si="10"/>
        <v>10</v>
      </c>
      <c r="G21" s="21" t="str">
        <f t="shared" si="3"/>
        <v/>
      </c>
      <c r="H21" s="21">
        <f t="shared" si="4"/>
        <v>120</v>
      </c>
      <c r="I21" s="21" t="str">
        <f t="shared" si="5"/>
        <v/>
      </c>
      <c r="J21" s="5"/>
      <c r="K21" s="5">
        <f t="shared" si="11"/>
        <v>10</v>
      </c>
      <c r="L21" s="21">
        <f t="shared" si="6"/>
        <v>60</v>
      </c>
      <c r="M21" s="21">
        <f t="shared" si="7"/>
        <v>120</v>
      </c>
      <c r="N21" s="21">
        <f t="shared" si="8"/>
        <v>180</v>
      </c>
      <c r="O21" s="5"/>
      <c r="P21" s="5"/>
      <c r="Q21" s="5"/>
    </row>
    <row r="22" spans="1:17" x14ac:dyDescent="0.25">
      <c r="A22" s="5">
        <f t="shared" si="9"/>
        <v>11</v>
      </c>
      <c r="B22" s="21" t="str">
        <f t="shared" si="0"/>
        <v/>
      </c>
      <c r="C22" s="21">
        <f t="shared" si="1"/>
        <v>120</v>
      </c>
      <c r="D22" s="21" t="str">
        <f t="shared" si="2"/>
        <v/>
      </c>
      <c r="E22" s="5"/>
      <c r="F22" s="5">
        <f t="shared" si="10"/>
        <v>11</v>
      </c>
      <c r="G22" s="21" t="str">
        <f t="shared" si="3"/>
        <v/>
      </c>
      <c r="H22" s="21">
        <f t="shared" si="4"/>
        <v>120</v>
      </c>
      <c r="I22" s="21" t="str">
        <f t="shared" si="5"/>
        <v/>
      </c>
      <c r="J22" s="5"/>
      <c r="K22" s="5">
        <f t="shared" si="11"/>
        <v>11</v>
      </c>
      <c r="L22" s="21">
        <f t="shared" si="6"/>
        <v>60</v>
      </c>
      <c r="M22" s="21">
        <f t="shared" si="7"/>
        <v>120</v>
      </c>
      <c r="N22" s="21">
        <f t="shared" si="8"/>
        <v>180</v>
      </c>
      <c r="O22" s="5"/>
      <c r="P22" s="5"/>
      <c r="Q22" s="5"/>
    </row>
    <row r="23" spans="1:17" x14ac:dyDescent="0.25">
      <c r="A23" s="5">
        <f t="shared" si="9"/>
        <v>12</v>
      </c>
      <c r="B23" s="21" t="str">
        <f t="shared" si="0"/>
        <v/>
      </c>
      <c r="C23" s="21">
        <f t="shared" si="1"/>
        <v>120</v>
      </c>
      <c r="D23" s="21" t="str">
        <f t="shared" si="2"/>
        <v/>
      </c>
      <c r="E23" s="5"/>
      <c r="F23" s="5">
        <f t="shared" si="10"/>
        <v>12</v>
      </c>
      <c r="G23" s="21" t="str">
        <f t="shared" si="3"/>
        <v/>
      </c>
      <c r="H23" s="21">
        <f t="shared" si="4"/>
        <v>120</v>
      </c>
      <c r="I23" s="21" t="str">
        <f t="shared" si="5"/>
        <v/>
      </c>
      <c r="J23" s="5"/>
      <c r="K23" s="5">
        <f t="shared" si="11"/>
        <v>12</v>
      </c>
      <c r="L23" s="21">
        <f t="shared" si="6"/>
        <v>60</v>
      </c>
      <c r="M23" s="21">
        <f t="shared" si="7"/>
        <v>120</v>
      </c>
      <c r="N23" s="21">
        <f t="shared" si="8"/>
        <v>180</v>
      </c>
      <c r="O23" s="5"/>
      <c r="P23" s="5"/>
      <c r="Q23" s="5"/>
    </row>
    <row r="24" spans="1:17" x14ac:dyDescent="0.25">
      <c r="A24" s="5">
        <f t="shared" si="9"/>
        <v>13</v>
      </c>
      <c r="B24" s="21" t="str">
        <f t="shared" si="0"/>
        <v/>
      </c>
      <c r="C24" s="21">
        <f t="shared" si="1"/>
        <v>120</v>
      </c>
      <c r="D24" s="21" t="str">
        <f t="shared" si="2"/>
        <v/>
      </c>
      <c r="E24" s="5"/>
      <c r="F24" s="5">
        <f t="shared" si="10"/>
        <v>13</v>
      </c>
      <c r="G24" s="21" t="str">
        <f t="shared" si="3"/>
        <v/>
      </c>
      <c r="H24" s="21">
        <f t="shared" si="4"/>
        <v>120</v>
      </c>
      <c r="I24" s="21" t="str">
        <f t="shared" si="5"/>
        <v/>
      </c>
      <c r="J24" s="5"/>
      <c r="K24" s="5">
        <f t="shared" si="11"/>
        <v>13</v>
      </c>
      <c r="L24" s="21">
        <f t="shared" si="6"/>
        <v>60</v>
      </c>
      <c r="M24" s="21">
        <f t="shared" si="7"/>
        <v>120</v>
      </c>
      <c r="N24" s="21">
        <f t="shared" si="8"/>
        <v>180</v>
      </c>
      <c r="O24" s="5"/>
      <c r="P24" s="5"/>
      <c r="Q24" s="5"/>
    </row>
    <row r="25" spans="1:17" x14ac:dyDescent="0.25">
      <c r="A25" s="5">
        <f t="shared" si="9"/>
        <v>14</v>
      </c>
      <c r="B25" s="21" t="str">
        <f t="shared" si="0"/>
        <v/>
      </c>
      <c r="C25" s="21">
        <f t="shared" si="1"/>
        <v>120</v>
      </c>
      <c r="D25" s="21" t="str">
        <f t="shared" si="2"/>
        <v/>
      </c>
      <c r="E25" s="5"/>
      <c r="F25" s="5">
        <f t="shared" si="10"/>
        <v>14</v>
      </c>
      <c r="G25" s="21" t="str">
        <f t="shared" si="3"/>
        <v/>
      </c>
      <c r="H25" s="21">
        <f t="shared" si="4"/>
        <v>120</v>
      </c>
      <c r="I25" s="21" t="str">
        <f t="shared" si="5"/>
        <v/>
      </c>
      <c r="J25" s="5"/>
      <c r="K25" s="5">
        <f t="shared" si="11"/>
        <v>14</v>
      </c>
      <c r="L25" s="21">
        <f t="shared" si="6"/>
        <v>60</v>
      </c>
      <c r="M25" s="21">
        <f t="shared" si="7"/>
        <v>120</v>
      </c>
      <c r="N25" s="21">
        <f t="shared" si="8"/>
        <v>180</v>
      </c>
      <c r="O25" s="5"/>
      <c r="P25" s="5"/>
      <c r="Q25" s="5"/>
    </row>
    <row r="26" spans="1:17" x14ac:dyDescent="0.25">
      <c r="A26" s="5">
        <f t="shared" si="9"/>
        <v>15</v>
      </c>
      <c r="B26" s="21" t="str">
        <f t="shared" si="0"/>
        <v/>
      </c>
      <c r="C26" s="21">
        <f t="shared" si="1"/>
        <v>120</v>
      </c>
      <c r="D26" s="21" t="str">
        <f t="shared" si="2"/>
        <v/>
      </c>
      <c r="E26" s="5"/>
      <c r="F26" s="5">
        <f t="shared" si="10"/>
        <v>15</v>
      </c>
      <c r="G26" s="21" t="str">
        <f t="shared" si="3"/>
        <v/>
      </c>
      <c r="H26" s="21">
        <f t="shared" si="4"/>
        <v>120</v>
      </c>
      <c r="I26" s="21" t="str">
        <f t="shared" si="5"/>
        <v/>
      </c>
      <c r="J26" s="5"/>
      <c r="K26" s="5">
        <f t="shared" si="11"/>
        <v>15</v>
      </c>
      <c r="L26" s="21">
        <f t="shared" si="6"/>
        <v>60</v>
      </c>
      <c r="M26" s="21">
        <f t="shared" si="7"/>
        <v>120</v>
      </c>
      <c r="N26" s="21">
        <f t="shared" si="8"/>
        <v>180</v>
      </c>
      <c r="O26" s="5"/>
      <c r="P26" s="5"/>
      <c r="Q26" s="5"/>
    </row>
    <row r="27" spans="1:17" x14ac:dyDescent="0.25">
      <c r="A27" s="5">
        <f t="shared" si="9"/>
        <v>16</v>
      </c>
      <c r="B27" s="21" t="str">
        <f t="shared" si="0"/>
        <v/>
      </c>
      <c r="C27" s="21">
        <f t="shared" si="1"/>
        <v>120</v>
      </c>
      <c r="D27" s="21" t="str">
        <f t="shared" si="2"/>
        <v/>
      </c>
      <c r="E27" s="5"/>
      <c r="F27" s="5">
        <f t="shared" si="10"/>
        <v>16</v>
      </c>
      <c r="G27" s="21" t="str">
        <f t="shared" si="3"/>
        <v/>
      </c>
      <c r="H27" s="21">
        <f t="shared" si="4"/>
        <v>120</v>
      </c>
      <c r="I27" s="21" t="str">
        <f t="shared" si="5"/>
        <v/>
      </c>
      <c r="J27" s="5"/>
      <c r="K27" s="5">
        <f t="shared" si="11"/>
        <v>16</v>
      </c>
      <c r="L27" s="21">
        <f t="shared" si="6"/>
        <v>60</v>
      </c>
      <c r="M27" s="21">
        <f t="shared" si="7"/>
        <v>120</v>
      </c>
      <c r="N27" s="21">
        <f t="shared" si="8"/>
        <v>180</v>
      </c>
      <c r="O27" s="5"/>
      <c r="P27" s="5"/>
      <c r="Q27" s="5"/>
    </row>
    <row r="28" spans="1:17" x14ac:dyDescent="0.25">
      <c r="A28" s="5">
        <f t="shared" si="9"/>
        <v>17</v>
      </c>
      <c r="B28" s="21" t="str">
        <f t="shared" si="0"/>
        <v/>
      </c>
      <c r="C28" s="21">
        <f t="shared" si="1"/>
        <v>120</v>
      </c>
      <c r="D28" s="21" t="str">
        <f t="shared" si="2"/>
        <v/>
      </c>
      <c r="E28" s="5"/>
      <c r="F28" s="5">
        <f t="shared" si="10"/>
        <v>17</v>
      </c>
      <c r="G28" s="21" t="str">
        <f t="shared" si="3"/>
        <v/>
      </c>
      <c r="H28" s="21">
        <f t="shared" si="4"/>
        <v>120</v>
      </c>
      <c r="I28" s="21" t="str">
        <f t="shared" si="5"/>
        <v/>
      </c>
      <c r="J28" s="5"/>
      <c r="K28" s="5">
        <f t="shared" si="11"/>
        <v>17</v>
      </c>
      <c r="L28" s="21">
        <f t="shared" si="6"/>
        <v>60</v>
      </c>
      <c r="M28" s="21">
        <f t="shared" si="7"/>
        <v>120</v>
      </c>
      <c r="N28" s="21">
        <f t="shared" si="8"/>
        <v>180</v>
      </c>
      <c r="O28" s="5"/>
      <c r="P28" s="5"/>
      <c r="Q28" s="5"/>
    </row>
    <row r="29" spans="1:17" x14ac:dyDescent="0.25">
      <c r="A29" s="5">
        <f t="shared" si="9"/>
        <v>18</v>
      </c>
      <c r="B29" s="21" t="str">
        <f t="shared" si="0"/>
        <v/>
      </c>
      <c r="C29" s="21">
        <f t="shared" si="1"/>
        <v>120</v>
      </c>
      <c r="D29" s="21" t="str">
        <f t="shared" si="2"/>
        <v/>
      </c>
      <c r="E29" s="5"/>
      <c r="F29" s="5">
        <f t="shared" si="10"/>
        <v>18</v>
      </c>
      <c r="G29" s="21" t="str">
        <f t="shared" si="3"/>
        <v/>
      </c>
      <c r="H29" s="21">
        <f t="shared" si="4"/>
        <v>120</v>
      </c>
      <c r="I29" s="21" t="str">
        <f t="shared" si="5"/>
        <v/>
      </c>
      <c r="J29" s="5"/>
      <c r="K29" s="5">
        <f t="shared" si="11"/>
        <v>18</v>
      </c>
      <c r="L29" s="21">
        <f t="shared" si="6"/>
        <v>60</v>
      </c>
      <c r="M29" s="21">
        <f t="shared" si="7"/>
        <v>120</v>
      </c>
      <c r="N29" s="21">
        <f t="shared" si="8"/>
        <v>180</v>
      </c>
      <c r="O29" s="5"/>
      <c r="P29" s="5"/>
      <c r="Q29" s="5"/>
    </row>
    <row r="30" spans="1:17" x14ac:dyDescent="0.25">
      <c r="A30" s="5">
        <f t="shared" si="9"/>
        <v>19</v>
      </c>
      <c r="B30" s="21" t="str">
        <f t="shared" si="0"/>
        <v/>
      </c>
      <c r="C30" s="21">
        <f t="shared" si="1"/>
        <v>120</v>
      </c>
      <c r="D30" s="21" t="str">
        <f t="shared" si="2"/>
        <v/>
      </c>
      <c r="E30" s="5"/>
      <c r="F30" s="5">
        <f t="shared" si="10"/>
        <v>19</v>
      </c>
      <c r="G30" s="21" t="str">
        <f t="shared" si="3"/>
        <v/>
      </c>
      <c r="H30" s="21">
        <f t="shared" si="4"/>
        <v>120</v>
      </c>
      <c r="I30" s="21" t="str">
        <f t="shared" si="5"/>
        <v/>
      </c>
      <c r="J30" s="5"/>
      <c r="K30" s="5">
        <f t="shared" si="11"/>
        <v>19</v>
      </c>
      <c r="L30" s="21">
        <f t="shared" si="6"/>
        <v>60</v>
      </c>
      <c r="M30" s="21">
        <f t="shared" si="7"/>
        <v>120</v>
      </c>
      <c r="N30" s="21">
        <f t="shared" si="8"/>
        <v>180</v>
      </c>
      <c r="O30" s="5"/>
      <c r="P30" s="5"/>
      <c r="Q30" s="5"/>
    </row>
    <row r="31" spans="1:17" x14ac:dyDescent="0.25">
      <c r="A31" s="5">
        <f t="shared" si="9"/>
        <v>20</v>
      </c>
      <c r="B31" s="21" t="str">
        <f t="shared" si="0"/>
        <v/>
      </c>
      <c r="C31" s="21">
        <f t="shared" si="1"/>
        <v>120</v>
      </c>
      <c r="D31" s="21" t="str">
        <f t="shared" si="2"/>
        <v/>
      </c>
      <c r="E31" s="5"/>
      <c r="F31" s="5">
        <f t="shared" si="10"/>
        <v>20</v>
      </c>
      <c r="G31" s="21" t="str">
        <f t="shared" si="3"/>
        <v/>
      </c>
      <c r="H31" s="21">
        <f t="shared" si="4"/>
        <v>120</v>
      </c>
      <c r="I31" s="21" t="str">
        <f t="shared" si="5"/>
        <v/>
      </c>
      <c r="J31" s="5"/>
      <c r="K31" s="5">
        <f t="shared" si="11"/>
        <v>20</v>
      </c>
      <c r="L31" s="21">
        <f t="shared" si="6"/>
        <v>60</v>
      </c>
      <c r="M31" s="21">
        <f t="shared" si="7"/>
        <v>120</v>
      </c>
      <c r="N31" s="21">
        <f t="shared" si="8"/>
        <v>180</v>
      </c>
      <c r="O31" s="5"/>
      <c r="P31" s="5"/>
      <c r="Q31" s="5"/>
    </row>
    <row r="32" spans="1:17" x14ac:dyDescent="0.25">
      <c r="A32" s="5">
        <f t="shared" si="9"/>
        <v>21</v>
      </c>
      <c r="B32" s="21" t="str">
        <f t="shared" si="0"/>
        <v/>
      </c>
      <c r="C32" s="21">
        <f t="shared" si="1"/>
        <v>120</v>
      </c>
      <c r="D32" s="21" t="str">
        <f t="shared" si="2"/>
        <v/>
      </c>
      <c r="E32" s="5"/>
      <c r="F32" s="5">
        <f t="shared" si="10"/>
        <v>21</v>
      </c>
      <c r="G32" s="21" t="str">
        <f t="shared" si="3"/>
        <v/>
      </c>
      <c r="H32" s="21">
        <f t="shared" si="4"/>
        <v>120</v>
      </c>
      <c r="I32" s="21" t="str">
        <f t="shared" si="5"/>
        <v/>
      </c>
      <c r="J32" s="5"/>
      <c r="K32" s="5">
        <f t="shared" si="11"/>
        <v>21</v>
      </c>
      <c r="L32" s="21">
        <f t="shared" si="6"/>
        <v>60</v>
      </c>
      <c r="M32" s="21">
        <f t="shared" si="7"/>
        <v>120</v>
      </c>
      <c r="N32" s="21">
        <f t="shared" si="8"/>
        <v>180</v>
      </c>
      <c r="O32" s="5"/>
      <c r="P32" s="5"/>
      <c r="Q32" s="5"/>
    </row>
    <row r="33" spans="1:17" x14ac:dyDescent="0.25">
      <c r="A33" s="5">
        <f t="shared" si="9"/>
        <v>22</v>
      </c>
      <c r="B33" s="21" t="str">
        <f t="shared" si="0"/>
        <v/>
      </c>
      <c r="C33" s="21">
        <f t="shared" si="1"/>
        <v>120</v>
      </c>
      <c r="D33" s="21" t="str">
        <f t="shared" si="2"/>
        <v/>
      </c>
      <c r="E33" s="5"/>
      <c r="F33" s="5">
        <f t="shared" si="10"/>
        <v>22</v>
      </c>
      <c r="G33" s="21" t="str">
        <f t="shared" si="3"/>
        <v/>
      </c>
      <c r="H33" s="21">
        <f t="shared" si="4"/>
        <v>120</v>
      </c>
      <c r="I33" s="21" t="str">
        <f t="shared" si="5"/>
        <v/>
      </c>
      <c r="J33" s="5"/>
      <c r="K33" s="5">
        <f t="shared" si="11"/>
        <v>22</v>
      </c>
      <c r="L33" s="21">
        <f t="shared" si="6"/>
        <v>60</v>
      </c>
      <c r="M33" s="21">
        <f t="shared" si="7"/>
        <v>120</v>
      </c>
      <c r="N33" s="21">
        <f t="shared" si="8"/>
        <v>180</v>
      </c>
      <c r="O33" s="5"/>
      <c r="P33" s="5"/>
      <c r="Q33" s="5"/>
    </row>
    <row r="34" spans="1:17" x14ac:dyDescent="0.25">
      <c r="A34" s="5">
        <f t="shared" si="9"/>
        <v>23</v>
      </c>
      <c r="B34" s="21" t="str">
        <f t="shared" si="0"/>
        <v/>
      </c>
      <c r="C34" s="21">
        <f t="shared" si="1"/>
        <v>120</v>
      </c>
      <c r="D34" s="21" t="str">
        <f t="shared" si="2"/>
        <v/>
      </c>
      <c r="E34" s="5"/>
      <c r="F34" s="5">
        <f t="shared" si="10"/>
        <v>23</v>
      </c>
      <c r="G34" s="21" t="str">
        <f t="shared" si="3"/>
        <v/>
      </c>
      <c r="H34" s="21">
        <f t="shared" si="4"/>
        <v>120</v>
      </c>
      <c r="I34" s="21" t="str">
        <f t="shared" si="5"/>
        <v/>
      </c>
      <c r="J34" s="5"/>
      <c r="K34" s="5">
        <f t="shared" si="11"/>
        <v>23</v>
      </c>
      <c r="L34" s="21">
        <f t="shared" si="6"/>
        <v>60</v>
      </c>
      <c r="M34" s="21">
        <f t="shared" si="7"/>
        <v>120</v>
      </c>
      <c r="N34" s="21">
        <f t="shared" si="8"/>
        <v>180</v>
      </c>
      <c r="O34" s="5"/>
      <c r="P34" s="5"/>
      <c r="Q34" s="5"/>
    </row>
    <row r="35" spans="1:17" x14ac:dyDescent="0.25">
      <c r="A35" s="5">
        <f t="shared" si="9"/>
        <v>24</v>
      </c>
      <c r="B35" s="21" t="str">
        <f t="shared" si="0"/>
        <v/>
      </c>
      <c r="C35" s="21">
        <f t="shared" si="1"/>
        <v>120</v>
      </c>
      <c r="D35" s="21" t="str">
        <f t="shared" si="2"/>
        <v/>
      </c>
      <c r="E35" s="5"/>
      <c r="F35" s="5">
        <f t="shared" si="10"/>
        <v>24</v>
      </c>
      <c r="G35" s="21" t="str">
        <f t="shared" si="3"/>
        <v/>
      </c>
      <c r="H35" s="21">
        <f t="shared" si="4"/>
        <v>120</v>
      </c>
      <c r="I35" s="21" t="str">
        <f t="shared" si="5"/>
        <v/>
      </c>
      <c r="J35" s="5"/>
      <c r="K35" s="5">
        <f t="shared" si="11"/>
        <v>24</v>
      </c>
      <c r="L35" s="21">
        <f t="shared" si="6"/>
        <v>60</v>
      </c>
      <c r="M35" s="21">
        <f t="shared" si="7"/>
        <v>120</v>
      </c>
      <c r="N35" s="21">
        <f t="shared" si="8"/>
        <v>180</v>
      </c>
      <c r="O35" s="5"/>
      <c r="P35" s="5"/>
      <c r="Q35" s="5"/>
    </row>
    <row r="36" spans="1:17" x14ac:dyDescent="0.25">
      <c r="A36" s="5">
        <f t="shared" si="9"/>
        <v>25</v>
      </c>
      <c r="B36" s="21" t="str">
        <f t="shared" si="0"/>
        <v/>
      </c>
      <c r="C36" s="21">
        <f t="shared" si="1"/>
        <v>120</v>
      </c>
      <c r="D36" s="21" t="str">
        <f t="shared" si="2"/>
        <v/>
      </c>
      <c r="E36" s="5"/>
      <c r="F36" s="5">
        <f t="shared" si="10"/>
        <v>25</v>
      </c>
      <c r="G36" s="21" t="str">
        <f t="shared" si="3"/>
        <v/>
      </c>
      <c r="H36" s="21">
        <f t="shared" si="4"/>
        <v>120</v>
      </c>
      <c r="I36" s="21" t="str">
        <f t="shared" si="5"/>
        <v/>
      </c>
      <c r="J36" s="5"/>
      <c r="K36" s="5">
        <f t="shared" si="11"/>
        <v>25</v>
      </c>
      <c r="L36" s="21">
        <f t="shared" si="6"/>
        <v>60</v>
      </c>
      <c r="M36" s="21">
        <f t="shared" si="7"/>
        <v>120</v>
      </c>
      <c r="N36" s="21">
        <f t="shared" si="8"/>
        <v>180</v>
      </c>
      <c r="O36" s="5"/>
      <c r="P36" s="5"/>
      <c r="Q36" s="5"/>
    </row>
    <row r="37" spans="1:17" x14ac:dyDescent="0.25">
      <c r="A37" s="5">
        <f t="shared" si="9"/>
        <v>26</v>
      </c>
      <c r="B37" s="21" t="str">
        <f t="shared" si="0"/>
        <v/>
      </c>
      <c r="C37" s="21">
        <f t="shared" si="1"/>
        <v>120</v>
      </c>
      <c r="D37" s="21" t="str">
        <f t="shared" si="2"/>
        <v/>
      </c>
      <c r="E37" s="5"/>
      <c r="F37" s="5">
        <f t="shared" si="10"/>
        <v>26</v>
      </c>
      <c r="G37" s="21" t="str">
        <f t="shared" si="3"/>
        <v/>
      </c>
      <c r="H37" s="21">
        <f t="shared" si="4"/>
        <v>120</v>
      </c>
      <c r="I37" s="21" t="str">
        <f t="shared" si="5"/>
        <v/>
      </c>
      <c r="J37" s="5"/>
      <c r="K37" s="5">
        <f t="shared" si="11"/>
        <v>26</v>
      </c>
      <c r="L37" s="21">
        <f t="shared" si="6"/>
        <v>60</v>
      </c>
      <c r="M37" s="21">
        <f t="shared" si="7"/>
        <v>120</v>
      </c>
      <c r="N37" s="21">
        <f t="shared" si="8"/>
        <v>180</v>
      </c>
      <c r="O37" s="5"/>
      <c r="P37" s="5"/>
      <c r="Q37" s="5"/>
    </row>
    <row r="38" spans="1:17" x14ac:dyDescent="0.25">
      <c r="A38" s="5">
        <f t="shared" si="9"/>
        <v>27</v>
      </c>
      <c r="B38" s="21" t="str">
        <f t="shared" si="0"/>
        <v/>
      </c>
      <c r="C38" s="21">
        <f t="shared" si="1"/>
        <v>120</v>
      </c>
      <c r="D38" s="21" t="str">
        <f t="shared" si="2"/>
        <v/>
      </c>
      <c r="E38" s="5"/>
      <c r="F38" s="5">
        <f t="shared" si="10"/>
        <v>27</v>
      </c>
      <c r="G38" s="21" t="str">
        <f t="shared" si="3"/>
        <v/>
      </c>
      <c r="H38" s="21">
        <f t="shared" si="4"/>
        <v>120</v>
      </c>
      <c r="I38" s="21" t="str">
        <f t="shared" si="5"/>
        <v/>
      </c>
      <c r="J38" s="5"/>
      <c r="K38" s="5">
        <f t="shared" si="11"/>
        <v>27</v>
      </c>
      <c r="L38" s="21">
        <f t="shared" si="6"/>
        <v>60</v>
      </c>
      <c r="M38" s="21">
        <f t="shared" si="7"/>
        <v>120</v>
      </c>
      <c r="N38" s="21">
        <f t="shared" si="8"/>
        <v>180</v>
      </c>
      <c r="O38" s="5"/>
      <c r="P38" s="5"/>
      <c r="Q38" s="5"/>
    </row>
    <row r="39" spans="1:17" x14ac:dyDescent="0.25">
      <c r="A39" s="5">
        <f t="shared" si="9"/>
        <v>28</v>
      </c>
      <c r="B39" s="21" t="str">
        <f t="shared" si="0"/>
        <v/>
      </c>
      <c r="C39" s="21">
        <f t="shared" si="1"/>
        <v>120</v>
      </c>
      <c r="D39" s="21" t="str">
        <f t="shared" si="2"/>
        <v/>
      </c>
      <c r="E39" s="5"/>
      <c r="F39" s="5">
        <f t="shared" si="10"/>
        <v>28</v>
      </c>
      <c r="G39" s="21" t="str">
        <f t="shared" si="3"/>
        <v/>
      </c>
      <c r="H39" s="21">
        <f t="shared" si="4"/>
        <v>120</v>
      </c>
      <c r="I39" s="21" t="str">
        <f t="shared" si="5"/>
        <v/>
      </c>
      <c r="J39" s="5"/>
      <c r="K39" s="5">
        <f t="shared" si="11"/>
        <v>28</v>
      </c>
      <c r="L39" s="21">
        <f t="shared" si="6"/>
        <v>60</v>
      </c>
      <c r="M39" s="21">
        <f t="shared" si="7"/>
        <v>120</v>
      </c>
      <c r="N39" s="21">
        <f t="shared" si="8"/>
        <v>180</v>
      </c>
      <c r="O39" s="5"/>
      <c r="P39" s="5"/>
      <c r="Q39" s="5"/>
    </row>
    <row r="40" spans="1:17" x14ac:dyDescent="0.25">
      <c r="A40" s="5">
        <f t="shared" si="9"/>
        <v>29</v>
      </c>
      <c r="B40" s="21" t="str">
        <f t="shared" si="0"/>
        <v/>
      </c>
      <c r="C40" s="21">
        <f t="shared" si="1"/>
        <v>120</v>
      </c>
      <c r="D40" s="21" t="str">
        <f t="shared" si="2"/>
        <v/>
      </c>
      <c r="E40" s="5"/>
      <c r="F40" s="5">
        <f t="shared" si="10"/>
        <v>29</v>
      </c>
      <c r="G40" s="21" t="str">
        <f t="shared" si="3"/>
        <v/>
      </c>
      <c r="H40" s="21">
        <f t="shared" si="4"/>
        <v>120</v>
      </c>
      <c r="I40" s="21" t="str">
        <f t="shared" si="5"/>
        <v/>
      </c>
      <c r="J40" s="5"/>
      <c r="K40" s="5">
        <f t="shared" si="11"/>
        <v>29</v>
      </c>
      <c r="L40" s="21">
        <f t="shared" si="6"/>
        <v>60</v>
      </c>
      <c r="M40" s="21">
        <f t="shared" si="7"/>
        <v>120</v>
      </c>
      <c r="N40" s="21">
        <f t="shared" si="8"/>
        <v>180</v>
      </c>
      <c r="O40" s="5"/>
      <c r="P40" s="5"/>
      <c r="Q40" s="5"/>
    </row>
    <row r="41" spans="1:17" x14ac:dyDescent="0.25">
      <c r="A41" s="5">
        <f t="shared" si="9"/>
        <v>30</v>
      </c>
      <c r="B41" s="21" t="str">
        <f t="shared" si="0"/>
        <v/>
      </c>
      <c r="C41" s="21">
        <f t="shared" si="1"/>
        <v>120</v>
      </c>
      <c r="D41" s="21" t="str">
        <f t="shared" si="2"/>
        <v/>
      </c>
      <c r="E41" s="5"/>
      <c r="F41" s="5">
        <f t="shared" si="10"/>
        <v>30</v>
      </c>
      <c r="G41" s="21" t="str">
        <f t="shared" si="3"/>
        <v/>
      </c>
      <c r="H41" s="21">
        <f t="shared" si="4"/>
        <v>120</v>
      </c>
      <c r="I41" s="21" t="str">
        <f t="shared" si="5"/>
        <v/>
      </c>
      <c r="J41" s="5"/>
      <c r="K41" s="5">
        <f t="shared" si="11"/>
        <v>30</v>
      </c>
      <c r="L41" s="21">
        <f t="shared" si="6"/>
        <v>60</v>
      </c>
      <c r="M41" s="21">
        <f t="shared" si="7"/>
        <v>120</v>
      </c>
      <c r="N41" s="21">
        <f t="shared" si="8"/>
        <v>180</v>
      </c>
      <c r="O41" s="5"/>
      <c r="P41" s="5"/>
      <c r="Q41" s="5"/>
    </row>
    <row r="42" spans="1:17" x14ac:dyDescent="0.25">
      <c r="A42" s="5">
        <f t="shared" si="9"/>
        <v>31</v>
      </c>
      <c r="B42" s="21" t="str">
        <f t="shared" si="0"/>
        <v/>
      </c>
      <c r="C42" s="21">
        <f t="shared" si="1"/>
        <v>120</v>
      </c>
      <c r="D42" s="21" t="str">
        <f t="shared" si="2"/>
        <v/>
      </c>
      <c r="E42" s="5"/>
      <c r="F42" s="5">
        <f t="shared" si="10"/>
        <v>31</v>
      </c>
      <c r="G42" s="21" t="str">
        <f t="shared" si="3"/>
        <v/>
      </c>
      <c r="H42" s="21">
        <f t="shared" si="4"/>
        <v>120</v>
      </c>
      <c r="I42" s="21" t="str">
        <f t="shared" si="5"/>
        <v/>
      </c>
      <c r="J42" s="5"/>
      <c r="K42" s="5">
        <f t="shared" si="11"/>
        <v>31</v>
      </c>
      <c r="L42" s="21">
        <f t="shared" si="6"/>
        <v>60</v>
      </c>
      <c r="M42" s="21">
        <f t="shared" si="7"/>
        <v>120</v>
      </c>
      <c r="N42" s="21">
        <f t="shared" si="8"/>
        <v>180</v>
      </c>
      <c r="O42" s="5"/>
      <c r="P42" s="5"/>
      <c r="Q42" s="5"/>
    </row>
    <row r="43" spans="1:17" x14ac:dyDescent="0.25">
      <c r="A43" s="5">
        <f t="shared" si="9"/>
        <v>32</v>
      </c>
      <c r="B43" s="21" t="str">
        <f t="shared" si="0"/>
        <v/>
      </c>
      <c r="C43" s="21">
        <f t="shared" si="1"/>
        <v>120</v>
      </c>
      <c r="D43" s="21" t="str">
        <f t="shared" si="2"/>
        <v/>
      </c>
      <c r="E43" s="5"/>
      <c r="F43" s="5">
        <f t="shared" si="10"/>
        <v>32</v>
      </c>
      <c r="G43" s="21" t="str">
        <f t="shared" si="3"/>
        <v/>
      </c>
      <c r="H43" s="21">
        <f t="shared" si="4"/>
        <v>120</v>
      </c>
      <c r="I43" s="21" t="str">
        <f t="shared" si="5"/>
        <v/>
      </c>
      <c r="J43" s="5"/>
      <c r="K43" s="5">
        <f t="shared" si="11"/>
        <v>32</v>
      </c>
      <c r="L43" s="21">
        <f t="shared" si="6"/>
        <v>60</v>
      </c>
      <c r="M43" s="21">
        <f t="shared" si="7"/>
        <v>120</v>
      </c>
      <c r="N43" s="21">
        <f t="shared" si="8"/>
        <v>180</v>
      </c>
      <c r="O43" s="5"/>
      <c r="P43" s="5"/>
      <c r="Q43" s="5"/>
    </row>
    <row r="44" spans="1:17" x14ac:dyDescent="0.25">
      <c r="A44" s="5">
        <f t="shared" si="9"/>
        <v>33</v>
      </c>
      <c r="B44" s="21" t="str">
        <f t="shared" ref="B44:B75" si="12">IF(OR($B$9=$A44,$B$9&gt;$A44),$B$8,"")</f>
        <v/>
      </c>
      <c r="C44" s="21">
        <f t="shared" ref="C44:C75" si="13">IF(OR($C$9=$A44,$C$9&gt;$A44),$C$8,"")</f>
        <v>120</v>
      </c>
      <c r="D44" s="21" t="str">
        <f t="shared" ref="D44:D75" si="14">IF(OR($D$9=$A44,$D$9&gt;$A44),$D$8,"")</f>
        <v/>
      </c>
      <c r="E44" s="5"/>
      <c r="F44" s="5">
        <f t="shared" si="10"/>
        <v>33</v>
      </c>
      <c r="G44" s="21" t="str">
        <f t="shared" ref="G44:G75" si="15">IF(OR($G$9=$A44,$G$9&gt;$A44),$G$8,"")</f>
        <v/>
      </c>
      <c r="H44" s="21">
        <f t="shared" ref="H44:H75" si="16">IF(OR($H$9=$A44,$H$9&gt;$A44),$H$8,"")</f>
        <v>120</v>
      </c>
      <c r="I44" s="21" t="str">
        <f t="shared" ref="I44:I75" si="17">IF(OR($I$9=$A44,$I$9&gt;$A44),$I$8,"")</f>
        <v/>
      </c>
      <c r="J44" s="5"/>
      <c r="K44" s="5">
        <f t="shared" si="11"/>
        <v>33</v>
      </c>
      <c r="L44" s="21">
        <f t="shared" ref="L44:L75" si="18">IF(OR($L$9=$A44,$L$9&gt;$A44),$L$8,"")</f>
        <v>60</v>
      </c>
      <c r="M44" s="21">
        <f t="shared" ref="M44:M75" si="19">IF(OR($M$9=$A44,$M$9&gt;$A44),$M$8,"")</f>
        <v>120</v>
      </c>
      <c r="N44" s="21">
        <f t="shared" ref="N44:N75" si="20">IF(OR($N$9=$A44,$N$9&gt;$A44),$N$8,"")</f>
        <v>180</v>
      </c>
      <c r="O44" s="5"/>
      <c r="P44" s="5"/>
      <c r="Q44" s="5"/>
    </row>
    <row r="45" spans="1:17" x14ac:dyDescent="0.25">
      <c r="A45" s="5">
        <f t="shared" si="9"/>
        <v>34</v>
      </c>
      <c r="B45" s="21" t="str">
        <f t="shared" si="12"/>
        <v/>
      </c>
      <c r="C45" s="21">
        <f t="shared" si="13"/>
        <v>120</v>
      </c>
      <c r="D45" s="21" t="str">
        <f t="shared" si="14"/>
        <v/>
      </c>
      <c r="E45" s="5"/>
      <c r="F45" s="5">
        <f t="shared" si="10"/>
        <v>34</v>
      </c>
      <c r="G45" s="21" t="str">
        <f t="shared" si="15"/>
        <v/>
      </c>
      <c r="H45" s="21">
        <f t="shared" si="16"/>
        <v>120</v>
      </c>
      <c r="I45" s="21" t="str">
        <f t="shared" si="17"/>
        <v/>
      </c>
      <c r="J45" s="5"/>
      <c r="K45" s="5">
        <f t="shared" si="11"/>
        <v>34</v>
      </c>
      <c r="L45" s="21" t="str">
        <f t="shared" si="18"/>
        <v/>
      </c>
      <c r="M45" s="21">
        <f t="shared" si="19"/>
        <v>120</v>
      </c>
      <c r="N45" s="21" t="str">
        <f t="shared" si="20"/>
        <v/>
      </c>
      <c r="O45" s="5"/>
      <c r="P45" s="5"/>
      <c r="Q45" s="5"/>
    </row>
    <row r="46" spans="1:17" x14ac:dyDescent="0.25">
      <c r="A46" s="5">
        <f t="shared" si="9"/>
        <v>35</v>
      </c>
      <c r="B46" s="21" t="str">
        <f t="shared" si="12"/>
        <v/>
      </c>
      <c r="C46" s="21">
        <f t="shared" si="13"/>
        <v>120</v>
      </c>
      <c r="D46" s="21" t="str">
        <f t="shared" si="14"/>
        <v/>
      </c>
      <c r="E46" s="5"/>
      <c r="F46" s="5">
        <f t="shared" si="10"/>
        <v>35</v>
      </c>
      <c r="G46" s="21" t="str">
        <f t="shared" si="15"/>
        <v/>
      </c>
      <c r="H46" s="21">
        <f t="shared" si="16"/>
        <v>120</v>
      </c>
      <c r="I46" s="21" t="str">
        <f t="shared" si="17"/>
        <v/>
      </c>
      <c r="J46" s="5"/>
      <c r="K46" s="5">
        <f t="shared" si="11"/>
        <v>35</v>
      </c>
      <c r="L46" s="21" t="str">
        <f t="shared" si="18"/>
        <v/>
      </c>
      <c r="M46" s="21" t="str">
        <f t="shared" si="19"/>
        <v/>
      </c>
      <c r="N46" s="21" t="str">
        <f t="shared" si="20"/>
        <v/>
      </c>
      <c r="O46" s="5"/>
      <c r="P46" s="5"/>
      <c r="Q46" s="5"/>
    </row>
    <row r="47" spans="1:17" x14ac:dyDescent="0.25">
      <c r="A47" s="5">
        <f t="shared" si="9"/>
        <v>36</v>
      </c>
      <c r="B47" s="21" t="str">
        <f t="shared" si="12"/>
        <v/>
      </c>
      <c r="C47" s="21">
        <f t="shared" si="13"/>
        <v>120</v>
      </c>
      <c r="D47" s="21" t="str">
        <f t="shared" si="14"/>
        <v/>
      </c>
      <c r="E47" s="5"/>
      <c r="F47" s="5">
        <f t="shared" si="10"/>
        <v>36</v>
      </c>
      <c r="G47" s="21" t="str">
        <f t="shared" si="15"/>
        <v/>
      </c>
      <c r="H47" s="21">
        <f t="shared" si="16"/>
        <v>120</v>
      </c>
      <c r="I47" s="21" t="str">
        <f t="shared" si="17"/>
        <v/>
      </c>
      <c r="J47" s="5"/>
      <c r="K47" s="5">
        <f t="shared" si="11"/>
        <v>36</v>
      </c>
      <c r="L47" s="21" t="str">
        <f t="shared" si="18"/>
        <v/>
      </c>
      <c r="M47" s="21" t="str">
        <f t="shared" si="19"/>
        <v/>
      </c>
      <c r="N47" s="21" t="str">
        <f t="shared" si="20"/>
        <v/>
      </c>
      <c r="O47" s="5"/>
      <c r="P47" s="5"/>
      <c r="Q47" s="5"/>
    </row>
    <row r="48" spans="1:17" x14ac:dyDescent="0.25">
      <c r="A48" s="5">
        <f t="shared" si="9"/>
        <v>37</v>
      </c>
      <c r="B48" s="21" t="str">
        <f t="shared" si="12"/>
        <v/>
      </c>
      <c r="C48" s="21">
        <f t="shared" si="13"/>
        <v>120</v>
      </c>
      <c r="D48" s="21" t="str">
        <f t="shared" si="14"/>
        <v/>
      </c>
      <c r="E48" s="5"/>
      <c r="F48" s="5">
        <f t="shared" si="10"/>
        <v>37</v>
      </c>
      <c r="G48" s="21" t="str">
        <f t="shared" si="15"/>
        <v/>
      </c>
      <c r="H48" s="21">
        <f t="shared" si="16"/>
        <v>120</v>
      </c>
      <c r="I48" s="21" t="str">
        <f t="shared" si="17"/>
        <v/>
      </c>
      <c r="J48" s="5"/>
      <c r="K48" s="5">
        <f t="shared" si="11"/>
        <v>37</v>
      </c>
      <c r="L48" s="21" t="str">
        <f t="shared" si="18"/>
        <v/>
      </c>
      <c r="M48" s="21" t="str">
        <f t="shared" si="19"/>
        <v/>
      </c>
      <c r="N48" s="21" t="str">
        <f t="shared" si="20"/>
        <v/>
      </c>
      <c r="O48" s="5"/>
      <c r="P48" s="5"/>
      <c r="Q48" s="5"/>
    </row>
    <row r="49" spans="1:17" x14ac:dyDescent="0.25">
      <c r="A49" s="5">
        <f t="shared" si="9"/>
        <v>38</v>
      </c>
      <c r="B49" s="21" t="str">
        <f t="shared" si="12"/>
        <v/>
      </c>
      <c r="C49" s="21">
        <f t="shared" si="13"/>
        <v>120</v>
      </c>
      <c r="D49" s="21" t="str">
        <f t="shared" si="14"/>
        <v/>
      </c>
      <c r="E49" s="5"/>
      <c r="F49" s="5">
        <f t="shared" si="10"/>
        <v>38</v>
      </c>
      <c r="G49" s="21" t="str">
        <f t="shared" si="15"/>
        <v/>
      </c>
      <c r="H49" s="21">
        <f t="shared" si="16"/>
        <v>120</v>
      </c>
      <c r="I49" s="21" t="str">
        <f t="shared" si="17"/>
        <v/>
      </c>
      <c r="J49" s="5"/>
      <c r="K49" s="5">
        <f t="shared" si="11"/>
        <v>38</v>
      </c>
      <c r="L49" s="21" t="str">
        <f t="shared" si="18"/>
        <v/>
      </c>
      <c r="M49" s="21" t="str">
        <f t="shared" si="19"/>
        <v/>
      </c>
      <c r="N49" s="21" t="str">
        <f t="shared" si="20"/>
        <v/>
      </c>
      <c r="O49" s="5"/>
      <c r="P49" s="5"/>
      <c r="Q49" s="5"/>
    </row>
    <row r="50" spans="1:17" x14ac:dyDescent="0.25">
      <c r="A50" s="5">
        <f t="shared" si="9"/>
        <v>39</v>
      </c>
      <c r="B50" s="21" t="str">
        <f t="shared" si="12"/>
        <v/>
      </c>
      <c r="C50" s="21">
        <f t="shared" si="13"/>
        <v>120</v>
      </c>
      <c r="D50" s="21" t="str">
        <f t="shared" si="14"/>
        <v/>
      </c>
      <c r="E50" s="5"/>
      <c r="F50" s="5">
        <f t="shared" si="10"/>
        <v>39</v>
      </c>
      <c r="G50" s="21" t="str">
        <f t="shared" si="15"/>
        <v/>
      </c>
      <c r="H50" s="21">
        <f t="shared" si="16"/>
        <v>120</v>
      </c>
      <c r="I50" s="21" t="str">
        <f t="shared" si="17"/>
        <v/>
      </c>
      <c r="J50" s="5"/>
      <c r="K50" s="5">
        <f t="shared" si="11"/>
        <v>39</v>
      </c>
      <c r="L50" s="21" t="str">
        <f t="shared" si="18"/>
        <v/>
      </c>
      <c r="M50" s="21" t="str">
        <f t="shared" si="19"/>
        <v/>
      </c>
      <c r="N50" s="21" t="str">
        <f t="shared" si="20"/>
        <v/>
      </c>
      <c r="O50" s="5"/>
      <c r="P50" s="5"/>
      <c r="Q50" s="5"/>
    </row>
    <row r="51" spans="1:17" x14ac:dyDescent="0.25">
      <c r="A51" s="5">
        <f t="shared" si="9"/>
        <v>40</v>
      </c>
      <c r="B51" s="21" t="str">
        <f t="shared" si="12"/>
        <v/>
      </c>
      <c r="C51" s="21">
        <f t="shared" si="13"/>
        <v>120</v>
      </c>
      <c r="D51" s="21" t="str">
        <f t="shared" si="14"/>
        <v/>
      </c>
      <c r="E51" s="5"/>
      <c r="F51" s="5">
        <f t="shared" si="10"/>
        <v>40</v>
      </c>
      <c r="G51" s="21" t="str">
        <f t="shared" si="15"/>
        <v/>
      </c>
      <c r="H51" s="21">
        <f t="shared" si="16"/>
        <v>120</v>
      </c>
      <c r="I51" s="21" t="str">
        <f t="shared" si="17"/>
        <v/>
      </c>
      <c r="J51" s="5"/>
      <c r="K51" s="5">
        <f t="shared" si="11"/>
        <v>40</v>
      </c>
      <c r="L51" s="21" t="str">
        <f t="shared" si="18"/>
        <v/>
      </c>
      <c r="M51" s="21" t="str">
        <f t="shared" si="19"/>
        <v/>
      </c>
      <c r="N51" s="21" t="str">
        <f t="shared" si="20"/>
        <v/>
      </c>
      <c r="O51" s="5"/>
      <c r="P51" s="5"/>
      <c r="Q51" s="5"/>
    </row>
    <row r="52" spans="1:17" x14ac:dyDescent="0.25">
      <c r="A52" s="5">
        <f t="shared" si="9"/>
        <v>41</v>
      </c>
      <c r="B52" s="21" t="str">
        <f t="shared" si="12"/>
        <v/>
      </c>
      <c r="C52" s="21">
        <f t="shared" si="13"/>
        <v>120</v>
      </c>
      <c r="D52" s="21" t="str">
        <f t="shared" si="14"/>
        <v/>
      </c>
      <c r="E52" s="5"/>
      <c r="F52" s="5">
        <f t="shared" si="10"/>
        <v>41</v>
      </c>
      <c r="G52" s="21" t="str">
        <f t="shared" si="15"/>
        <v/>
      </c>
      <c r="H52" s="21">
        <f t="shared" si="16"/>
        <v>120</v>
      </c>
      <c r="I52" s="21" t="str">
        <f t="shared" si="17"/>
        <v/>
      </c>
      <c r="J52" s="5"/>
      <c r="K52" s="5">
        <f t="shared" si="11"/>
        <v>41</v>
      </c>
      <c r="L52" s="21" t="str">
        <f t="shared" si="18"/>
        <v/>
      </c>
      <c r="M52" s="21" t="str">
        <f t="shared" si="19"/>
        <v/>
      </c>
      <c r="N52" s="21" t="str">
        <f t="shared" si="20"/>
        <v/>
      </c>
      <c r="O52" s="5"/>
      <c r="P52" s="5"/>
      <c r="Q52" s="5"/>
    </row>
    <row r="53" spans="1:17" x14ac:dyDescent="0.25">
      <c r="A53" s="5">
        <f t="shared" si="9"/>
        <v>42</v>
      </c>
      <c r="B53" s="21" t="str">
        <f t="shared" si="12"/>
        <v/>
      </c>
      <c r="C53" s="21">
        <f t="shared" si="13"/>
        <v>120</v>
      </c>
      <c r="D53" s="21" t="str">
        <f t="shared" si="14"/>
        <v/>
      </c>
      <c r="E53" s="5"/>
      <c r="F53" s="5">
        <f t="shared" si="10"/>
        <v>42</v>
      </c>
      <c r="G53" s="21" t="str">
        <f t="shared" si="15"/>
        <v/>
      </c>
      <c r="H53" s="21">
        <f t="shared" si="16"/>
        <v>120</v>
      </c>
      <c r="I53" s="21" t="str">
        <f t="shared" si="17"/>
        <v/>
      </c>
      <c r="J53" s="5"/>
      <c r="K53" s="5">
        <f t="shared" si="11"/>
        <v>42</v>
      </c>
      <c r="L53" s="21" t="str">
        <f t="shared" si="18"/>
        <v/>
      </c>
      <c r="M53" s="21" t="str">
        <f t="shared" si="19"/>
        <v/>
      </c>
      <c r="N53" s="21" t="str">
        <f t="shared" si="20"/>
        <v/>
      </c>
      <c r="O53" s="5"/>
      <c r="P53" s="5"/>
      <c r="Q53" s="5"/>
    </row>
    <row r="54" spans="1:17" x14ac:dyDescent="0.25">
      <c r="A54" s="5">
        <f t="shared" si="9"/>
        <v>43</v>
      </c>
      <c r="B54" s="21" t="str">
        <f t="shared" si="12"/>
        <v/>
      </c>
      <c r="C54" s="21">
        <f t="shared" si="13"/>
        <v>120</v>
      </c>
      <c r="D54" s="21" t="str">
        <f t="shared" si="14"/>
        <v/>
      </c>
      <c r="E54" s="5"/>
      <c r="F54" s="5">
        <f t="shared" si="10"/>
        <v>43</v>
      </c>
      <c r="G54" s="21" t="str">
        <f t="shared" si="15"/>
        <v/>
      </c>
      <c r="H54" s="21">
        <f t="shared" si="16"/>
        <v>120</v>
      </c>
      <c r="I54" s="21" t="str">
        <f t="shared" si="17"/>
        <v/>
      </c>
      <c r="J54" s="5"/>
      <c r="K54" s="5">
        <f t="shared" si="11"/>
        <v>43</v>
      </c>
      <c r="L54" s="21" t="str">
        <f t="shared" si="18"/>
        <v/>
      </c>
      <c r="M54" s="21" t="str">
        <f t="shared" si="19"/>
        <v/>
      </c>
      <c r="N54" s="21" t="str">
        <f t="shared" si="20"/>
        <v/>
      </c>
      <c r="O54" s="5"/>
      <c r="P54" s="5"/>
      <c r="Q54" s="5"/>
    </row>
    <row r="55" spans="1:17" x14ac:dyDescent="0.25">
      <c r="A55" s="5">
        <f t="shared" si="9"/>
        <v>44</v>
      </c>
      <c r="B55" s="21" t="str">
        <f t="shared" si="12"/>
        <v/>
      </c>
      <c r="C55" s="21">
        <f t="shared" si="13"/>
        <v>120</v>
      </c>
      <c r="D55" s="21" t="str">
        <f t="shared" si="14"/>
        <v/>
      </c>
      <c r="E55" s="5"/>
      <c r="F55" s="5">
        <f t="shared" si="10"/>
        <v>44</v>
      </c>
      <c r="G55" s="21" t="str">
        <f t="shared" si="15"/>
        <v/>
      </c>
      <c r="H55" s="21">
        <f t="shared" si="16"/>
        <v>120</v>
      </c>
      <c r="I55" s="21" t="str">
        <f t="shared" si="17"/>
        <v/>
      </c>
      <c r="J55" s="5"/>
      <c r="K55" s="5">
        <f t="shared" si="11"/>
        <v>44</v>
      </c>
      <c r="L55" s="21" t="str">
        <f t="shared" si="18"/>
        <v/>
      </c>
      <c r="M55" s="21" t="str">
        <f t="shared" si="19"/>
        <v/>
      </c>
      <c r="N55" s="21" t="str">
        <f t="shared" si="20"/>
        <v/>
      </c>
      <c r="O55" s="5"/>
      <c r="P55" s="5"/>
      <c r="Q55" s="5"/>
    </row>
    <row r="56" spans="1:17" x14ac:dyDescent="0.25">
      <c r="A56" s="5">
        <f t="shared" si="9"/>
        <v>45</v>
      </c>
      <c r="B56" s="21" t="str">
        <f t="shared" si="12"/>
        <v/>
      </c>
      <c r="C56" s="21">
        <f t="shared" si="13"/>
        <v>120</v>
      </c>
      <c r="D56" s="21" t="str">
        <f t="shared" si="14"/>
        <v/>
      </c>
      <c r="E56" s="5"/>
      <c r="F56" s="5">
        <f t="shared" si="10"/>
        <v>45</v>
      </c>
      <c r="G56" s="21" t="str">
        <f t="shared" si="15"/>
        <v/>
      </c>
      <c r="H56" s="21">
        <f t="shared" si="16"/>
        <v>120</v>
      </c>
      <c r="I56" s="21" t="str">
        <f t="shared" si="17"/>
        <v/>
      </c>
      <c r="J56" s="5"/>
      <c r="K56" s="5">
        <f t="shared" si="11"/>
        <v>45</v>
      </c>
      <c r="L56" s="21" t="str">
        <f t="shared" si="18"/>
        <v/>
      </c>
      <c r="M56" s="21" t="str">
        <f t="shared" si="19"/>
        <v/>
      </c>
      <c r="N56" s="21" t="str">
        <f t="shared" si="20"/>
        <v/>
      </c>
      <c r="O56" s="5"/>
      <c r="P56" s="5"/>
      <c r="Q56" s="5"/>
    </row>
    <row r="57" spans="1:17" x14ac:dyDescent="0.25">
      <c r="A57" s="5">
        <f t="shared" si="9"/>
        <v>46</v>
      </c>
      <c r="B57" s="21" t="str">
        <f t="shared" si="12"/>
        <v/>
      </c>
      <c r="C57" s="21">
        <f t="shared" si="13"/>
        <v>120</v>
      </c>
      <c r="D57" s="21" t="str">
        <f t="shared" si="14"/>
        <v/>
      </c>
      <c r="E57" s="5"/>
      <c r="F57" s="5">
        <f t="shared" si="10"/>
        <v>46</v>
      </c>
      <c r="G57" s="21" t="str">
        <f t="shared" si="15"/>
        <v/>
      </c>
      <c r="H57" s="21">
        <f t="shared" si="16"/>
        <v>120</v>
      </c>
      <c r="I57" s="21" t="str">
        <f t="shared" si="17"/>
        <v/>
      </c>
      <c r="J57" s="5"/>
      <c r="K57" s="5">
        <f t="shared" si="11"/>
        <v>46</v>
      </c>
      <c r="L57" s="21" t="str">
        <f t="shared" si="18"/>
        <v/>
      </c>
      <c r="M57" s="21" t="str">
        <f t="shared" si="19"/>
        <v/>
      </c>
      <c r="N57" s="21" t="str">
        <f t="shared" si="20"/>
        <v/>
      </c>
      <c r="O57" s="5"/>
      <c r="P57" s="5"/>
      <c r="Q57" s="5"/>
    </row>
    <row r="58" spans="1:17" x14ac:dyDescent="0.25">
      <c r="A58" s="5">
        <f t="shared" si="9"/>
        <v>47</v>
      </c>
      <c r="B58" s="21" t="str">
        <f t="shared" si="12"/>
        <v/>
      </c>
      <c r="C58" s="21">
        <f t="shared" si="13"/>
        <v>120</v>
      </c>
      <c r="D58" s="21" t="str">
        <f t="shared" si="14"/>
        <v/>
      </c>
      <c r="E58" s="5"/>
      <c r="F58" s="5">
        <f t="shared" si="10"/>
        <v>47</v>
      </c>
      <c r="G58" s="21" t="str">
        <f t="shared" si="15"/>
        <v/>
      </c>
      <c r="H58" s="21">
        <f t="shared" si="16"/>
        <v>120</v>
      </c>
      <c r="I58" s="21" t="str">
        <f t="shared" si="17"/>
        <v/>
      </c>
      <c r="J58" s="5"/>
      <c r="K58" s="5">
        <f t="shared" si="11"/>
        <v>47</v>
      </c>
      <c r="L58" s="21" t="str">
        <f t="shared" si="18"/>
        <v/>
      </c>
      <c r="M58" s="21" t="str">
        <f t="shared" si="19"/>
        <v/>
      </c>
      <c r="N58" s="21" t="str">
        <f t="shared" si="20"/>
        <v/>
      </c>
      <c r="O58" s="5"/>
      <c r="P58" s="5"/>
      <c r="Q58" s="5"/>
    </row>
    <row r="59" spans="1:17" x14ac:dyDescent="0.25">
      <c r="A59" s="5">
        <f t="shared" si="9"/>
        <v>48</v>
      </c>
      <c r="B59" s="21" t="str">
        <f t="shared" si="12"/>
        <v/>
      </c>
      <c r="C59" s="21">
        <f t="shared" si="13"/>
        <v>120</v>
      </c>
      <c r="D59" s="21" t="str">
        <f t="shared" si="14"/>
        <v/>
      </c>
      <c r="E59" s="5"/>
      <c r="F59" s="5">
        <f t="shared" si="10"/>
        <v>48</v>
      </c>
      <c r="G59" s="21" t="str">
        <f t="shared" si="15"/>
        <v/>
      </c>
      <c r="H59" s="21">
        <f t="shared" si="16"/>
        <v>120</v>
      </c>
      <c r="I59" s="21" t="str">
        <f t="shared" si="17"/>
        <v/>
      </c>
      <c r="J59" s="5"/>
      <c r="K59" s="5">
        <f t="shared" si="11"/>
        <v>48</v>
      </c>
      <c r="L59" s="21" t="str">
        <f t="shared" si="18"/>
        <v/>
      </c>
      <c r="M59" s="21" t="str">
        <f t="shared" si="19"/>
        <v/>
      </c>
      <c r="N59" s="21" t="str">
        <f t="shared" si="20"/>
        <v/>
      </c>
      <c r="O59" s="5"/>
      <c r="P59" s="5"/>
      <c r="Q59" s="5"/>
    </row>
    <row r="60" spans="1:17" x14ac:dyDescent="0.25">
      <c r="A60" s="5">
        <f t="shared" si="9"/>
        <v>49</v>
      </c>
      <c r="B60" s="21" t="str">
        <f t="shared" si="12"/>
        <v/>
      </c>
      <c r="C60" s="21">
        <f t="shared" si="13"/>
        <v>120</v>
      </c>
      <c r="D60" s="21" t="str">
        <f t="shared" si="14"/>
        <v/>
      </c>
      <c r="E60" s="5"/>
      <c r="F60" s="5">
        <f t="shared" si="10"/>
        <v>49</v>
      </c>
      <c r="G60" s="21" t="str">
        <f t="shared" si="15"/>
        <v/>
      </c>
      <c r="H60" s="21">
        <f t="shared" si="16"/>
        <v>120</v>
      </c>
      <c r="I60" s="21" t="str">
        <f t="shared" si="17"/>
        <v/>
      </c>
      <c r="J60" s="5"/>
      <c r="K60" s="5">
        <f t="shared" si="11"/>
        <v>49</v>
      </c>
      <c r="L60" s="21" t="str">
        <f t="shared" si="18"/>
        <v/>
      </c>
      <c r="M60" s="21" t="str">
        <f t="shared" si="19"/>
        <v/>
      </c>
      <c r="N60" s="21" t="str">
        <f t="shared" si="20"/>
        <v/>
      </c>
      <c r="O60" s="5"/>
      <c r="P60" s="5"/>
      <c r="Q60" s="5"/>
    </row>
    <row r="61" spans="1:17" x14ac:dyDescent="0.25">
      <c r="A61" s="5">
        <f t="shared" si="9"/>
        <v>50</v>
      </c>
      <c r="B61" s="21" t="str">
        <f t="shared" si="12"/>
        <v/>
      </c>
      <c r="C61" s="21">
        <f t="shared" si="13"/>
        <v>120</v>
      </c>
      <c r="D61" s="21" t="str">
        <f t="shared" si="14"/>
        <v/>
      </c>
      <c r="E61" s="5"/>
      <c r="F61" s="5">
        <f t="shared" si="10"/>
        <v>50</v>
      </c>
      <c r="G61" s="21" t="str">
        <f t="shared" si="15"/>
        <v/>
      </c>
      <c r="H61" s="21">
        <f t="shared" si="16"/>
        <v>120</v>
      </c>
      <c r="I61" s="21" t="str">
        <f t="shared" si="17"/>
        <v/>
      </c>
      <c r="J61" s="5"/>
      <c r="K61" s="5">
        <f t="shared" si="11"/>
        <v>50</v>
      </c>
      <c r="L61" s="21" t="str">
        <f t="shared" si="18"/>
        <v/>
      </c>
      <c r="M61" s="21" t="str">
        <f t="shared" si="19"/>
        <v/>
      </c>
      <c r="N61" s="21" t="str">
        <f t="shared" si="20"/>
        <v/>
      </c>
      <c r="O61" s="5"/>
      <c r="P61" s="5"/>
      <c r="Q61" s="5"/>
    </row>
    <row r="62" spans="1:17" x14ac:dyDescent="0.25">
      <c r="A62" s="5">
        <f t="shared" si="9"/>
        <v>51</v>
      </c>
      <c r="B62" s="21" t="str">
        <f t="shared" si="12"/>
        <v/>
      </c>
      <c r="C62" s="21">
        <f t="shared" si="13"/>
        <v>120</v>
      </c>
      <c r="D62" s="21" t="str">
        <f t="shared" si="14"/>
        <v/>
      </c>
      <c r="E62" s="5"/>
      <c r="F62" s="5">
        <f t="shared" si="10"/>
        <v>51</v>
      </c>
      <c r="G62" s="21" t="str">
        <f t="shared" si="15"/>
        <v/>
      </c>
      <c r="H62" s="21">
        <f t="shared" si="16"/>
        <v>120</v>
      </c>
      <c r="I62" s="21" t="str">
        <f t="shared" si="17"/>
        <v/>
      </c>
      <c r="J62" s="5"/>
      <c r="K62" s="5">
        <f t="shared" si="11"/>
        <v>51</v>
      </c>
      <c r="L62" s="21" t="str">
        <f t="shared" si="18"/>
        <v/>
      </c>
      <c r="M62" s="21" t="str">
        <f t="shared" si="19"/>
        <v/>
      </c>
      <c r="N62" s="21" t="str">
        <f t="shared" si="20"/>
        <v/>
      </c>
      <c r="O62" s="5"/>
      <c r="P62" s="5"/>
      <c r="Q62" s="5"/>
    </row>
    <row r="63" spans="1:17" x14ac:dyDescent="0.25">
      <c r="A63" s="5">
        <f t="shared" si="9"/>
        <v>52</v>
      </c>
      <c r="B63" s="21" t="str">
        <f t="shared" si="12"/>
        <v/>
      </c>
      <c r="C63" s="21">
        <f t="shared" si="13"/>
        <v>120</v>
      </c>
      <c r="D63" s="21" t="str">
        <f t="shared" si="14"/>
        <v/>
      </c>
      <c r="E63" s="5"/>
      <c r="F63" s="5">
        <f t="shared" si="10"/>
        <v>52</v>
      </c>
      <c r="G63" s="21" t="str">
        <f t="shared" si="15"/>
        <v/>
      </c>
      <c r="H63" s="21">
        <f t="shared" si="16"/>
        <v>120</v>
      </c>
      <c r="I63" s="21" t="str">
        <f t="shared" si="17"/>
        <v/>
      </c>
      <c r="J63" s="5"/>
      <c r="K63" s="5">
        <f t="shared" si="11"/>
        <v>52</v>
      </c>
      <c r="L63" s="21" t="str">
        <f t="shared" si="18"/>
        <v/>
      </c>
      <c r="M63" s="21" t="str">
        <f t="shared" si="19"/>
        <v/>
      </c>
      <c r="N63" s="21" t="str">
        <f t="shared" si="20"/>
        <v/>
      </c>
      <c r="O63" s="5"/>
      <c r="P63" s="5"/>
      <c r="Q63" s="5"/>
    </row>
    <row r="64" spans="1:17" x14ac:dyDescent="0.25">
      <c r="A64" s="5">
        <f t="shared" si="9"/>
        <v>53</v>
      </c>
      <c r="B64" s="21" t="str">
        <f t="shared" si="12"/>
        <v/>
      </c>
      <c r="C64" s="21">
        <f t="shared" si="13"/>
        <v>120</v>
      </c>
      <c r="D64" s="21" t="str">
        <f t="shared" si="14"/>
        <v/>
      </c>
      <c r="E64" s="5"/>
      <c r="F64" s="5">
        <f t="shared" si="10"/>
        <v>53</v>
      </c>
      <c r="G64" s="21" t="str">
        <f t="shared" si="15"/>
        <v/>
      </c>
      <c r="H64" s="21">
        <f t="shared" si="16"/>
        <v>120</v>
      </c>
      <c r="I64" s="21" t="str">
        <f t="shared" si="17"/>
        <v/>
      </c>
      <c r="J64" s="5"/>
      <c r="K64" s="5">
        <f t="shared" si="11"/>
        <v>53</v>
      </c>
      <c r="L64" s="21" t="str">
        <f t="shared" si="18"/>
        <v/>
      </c>
      <c r="M64" s="21" t="str">
        <f t="shared" si="19"/>
        <v/>
      </c>
      <c r="N64" s="21" t="str">
        <f t="shared" si="20"/>
        <v/>
      </c>
      <c r="O64" s="5"/>
      <c r="P64" s="5"/>
      <c r="Q64" s="5"/>
    </row>
    <row r="65" spans="1:17" x14ac:dyDescent="0.25">
      <c r="A65" s="5">
        <f t="shared" si="9"/>
        <v>54</v>
      </c>
      <c r="B65" s="21" t="str">
        <f t="shared" si="12"/>
        <v/>
      </c>
      <c r="C65" s="21">
        <f t="shared" si="13"/>
        <v>120</v>
      </c>
      <c r="D65" s="21" t="str">
        <f t="shared" si="14"/>
        <v/>
      </c>
      <c r="E65" s="5"/>
      <c r="F65" s="5">
        <f t="shared" si="10"/>
        <v>54</v>
      </c>
      <c r="G65" s="21" t="str">
        <f t="shared" si="15"/>
        <v/>
      </c>
      <c r="H65" s="21">
        <f t="shared" si="16"/>
        <v>120</v>
      </c>
      <c r="I65" s="21" t="str">
        <f t="shared" si="17"/>
        <v/>
      </c>
      <c r="J65" s="5"/>
      <c r="K65" s="5">
        <f t="shared" si="11"/>
        <v>54</v>
      </c>
      <c r="L65" s="21" t="str">
        <f t="shared" si="18"/>
        <v/>
      </c>
      <c r="M65" s="21" t="str">
        <f t="shared" si="19"/>
        <v/>
      </c>
      <c r="N65" s="21" t="str">
        <f t="shared" si="20"/>
        <v/>
      </c>
      <c r="O65" s="5"/>
      <c r="P65" s="5"/>
      <c r="Q65" s="5"/>
    </row>
    <row r="66" spans="1:17" x14ac:dyDescent="0.25">
      <c r="A66" s="5">
        <f t="shared" si="9"/>
        <v>55</v>
      </c>
      <c r="B66" s="21" t="str">
        <f t="shared" si="12"/>
        <v/>
      </c>
      <c r="C66" s="21">
        <f t="shared" si="13"/>
        <v>120</v>
      </c>
      <c r="D66" s="21" t="str">
        <f t="shared" si="14"/>
        <v/>
      </c>
      <c r="E66" s="5"/>
      <c r="F66" s="5">
        <f t="shared" si="10"/>
        <v>55</v>
      </c>
      <c r="G66" s="21" t="str">
        <f t="shared" si="15"/>
        <v/>
      </c>
      <c r="H66" s="21">
        <f t="shared" si="16"/>
        <v>120</v>
      </c>
      <c r="I66" s="21" t="str">
        <f t="shared" si="17"/>
        <v/>
      </c>
      <c r="J66" s="5"/>
      <c r="K66" s="5">
        <f t="shared" si="11"/>
        <v>55</v>
      </c>
      <c r="L66" s="21" t="str">
        <f t="shared" si="18"/>
        <v/>
      </c>
      <c r="M66" s="21" t="str">
        <f t="shared" si="19"/>
        <v/>
      </c>
      <c r="N66" s="21" t="str">
        <f t="shared" si="20"/>
        <v/>
      </c>
      <c r="O66" s="5"/>
      <c r="P66" s="5"/>
      <c r="Q66" s="5"/>
    </row>
    <row r="67" spans="1:17" x14ac:dyDescent="0.25">
      <c r="A67" s="5">
        <f t="shared" si="9"/>
        <v>56</v>
      </c>
      <c r="B67" s="21" t="str">
        <f t="shared" si="12"/>
        <v/>
      </c>
      <c r="C67" s="21">
        <f t="shared" si="13"/>
        <v>120</v>
      </c>
      <c r="D67" s="21" t="str">
        <f t="shared" si="14"/>
        <v/>
      </c>
      <c r="E67" s="5"/>
      <c r="F67" s="5">
        <f t="shared" si="10"/>
        <v>56</v>
      </c>
      <c r="G67" s="21" t="str">
        <f t="shared" si="15"/>
        <v/>
      </c>
      <c r="H67" s="21">
        <f t="shared" si="16"/>
        <v>120</v>
      </c>
      <c r="I67" s="21" t="str">
        <f t="shared" si="17"/>
        <v/>
      </c>
      <c r="J67" s="5"/>
      <c r="K67" s="5">
        <f t="shared" si="11"/>
        <v>56</v>
      </c>
      <c r="L67" s="21" t="str">
        <f t="shared" si="18"/>
        <v/>
      </c>
      <c r="M67" s="21" t="str">
        <f t="shared" si="19"/>
        <v/>
      </c>
      <c r="N67" s="21" t="str">
        <f t="shared" si="20"/>
        <v/>
      </c>
      <c r="O67" s="5"/>
      <c r="P67" s="5"/>
      <c r="Q67" s="5"/>
    </row>
    <row r="68" spans="1:17" x14ac:dyDescent="0.25">
      <c r="A68" s="5">
        <f t="shared" si="9"/>
        <v>57</v>
      </c>
      <c r="B68" s="21" t="str">
        <f t="shared" si="12"/>
        <v/>
      </c>
      <c r="C68" s="21">
        <f t="shared" si="13"/>
        <v>120</v>
      </c>
      <c r="D68" s="21" t="str">
        <f t="shared" si="14"/>
        <v/>
      </c>
      <c r="E68" s="5"/>
      <c r="F68" s="5">
        <f t="shared" si="10"/>
        <v>57</v>
      </c>
      <c r="G68" s="21" t="str">
        <f t="shared" si="15"/>
        <v/>
      </c>
      <c r="H68" s="21">
        <f t="shared" si="16"/>
        <v>120</v>
      </c>
      <c r="I68" s="21" t="str">
        <f t="shared" si="17"/>
        <v/>
      </c>
      <c r="J68" s="5"/>
      <c r="K68" s="5">
        <f t="shared" si="11"/>
        <v>57</v>
      </c>
      <c r="L68" s="21" t="str">
        <f t="shared" si="18"/>
        <v/>
      </c>
      <c r="M68" s="21" t="str">
        <f t="shared" si="19"/>
        <v/>
      </c>
      <c r="N68" s="21" t="str">
        <f t="shared" si="20"/>
        <v/>
      </c>
      <c r="O68" s="5"/>
      <c r="P68" s="5"/>
      <c r="Q68" s="5"/>
    </row>
    <row r="69" spans="1:17" x14ac:dyDescent="0.25">
      <c r="A69" s="5">
        <f t="shared" si="9"/>
        <v>58</v>
      </c>
      <c r="B69" s="21" t="str">
        <f t="shared" si="12"/>
        <v/>
      </c>
      <c r="C69" s="21">
        <f t="shared" si="13"/>
        <v>120</v>
      </c>
      <c r="D69" s="21" t="str">
        <f t="shared" si="14"/>
        <v/>
      </c>
      <c r="E69" s="5"/>
      <c r="F69" s="5">
        <f t="shared" si="10"/>
        <v>58</v>
      </c>
      <c r="G69" s="21" t="str">
        <f t="shared" si="15"/>
        <v/>
      </c>
      <c r="H69" s="21">
        <f t="shared" si="16"/>
        <v>120</v>
      </c>
      <c r="I69" s="21" t="str">
        <f t="shared" si="17"/>
        <v/>
      </c>
      <c r="J69" s="5"/>
      <c r="K69" s="5">
        <f t="shared" si="11"/>
        <v>58</v>
      </c>
      <c r="L69" s="21" t="str">
        <f t="shared" si="18"/>
        <v/>
      </c>
      <c r="M69" s="21" t="str">
        <f t="shared" si="19"/>
        <v/>
      </c>
      <c r="N69" s="21" t="str">
        <f t="shared" si="20"/>
        <v/>
      </c>
      <c r="O69" s="5"/>
      <c r="P69" s="5"/>
      <c r="Q69" s="5"/>
    </row>
    <row r="70" spans="1:17" x14ac:dyDescent="0.25">
      <c r="A70" s="5">
        <f t="shared" si="9"/>
        <v>59</v>
      </c>
      <c r="B70" s="21" t="str">
        <f t="shared" si="12"/>
        <v/>
      </c>
      <c r="C70" s="21">
        <f t="shared" si="13"/>
        <v>120</v>
      </c>
      <c r="D70" s="21" t="str">
        <f t="shared" si="14"/>
        <v/>
      </c>
      <c r="E70" s="5"/>
      <c r="F70" s="5">
        <f t="shared" si="10"/>
        <v>59</v>
      </c>
      <c r="G70" s="21" t="str">
        <f t="shared" si="15"/>
        <v/>
      </c>
      <c r="H70" s="21">
        <f t="shared" si="16"/>
        <v>120</v>
      </c>
      <c r="I70" s="21" t="str">
        <f t="shared" si="17"/>
        <v/>
      </c>
      <c r="J70" s="5"/>
      <c r="K70" s="5">
        <f t="shared" si="11"/>
        <v>59</v>
      </c>
      <c r="L70" s="21" t="str">
        <f t="shared" si="18"/>
        <v/>
      </c>
      <c r="M70" s="21" t="str">
        <f t="shared" si="19"/>
        <v/>
      </c>
      <c r="N70" s="21" t="str">
        <f t="shared" si="20"/>
        <v/>
      </c>
      <c r="O70" s="5"/>
      <c r="P70" s="5"/>
      <c r="Q70" s="5"/>
    </row>
    <row r="71" spans="1:17" x14ac:dyDescent="0.25">
      <c r="A71" s="5">
        <f t="shared" si="9"/>
        <v>60</v>
      </c>
      <c r="B71" s="21" t="str">
        <f t="shared" si="12"/>
        <v/>
      </c>
      <c r="C71" s="21">
        <f t="shared" si="13"/>
        <v>120</v>
      </c>
      <c r="D71" s="21" t="str">
        <f t="shared" si="14"/>
        <v/>
      </c>
      <c r="E71" s="5"/>
      <c r="F71" s="5">
        <f t="shared" si="10"/>
        <v>60</v>
      </c>
      <c r="G71" s="21" t="str">
        <f t="shared" si="15"/>
        <v/>
      </c>
      <c r="H71" s="21">
        <f t="shared" si="16"/>
        <v>120</v>
      </c>
      <c r="I71" s="21" t="str">
        <f t="shared" si="17"/>
        <v/>
      </c>
      <c r="J71" s="5"/>
      <c r="K71" s="5">
        <f t="shared" si="11"/>
        <v>60</v>
      </c>
      <c r="L71" s="21" t="str">
        <f t="shared" si="18"/>
        <v/>
      </c>
      <c r="M71" s="21" t="str">
        <f t="shared" si="19"/>
        <v/>
      </c>
      <c r="N71" s="21" t="str">
        <f t="shared" si="20"/>
        <v/>
      </c>
      <c r="O71" s="5"/>
      <c r="P71" s="5"/>
      <c r="Q71" s="5"/>
    </row>
    <row r="72" spans="1:17" x14ac:dyDescent="0.25">
      <c r="A72" s="5">
        <f t="shared" si="9"/>
        <v>61</v>
      </c>
      <c r="B72" s="21" t="str">
        <f t="shared" si="12"/>
        <v/>
      </c>
      <c r="C72" s="21">
        <f t="shared" si="13"/>
        <v>120</v>
      </c>
      <c r="D72" s="21" t="str">
        <f t="shared" si="14"/>
        <v/>
      </c>
      <c r="E72" s="5"/>
      <c r="F72" s="5">
        <f t="shared" si="10"/>
        <v>61</v>
      </c>
      <c r="G72" s="21" t="str">
        <f t="shared" si="15"/>
        <v/>
      </c>
      <c r="H72" s="21">
        <f t="shared" si="16"/>
        <v>120</v>
      </c>
      <c r="I72" s="21" t="str">
        <f t="shared" si="17"/>
        <v/>
      </c>
      <c r="J72" s="5"/>
      <c r="K72" s="5">
        <f t="shared" si="11"/>
        <v>61</v>
      </c>
      <c r="L72" s="21" t="str">
        <f t="shared" si="18"/>
        <v/>
      </c>
      <c r="M72" s="21" t="str">
        <f t="shared" si="19"/>
        <v/>
      </c>
      <c r="N72" s="21" t="str">
        <f t="shared" si="20"/>
        <v/>
      </c>
      <c r="O72" s="5"/>
      <c r="P72" s="5"/>
      <c r="Q72" s="5"/>
    </row>
    <row r="73" spans="1:17" x14ac:dyDescent="0.25">
      <c r="A73" s="5">
        <f t="shared" si="9"/>
        <v>62</v>
      </c>
      <c r="B73" s="21" t="str">
        <f t="shared" si="12"/>
        <v/>
      </c>
      <c r="C73" s="21">
        <f t="shared" si="13"/>
        <v>120</v>
      </c>
      <c r="D73" s="21" t="str">
        <f t="shared" si="14"/>
        <v/>
      </c>
      <c r="E73" s="5"/>
      <c r="F73" s="5">
        <f t="shared" si="10"/>
        <v>62</v>
      </c>
      <c r="G73" s="21" t="str">
        <f t="shared" si="15"/>
        <v/>
      </c>
      <c r="H73" s="21">
        <f t="shared" si="16"/>
        <v>120</v>
      </c>
      <c r="I73" s="21" t="str">
        <f t="shared" si="17"/>
        <v/>
      </c>
      <c r="J73" s="5"/>
      <c r="K73" s="5">
        <f t="shared" si="11"/>
        <v>62</v>
      </c>
      <c r="L73" s="21" t="str">
        <f t="shared" si="18"/>
        <v/>
      </c>
      <c r="M73" s="21" t="str">
        <f t="shared" si="19"/>
        <v/>
      </c>
      <c r="N73" s="21" t="str">
        <f t="shared" si="20"/>
        <v/>
      </c>
      <c r="O73" s="5"/>
      <c r="P73" s="5"/>
      <c r="Q73" s="5"/>
    </row>
    <row r="74" spans="1:17" x14ac:dyDescent="0.25">
      <c r="A74" s="5">
        <f t="shared" si="9"/>
        <v>63</v>
      </c>
      <c r="B74" s="21" t="str">
        <f t="shared" si="12"/>
        <v/>
      </c>
      <c r="C74" s="21">
        <f t="shared" si="13"/>
        <v>120</v>
      </c>
      <c r="D74" s="21" t="str">
        <f t="shared" si="14"/>
        <v/>
      </c>
      <c r="E74" s="5"/>
      <c r="F74" s="5">
        <f t="shared" si="10"/>
        <v>63</v>
      </c>
      <c r="G74" s="21" t="str">
        <f t="shared" si="15"/>
        <v/>
      </c>
      <c r="H74" s="21">
        <f t="shared" si="16"/>
        <v>120</v>
      </c>
      <c r="I74" s="21" t="str">
        <f t="shared" si="17"/>
        <v/>
      </c>
      <c r="J74" s="5"/>
      <c r="K74" s="5">
        <f t="shared" si="11"/>
        <v>63</v>
      </c>
      <c r="L74" s="21" t="str">
        <f t="shared" si="18"/>
        <v/>
      </c>
      <c r="M74" s="21" t="str">
        <f t="shared" si="19"/>
        <v/>
      </c>
      <c r="N74" s="21" t="str">
        <f t="shared" si="20"/>
        <v/>
      </c>
      <c r="O74" s="5"/>
      <c r="P74" s="5"/>
      <c r="Q74" s="5"/>
    </row>
    <row r="75" spans="1:17" x14ac:dyDescent="0.25">
      <c r="A75" s="5">
        <f t="shared" si="9"/>
        <v>64</v>
      </c>
      <c r="B75" s="21" t="str">
        <f t="shared" si="12"/>
        <v/>
      </c>
      <c r="C75" s="21">
        <f t="shared" si="13"/>
        <v>120</v>
      </c>
      <c r="D75" s="21" t="str">
        <f t="shared" si="14"/>
        <v/>
      </c>
      <c r="E75" s="5"/>
      <c r="F75" s="5">
        <f t="shared" si="10"/>
        <v>64</v>
      </c>
      <c r="G75" s="21" t="str">
        <f t="shared" si="15"/>
        <v/>
      </c>
      <c r="H75" s="21">
        <f t="shared" si="16"/>
        <v>120</v>
      </c>
      <c r="I75" s="21" t="str">
        <f t="shared" si="17"/>
        <v/>
      </c>
      <c r="J75" s="5"/>
      <c r="K75" s="5">
        <f t="shared" si="11"/>
        <v>64</v>
      </c>
      <c r="L75" s="21" t="str">
        <f t="shared" si="18"/>
        <v/>
      </c>
      <c r="M75" s="21" t="str">
        <f t="shared" si="19"/>
        <v/>
      </c>
      <c r="N75" s="21" t="str">
        <f t="shared" si="20"/>
        <v/>
      </c>
      <c r="O75" s="5"/>
      <c r="P75" s="5"/>
      <c r="Q75" s="5"/>
    </row>
    <row r="76" spans="1:17" x14ac:dyDescent="0.25">
      <c r="A76" s="5">
        <f t="shared" si="9"/>
        <v>65</v>
      </c>
      <c r="B76" s="21" t="str">
        <f t="shared" ref="B76:B111" si="21">IF(OR($B$9=$A76,$B$9&gt;$A76),$B$8,"")</f>
        <v/>
      </c>
      <c r="C76" s="21">
        <f t="shared" ref="C76:C111" si="22">IF(OR($C$9=$A76,$C$9&gt;$A76),$C$8,"")</f>
        <v>120</v>
      </c>
      <c r="D76" s="21" t="str">
        <f t="shared" ref="D76:D111" si="23">IF(OR($D$9=$A76,$D$9&gt;$A76),$D$8,"")</f>
        <v/>
      </c>
      <c r="E76" s="5"/>
      <c r="F76" s="5">
        <f t="shared" si="10"/>
        <v>65</v>
      </c>
      <c r="G76" s="21" t="str">
        <f t="shared" ref="G76:G111" si="24">IF(OR($G$9=$A76,$G$9&gt;$A76),$G$8,"")</f>
        <v/>
      </c>
      <c r="H76" s="21">
        <f t="shared" ref="H76:H111" si="25">IF(OR($H$9=$A76,$H$9&gt;$A76),$H$8,"")</f>
        <v>120</v>
      </c>
      <c r="I76" s="21" t="str">
        <f t="shared" ref="I76:I111" si="26">IF(OR($I$9=$A76,$I$9&gt;$A76),$I$8,"")</f>
        <v/>
      </c>
      <c r="J76" s="5"/>
      <c r="K76" s="5">
        <f t="shared" si="11"/>
        <v>65</v>
      </c>
      <c r="L76" s="21" t="str">
        <f t="shared" ref="L76:L111" si="27">IF(OR($L$9=$A76,$L$9&gt;$A76),$L$8,"")</f>
        <v/>
      </c>
      <c r="M76" s="21" t="str">
        <f t="shared" ref="M76:M111" si="28">IF(OR($M$9=$A76,$M$9&gt;$A76),$M$8,"")</f>
        <v/>
      </c>
      <c r="N76" s="21" t="str">
        <f t="shared" ref="N76:N111" si="29">IF(OR($N$9=$A76,$N$9&gt;$A76),$N$8,"")</f>
        <v/>
      </c>
      <c r="O76" s="5"/>
      <c r="P76" s="5"/>
      <c r="Q76" s="5"/>
    </row>
    <row r="77" spans="1:17" x14ac:dyDescent="0.25">
      <c r="A77" s="5">
        <f t="shared" si="9"/>
        <v>66</v>
      </c>
      <c r="B77" s="21" t="str">
        <f t="shared" si="21"/>
        <v/>
      </c>
      <c r="C77" s="21">
        <f t="shared" si="22"/>
        <v>120</v>
      </c>
      <c r="D77" s="21" t="str">
        <f t="shared" si="23"/>
        <v/>
      </c>
      <c r="E77" s="5"/>
      <c r="F77" s="5">
        <f t="shared" si="10"/>
        <v>66</v>
      </c>
      <c r="G77" s="21" t="str">
        <f t="shared" si="24"/>
        <v/>
      </c>
      <c r="H77" s="21">
        <f t="shared" si="25"/>
        <v>120</v>
      </c>
      <c r="I77" s="21" t="str">
        <f t="shared" si="26"/>
        <v/>
      </c>
      <c r="J77" s="5"/>
      <c r="K77" s="5">
        <f t="shared" si="11"/>
        <v>66</v>
      </c>
      <c r="L77" s="21" t="str">
        <f t="shared" si="27"/>
        <v/>
      </c>
      <c r="M77" s="21" t="str">
        <f t="shared" si="28"/>
        <v/>
      </c>
      <c r="N77" s="21" t="str">
        <f t="shared" si="29"/>
        <v/>
      </c>
      <c r="O77" s="5"/>
      <c r="P77" s="5"/>
      <c r="Q77" s="5"/>
    </row>
    <row r="78" spans="1:17" x14ac:dyDescent="0.25">
      <c r="A78" s="5">
        <f t="shared" ref="A78:A111" si="30">A77+1</f>
        <v>67</v>
      </c>
      <c r="B78" s="21" t="str">
        <f t="shared" si="21"/>
        <v/>
      </c>
      <c r="C78" s="21">
        <f t="shared" si="22"/>
        <v>120</v>
      </c>
      <c r="D78" s="21" t="str">
        <f t="shared" si="23"/>
        <v/>
      </c>
      <c r="E78" s="5"/>
      <c r="F78" s="5">
        <f t="shared" ref="F78:F111" si="31">F77+1</f>
        <v>67</v>
      </c>
      <c r="G78" s="21" t="str">
        <f t="shared" si="24"/>
        <v/>
      </c>
      <c r="H78" s="21">
        <f t="shared" si="25"/>
        <v>120</v>
      </c>
      <c r="I78" s="21" t="str">
        <f t="shared" si="26"/>
        <v/>
      </c>
      <c r="J78" s="5"/>
      <c r="K78" s="5">
        <f t="shared" ref="K78:K111" si="32">K77+1</f>
        <v>67</v>
      </c>
      <c r="L78" s="21" t="str">
        <f t="shared" si="27"/>
        <v/>
      </c>
      <c r="M78" s="21" t="str">
        <f t="shared" si="28"/>
        <v/>
      </c>
      <c r="N78" s="21" t="str">
        <f t="shared" si="29"/>
        <v/>
      </c>
      <c r="O78" s="5"/>
      <c r="P78" s="5"/>
      <c r="Q78" s="5"/>
    </row>
    <row r="79" spans="1:17" x14ac:dyDescent="0.25">
      <c r="A79" s="5">
        <f t="shared" si="30"/>
        <v>68</v>
      </c>
      <c r="B79" s="21" t="str">
        <f t="shared" si="21"/>
        <v/>
      </c>
      <c r="C79" s="21">
        <f t="shared" si="22"/>
        <v>120</v>
      </c>
      <c r="D79" s="21" t="str">
        <f t="shared" si="23"/>
        <v/>
      </c>
      <c r="E79" s="5"/>
      <c r="F79" s="5">
        <f t="shared" si="31"/>
        <v>68</v>
      </c>
      <c r="G79" s="21" t="str">
        <f t="shared" si="24"/>
        <v/>
      </c>
      <c r="H79" s="21">
        <f t="shared" si="25"/>
        <v>120</v>
      </c>
      <c r="I79" s="21" t="str">
        <f t="shared" si="26"/>
        <v/>
      </c>
      <c r="J79" s="5"/>
      <c r="K79" s="5">
        <f t="shared" si="32"/>
        <v>68</v>
      </c>
      <c r="L79" s="21" t="str">
        <f t="shared" si="27"/>
        <v/>
      </c>
      <c r="M79" s="21" t="str">
        <f t="shared" si="28"/>
        <v/>
      </c>
      <c r="N79" s="21" t="str">
        <f t="shared" si="29"/>
        <v/>
      </c>
      <c r="O79" s="5"/>
      <c r="P79" s="5"/>
      <c r="Q79" s="5"/>
    </row>
    <row r="80" spans="1:17" x14ac:dyDescent="0.25">
      <c r="A80" s="5">
        <f t="shared" si="30"/>
        <v>69</v>
      </c>
      <c r="B80" s="21" t="str">
        <f t="shared" si="21"/>
        <v/>
      </c>
      <c r="C80" s="21">
        <f t="shared" si="22"/>
        <v>120</v>
      </c>
      <c r="D80" s="21" t="str">
        <f t="shared" si="23"/>
        <v/>
      </c>
      <c r="E80" s="5"/>
      <c r="F80" s="5">
        <f t="shared" si="31"/>
        <v>69</v>
      </c>
      <c r="G80" s="21" t="str">
        <f t="shared" si="24"/>
        <v/>
      </c>
      <c r="H80" s="21">
        <f t="shared" si="25"/>
        <v>120</v>
      </c>
      <c r="I80" s="21" t="str">
        <f t="shared" si="26"/>
        <v/>
      </c>
      <c r="J80" s="5"/>
      <c r="K80" s="5">
        <f t="shared" si="32"/>
        <v>69</v>
      </c>
      <c r="L80" s="21" t="str">
        <f t="shared" si="27"/>
        <v/>
      </c>
      <c r="M80" s="21" t="str">
        <f t="shared" si="28"/>
        <v/>
      </c>
      <c r="N80" s="21" t="str">
        <f t="shared" si="29"/>
        <v/>
      </c>
      <c r="O80" s="5"/>
      <c r="P80" s="5"/>
      <c r="Q80" s="5"/>
    </row>
    <row r="81" spans="1:17" x14ac:dyDescent="0.25">
      <c r="A81" s="5">
        <f t="shared" si="30"/>
        <v>70</v>
      </c>
      <c r="B81" s="21" t="str">
        <f t="shared" si="21"/>
        <v/>
      </c>
      <c r="C81" s="21">
        <f t="shared" si="22"/>
        <v>120</v>
      </c>
      <c r="D81" s="21" t="str">
        <f t="shared" si="23"/>
        <v/>
      </c>
      <c r="E81" s="5"/>
      <c r="F81" s="5">
        <f t="shared" si="31"/>
        <v>70</v>
      </c>
      <c r="G81" s="21" t="str">
        <f t="shared" si="24"/>
        <v/>
      </c>
      <c r="H81" s="21">
        <f t="shared" si="25"/>
        <v>120</v>
      </c>
      <c r="I81" s="21" t="str">
        <f t="shared" si="26"/>
        <v/>
      </c>
      <c r="J81" s="5"/>
      <c r="K81" s="5">
        <f t="shared" si="32"/>
        <v>70</v>
      </c>
      <c r="L81" s="21" t="str">
        <f t="shared" si="27"/>
        <v/>
      </c>
      <c r="M81" s="21" t="str">
        <f t="shared" si="28"/>
        <v/>
      </c>
      <c r="N81" s="21" t="str">
        <f t="shared" si="29"/>
        <v/>
      </c>
      <c r="O81" s="5"/>
      <c r="P81" s="5"/>
      <c r="Q81" s="5"/>
    </row>
    <row r="82" spans="1:17" x14ac:dyDescent="0.25">
      <c r="A82" s="5">
        <f t="shared" si="30"/>
        <v>71</v>
      </c>
      <c r="B82" s="21" t="str">
        <f t="shared" si="21"/>
        <v/>
      </c>
      <c r="C82" s="21">
        <f t="shared" si="22"/>
        <v>120</v>
      </c>
      <c r="D82" s="21" t="str">
        <f t="shared" si="23"/>
        <v/>
      </c>
      <c r="E82" s="5"/>
      <c r="F82" s="5">
        <f t="shared" si="31"/>
        <v>71</v>
      </c>
      <c r="G82" s="21" t="str">
        <f t="shared" si="24"/>
        <v/>
      </c>
      <c r="H82" s="21">
        <f t="shared" si="25"/>
        <v>120</v>
      </c>
      <c r="I82" s="21" t="str">
        <f t="shared" si="26"/>
        <v/>
      </c>
      <c r="J82" s="5"/>
      <c r="K82" s="5">
        <f t="shared" si="32"/>
        <v>71</v>
      </c>
      <c r="L82" s="21" t="str">
        <f t="shared" si="27"/>
        <v/>
      </c>
      <c r="M82" s="21" t="str">
        <f t="shared" si="28"/>
        <v/>
      </c>
      <c r="N82" s="21" t="str">
        <f t="shared" si="29"/>
        <v/>
      </c>
      <c r="O82" s="5"/>
      <c r="P82" s="5"/>
      <c r="Q82" s="5"/>
    </row>
    <row r="83" spans="1:17" x14ac:dyDescent="0.25">
      <c r="A83" s="5">
        <f t="shared" si="30"/>
        <v>72</v>
      </c>
      <c r="B83" s="21" t="str">
        <f t="shared" si="21"/>
        <v/>
      </c>
      <c r="C83" s="21">
        <f t="shared" si="22"/>
        <v>120</v>
      </c>
      <c r="D83" s="21" t="str">
        <f t="shared" si="23"/>
        <v/>
      </c>
      <c r="E83" s="5"/>
      <c r="F83" s="5">
        <f t="shared" si="31"/>
        <v>72</v>
      </c>
      <c r="G83" s="21" t="str">
        <f t="shared" si="24"/>
        <v/>
      </c>
      <c r="H83" s="21">
        <f t="shared" si="25"/>
        <v>120</v>
      </c>
      <c r="I83" s="21" t="str">
        <f t="shared" si="26"/>
        <v/>
      </c>
      <c r="J83" s="5"/>
      <c r="K83" s="5">
        <f t="shared" si="32"/>
        <v>72</v>
      </c>
      <c r="L83" s="21" t="str">
        <f t="shared" si="27"/>
        <v/>
      </c>
      <c r="M83" s="21" t="str">
        <f t="shared" si="28"/>
        <v/>
      </c>
      <c r="N83" s="21" t="str">
        <f t="shared" si="29"/>
        <v/>
      </c>
      <c r="O83" s="5"/>
      <c r="P83" s="5"/>
      <c r="Q83" s="5"/>
    </row>
    <row r="84" spans="1:17" x14ac:dyDescent="0.25">
      <c r="A84" s="5">
        <f t="shared" si="30"/>
        <v>73</v>
      </c>
      <c r="B84" s="21" t="str">
        <f t="shared" si="21"/>
        <v/>
      </c>
      <c r="C84" s="21">
        <f t="shared" si="22"/>
        <v>120</v>
      </c>
      <c r="D84" s="21" t="str">
        <f t="shared" si="23"/>
        <v/>
      </c>
      <c r="E84" s="5"/>
      <c r="F84" s="5">
        <f t="shared" si="31"/>
        <v>73</v>
      </c>
      <c r="G84" s="21" t="str">
        <f t="shared" si="24"/>
        <v/>
      </c>
      <c r="H84" s="21">
        <f t="shared" si="25"/>
        <v>120</v>
      </c>
      <c r="I84" s="21" t="str">
        <f t="shared" si="26"/>
        <v/>
      </c>
      <c r="J84" s="5"/>
      <c r="K84" s="5">
        <f t="shared" si="32"/>
        <v>73</v>
      </c>
      <c r="L84" s="21" t="str">
        <f t="shared" si="27"/>
        <v/>
      </c>
      <c r="M84" s="21" t="str">
        <f t="shared" si="28"/>
        <v/>
      </c>
      <c r="N84" s="21" t="str">
        <f t="shared" si="29"/>
        <v/>
      </c>
      <c r="O84" s="5"/>
      <c r="P84" s="5"/>
      <c r="Q84" s="5"/>
    </row>
    <row r="85" spans="1:17" x14ac:dyDescent="0.25">
      <c r="A85" s="5">
        <f t="shared" si="30"/>
        <v>74</v>
      </c>
      <c r="B85" s="21" t="str">
        <f t="shared" si="21"/>
        <v/>
      </c>
      <c r="C85" s="21">
        <f t="shared" si="22"/>
        <v>120</v>
      </c>
      <c r="D85" s="21" t="str">
        <f t="shared" si="23"/>
        <v/>
      </c>
      <c r="E85" s="5"/>
      <c r="F85" s="5">
        <f t="shared" si="31"/>
        <v>74</v>
      </c>
      <c r="G85" s="21" t="str">
        <f t="shared" si="24"/>
        <v/>
      </c>
      <c r="H85" s="21">
        <f t="shared" si="25"/>
        <v>120</v>
      </c>
      <c r="I85" s="21" t="str">
        <f t="shared" si="26"/>
        <v/>
      </c>
      <c r="J85" s="5"/>
      <c r="K85" s="5">
        <f t="shared" si="32"/>
        <v>74</v>
      </c>
      <c r="L85" s="21" t="str">
        <f t="shared" si="27"/>
        <v/>
      </c>
      <c r="M85" s="21" t="str">
        <f t="shared" si="28"/>
        <v/>
      </c>
      <c r="N85" s="21" t="str">
        <f t="shared" si="29"/>
        <v/>
      </c>
      <c r="O85" s="5"/>
      <c r="P85" s="5"/>
      <c r="Q85" s="5"/>
    </row>
    <row r="86" spans="1:17" x14ac:dyDescent="0.25">
      <c r="A86" s="5">
        <f t="shared" si="30"/>
        <v>75</v>
      </c>
      <c r="B86" s="21" t="str">
        <f t="shared" si="21"/>
        <v/>
      </c>
      <c r="C86" s="21">
        <f t="shared" si="22"/>
        <v>120</v>
      </c>
      <c r="D86" s="21" t="str">
        <f t="shared" si="23"/>
        <v/>
      </c>
      <c r="E86" s="5"/>
      <c r="F86" s="5">
        <f t="shared" si="31"/>
        <v>75</v>
      </c>
      <c r="G86" s="21" t="str">
        <f t="shared" si="24"/>
        <v/>
      </c>
      <c r="H86" s="21">
        <f t="shared" si="25"/>
        <v>120</v>
      </c>
      <c r="I86" s="21" t="str">
        <f t="shared" si="26"/>
        <v/>
      </c>
      <c r="J86" s="5"/>
      <c r="K86" s="5">
        <f t="shared" si="32"/>
        <v>75</v>
      </c>
      <c r="L86" s="21" t="str">
        <f t="shared" si="27"/>
        <v/>
      </c>
      <c r="M86" s="21" t="str">
        <f t="shared" si="28"/>
        <v/>
      </c>
      <c r="N86" s="21" t="str">
        <f t="shared" si="29"/>
        <v/>
      </c>
      <c r="O86" s="5"/>
      <c r="P86" s="5"/>
      <c r="Q86" s="5"/>
    </row>
    <row r="87" spans="1:17" x14ac:dyDescent="0.25">
      <c r="A87" s="5">
        <f t="shared" si="30"/>
        <v>76</v>
      </c>
      <c r="B87" s="21" t="str">
        <f t="shared" si="21"/>
        <v/>
      </c>
      <c r="C87" s="21">
        <f t="shared" si="22"/>
        <v>120</v>
      </c>
      <c r="D87" s="21" t="str">
        <f t="shared" si="23"/>
        <v/>
      </c>
      <c r="E87" s="5"/>
      <c r="F87" s="5">
        <f t="shared" si="31"/>
        <v>76</v>
      </c>
      <c r="G87" s="21" t="str">
        <f t="shared" si="24"/>
        <v/>
      </c>
      <c r="H87" s="21">
        <f t="shared" si="25"/>
        <v>120</v>
      </c>
      <c r="I87" s="21" t="str">
        <f t="shared" si="26"/>
        <v/>
      </c>
      <c r="J87" s="5"/>
      <c r="K87" s="5">
        <f t="shared" si="32"/>
        <v>76</v>
      </c>
      <c r="L87" s="21" t="str">
        <f t="shared" si="27"/>
        <v/>
      </c>
      <c r="M87" s="21" t="str">
        <f t="shared" si="28"/>
        <v/>
      </c>
      <c r="N87" s="21" t="str">
        <f t="shared" si="29"/>
        <v/>
      </c>
      <c r="O87" s="5"/>
      <c r="P87" s="5"/>
      <c r="Q87" s="5"/>
    </row>
    <row r="88" spans="1:17" x14ac:dyDescent="0.25">
      <c r="A88" s="5">
        <f t="shared" si="30"/>
        <v>77</v>
      </c>
      <c r="B88" s="21" t="str">
        <f t="shared" si="21"/>
        <v/>
      </c>
      <c r="C88" s="21">
        <f t="shared" si="22"/>
        <v>120</v>
      </c>
      <c r="D88" s="21" t="str">
        <f t="shared" si="23"/>
        <v/>
      </c>
      <c r="E88" s="5"/>
      <c r="F88" s="5">
        <f t="shared" si="31"/>
        <v>77</v>
      </c>
      <c r="G88" s="21" t="str">
        <f t="shared" si="24"/>
        <v/>
      </c>
      <c r="H88" s="21">
        <f t="shared" si="25"/>
        <v>120</v>
      </c>
      <c r="I88" s="21" t="str">
        <f t="shared" si="26"/>
        <v/>
      </c>
      <c r="J88" s="5"/>
      <c r="K88" s="5">
        <f t="shared" si="32"/>
        <v>77</v>
      </c>
      <c r="L88" s="21" t="str">
        <f t="shared" si="27"/>
        <v/>
      </c>
      <c r="M88" s="21" t="str">
        <f t="shared" si="28"/>
        <v/>
      </c>
      <c r="N88" s="21" t="str">
        <f t="shared" si="29"/>
        <v/>
      </c>
      <c r="O88" s="5"/>
      <c r="P88" s="5"/>
      <c r="Q88" s="5"/>
    </row>
    <row r="89" spans="1:17" x14ac:dyDescent="0.25">
      <c r="A89" s="5">
        <f t="shared" si="30"/>
        <v>78</v>
      </c>
      <c r="B89" s="21" t="str">
        <f t="shared" si="21"/>
        <v/>
      </c>
      <c r="C89" s="21">
        <f t="shared" si="22"/>
        <v>120</v>
      </c>
      <c r="D89" s="21" t="str">
        <f t="shared" si="23"/>
        <v/>
      </c>
      <c r="E89" s="5"/>
      <c r="F89" s="5">
        <f t="shared" si="31"/>
        <v>78</v>
      </c>
      <c r="G89" s="21" t="str">
        <f t="shared" si="24"/>
        <v/>
      </c>
      <c r="H89" s="21">
        <f t="shared" si="25"/>
        <v>120</v>
      </c>
      <c r="I89" s="21" t="str">
        <f t="shared" si="26"/>
        <v/>
      </c>
      <c r="J89" s="5"/>
      <c r="K89" s="5">
        <f t="shared" si="32"/>
        <v>78</v>
      </c>
      <c r="L89" s="21" t="str">
        <f t="shared" si="27"/>
        <v/>
      </c>
      <c r="M89" s="21" t="str">
        <f t="shared" si="28"/>
        <v/>
      </c>
      <c r="N89" s="21" t="str">
        <f t="shared" si="29"/>
        <v/>
      </c>
      <c r="O89" s="5"/>
      <c r="P89" s="5"/>
      <c r="Q89" s="5"/>
    </row>
    <row r="90" spans="1:17" x14ac:dyDescent="0.25">
      <c r="A90" s="5">
        <f t="shared" si="30"/>
        <v>79</v>
      </c>
      <c r="B90" s="21" t="str">
        <f t="shared" si="21"/>
        <v/>
      </c>
      <c r="C90" s="21">
        <f t="shared" si="22"/>
        <v>120</v>
      </c>
      <c r="D90" s="21" t="str">
        <f t="shared" si="23"/>
        <v/>
      </c>
      <c r="E90" s="5"/>
      <c r="F90" s="5">
        <f t="shared" si="31"/>
        <v>79</v>
      </c>
      <c r="G90" s="21" t="str">
        <f t="shared" si="24"/>
        <v/>
      </c>
      <c r="H90" s="21">
        <f t="shared" si="25"/>
        <v>120</v>
      </c>
      <c r="I90" s="21" t="str">
        <f t="shared" si="26"/>
        <v/>
      </c>
      <c r="J90" s="5"/>
      <c r="K90" s="5">
        <f t="shared" si="32"/>
        <v>79</v>
      </c>
      <c r="L90" s="21" t="str">
        <f t="shared" si="27"/>
        <v/>
      </c>
      <c r="M90" s="21" t="str">
        <f t="shared" si="28"/>
        <v/>
      </c>
      <c r="N90" s="21" t="str">
        <f t="shared" si="29"/>
        <v/>
      </c>
      <c r="O90" s="5"/>
      <c r="P90" s="5"/>
      <c r="Q90" s="5"/>
    </row>
    <row r="91" spans="1:17" x14ac:dyDescent="0.25">
      <c r="A91" s="5">
        <f t="shared" si="30"/>
        <v>80</v>
      </c>
      <c r="B91" s="21" t="str">
        <f t="shared" si="21"/>
        <v/>
      </c>
      <c r="C91" s="21">
        <f t="shared" si="22"/>
        <v>120</v>
      </c>
      <c r="D91" s="21" t="str">
        <f t="shared" si="23"/>
        <v/>
      </c>
      <c r="E91" s="5"/>
      <c r="F91" s="5">
        <f t="shared" si="31"/>
        <v>80</v>
      </c>
      <c r="G91" s="21" t="str">
        <f t="shared" si="24"/>
        <v/>
      </c>
      <c r="H91" s="21">
        <f t="shared" si="25"/>
        <v>120</v>
      </c>
      <c r="I91" s="21" t="str">
        <f t="shared" si="26"/>
        <v/>
      </c>
      <c r="J91" s="5"/>
      <c r="K91" s="5">
        <f t="shared" si="32"/>
        <v>80</v>
      </c>
      <c r="L91" s="21" t="str">
        <f t="shared" si="27"/>
        <v/>
      </c>
      <c r="M91" s="21" t="str">
        <f t="shared" si="28"/>
        <v/>
      </c>
      <c r="N91" s="21" t="str">
        <f t="shared" si="29"/>
        <v/>
      </c>
      <c r="O91" s="5"/>
      <c r="P91" s="5"/>
      <c r="Q91" s="5"/>
    </row>
    <row r="92" spans="1:17" x14ac:dyDescent="0.25">
      <c r="A92" s="5">
        <f t="shared" si="30"/>
        <v>81</v>
      </c>
      <c r="B92" s="21" t="str">
        <f t="shared" si="21"/>
        <v/>
      </c>
      <c r="C92" s="21">
        <f t="shared" si="22"/>
        <v>120</v>
      </c>
      <c r="D92" s="21" t="str">
        <f t="shared" si="23"/>
        <v/>
      </c>
      <c r="E92" s="5"/>
      <c r="F92" s="5">
        <f t="shared" si="31"/>
        <v>81</v>
      </c>
      <c r="G92" s="21" t="str">
        <f t="shared" si="24"/>
        <v/>
      </c>
      <c r="H92" s="21">
        <f t="shared" si="25"/>
        <v>120</v>
      </c>
      <c r="I92" s="21" t="str">
        <f t="shared" si="26"/>
        <v/>
      </c>
      <c r="J92" s="5"/>
      <c r="K92" s="5">
        <f t="shared" si="32"/>
        <v>81</v>
      </c>
      <c r="L92" s="21" t="str">
        <f t="shared" si="27"/>
        <v/>
      </c>
      <c r="M92" s="21" t="str">
        <f t="shared" si="28"/>
        <v/>
      </c>
      <c r="N92" s="21" t="str">
        <f t="shared" si="29"/>
        <v/>
      </c>
      <c r="O92" s="5"/>
      <c r="P92" s="5"/>
      <c r="Q92" s="5"/>
    </row>
    <row r="93" spans="1:17" x14ac:dyDescent="0.25">
      <c r="A93" s="5">
        <f t="shared" si="30"/>
        <v>82</v>
      </c>
      <c r="B93" s="21" t="str">
        <f t="shared" si="21"/>
        <v/>
      </c>
      <c r="C93" s="21">
        <f t="shared" si="22"/>
        <v>120</v>
      </c>
      <c r="D93" s="21" t="str">
        <f t="shared" si="23"/>
        <v/>
      </c>
      <c r="E93" s="5"/>
      <c r="F93" s="5">
        <f t="shared" si="31"/>
        <v>82</v>
      </c>
      <c r="G93" s="21" t="str">
        <f t="shared" si="24"/>
        <v/>
      </c>
      <c r="H93" s="21">
        <f t="shared" si="25"/>
        <v>120</v>
      </c>
      <c r="I93" s="21" t="str">
        <f t="shared" si="26"/>
        <v/>
      </c>
      <c r="J93" s="5"/>
      <c r="K93" s="5">
        <f t="shared" si="32"/>
        <v>82</v>
      </c>
      <c r="L93" s="21" t="str">
        <f t="shared" si="27"/>
        <v/>
      </c>
      <c r="M93" s="21" t="str">
        <f t="shared" si="28"/>
        <v/>
      </c>
      <c r="N93" s="21" t="str">
        <f t="shared" si="29"/>
        <v/>
      </c>
      <c r="O93" s="5"/>
      <c r="P93" s="5"/>
      <c r="Q93" s="5"/>
    </row>
    <row r="94" spans="1:17" x14ac:dyDescent="0.25">
      <c r="A94" s="5">
        <f t="shared" si="30"/>
        <v>83</v>
      </c>
      <c r="B94" s="21" t="str">
        <f t="shared" si="21"/>
        <v/>
      </c>
      <c r="C94" s="21">
        <f t="shared" si="22"/>
        <v>120</v>
      </c>
      <c r="D94" s="21" t="str">
        <f t="shared" si="23"/>
        <v/>
      </c>
      <c r="E94" s="5"/>
      <c r="F94" s="5">
        <f t="shared" si="31"/>
        <v>83</v>
      </c>
      <c r="G94" s="21" t="str">
        <f t="shared" si="24"/>
        <v/>
      </c>
      <c r="H94" s="21">
        <f t="shared" si="25"/>
        <v>120</v>
      </c>
      <c r="I94" s="21" t="str">
        <f t="shared" si="26"/>
        <v/>
      </c>
      <c r="J94" s="5"/>
      <c r="K94" s="5">
        <f t="shared" si="32"/>
        <v>83</v>
      </c>
      <c r="L94" s="21" t="str">
        <f t="shared" si="27"/>
        <v/>
      </c>
      <c r="M94" s="21" t="str">
        <f t="shared" si="28"/>
        <v/>
      </c>
      <c r="N94" s="21" t="str">
        <f t="shared" si="29"/>
        <v/>
      </c>
      <c r="O94" s="5"/>
      <c r="P94" s="5"/>
      <c r="Q94" s="5"/>
    </row>
    <row r="95" spans="1:17" x14ac:dyDescent="0.25">
      <c r="A95" s="5">
        <f t="shared" si="30"/>
        <v>84</v>
      </c>
      <c r="B95" s="21" t="str">
        <f t="shared" si="21"/>
        <v/>
      </c>
      <c r="C95" s="21">
        <f t="shared" si="22"/>
        <v>120</v>
      </c>
      <c r="D95" s="21" t="str">
        <f t="shared" si="23"/>
        <v/>
      </c>
      <c r="E95" s="5"/>
      <c r="F95" s="5">
        <f t="shared" si="31"/>
        <v>84</v>
      </c>
      <c r="G95" s="21" t="str">
        <f t="shared" si="24"/>
        <v/>
      </c>
      <c r="H95" s="21">
        <f t="shared" si="25"/>
        <v>120</v>
      </c>
      <c r="I95" s="21" t="str">
        <f t="shared" si="26"/>
        <v/>
      </c>
      <c r="J95" s="5"/>
      <c r="K95" s="5">
        <f t="shared" si="32"/>
        <v>84</v>
      </c>
      <c r="L95" s="21" t="str">
        <f t="shared" si="27"/>
        <v/>
      </c>
      <c r="M95" s="21" t="str">
        <f t="shared" si="28"/>
        <v/>
      </c>
      <c r="N95" s="21" t="str">
        <f t="shared" si="29"/>
        <v/>
      </c>
      <c r="O95" s="5"/>
      <c r="P95" s="5"/>
      <c r="Q95" s="5"/>
    </row>
    <row r="96" spans="1:17" x14ac:dyDescent="0.25">
      <c r="A96" s="5">
        <f t="shared" si="30"/>
        <v>85</v>
      </c>
      <c r="B96" s="21" t="str">
        <f t="shared" si="21"/>
        <v/>
      </c>
      <c r="C96" s="21">
        <f t="shared" si="22"/>
        <v>120</v>
      </c>
      <c r="D96" s="21" t="str">
        <f t="shared" si="23"/>
        <v/>
      </c>
      <c r="E96" s="5"/>
      <c r="F96" s="5">
        <f t="shared" si="31"/>
        <v>85</v>
      </c>
      <c r="G96" s="21" t="str">
        <f t="shared" si="24"/>
        <v/>
      </c>
      <c r="H96" s="21" t="str">
        <f t="shared" si="25"/>
        <v/>
      </c>
      <c r="I96" s="21" t="str">
        <f t="shared" si="26"/>
        <v/>
      </c>
      <c r="J96" s="5"/>
      <c r="K96" s="5">
        <f t="shared" si="32"/>
        <v>85</v>
      </c>
      <c r="L96" s="21" t="str">
        <f t="shared" si="27"/>
        <v/>
      </c>
      <c r="M96" s="21" t="str">
        <f t="shared" si="28"/>
        <v/>
      </c>
      <c r="N96" s="21" t="str">
        <f t="shared" si="29"/>
        <v/>
      </c>
      <c r="O96" s="5"/>
      <c r="P96" s="5"/>
      <c r="Q96" s="5"/>
    </row>
    <row r="97" spans="1:17" x14ac:dyDescent="0.25">
      <c r="A97" s="5">
        <f t="shared" si="30"/>
        <v>86</v>
      </c>
      <c r="B97" s="21" t="str">
        <f t="shared" si="21"/>
        <v/>
      </c>
      <c r="C97" s="21">
        <f t="shared" si="22"/>
        <v>120</v>
      </c>
      <c r="D97" s="21" t="str">
        <f t="shared" si="23"/>
        <v/>
      </c>
      <c r="E97" s="5"/>
      <c r="F97" s="5">
        <f t="shared" si="31"/>
        <v>86</v>
      </c>
      <c r="G97" s="21" t="str">
        <f t="shared" si="24"/>
        <v/>
      </c>
      <c r="H97" s="21" t="str">
        <f t="shared" si="25"/>
        <v/>
      </c>
      <c r="I97" s="21" t="str">
        <f t="shared" si="26"/>
        <v/>
      </c>
      <c r="J97" s="5"/>
      <c r="K97" s="5">
        <f t="shared" si="32"/>
        <v>86</v>
      </c>
      <c r="L97" s="21" t="str">
        <f t="shared" si="27"/>
        <v/>
      </c>
      <c r="M97" s="21" t="str">
        <f t="shared" si="28"/>
        <v/>
      </c>
      <c r="N97" s="21" t="str">
        <f t="shared" si="29"/>
        <v/>
      </c>
      <c r="O97" s="5"/>
      <c r="P97" s="5"/>
      <c r="Q97" s="5"/>
    </row>
    <row r="98" spans="1:17" x14ac:dyDescent="0.25">
      <c r="A98" s="5">
        <f t="shared" si="30"/>
        <v>87</v>
      </c>
      <c r="B98" s="21" t="str">
        <f t="shared" si="21"/>
        <v/>
      </c>
      <c r="C98" s="21">
        <f t="shared" si="22"/>
        <v>120</v>
      </c>
      <c r="D98" s="21" t="str">
        <f t="shared" si="23"/>
        <v/>
      </c>
      <c r="E98" s="5"/>
      <c r="F98" s="5">
        <f t="shared" si="31"/>
        <v>87</v>
      </c>
      <c r="G98" s="21" t="str">
        <f t="shared" si="24"/>
        <v/>
      </c>
      <c r="H98" s="21" t="str">
        <f t="shared" si="25"/>
        <v/>
      </c>
      <c r="I98" s="21" t="str">
        <f t="shared" si="26"/>
        <v/>
      </c>
      <c r="J98" s="5"/>
      <c r="K98" s="5">
        <f t="shared" si="32"/>
        <v>87</v>
      </c>
      <c r="L98" s="21" t="str">
        <f t="shared" si="27"/>
        <v/>
      </c>
      <c r="M98" s="21" t="str">
        <f t="shared" si="28"/>
        <v/>
      </c>
      <c r="N98" s="21" t="str">
        <f t="shared" si="29"/>
        <v/>
      </c>
      <c r="O98" s="5"/>
      <c r="P98" s="5"/>
      <c r="Q98" s="5"/>
    </row>
    <row r="99" spans="1:17" x14ac:dyDescent="0.25">
      <c r="A99" s="5">
        <f t="shared" si="30"/>
        <v>88</v>
      </c>
      <c r="B99" s="21" t="str">
        <f t="shared" si="21"/>
        <v/>
      </c>
      <c r="C99" s="21">
        <f t="shared" si="22"/>
        <v>120</v>
      </c>
      <c r="D99" s="21" t="str">
        <f t="shared" si="23"/>
        <v/>
      </c>
      <c r="E99" s="5"/>
      <c r="F99" s="5">
        <f t="shared" si="31"/>
        <v>88</v>
      </c>
      <c r="G99" s="21" t="str">
        <f t="shared" si="24"/>
        <v/>
      </c>
      <c r="H99" s="21" t="str">
        <f t="shared" si="25"/>
        <v/>
      </c>
      <c r="I99" s="21" t="str">
        <f t="shared" si="26"/>
        <v/>
      </c>
      <c r="J99" s="5"/>
      <c r="K99" s="5">
        <f t="shared" si="32"/>
        <v>88</v>
      </c>
      <c r="L99" s="21" t="str">
        <f t="shared" si="27"/>
        <v/>
      </c>
      <c r="M99" s="21" t="str">
        <f t="shared" si="28"/>
        <v/>
      </c>
      <c r="N99" s="21" t="str">
        <f t="shared" si="29"/>
        <v/>
      </c>
      <c r="O99" s="5"/>
      <c r="P99" s="5"/>
      <c r="Q99" s="5"/>
    </row>
    <row r="100" spans="1:17" x14ac:dyDescent="0.25">
      <c r="A100" s="5">
        <f t="shared" si="30"/>
        <v>89</v>
      </c>
      <c r="B100" s="21" t="str">
        <f t="shared" si="21"/>
        <v/>
      </c>
      <c r="C100" s="21">
        <f t="shared" si="22"/>
        <v>120</v>
      </c>
      <c r="D100" s="21" t="str">
        <f t="shared" si="23"/>
        <v/>
      </c>
      <c r="E100" s="5"/>
      <c r="F100" s="5">
        <f t="shared" si="31"/>
        <v>89</v>
      </c>
      <c r="G100" s="21" t="str">
        <f t="shared" si="24"/>
        <v/>
      </c>
      <c r="H100" s="21" t="str">
        <f t="shared" si="25"/>
        <v/>
      </c>
      <c r="I100" s="21" t="str">
        <f t="shared" si="26"/>
        <v/>
      </c>
      <c r="J100" s="5"/>
      <c r="K100" s="5">
        <f t="shared" si="32"/>
        <v>89</v>
      </c>
      <c r="L100" s="21" t="str">
        <f t="shared" si="27"/>
        <v/>
      </c>
      <c r="M100" s="21" t="str">
        <f t="shared" si="28"/>
        <v/>
      </c>
      <c r="N100" s="21" t="str">
        <f t="shared" si="29"/>
        <v/>
      </c>
      <c r="O100" s="5"/>
      <c r="P100" s="5"/>
      <c r="Q100" s="5"/>
    </row>
    <row r="101" spans="1:17" x14ac:dyDescent="0.25">
      <c r="A101" s="5">
        <f t="shared" si="30"/>
        <v>90</v>
      </c>
      <c r="B101" s="21" t="str">
        <f t="shared" si="21"/>
        <v/>
      </c>
      <c r="C101" s="21">
        <f t="shared" si="22"/>
        <v>120</v>
      </c>
      <c r="D101" s="21" t="str">
        <f t="shared" si="23"/>
        <v/>
      </c>
      <c r="E101" s="5"/>
      <c r="F101" s="5">
        <f t="shared" si="31"/>
        <v>90</v>
      </c>
      <c r="G101" s="21" t="str">
        <f t="shared" si="24"/>
        <v/>
      </c>
      <c r="H101" s="21" t="str">
        <f t="shared" si="25"/>
        <v/>
      </c>
      <c r="I101" s="21" t="str">
        <f t="shared" si="26"/>
        <v/>
      </c>
      <c r="J101" s="5"/>
      <c r="K101" s="5">
        <f t="shared" si="32"/>
        <v>90</v>
      </c>
      <c r="L101" s="21" t="str">
        <f t="shared" si="27"/>
        <v/>
      </c>
      <c r="M101" s="21" t="str">
        <f t="shared" si="28"/>
        <v/>
      </c>
      <c r="N101" s="21" t="str">
        <f t="shared" si="29"/>
        <v/>
      </c>
      <c r="O101" s="5"/>
      <c r="P101" s="5"/>
      <c r="Q101" s="5"/>
    </row>
    <row r="102" spans="1:17" x14ac:dyDescent="0.25">
      <c r="A102" s="5">
        <f t="shared" si="30"/>
        <v>91</v>
      </c>
      <c r="B102" s="21" t="str">
        <f t="shared" si="21"/>
        <v/>
      </c>
      <c r="C102" s="21">
        <f t="shared" si="22"/>
        <v>120</v>
      </c>
      <c r="D102" s="21" t="str">
        <f t="shared" si="23"/>
        <v/>
      </c>
      <c r="E102" s="5"/>
      <c r="F102" s="5">
        <f t="shared" si="31"/>
        <v>91</v>
      </c>
      <c r="G102" s="21" t="str">
        <f t="shared" si="24"/>
        <v/>
      </c>
      <c r="H102" s="21" t="str">
        <f t="shared" si="25"/>
        <v/>
      </c>
      <c r="I102" s="21" t="str">
        <f t="shared" si="26"/>
        <v/>
      </c>
      <c r="J102" s="5"/>
      <c r="K102" s="5">
        <f t="shared" si="32"/>
        <v>91</v>
      </c>
      <c r="L102" s="21" t="str">
        <f t="shared" si="27"/>
        <v/>
      </c>
      <c r="M102" s="21" t="str">
        <f t="shared" si="28"/>
        <v/>
      </c>
      <c r="N102" s="21" t="str">
        <f t="shared" si="29"/>
        <v/>
      </c>
      <c r="O102" s="5"/>
      <c r="P102" s="5"/>
      <c r="Q102" s="5"/>
    </row>
    <row r="103" spans="1:17" x14ac:dyDescent="0.25">
      <c r="A103" s="5">
        <f t="shared" si="30"/>
        <v>92</v>
      </c>
      <c r="B103" s="21" t="str">
        <f t="shared" si="21"/>
        <v/>
      </c>
      <c r="C103" s="21">
        <f t="shared" si="22"/>
        <v>120</v>
      </c>
      <c r="D103" s="21" t="str">
        <f t="shared" si="23"/>
        <v/>
      </c>
      <c r="E103" s="5"/>
      <c r="F103" s="5">
        <f t="shared" si="31"/>
        <v>92</v>
      </c>
      <c r="G103" s="21" t="str">
        <f t="shared" si="24"/>
        <v/>
      </c>
      <c r="H103" s="21" t="str">
        <f t="shared" si="25"/>
        <v/>
      </c>
      <c r="I103" s="21" t="str">
        <f t="shared" si="26"/>
        <v/>
      </c>
      <c r="J103" s="5"/>
      <c r="K103" s="5">
        <f t="shared" si="32"/>
        <v>92</v>
      </c>
      <c r="L103" s="21" t="str">
        <f t="shared" si="27"/>
        <v/>
      </c>
      <c r="M103" s="21" t="str">
        <f t="shared" si="28"/>
        <v/>
      </c>
      <c r="N103" s="21" t="str">
        <f t="shared" si="29"/>
        <v/>
      </c>
      <c r="O103" s="5"/>
      <c r="P103" s="5"/>
      <c r="Q103" s="5"/>
    </row>
    <row r="104" spans="1:17" x14ac:dyDescent="0.25">
      <c r="A104" s="5">
        <f t="shared" si="30"/>
        <v>93</v>
      </c>
      <c r="B104" s="21" t="str">
        <f t="shared" si="21"/>
        <v/>
      </c>
      <c r="C104" s="21">
        <f t="shared" si="22"/>
        <v>120</v>
      </c>
      <c r="D104" s="21" t="str">
        <f t="shared" si="23"/>
        <v/>
      </c>
      <c r="E104" s="5"/>
      <c r="F104" s="5">
        <f t="shared" si="31"/>
        <v>93</v>
      </c>
      <c r="G104" s="21" t="str">
        <f t="shared" si="24"/>
        <v/>
      </c>
      <c r="H104" s="21" t="str">
        <f t="shared" si="25"/>
        <v/>
      </c>
      <c r="I104" s="21" t="str">
        <f t="shared" si="26"/>
        <v/>
      </c>
      <c r="J104" s="5"/>
      <c r="K104" s="5">
        <f t="shared" si="32"/>
        <v>93</v>
      </c>
      <c r="L104" s="21" t="str">
        <f t="shared" si="27"/>
        <v/>
      </c>
      <c r="M104" s="21" t="str">
        <f t="shared" si="28"/>
        <v/>
      </c>
      <c r="N104" s="21" t="str">
        <f t="shared" si="29"/>
        <v/>
      </c>
      <c r="O104" s="5"/>
      <c r="P104" s="5"/>
      <c r="Q104" s="5"/>
    </row>
    <row r="105" spans="1:17" x14ac:dyDescent="0.25">
      <c r="A105" s="5">
        <f t="shared" si="30"/>
        <v>94</v>
      </c>
      <c r="B105" s="21" t="str">
        <f t="shared" si="21"/>
        <v/>
      </c>
      <c r="C105" s="21">
        <f t="shared" si="22"/>
        <v>120</v>
      </c>
      <c r="D105" s="21" t="str">
        <f t="shared" si="23"/>
        <v/>
      </c>
      <c r="E105" s="5"/>
      <c r="F105" s="5">
        <f t="shared" si="31"/>
        <v>94</v>
      </c>
      <c r="G105" s="21" t="str">
        <f t="shared" si="24"/>
        <v/>
      </c>
      <c r="H105" s="21" t="str">
        <f t="shared" si="25"/>
        <v/>
      </c>
      <c r="I105" s="21" t="str">
        <f t="shared" si="26"/>
        <v/>
      </c>
      <c r="J105" s="5"/>
      <c r="K105" s="5">
        <f t="shared" si="32"/>
        <v>94</v>
      </c>
      <c r="L105" s="21" t="str">
        <f t="shared" si="27"/>
        <v/>
      </c>
      <c r="M105" s="21" t="str">
        <f t="shared" si="28"/>
        <v/>
      </c>
      <c r="N105" s="21" t="str">
        <f t="shared" si="29"/>
        <v/>
      </c>
      <c r="O105" s="5"/>
      <c r="P105" s="5"/>
      <c r="Q105" s="5"/>
    </row>
    <row r="106" spans="1:17" x14ac:dyDescent="0.25">
      <c r="A106" s="5">
        <f t="shared" si="30"/>
        <v>95</v>
      </c>
      <c r="B106" s="21" t="str">
        <f t="shared" si="21"/>
        <v/>
      </c>
      <c r="C106" s="21">
        <f t="shared" si="22"/>
        <v>120</v>
      </c>
      <c r="D106" s="21" t="str">
        <f t="shared" si="23"/>
        <v/>
      </c>
      <c r="E106" s="5"/>
      <c r="F106" s="5">
        <f t="shared" si="31"/>
        <v>95</v>
      </c>
      <c r="G106" s="21" t="str">
        <f t="shared" si="24"/>
        <v/>
      </c>
      <c r="H106" s="21" t="str">
        <f t="shared" si="25"/>
        <v/>
      </c>
      <c r="I106" s="21" t="str">
        <f t="shared" si="26"/>
        <v/>
      </c>
      <c r="J106" s="5"/>
      <c r="K106" s="5">
        <f t="shared" si="32"/>
        <v>95</v>
      </c>
      <c r="L106" s="21" t="str">
        <f t="shared" si="27"/>
        <v/>
      </c>
      <c r="M106" s="21" t="str">
        <f t="shared" si="28"/>
        <v/>
      </c>
      <c r="N106" s="21" t="str">
        <f t="shared" si="29"/>
        <v/>
      </c>
      <c r="O106" s="5"/>
      <c r="P106" s="5"/>
      <c r="Q106" s="5"/>
    </row>
    <row r="107" spans="1:17" x14ac:dyDescent="0.25">
      <c r="A107" s="5">
        <f t="shared" si="30"/>
        <v>96</v>
      </c>
      <c r="B107" s="21" t="str">
        <f t="shared" si="21"/>
        <v/>
      </c>
      <c r="C107" s="21">
        <f t="shared" si="22"/>
        <v>120</v>
      </c>
      <c r="D107" s="21" t="str">
        <f t="shared" si="23"/>
        <v/>
      </c>
      <c r="E107" s="5"/>
      <c r="F107" s="5">
        <f t="shared" si="31"/>
        <v>96</v>
      </c>
      <c r="G107" s="21" t="str">
        <f t="shared" si="24"/>
        <v/>
      </c>
      <c r="H107" s="21" t="str">
        <f t="shared" si="25"/>
        <v/>
      </c>
      <c r="I107" s="21" t="str">
        <f t="shared" si="26"/>
        <v/>
      </c>
      <c r="J107" s="5"/>
      <c r="K107" s="5">
        <f t="shared" si="32"/>
        <v>96</v>
      </c>
      <c r="L107" s="21" t="str">
        <f t="shared" si="27"/>
        <v/>
      </c>
      <c r="M107" s="21" t="str">
        <f t="shared" si="28"/>
        <v/>
      </c>
      <c r="N107" s="21" t="str">
        <f t="shared" si="29"/>
        <v/>
      </c>
      <c r="O107" s="5"/>
      <c r="P107" s="5"/>
      <c r="Q107" s="5"/>
    </row>
    <row r="108" spans="1:17" x14ac:dyDescent="0.25">
      <c r="A108" s="5">
        <f t="shared" si="30"/>
        <v>97</v>
      </c>
      <c r="B108" s="21" t="str">
        <f t="shared" si="21"/>
        <v/>
      </c>
      <c r="C108" s="21">
        <f t="shared" si="22"/>
        <v>120</v>
      </c>
      <c r="D108" s="21" t="str">
        <f t="shared" si="23"/>
        <v/>
      </c>
      <c r="E108" s="5"/>
      <c r="F108" s="5">
        <f t="shared" si="31"/>
        <v>97</v>
      </c>
      <c r="G108" s="21" t="str">
        <f t="shared" si="24"/>
        <v/>
      </c>
      <c r="H108" s="21" t="str">
        <f t="shared" si="25"/>
        <v/>
      </c>
      <c r="I108" s="21" t="str">
        <f t="shared" si="26"/>
        <v/>
      </c>
      <c r="J108" s="5"/>
      <c r="K108" s="5">
        <f t="shared" si="32"/>
        <v>97</v>
      </c>
      <c r="L108" s="21" t="str">
        <f t="shared" si="27"/>
        <v/>
      </c>
      <c r="M108" s="21" t="str">
        <f t="shared" si="28"/>
        <v/>
      </c>
      <c r="N108" s="21" t="str">
        <f t="shared" si="29"/>
        <v/>
      </c>
      <c r="O108" s="5"/>
      <c r="P108" s="5"/>
      <c r="Q108" s="5"/>
    </row>
    <row r="109" spans="1:17" x14ac:dyDescent="0.25">
      <c r="A109" s="5">
        <f t="shared" si="30"/>
        <v>98</v>
      </c>
      <c r="B109" s="21" t="str">
        <f t="shared" si="21"/>
        <v/>
      </c>
      <c r="C109" s="21">
        <f t="shared" si="22"/>
        <v>120</v>
      </c>
      <c r="D109" s="21" t="str">
        <f t="shared" si="23"/>
        <v/>
      </c>
      <c r="E109" s="5"/>
      <c r="F109" s="5">
        <f t="shared" si="31"/>
        <v>98</v>
      </c>
      <c r="G109" s="21" t="str">
        <f t="shared" si="24"/>
        <v/>
      </c>
      <c r="H109" s="21" t="str">
        <f t="shared" si="25"/>
        <v/>
      </c>
      <c r="I109" s="21" t="str">
        <f t="shared" si="26"/>
        <v/>
      </c>
      <c r="J109" s="5"/>
      <c r="K109" s="5">
        <f t="shared" si="32"/>
        <v>98</v>
      </c>
      <c r="L109" s="21" t="str">
        <f t="shared" si="27"/>
        <v/>
      </c>
      <c r="M109" s="21" t="str">
        <f t="shared" si="28"/>
        <v/>
      </c>
      <c r="N109" s="21" t="str">
        <f t="shared" si="29"/>
        <v/>
      </c>
      <c r="O109" s="5"/>
      <c r="P109" s="5"/>
      <c r="Q109" s="5"/>
    </row>
    <row r="110" spans="1:17" x14ac:dyDescent="0.25">
      <c r="A110" s="5">
        <f t="shared" si="30"/>
        <v>99</v>
      </c>
      <c r="B110" s="21" t="str">
        <f t="shared" si="21"/>
        <v/>
      </c>
      <c r="C110" s="21" t="str">
        <f t="shared" si="22"/>
        <v/>
      </c>
      <c r="D110" s="21" t="str">
        <f t="shared" si="23"/>
        <v/>
      </c>
      <c r="E110" s="5"/>
      <c r="F110" s="5">
        <f t="shared" si="31"/>
        <v>99</v>
      </c>
      <c r="G110" s="21" t="str">
        <f t="shared" si="24"/>
        <v/>
      </c>
      <c r="H110" s="21" t="str">
        <f t="shared" si="25"/>
        <v/>
      </c>
      <c r="I110" s="21" t="str">
        <f t="shared" si="26"/>
        <v/>
      </c>
      <c r="J110" s="5"/>
      <c r="K110" s="5">
        <f t="shared" si="32"/>
        <v>99</v>
      </c>
      <c r="L110" s="21" t="str">
        <f t="shared" si="27"/>
        <v/>
      </c>
      <c r="M110" s="21" t="str">
        <f t="shared" si="28"/>
        <v/>
      </c>
      <c r="N110" s="21" t="str">
        <f t="shared" si="29"/>
        <v/>
      </c>
      <c r="O110" s="5"/>
      <c r="P110" s="5"/>
      <c r="Q110" s="5"/>
    </row>
    <row r="111" spans="1:17" x14ac:dyDescent="0.25">
      <c r="A111" s="5">
        <f t="shared" si="30"/>
        <v>100</v>
      </c>
      <c r="B111" s="21" t="str">
        <f t="shared" si="21"/>
        <v/>
      </c>
      <c r="C111" s="21" t="str">
        <f t="shared" si="22"/>
        <v/>
      </c>
      <c r="D111" s="21" t="str">
        <f t="shared" si="23"/>
        <v/>
      </c>
      <c r="E111" s="5"/>
      <c r="F111" s="5">
        <f t="shared" si="31"/>
        <v>100</v>
      </c>
      <c r="G111" s="21" t="str">
        <f t="shared" si="24"/>
        <v/>
      </c>
      <c r="H111" s="21" t="str">
        <f t="shared" si="25"/>
        <v/>
      </c>
      <c r="I111" s="21" t="str">
        <f t="shared" si="26"/>
        <v/>
      </c>
      <c r="J111" s="5"/>
      <c r="K111" s="5">
        <f t="shared" si="32"/>
        <v>100</v>
      </c>
      <c r="L111" s="21" t="str">
        <f t="shared" si="27"/>
        <v/>
      </c>
      <c r="M111" s="21" t="str">
        <f t="shared" si="28"/>
        <v/>
      </c>
      <c r="N111" s="21" t="str">
        <f t="shared" si="29"/>
        <v/>
      </c>
      <c r="O111" s="5"/>
      <c r="P111" s="5"/>
      <c r="Q111" s="5"/>
    </row>
    <row r="112" spans="1:17" x14ac:dyDescent="0.25">
      <c r="A112" s="5"/>
      <c r="B112" s="5"/>
      <c r="C112" s="5"/>
      <c r="D112" s="5"/>
      <c r="E112" s="5"/>
      <c r="F112" s="5"/>
      <c r="G112" s="5"/>
      <c r="H112" s="5"/>
      <c r="I112" s="5"/>
      <c r="J112" s="5"/>
      <c r="K112" s="5"/>
      <c r="L112" s="5"/>
      <c r="M112" s="5"/>
      <c r="N112" s="5"/>
      <c r="O112" s="5"/>
      <c r="P112" s="5"/>
      <c r="Q112" s="5"/>
    </row>
    <row r="113" spans="1:18" x14ac:dyDescent="0.25">
      <c r="A113" s="166" t="str">
        <f>CONCATENATE("Version ",'Change Log'!$B$2," – © 2015-",YEAR('Change Log'!$A$2),", William W. Davis, MSPM, PMP")</f>
        <v>Version 3.0.2 – © 2015-2019, William W. Davis, MSPM, PMP</v>
      </c>
      <c r="B113" s="5"/>
      <c r="C113" s="5"/>
      <c r="D113" s="2"/>
      <c r="E113" s="2"/>
      <c r="F113" s="5"/>
      <c r="G113" s="5"/>
      <c r="H113" s="5"/>
      <c r="I113" s="5"/>
      <c r="J113" s="2"/>
      <c r="K113" s="5"/>
      <c r="L113" s="5"/>
      <c r="M113" s="5"/>
      <c r="N113" s="5"/>
      <c r="O113" s="5"/>
      <c r="P113" s="5"/>
      <c r="Q113" s="5"/>
      <c r="R113" s="5"/>
    </row>
    <row r="114" spans="1:18" x14ac:dyDescent="0.25">
      <c r="A114" s="329" t="s">
        <v>50</v>
      </c>
      <c r="B114" s="329"/>
      <c r="C114" s="329"/>
      <c r="D114" s="329"/>
      <c r="E114" s="329"/>
      <c r="F114" s="329"/>
      <c r="G114" s="329"/>
      <c r="H114" s="5"/>
      <c r="I114" s="5"/>
      <c r="J114" s="2"/>
      <c r="K114" s="5"/>
      <c r="L114" s="5"/>
      <c r="M114" s="5"/>
      <c r="N114" s="5"/>
      <c r="O114" s="5"/>
      <c r="P114" s="5"/>
      <c r="Q114" s="5"/>
      <c r="R114" s="5"/>
    </row>
    <row r="115" spans="1:18" x14ac:dyDescent="0.25">
      <c r="A115" s="329" t="s">
        <v>147</v>
      </c>
      <c r="B115" s="329"/>
      <c r="C115" s="329"/>
      <c r="D115" s="329"/>
      <c r="E115" s="329"/>
      <c r="F115" s="329"/>
      <c r="G115" s="329"/>
      <c r="H115" s="5"/>
      <c r="I115" s="5"/>
      <c r="J115" s="2"/>
      <c r="K115" s="5"/>
      <c r="L115" s="5"/>
      <c r="M115" s="5"/>
      <c r="N115" s="5"/>
      <c r="O115" s="5"/>
      <c r="P115" s="5"/>
      <c r="Q115" s="5"/>
      <c r="R115" s="5"/>
    </row>
    <row r="116" spans="1:18" x14ac:dyDescent="0.25">
      <c r="A116" s="329" t="s">
        <v>96</v>
      </c>
      <c r="B116" s="329"/>
      <c r="C116" s="329"/>
      <c r="D116" s="329"/>
      <c r="E116" s="329"/>
      <c r="F116" s="329"/>
      <c r="G116" s="329"/>
      <c r="H116" s="5"/>
      <c r="I116" s="5"/>
      <c r="J116" s="2"/>
      <c r="K116" s="5"/>
      <c r="L116" s="5"/>
      <c r="M116" s="5"/>
      <c r="N116" s="5"/>
      <c r="O116" s="5"/>
      <c r="P116" s="5"/>
      <c r="Q116" s="5"/>
      <c r="R116" s="5"/>
    </row>
    <row r="117" spans="1:18" x14ac:dyDescent="0.25">
      <c r="A117" s="329" t="s">
        <v>230</v>
      </c>
      <c r="B117" s="329"/>
      <c r="C117" s="329"/>
      <c r="D117" s="329"/>
      <c r="E117" s="329"/>
      <c r="F117" s="329"/>
      <c r="G117" s="329"/>
      <c r="H117" s="5"/>
      <c r="I117" s="5"/>
      <c r="J117" s="2"/>
      <c r="K117" s="5"/>
      <c r="L117" s="5"/>
      <c r="M117" s="5"/>
      <c r="N117" s="5"/>
      <c r="O117" s="5"/>
      <c r="P117" s="5"/>
      <c r="Q117" s="5"/>
      <c r="R117" s="5"/>
    </row>
    <row r="118" spans="1:18" x14ac:dyDescent="0.25">
      <c r="A118" s="329" t="s">
        <v>97</v>
      </c>
      <c r="B118" s="329"/>
      <c r="C118" s="329"/>
      <c r="D118" s="329"/>
      <c r="E118" s="329"/>
      <c r="F118" s="329"/>
      <c r="G118" s="329"/>
      <c r="H118" s="5"/>
      <c r="I118" s="5"/>
      <c r="J118" s="2"/>
      <c r="K118" s="5"/>
      <c r="L118" s="5"/>
      <c r="M118" s="5"/>
      <c r="N118" s="5"/>
      <c r="O118" s="5"/>
      <c r="P118" s="5"/>
      <c r="Q118" s="5"/>
      <c r="R118" s="5"/>
    </row>
    <row r="119" spans="1:18" x14ac:dyDescent="0.25">
      <c r="A119" s="165" t="s">
        <v>225</v>
      </c>
      <c r="B119" s="5"/>
      <c r="C119" s="5"/>
      <c r="D119" s="2"/>
      <c r="E119" s="2"/>
      <c r="F119" s="5"/>
      <c r="G119" s="5"/>
      <c r="H119" s="5"/>
      <c r="I119" s="5"/>
      <c r="J119" s="2"/>
      <c r="K119" s="5"/>
      <c r="L119" s="5"/>
      <c r="M119" s="5"/>
      <c r="N119" s="5"/>
      <c r="O119" s="5"/>
      <c r="P119" s="5"/>
      <c r="Q119" s="5"/>
      <c r="R119" s="5"/>
    </row>
    <row r="120" spans="1:18" x14ac:dyDescent="0.25">
      <c r="A120" s="165" t="s">
        <v>94</v>
      </c>
      <c r="B120" s="5"/>
      <c r="C120" s="5"/>
      <c r="D120" s="2"/>
      <c r="E120" s="2"/>
      <c r="F120" s="5"/>
      <c r="G120" s="5"/>
      <c r="H120" s="5"/>
      <c r="I120" s="5"/>
      <c r="J120" s="2"/>
      <c r="K120" s="5"/>
      <c r="L120" s="5"/>
      <c r="M120" s="5"/>
      <c r="N120" s="5"/>
      <c r="O120" s="5"/>
      <c r="P120" s="5"/>
      <c r="Q120" s="5"/>
      <c r="R120" s="5"/>
    </row>
    <row r="121" spans="1:18" x14ac:dyDescent="0.25">
      <c r="A121" s="165" t="s">
        <v>224</v>
      </c>
      <c r="B121" s="5"/>
      <c r="C121" s="5"/>
      <c r="D121" s="2"/>
      <c r="E121" s="2"/>
      <c r="F121" s="5"/>
      <c r="G121" s="5"/>
      <c r="H121" s="5"/>
      <c r="I121" s="5"/>
      <c r="J121" s="2"/>
      <c r="K121" s="5"/>
      <c r="L121" s="5"/>
      <c r="M121" s="5"/>
      <c r="N121" s="5"/>
      <c r="O121" s="5"/>
      <c r="P121" s="5"/>
      <c r="Q121" s="5"/>
      <c r="R121" s="5"/>
    </row>
    <row r="122" spans="1:18" x14ac:dyDescent="0.25">
      <c r="A122" s="165" t="s">
        <v>226</v>
      </c>
      <c r="B122" s="5"/>
      <c r="C122" s="5"/>
      <c r="D122" s="2"/>
      <c r="E122" s="2"/>
      <c r="F122" s="5"/>
      <c r="G122" s="5"/>
      <c r="H122" s="5"/>
      <c r="I122" s="5"/>
      <c r="J122" s="2"/>
      <c r="K122" s="5"/>
      <c r="L122" s="5"/>
      <c r="M122" s="5"/>
      <c r="N122" s="5"/>
      <c r="O122" s="5"/>
      <c r="P122" s="5"/>
      <c r="Q122" s="5"/>
      <c r="R122" s="5"/>
    </row>
    <row r="123" spans="1:18" x14ac:dyDescent="0.25">
      <c r="A123" s="165" t="s">
        <v>809</v>
      </c>
      <c r="B123" s="5"/>
      <c r="C123" s="5"/>
      <c r="D123" s="2"/>
      <c r="E123" s="2"/>
      <c r="F123" s="5"/>
      <c r="G123" s="5"/>
      <c r="H123" s="5"/>
      <c r="I123" s="5"/>
      <c r="J123" s="2"/>
      <c r="K123" s="5"/>
      <c r="L123" s="5"/>
      <c r="M123" s="5"/>
      <c r="N123" s="5"/>
      <c r="O123" s="5"/>
      <c r="P123" s="5"/>
      <c r="Q123" s="5"/>
    </row>
    <row r="124" spans="1:18" x14ac:dyDescent="0.25">
      <c r="A124" s="165" t="s">
        <v>810</v>
      </c>
      <c r="B124" s="5"/>
      <c r="C124" s="5"/>
      <c r="D124" s="5"/>
      <c r="E124" s="5"/>
      <c r="F124" s="5"/>
      <c r="G124" s="5"/>
      <c r="H124" s="5"/>
      <c r="I124" s="5"/>
      <c r="J124" s="5"/>
      <c r="K124" s="5"/>
      <c r="L124" s="5"/>
      <c r="M124" s="5"/>
      <c r="N124" s="5"/>
      <c r="O124" s="5"/>
      <c r="P124" s="5"/>
      <c r="Q124" s="5"/>
    </row>
    <row r="125" spans="1:18" x14ac:dyDescent="0.25">
      <c r="A125" s="165"/>
      <c r="B125" s="5"/>
      <c r="C125" s="5"/>
      <c r="D125" s="5"/>
      <c r="E125" s="5"/>
      <c r="F125" s="5"/>
      <c r="G125" s="5"/>
      <c r="H125" s="5"/>
      <c r="I125" s="5"/>
      <c r="J125" s="5"/>
      <c r="K125" s="5"/>
      <c r="L125" s="5"/>
      <c r="M125" s="5"/>
      <c r="N125" s="5"/>
      <c r="O125" s="5"/>
      <c r="P125" s="5"/>
      <c r="Q125" s="5"/>
    </row>
    <row r="126" spans="1:18" x14ac:dyDescent="0.25">
      <c r="A126" s="165" t="s">
        <v>811</v>
      </c>
    </row>
    <row r="127" spans="1:18" x14ac:dyDescent="0.25">
      <c r="A127" s="165" t="s">
        <v>93</v>
      </c>
    </row>
    <row r="128" spans="1:18" x14ac:dyDescent="0.25">
      <c r="A128" s="332" t="s">
        <v>817</v>
      </c>
      <c r="B128" s="332"/>
      <c r="C128" s="332"/>
      <c r="D128" s="332"/>
      <c r="E128" s="332"/>
      <c r="F128" s="332"/>
      <c r="G128" s="332"/>
    </row>
  </sheetData>
  <mergeCells count="12">
    <mergeCell ref="A128:G128"/>
    <mergeCell ref="L2:N2"/>
    <mergeCell ref="B10:D10"/>
    <mergeCell ref="G10:I10"/>
    <mergeCell ref="L10:N10"/>
    <mergeCell ref="A118:G118"/>
    <mergeCell ref="B2:D2"/>
    <mergeCell ref="G2:I2"/>
    <mergeCell ref="A114:G114"/>
    <mergeCell ref="A115:G115"/>
    <mergeCell ref="A116:G116"/>
    <mergeCell ref="A117:G117"/>
  </mergeCells>
  <hyperlinks>
    <hyperlink ref="A114" r:id="rId1" xr:uid="{00000000-0004-0000-0700-000000000000}"/>
    <hyperlink ref="A115" r:id="rId2" display="Take a Pluralsight course on Statistical PERT" xr:uid="{00000000-0004-0000-0700-000001000000}"/>
    <hyperlink ref="A116" r:id="rId3" xr:uid="{00000000-0004-0000-0700-000002000000}"/>
    <hyperlink ref="A118" r:id="rId4" xr:uid="{00000000-0004-0000-0700-000003000000}"/>
    <hyperlink ref="A116:G116" r:id="rId5" display="Watch Statistical PERT videos on YouTube " xr:uid="{00000000-0004-0000-0700-000004000000}"/>
    <hyperlink ref="A117:G117" r:id="rId6" display="Connect with or follow me on LinkedIn" xr:uid="{066E9D6B-071B-45CD-B0FE-B29E11923DD6}"/>
    <hyperlink ref="A115:G115" r:id="rId7" display="Watch a Pluralsight course on Statistical PERT® Normal Edition" xr:uid="{8BC7EBB8-DA25-4658-BE50-898F5F676E2E}"/>
    <hyperlink ref="A128" r:id="rId8" xr:uid="{5B9C6AD6-D27C-4190-ABBE-7B9D5C89F136}"/>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9AAD7-856A-4514-ABB9-F3C6B105C840}">
  <dimension ref="A1:G28"/>
  <sheetViews>
    <sheetView showGridLines="0" showRowColHeaders="0" zoomScaleNormal="100" workbookViewId="0">
      <selection activeCell="A30" sqref="A30"/>
    </sheetView>
  </sheetViews>
  <sheetFormatPr defaultRowHeight="15" x14ac:dyDescent="0.25"/>
  <cols>
    <col min="1" max="16384" width="9.140625" style="11"/>
  </cols>
  <sheetData>
    <row r="1" spans="1:5" ht="28.5" x14ac:dyDescent="0.45">
      <c r="A1" s="290" t="s">
        <v>815</v>
      </c>
    </row>
    <row r="3" spans="1:5" x14ac:dyDescent="0.25">
      <c r="E3" s="227" t="s">
        <v>211</v>
      </c>
    </row>
    <row r="4" spans="1:5" ht="15.75" x14ac:dyDescent="0.25">
      <c r="E4" s="227" t="s">
        <v>816</v>
      </c>
    </row>
    <row r="5" spans="1:5" x14ac:dyDescent="0.25">
      <c r="E5" s="227"/>
    </row>
    <row r="6" spans="1:5" x14ac:dyDescent="0.25">
      <c r="E6" s="227" t="s">
        <v>222</v>
      </c>
    </row>
    <row r="7" spans="1:5" x14ac:dyDescent="0.25">
      <c r="E7" s="227" t="s">
        <v>212</v>
      </c>
    </row>
    <row r="8" spans="1:5" x14ac:dyDescent="0.25">
      <c r="E8" s="227" t="s">
        <v>213</v>
      </c>
    </row>
    <row r="9" spans="1:5" x14ac:dyDescent="0.25">
      <c r="E9" s="227" t="s">
        <v>214</v>
      </c>
    </row>
    <row r="10" spans="1:5" x14ac:dyDescent="0.25">
      <c r="E10" s="227"/>
    </row>
    <row r="11" spans="1:5" x14ac:dyDescent="0.25">
      <c r="E11" s="227" t="s">
        <v>215</v>
      </c>
    </row>
    <row r="12" spans="1:5" x14ac:dyDescent="0.25">
      <c r="E12" s="227" t="s">
        <v>221</v>
      </c>
    </row>
    <row r="13" spans="1:5" x14ac:dyDescent="0.25">
      <c r="E13" s="227" t="s">
        <v>218</v>
      </c>
    </row>
    <row r="14" spans="1:5" x14ac:dyDescent="0.25">
      <c r="E14" s="227" t="s">
        <v>219</v>
      </c>
    </row>
    <row r="15" spans="1:5" x14ac:dyDescent="0.25">
      <c r="E15" s="228" t="s">
        <v>220</v>
      </c>
    </row>
    <row r="16" spans="1:5" x14ac:dyDescent="0.25">
      <c r="E16" s="227"/>
    </row>
    <row r="17" spans="1:7" x14ac:dyDescent="0.25">
      <c r="E17" s="295" t="s">
        <v>216</v>
      </c>
      <c r="F17" s="295"/>
      <c r="G17" s="295"/>
    </row>
    <row r="18" spans="1:7" x14ac:dyDescent="0.25">
      <c r="E18" s="227" t="s">
        <v>217</v>
      </c>
    </row>
    <row r="24" spans="1:7" x14ac:dyDescent="0.25">
      <c r="A24" s="12"/>
      <c r="F24" s="12"/>
    </row>
    <row r="25" spans="1:7" x14ac:dyDescent="0.25">
      <c r="A25" s="111"/>
      <c r="B25" s="111"/>
      <c r="C25" s="111"/>
      <c r="D25" s="111"/>
      <c r="E25" s="111"/>
      <c r="F25" s="111"/>
    </row>
    <row r="26" spans="1:7" x14ac:dyDescent="0.25">
      <c r="A26" s="111"/>
      <c r="B26" s="111"/>
      <c r="F26" s="12"/>
    </row>
    <row r="27" spans="1:7" x14ac:dyDescent="0.25">
      <c r="A27" s="111"/>
      <c r="B27" s="111"/>
      <c r="F27" s="12"/>
    </row>
    <row r="28" spans="1:7" x14ac:dyDescent="0.25">
      <c r="A28" s="111"/>
      <c r="B28" s="111"/>
      <c r="F28" s="12"/>
    </row>
  </sheetData>
  <mergeCells count="1">
    <mergeCell ref="E17:G17"/>
  </mergeCells>
  <hyperlinks>
    <hyperlink ref="A26:B26" r:id="rId1" display="Take a Pluralsight course on Statistical PERT" xr:uid="{C397DDEA-C337-4B8D-B0A0-EABA9BAC56F4}"/>
    <hyperlink ref="E17:G17" r:id="rId2" display="Visit the Collabinart website" xr:uid="{15F5FA51-97CB-4F6A-9DFC-1391D2095B37}"/>
  </hyperlinks>
  <pageMargins left="0.7" right="0.7" top="0.75" bottom="0.75" header="0.3" footer="0.3"/>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20"/>
  <sheetViews>
    <sheetView showGridLines="0" workbookViewId="0">
      <selection activeCell="A2" sqref="A2"/>
    </sheetView>
  </sheetViews>
  <sheetFormatPr defaultRowHeight="15" x14ac:dyDescent="0.25"/>
  <cols>
    <col min="1" max="1" width="10.5703125" style="31" customWidth="1"/>
    <col min="2" max="2" width="10.5703125" style="32" customWidth="1"/>
    <col min="3" max="3" width="132.42578125" style="33" customWidth="1"/>
    <col min="4" max="4" width="9.140625" customWidth="1"/>
  </cols>
  <sheetData>
    <row r="1" spans="1:3" x14ac:dyDescent="0.25">
      <c r="A1" s="28" t="s">
        <v>16</v>
      </c>
      <c r="B1" s="29" t="s">
        <v>17</v>
      </c>
      <c r="C1" s="30" t="s">
        <v>18</v>
      </c>
    </row>
    <row r="2" spans="1:3" x14ac:dyDescent="0.25">
      <c r="A2" s="222">
        <v>43655</v>
      </c>
      <c r="B2" s="223" t="s">
        <v>814</v>
      </c>
      <c r="C2" s="224" t="s">
        <v>818</v>
      </c>
    </row>
    <row r="3" spans="1:3" x14ac:dyDescent="0.25">
      <c r="A3" s="222">
        <v>43646</v>
      </c>
      <c r="B3" s="223" t="s">
        <v>294</v>
      </c>
      <c r="C3" s="224" t="s">
        <v>295</v>
      </c>
    </row>
    <row r="4" spans="1:3" x14ac:dyDescent="0.25">
      <c r="A4" s="222">
        <v>43534</v>
      </c>
      <c r="B4" s="223" t="s">
        <v>292</v>
      </c>
      <c r="C4" s="224" t="s">
        <v>293</v>
      </c>
    </row>
    <row r="5" spans="1:3" x14ac:dyDescent="0.25">
      <c r="A5" s="94">
        <v>43421</v>
      </c>
      <c r="B5" s="95" t="s">
        <v>235</v>
      </c>
      <c r="C5" s="96" t="s">
        <v>236</v>
      </c>
    </row>
    <row r="6" spans="1:3" x14ac:dyDescent="0.25">
      <c r="A6" s="94">
        <v>43365</v>
      </c>
      <c r="B6" s="95" t="s">
        <v>155</v>
      </c>
      <c r="C6" s="96" t="s">
        <v>184</v>
      </c>
    </row>
    <row r="7" spans="1:3" x14ac:dyDescent="0.25">
      <c r="A7" s="94">
        <v>42795</v>
      </c>
      <c r="B7" s="95" t="s">
        <v>111</v>
      </c>
      <c r="C7" s="96" t="s">
        <v>116</v>
      </c>
    </row>
    <row r="8" spans="1:3" x14ac:dyDescent="0.25">
      <c r="A8" s="94">
        <v>42769</v>
      </c>
      <c r="B8" s="95" t="s">
        <v>103</v>
      </c>
      <c r="C8" s="96" t="s">
        <v>104</v>
      </c>
    </row>
    <row r="9" spans="1:3" x14ac:dyDescent="0.25">
      <c r="A9" s="94">
        <v>42747</v>
      </c>
      <c r="B9" s="95" t="s">
        <v>101</v>
      </c>
      <c r="C9" s="96" t="s">
        <v>102</v>
      </c>
    </row>
    <row r="10" spans="1:3" x14ac:dyDescent="0.25">
      <c r="A10" s="94">
        <v>42738</v>
      </c>
      <c r="B10" s="95" t="s">
        <v>100</v>
      </c>
      <c r="C10" s="96" t="s">
        <v>154</v>
      </c>
    </row>
    <row r="11" spans="1:3" x14ac:dyDescent="0.25">
      <c r="A11" s="94">
        <v>42736</v>
      </c>
      <c r="B11" s="95" t="s">
        <v>61</v>
      </c>
      <c r="C11" s="96" t="s">
        <v>79</v>
      </c>
    </row>
    <row r="12" spans="1:3" x14ac:dyDescent="0.25">
      <c r="A12" s="91">
        <v>42649</v>
      </c>
      <c r="B12" s="92" t="s">
        <v>59</v>
      </c>
      <c r="C12" s="93" t="s">
        <v>60</v>
      </c>
    </row>
    <row r="13" spans="1:3" x14ac:dyDescent="0.25">
      <c r="A13" s="91">
        <v>42646</v>
      </c>
      <c r="B13" s="92" t="s">
        <v>54</v>
      </c>
      <c r="C13" s="93" t="s">
        <v>58</v>
      </c>
    </row>
    <row r="14" spans="1:3" x14ac:dyDescent="0.25">
      <c r="A14" s="91">
        <v>42634</v>
      </c>
      <c r="B14" s="92" t="s">
        <v>49</v>
      </c>
      <c r="C14" s="93" t="s">
        <v>51</v>
      </c>
    </row>
    <row r="15" spans="1:3" x14ac:dyDescent="0.25">
      <c r="A15" s="91">
        <v>42623</v>
      </c>
      <c r="B15" s="92" t="s">
        <v>32</v>
      </c>
      <c r="C15" s="93" t="s">
        <v>36</v>
      </c>
    </row>
    <row r="16" spans="1:3" x14ac:dyDescent="0.25">
      <c r="A16" s="91">
        <v>42560</v>
      </c>
      <c r="B16" s="92" t="s">
        <v>28</v>
      </c>
      <c r="C16" s="93" t="s">
        <v>29</v>
      </c>
    </row>
    <row r="17" spans="1:3" x14ac:dyDescent="0.25">
      <c r="A17" s="91">
        <v>42554</v>
      </c>
      <c r="B17" s="92" t="s">
        <v>26</v>
      </c>
      <c r="C17" s="93" t="s">
        <v>27</v>
      </c>
    </row>
    <row r="18" spans="1:3" x14ac:dyDescent="0.25">
      <c r="A18" s="91">
        <v>42286</v>
      </c>
      <c r="B18" s="92" t="s">
        <v>23</v>
      </c>
      <c r="C18" s="93" t="s">
        <v>24</v>
      </c>
    </row>
    <row r="19" spans="1:3" x14ac:dyDescent="0.25">
      <c r="A19" s="91">
        <v>42264</v>
      </c>
      <c r="B19" s="92" t="s">
        <v>21</v>
      </c>
      <c r="C19" s="93" t="s">
        <v>22</v>
      </c>
    </row>
    <row r="20" spans="1:3" x14ac:dyDescent="0.25">
      <c r="A20" s="91">
        <v>42216</v>
      </c>
      <c r="B20" s="92" t="s">
        <v>19</v>
      </c>
      <c r="C20" s="93" t="s">
        <v>20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330B2-8424-4DD4-B2C0-7638C43432D5}">
  <dimension ref="A1:A676"/>
  <sheetViews>
    <sheetView showGridLines="0" showRowColHeaders="0" workbookViewId="0"/>
  </sheetViews>
  <sheetFormatPr defaultRowHeight="15" x14ac:dyDescent="0.25"/>
  <cols>
    <col min="1" max="1" width="9.140625" style="289"/>
  </cols>
  <sheetData>
    <row r="1" spans="1:1" x14ac:dyDescent="0.25">
      <c r="A1" s="287" t="s">
        <v>808</v>
      </c>
    </row>
    <row r="2" spans="1:1" x14ac:dyDescent="0.25">
      <c r="A2" s="287" t="s">
        <v>296</v>
      </c>
    </row>
    <row r="3" spans="1:1" x14ac:dyDescent="0.25">
      <c r="A3" s="287"/>
    </row>
    <row r="4" spans="1:1" x14ac:dyDescent="0.25">
      <c r="A4" s="287" t="s">
        <v>297</v>
      </c>
    </row>
    <row r="5" spans="1:1" x14ac:dyDescent="0.25">
      <c r="A5" s="287" t="s">
        <v>298</v>
      </c>
    </row>
    <row r="6" spans="1:1" x14ac:dyDescent="0.25">
      <c r="A6" s="287" t="s">
        <v>299</v>
      </c>
    </row>
    <row r="7" spans="1:1" x14ac:dyDescent="0.25">
      <c r="A7" s="287"/>
    </row>
    <row r="8" spans="1:1" x14ac:dyDescent="0.25">
      <c r="A8" s="287" t="s">
        <v>300</v>
      </c>
    </row>
    <row r="9" spans="1:1" x14ac:dyDescent="0.25">
      <c r="A9" s="287"/>
    </row>
    <row r="10" spans="1:1" x14ac:dyDescent="0.25">
      <c r="A10" s="287" t="s">
        <v>301</v>
      </c>
    </row>
    <row r="11" spans="1:1" x14ac:dyDescent="0.25">
      <c r="A11" s="287" t="s">
        <v>302</v>
      </c>
    </row>
    <row r="12" spans="1:1" x14ac:dyDescent="0.25">
      <c r="A12" s="287"/>
    </row>
    <row r="13" spans="1:1" x14ac:dyDescent="0.25">
      <c r="A13" s="287" t="s">
        <v>303</v>
      </c>
    </row>
    <row r="14" spans="1:1" x14ac:dyDescent="0.25">
      <c r="A14" s="287" t="s">
        <v>304</v>
      </c>
    </row>
    <row r="15" spans="1:1" x14ac:dyDescent="0.25">
      <c r="A15" s="287" t="s">
        <v>305</v>
      </c>
    </row>
    <row r="16" spans="1:1" x14ac:dyDescent="0.25">
      <c r="A16" s="287" t="s">
        <v>306</v>
      </c>
    </row>
    <row r="17" spans="1:1" x14ac:dyDescent="0.25">
      <c r="A17" s="287" t="s">
        <v>307</v>
      </c>
    </row>
    <row r="18" spans="1:1" x14ac:dyDescent="0.25">
      <c r="A18" s="287" t="s">
        <v>308</v>
      </c>
    </row>
    <row r="19" spans="1:1" x14ac:dyDescent="0.25">
      <c r="A19" s="287" t="s">
        <v>309</v>
      </c>
    </row>
    <row r="20" spans="1:1" x14ac:dyDescent="0.25">
      <c r="A20" s="287" t="s">
        <v>310</v>
      </c>
    </row>
    <row r="21" spans="1:1" x14ac:dyDescent="0.25">
      <c r="A21" s="287"/>
    </row>
    <row r="22" spans="1:1" x14ac:dyDescent="0.25">
      <c r="A22" s="287" t="s">
        <v>311</v>
      </c>
    </row>
    <row r="23" spans="1:1" x14ac:dyDescent="0.25">
      <c r="A23" s="287" t="s">
        <v>312</v>
      </c>
    </row>
    <row r="24" spans="1:1" x14ac:dyDescent="0.25">
      <c r="A24" s="287" t="s">
        <v>313</v>
      </c>
    </row>
    <row r="25" spans="1:1" x14ac:dyDescent="0.25">
      <c r="A25" s="287" t="s">
        <v>314</v>
      </c>
    </row>
    <row r="26" spans="1:1" x14ac:dyDescent="0.25">
      <c r="A26" s="287" t="s">
        <v>315</v>
      </c>
    </row>
    <row r="27" spans="1:1" x14ac:dyDescent="0.25">
      <c r="A27" s="287" t="s">
        <v>316</v>
      </c>
    </row>
    <row r="28" spans="1:1" x14ac:dyDescent="0.25">
      <c r="A28" s="287"/>
    </row>
    <row r="29" spans="1:1" x14ac:dyDescent="0.25">
      <c r="A29" s="287" t="s">
        <v>317</v>
      </c>
    </row>
    <row r="30" spans="1:1" x14ac:dyDescent="0.25">
      <c r="A30" s="287" t="s">
        <v>318</v>
      </c>
    </row>
    <row r="31" spans="1:1" x14ac:dyDescent="0.25">
      <c r="A31" s="287" t="s">
        <v>319</v>
      </c>
    </row>
    <row r="32" spans="1:1" x14ac:dyDescent="0.25">
      <c r="A32" s="287" t="s">
        <v>320</v>
      </c>
    </row>
    <row r="33" spans="1:1" x14ac:dyDescent="0.25">
      <c r="A33" s="287"/>
    </row>
    <row r="34" spans="1:1" x14ac:dyDescent="0.25">
      <c r="A34" s="287" t="s">
        <v>321</v>
      </c>
    </row>
    <row r="35" spans="1:1" x14ac:dyDescent="0.25">
      <c r="A35" s="287" t="s">
        <v>322</v>
      </c>
    </row>
    <row r="36" spans="1:1" x14ac:dyDescent="0.25">
      <c r="A36" s="287" t="s">
        <v>323</v>
      </c>
    </row>
    <row r="37" spans="1:1" x14ac:dyDescent="0.25">
      <c r="A37" s="287" t="s">
        <v>324</v>
      </c>
    </row>
    <row r="38" spans="1:1" x14ac:dyDescent="0.25">
      <c r="A38" s="287" t="s">
        <v>325</v>
      </c>
    </row>
    <row r="39" spans="1:1" x14ac:dyDescent="0.25">
      <c r="A39" s="287"/>
    </row>
    <row r="40" spans="1:1" x14ac:dyDescent="0.25">
      <c r="A40" s="287" t="s">
        <v>326</v>
      </c>
    </row>
    <row r="41" spans="1:1" x14ac:dyDescent="0.25">
      <c r="A41" s="287" t="s">
        <v>327</v>
      </c>
    </row>
    <row r="42" spans="1:1" x14ac:dyDescent="0.25">
      <c r="A42" s="287" t="s">
        <v>328</v>
      </c>
    </row>
    <row r="43" spans="1:1" x14ac:dyDescent="0.25">
      <c r="A43" s="287"/>
    </row>
    <row r="44" spans="1:1" x14ac:dyDescent="0.25">
      <c r="A44" s="287" t="s">
        <v>329</v>
      </c>
    </row>
    <row r="45" spans="1:1" x14ac:dyDescent="0.25">
      <c r="A45" s="287" t="s">
        <v>330</v>
      </c>
    </row>
    <row r="46" spans="1:1" x14ac:dyDescent="0.25">
      <c r="A46" s="287" t="s">
        <v>331</v>
      </c>
    </row>
    <row r="47" spans="1:1" x14ac:dyDescent="0.25">
      <c r="A47" s="287" t="s">
        <v>332</v>
      </c>
    </row>
    <row r="48" spans="1:1" x14ac:dyDescent="0.25">
      <c r="A48" s="287" t="s">
        <v>333</v>
      </c>
    </row>
    <row r="49" spans="1:1" x14ac:dyDescent="0.25">
      <c r="A49" s="287"/>
    </row>
    <row r="50" spans="1:1" x14ac:dyDescent="0.25">
      <c r="A50" s="287" t="s">
        <v>334</v>
      </c>
    </row>
    <row r="51" spans="1:1" x14ac:dyDescent="0.25">
      <c r="A51" s="287" t="s">
        <v>335</v>
      </c>
    </row>
    <row r="52" spans="1:1" x14ac:dyDescent="0.25">
      <c r="A52" s="287" t="s">
        <v>336</v>
      </c>
    </row>
    <row r="53" spans="1:1" x14ac:dyDescent="0.25">
      <c r="A53" s="287" t="s">
        <v>337</v>
      </c>
    </row>
    <row r="54" spans="1:1" x14ac:dyDescent="0.25">
      <c r="A54" s="287" t="s">
        <v>338</v>
      </c>
    </row>
    <row r="55" spans="1:1" x14ac:dyDescent="0.25">
      <c r="A55" s="287" t="s">
        <v>339</v>
      </c>
    </row>
    <row r="56" spans="1:1" x14ac:dyDescent="0.25">
      <c r="A56" s="287" t="s">
        <v>340</v>
      </c>
    </row>
    <row r="57" spans="1:1" x14ac:dyDescent="0.25">
      <c r="A57" s="287" t="s">
        <v>341</v>
      </c>
    </row>
    <row r="58" spans="1:1" x14ac:dyDescent="0.25">
      <c r="A58" s="287" t="s">
        <v>342</v>
      </c>
    </row>
    <row r="59" spans="1:1" x14ac:dyDescent="0.25">
      <c r="A59" s="287" t="s">
        <v>343</v>
      </c>
    </row>
    <row r="60" spans="1:1" x14ac:dyDescent="0.25">
      <c r="A60" s="287"/>
    </row>
    <row r="61" spans="1:1" x14ac:dyDescent="0.25">
      <c r="A61" s="287" t="s">
        <v>344</v>
      </c>
    </row>
    <row r="62" spans="1:1" x14ac:dyDescent="0.25">
      <c r="A62" s="287" t="s">
        <v>345</v>
      </c>
    </row>
    <row r="63" spans="1:1" x14ac:dyDescent="0.25">
      <c r="A63" s="287" t="s">
        <v>346</v>
      </c>
    </row>
    <row r="64" spans="1:1" x14ac:dyDescent="0.25">
      <c r="A64" s="287" t="s">
        <v>347</v>
      </c>
    </row>
    <row r="65" spans="1:1" x14ac:dyDescent="0.25">
      <c r="A65" s="287" t="s">
        <v>348</v>
      </c>
    </row>
    <row r="66" spans="1:1" x14ac:dyDescent="0.25">
      <c r="A66" s="287" t="s">
        <v>349</v>
      </c>
    </row>
    <row r="67" spans="1:1" x14ac:dyDescent="0.25">
      <c r="A67" s="287"/>
    </row>
    <row r="68" spans="1:1" x14ac:dyDescent="0.25">
      <c r="A68" s="287" t="s">
        <v>350</v>
      </c>
    </row>
    <row r="69" spans="1:1" x14ac:dyDescent="0.25">
      <c r="A69" s="287" t="s">
        <v>351</v>
      </c>
    </row>
    <row r="70" spans="1:1" x14ac:dyDescent="0.25">
      <c r="A70" s="287"/>
    </row>
    <row r="71" spans="1:1" x14ac:dyDescent="0.25">
      <c r="A71" s="287" t="s">
        <v>352</v>
      </c>
    </row>
    <row r="72" spans="1:1" x14ac:dyDescent="0.25">
      <c r="A72" s="287"/>
    </row>
    <row r="73" spans="1:1" x14ac:dyDescent="0.25">
      <c r="A73" s="287" t="s">
        <v>353</v>
      </c>
    </row>
    <row r="74" spans="1:1" x14ac:dyDescent="0.25">
      <c r="A74" s="287"/>
    </row>
    <row r="75" spans="1:1" x14ac:dyDescent="0.25">
      <c r="A75" s="287" t="s">
        <v>354</v>
      </c>
    </row>
    <row r="76" spans="1:1" x14ac:dyDescent="0.25">
      <c r="A76" s="287"/>
    </row>
    <row r="77" spans="1:1" x14ac:dyDescent="0.25">
      <c r="A77" s="287" t="s">
        <v>355</v>
      </c>
    </row>
    <row r="78" spans="1:1" x14ac:dyDescent="0.25">
      <c r="A78" s="287" t="s">
        <v>356</v>
      </c>
    </row>
    <row r="79" spans="1:1" x14ac:dyDescent="0.25">
      <c r="A79" s="287"/>
    </row>
    <row r="80" spans="1:1" x14ac:dyDescent="0.25">
      <c r="A80" s="287" t="s">
        <v>357</v>
      </c>
    </row>
    <row r="81" spans="1:1" x14ac:dyDescent="0.25">
      <c r="A81" s="287" t="s">
        <v>358</v>
      </c>
    </row>
    <row r="82" spans="1:1" x14ac:dyDescent="0.25">
      <c r="A82" s="287" t="s">
        <v>359</v>
      </c>
    </row>
    <row r="83" spans="1:1" x14ac:dyDescent="0.25">
      <c r="A83" s="287"/>
    </row>
    <row r="84" spans="1:1" x14ac:dyDescent="0.25">
      <c r="A84" s="287" t="s">
        <v>360</v>
      </c>
    </row>
    <row r="85" spans="1:1" x14ac:dyDescent="0.25">
      <c r="A85" s="287" t="s">
        <v>361</v>
      </c>
    </row>
    <row r="86" spans="1:1" x14ac:dyDescent="0.25">
      <c r="A86" s="287" t="s">
        <v>362</v>
      </c>
    </row>
    <row r="87" spans="1:1" x14ac:dyDescent="0.25">
      <c r="A87" s="287" t="s">
        <v>363</v>
      </c>
    </row>
    <row r="88" spans="1:1" x14ac:dyDescent="0.25">
      <c r="A88" s="287"/>
    </row>
    <row r="89" spans="1:1" x14ac:dyDescent="0.25">
      <c r="A89" s="287" t="s">
        <v>364</v>
      </c>
    </row>
    <row r="90" spans="1:1" x14ac:dyDescent="0.25">
      <c r="A90" s="287" t="s">
        <v>365</v>
      </c>
    </row>
    <row r="91" spans="1:1" x14ac:dyDescent="0.25">
      <c r="A91" s="287"/>
    </row>
    <row r="92" spans="1:1" x14ac:dyDescent="0.25">
      <c r="A92" s="287" t="s">
        <v>366</v>
      </c>
    </row>
    <row r="93" spans="1:1" x14ac:dyDescent="0.25">
      <c r="A93" s="287" t="s">
        <v>367</v>
      </c>
    </row>
    <row r="94" spans="1:1" x14ac:dyDescent="0.25">
      <c r="A94" s="287" t="s">
        <v>368</v>
      </c>
    </row>
    <row r="95" spans="1:1" x14ac:dyDescent="0.25">
      <c r="A95" s="287" t="s">
        <v>369</v>
      </c>
    </row>
    <row r="96" spans="1:1" x14ac:dyDescent="0.25">
      <c r="A96" s="287" t="s">
        <v>370</v>
      </c>
    </row>
    <row r="97" spans="1:1" x14ac:dyDescent="0.25">
      <c r="A97" s="287" t="s">
        <v>371</v>
      </c>
    </row>
    <row r="98" spans="1:1" x14ac:dyDescent="0.25">
      <c r="A98" s="287"/>
    </row>
    <row r="99" spans="1:1" x14ac:dyDescent="0.25">
      <c r="A99" s="287" t="s">
        <v>372</v>
      </c>
    </row>
    <row r="100" spans="1:1" x14ac:dyDescent="0.25">
      <c r="A100" s="287" t="s">
        <v>373</v>
      </c>
    </row>
    <row r="101" spans="1:1" x14ac:dyDescent="0.25">
      <c r="A101" s="287" t="s">
        <v>374</v>
      </c>
    </row>
    <row r="102" spans="1:1" x14ac:dyDescent="0.25">
      <c r="A102" s="287"/>
    </row>
    <row r="103" spans="1:1" x14ac:dyDescent="0.25">
      <c r="A103" s="287" t="s">
        <v>375</v>
      </c>
    </row>
    <row r="104" spans="1:1" x14ac:dyDescent="0.25">
      <c r="A104" s="287" t="s">
        <v>376</v>
      </c>
    </row>
    <row r="105" spans="1:1" x14ac:dyDescent="0.25">
      <c r="A105" s="287" t="s">
        <v>377</v>
      </c>
    </row>
    <row r="106" spans="1:1" x14ac:dyDescent="0.25">
      <c r="A106" s="287" t="s">
        <v>378</v>
      </c>
    </row>
    <row r="107" spans="1:1" x14ac:dyDescent="0.25">
      <c r="A107" s="287" t="s">
        <v>379</v>
      </c>
    </row>
    <row r="108" spans="1:1" x14ac:dyDescent="0.25">
      <c r="A108" s="287" t="s">
        <v>380</v>
      </c>
    </row>
    <row r="109" spans="1:1" x14ac:dyDescent="0.25">
      <c r="A109" s="287" t="s">
        <v>381</v>
      </c>
    </row>
    <row r="110" spans="1:1" x14ac:dyDescent="0.25">
      <c r="A110" s="287" t="s">
        <v>382</v>
      </c>
    </row>
    <row r="111" spans="1:1" x14ac:dyDescent="0.25">
      <c r="A111" s="287"/>
    </row>
    <row r="112" spans="1:1" x14ac:dyDescent="0.25">
      <c r="A112" s="287" t="s">
        <v>383</v>
      </c>
    </row>
    <row r="113" spans="1:1" x14ac:dyDescent="0.25">
      <c r="A113" s="287"/>
    </row>
    <row r="114" spans="1:1" x14ac:dyDescent="0.25">
      <c r="A114" s="287" t="s">
        <v>384</v>
      </c>
    </row>
    <row r="115" spans="1:1" x14ac:dyDescent="0.25">
      <c r="A115" s="287" t="s">
        <v>385</v>
      </c>
    </row>
    <row r="116" spans="1:1" x14ac:dyDescent="0.25">
      <c r="A116" s="287" t="s">
        <v>386</v>
      </c>
    </row>
    <row r="117" spans="1:1" x14ac:dyDescent="0.25">
      <c r="A117" s="287"/>
    </row>
    <row r="118" spans="1:1" x14ac:dyDescent="0.25">
      <c r="A118" s="287" t="s">
        <v>387</v>
      </c>
    </row>
    <row r="119" spans="1:1" x14ac:dyDescent="0.25">
      <c r="A119" s="287" t="s">
        <v>388</v>
      </c>
    </row>
    <row r="120" spans="1:1" x14ac:dyDescent="0.25">
      <c r="A120" s="287" t="s">
        <v>389</v>
      </c>
    </row>
    <row r="121" spans="1:1" x14ac:dyDescent="0.25">
      <c r="A121" s="287" t="s">
        <v>390</v>
      </c>
    </row>
    <row r="122" spans="1:1" x14ac:dyDescent="0.25">
      <c r="A122" s="287"/>
    </row>
    <row r="123" spans="1:1" x14ac:dyDescent="0.25">
      <c r="A123" s="287" t="s">
        <v>391</v>
      </c>
    </row>
    <row r="124" spans="1:1" x14ac:dyDescent="0.25">
      <c r="A124" s="287" t="s">
        <v>392</v>
      </c>
    </row>
    <row r="125" spans="1:1" x14ac:dyDescent="0.25">
      <c r="A125" s="287" t="s">
        <v>393</v>
      </c>
    </row>
    <row r="126" spans="1:1" x14ac:dyDescent="0.25">
      <c r="A126" s="287" t="s">
        <v>394</v>
      </c>
    </row>
    <row r="127" spans="1:1" x14ac:dyDescent="0.25">
      <c r="A127" s="287" t="s">
        <v>395</v>
      </c>
    </row>
    <row r="128" spans="1:1" x14ac:dyDescent="0.25">
      <c r="A128" s="287" t="s">
        <v>396</v>
      </c>
    </row>
    <row r="129" spans="1:1" x14ac:dyDescent="0.25">
      <c r="A129" s="287" t="s">
        <v>397</v>
      </c>
    </row>
    <row r="130" spans="1:1" x14ac:dyDescent="0.25">
      <c r="A130" s="287" t="s">
        <v>398</v>
      </c>
    </row>
    <row r="131" spans="1:1" x14ac:dyDescent="0.25">
      <c r="A131" s="287" t="s">
        <v>399</v>
      </c>
    </row>
    <row r="132" spans="1:1" x14ac:dyDescent="0.25">
      <c r="A132" s="287" t="s">
        <v>400</v>
      </c>
    </row>
    <row r="133" spans="1:1" x14ac:dyDescent="0.25">
      <c r="A133" s="287"/>
    </row>
    <row r="134" spans="1:1" x14ac:dyDescent="0.25">
      <c r="A134" s="287" t="s">
        <v>401</v>
      </c>
    </row>
    <row r="135" spans="1:1" x14ac:dyDescent="0.25">
      <c r="A135" s="287" t="s">
        <v>402</v>
      </c>
    </row>
    <row r="136" spans="1:1" x14ac:dyDescent="0.25">
      <c r="A136" s="287" t="s">
        <v>403</v>
      </c>
    </row>
    <row r="137" spans="1:1" x14ac:dyDescent="0.25">
      <c r="A137" s="287" t="s">
        <v>404</v>
      </c>
    </row>
    <row r="138" spans="1:1" x14ac:dyDescent="0.25">
      <c r="A138" s="287" t="s">
        <v>405</v>
      </c>
    </row>
    <row r="139" spans="1:1" x14ac:dyDescent="0.25">
      <c r="A139" s="287" t="s">
        <v>406</v>
      </c>
    </row>
    <row r="140" spans="1:1" x14ac:dyDescent="0.25">
      <c r="A140" s="287" t="s">
        <v>407</v>
      </c>
    </row>
    <row r="141" spans="1:1" x14ac:dyDescent="0.25">
      <c r="A141" s="287" t="s">
        <v>408</v>
      </c>
    </row>
    <row r="142" spans="1:1" x14ac:dyDescent="0.25">
      <c r="A142" s="287" t="s">
        <v>409</v>
      </c>
    </row>
    <row r="143" spans="1:1" x14ac:dyDescent="0.25">
      <c r="A143" s="287" t="s">
        <v>410</v>
      </c>
    </row>
    <row r="144" spans="1:1" x14ac:dyDescent="0.25">
      <c r="A144" s="287" t="s">
        <v>411</v>
      </c>
    </row>
    <row r="145" spans="1:1" x14ac:dyDescent="0.25">
      <c r="A145" s="287" t="s">
        <v>412</v>
      </c>
    </row>
    <row r="146" spans="1:1" x14ac:dyDescent="0.25">
      <c r="A146" s="287"/>
    </row>
    <row r="147" spans="1:1" x14ac:dyDescent="0.25">
      <c r="A147" s="287" t="s">
        <v>413</v>
      </c>
    </row>
    <row r="148" spans="1:1" x14ac:dyDescent="0.25">
      <c r="A148" s="287" t="s">
        <v>414</v>
      </c>
    </row>
    <row r="149" spans="1:1" x14ac:dyDescent="0.25">
      <c r="A149" s="287" t="s">
        <v>415</v>
      </c>
    </row>
    <row r="150" spans="1:1" x14ac:dyDescent="0.25">
      <c r="A150" s="287"/>
    </row>
    <row r="151" spans="1:1" x14ac:dyDescent="0.25">
      <c r="A151" s="287" t="s">
        <v>416</v>
      </c>
    </row>
    <row r="152" spans="1:1" x14ac:dyDescent="0.25">
      <c r="A152" s="287" t="s">
        <v>417</v>
      </c>
    </row>
    <row r="153" spans="1:1" x14ac:dyDescent="0.25">
      <c r="A153" s="287"/>
    </row>
    <row r="154" spans="1:1" x14ac:dyDescent="0.25">
      <c r="A154" s="287" t="s">
        <v>418</v>
      </c>
    </row>
    <row r="155" spans="1:1" x14ac:dyDescent="0.25">
      <c r="A155" s="287"/>
    </row>
    <row r="156" spans="1:1" x14ac:dyDescent="0.25">
      <c r="A156" s="287" t="s">
        <v>419</v>
      </c>
    </row>
    <row r="157" spans="1:1" x14ac:dyDescent="0.25">
      <c r="A157" s="287" t="s">
        <v>420</v>
      </c>
    </row>
    <row r="158" spans="1:1" x14ac:dyDescent="0.25">
      <c r="A158" s="287" t="s">
        <v>421</v>
      </c>
    </row>
    <row r="159" spans="1:1" x14ac:dyDescent="0.25">
      <c r="A159" s="287" t="s">
        <v>422</v>
      </c>
    </row>
    <row r="160" spans="1:1" x14ac:dyDescent="0.25">
      <c r="A160" s="287" t="s">
        <v>423</v>
      </c>
    </row>
    <row r="161" spans="1:1" x14ac:dyDescent="0.25">
      <c r="A161" s="287" t="s">
        <v>424</v>
      </c>
    </row>
    <row r="162" spans="1:1" x14ac:dyDescent="0.25">
      <c r="A162" s="287" t="s">
        <v>425</v>
      </c>
    </row>
    <row r="163" spans="1:1" x14ac:dyDescent="0.25">
      <c r="A163" s="287"/>
    </row>
    <row r="164" spans="1:1" x14ac:dyDescent="0.25">
      <c r="A164" s="287" t="s">
        <v>426</v>
      </c>
    </row>
    <row r="165" spans="1:1" x14ac:dyDescent="0.25">
      <c r="A165" s="287" t="s">
        <v>427</v>
      </c>
    </row>
    <row r="166" spans="1:1" x14ac:dyDescent="0.25">
      <c r="A166" s="287" t="s">
        <v>428</v>
      </c>
    </row>
    <row r="167" spans="1:1" x14ac:dyDescent="0.25">
      <c r="A167" s="287" t="s">
        <v>429</v>
      </c>
    </row>
    <row r="168" spans="1:1" x14ac:dyDescent="0.25">
      <c r="A168" s="287" t="s">
        <v>430</v>
      </c>
    </row>
    <row r="169" spans="1:1" x14ac:dyDescent="0.25">
      <c r="A169" s="287" t="s">
        <v>431</v>
      </c>
    </row>
    <row r="170" spans="1:1" x14ac:dyDescent="0.25">
      <c r="A170" s="287" t="s">
        <v>432</v>
      </c>
    </row>
    <row r="171" spans="1:1" x14ac:dyDescent="0.25">
      <c r="A171" s="287" t="s">
        <v>433</v>
      </c>
    </row>
    <row r="172" spans="1:1" x14ac:dyDescent="0.25">
      <c r="A172" s="287" t="s">
        <v>434</v>
      </c>
    </row>
    <row r="173" spans="1:1" x14ac:dyDescent="0.25">
      <c r="A173" s="287" t="s">
        <v>435</v>
      </c>
    </row>
    <row r="174" spans="1:1" x14ac:dyDescent="0.25">
      <c r="A174" s="287"/>
    </row>
    <row r="175" spans="1:1" x14ac:dyDescent="0.25">
      <c r="A175" s="287" t="s">
        <v>436</v>
      </c>
    </row>
    <row r="176" spans="1:1" x14ac:dyDescent="0.25">
      <c r="A176" s="287" t="s">
        <v>437</v>
      </c>
    </row>
    <row r="177" spans="1:1" x14ac:dyDescent="0.25">
      <c r="A177" s="287" t="s">
        <v>438</v>
      </c>
    </row>
    <row r="178" spans="1:1" x14ac:dyDescent="0.25">
      <c r="A178" s="287"/>
    </row>
    <row r="179" spans="1:1" x14ac:dyDescent="0.25">
      <c r="A179" s="287" t="s">
        <v>439</v>
      </c>
    </row>
    <row r="180" spans="1:1" x14ac:dyDescent="0.25">
      <c r="A180" s="287"/>
    </row>
    <row r="181" spans="1:1" x14ac:dyDescent="0.25">
      <c r="A181" s="287" t="s">
        <v>440</v>
      </c>
    </row>
    <row r="182" spans="1:1" x14ac:dyDescent="0.25">
      <c r="A182" s="287" t="s">
        <v>441</v>
      </c>
    </row>
    <row r="183" spans="1:1" x14ac:dyDescent="0.25">
      <c r="A183" s="287" t="s">
        <v>442</v>
      </c>
    </row>
    <row r="184" spans="1:1" x14ac:dyDescent="0.25">
      <c r="A184" s="287" t="s">
        <v>443</v>
      </c>
    </row>
    <row r="185" spans="1:1" x14ac:dyDescent="0.25">
      <c r="A185" s="287" t="s">
        <v>444</v>
      </c>
    </row>
    <row r="186" spans="1:1" x14ac:dyDescent="0.25">
      <c r="A186" s="287"/>
    </row>
    <row r="187" spans="1:1" x14ac:dyDescent="0.25">
      <c r="A187" s="287" t="s">
        <v>445</v>
      </c>
    </row>
    <row r="188" spans="1:1" x14ac:dyDescent="0.25">
      <c r="A188" s="287" t="s">
        <v>446</v>
      </c>
    </row>
    <row r="189" spans="1:1" x14ac:dyDescent="0.25">
      <c r="A189" s="287" t="s">
        <v>447</v>
      </c>
    </row>
    <row r="190" spans="1:1" x14ac:dyDescent="0.25">
      <c r="A190" s="287" t="s">
        <v>448</v>
      </c>
    </row>
    <row r="191" spans="1:1" x14ac:dyDescent="0.25">
      <c r="A191" s="287" t="s">
        <v>449</v>
      </c>
    </row>
    <row r="192" spans="1:1" x14ac:dyDescent="0.25">
      <c r="A192" s="287" t="s">
        <v>450</v>
      </c>
    </row>
    <row r="193" spans="1:1" x14ac:dyDescent="0.25">
      <c r="A193" s="287" t="s">
        <v>451</v>
      </c>
    </row>
    <row r="194" spans="1:1" x14ac:dyDescent="0.25">
      <c r="A194" s="287"/>
    </row>
    <row r="195" spans="1:1" x14ac:dyDescent="0.25">
      <c r="A195" s="287" t="s">
        <v>452</v>
      </c>
    </row>
    <row r="196" spans="1:1" x14ac:dyDescent="0.25">
      <c r="A196" s="287"/>
    </row>
    <row r="197" spans="1:1" x14ac:dyDescent="0.25">
      <c r="A197" s="287" t="s">
        <v>453</v>
      </c>
    </row>
    <row r="198" spans="1:1" x14ac:dyDescent="0.25">
      <c r="A198" s="287" t="s">
        <v>454</v>
      </c>
    </row>
    <row r="199" spans="1:1" x14ac:dyDescent="0.25">
      <c r="A199" s="287" t="s">
        <v>455</v>
      </c>
    </row>
    <row r="200" spans="1:1" x14ac:dyDescent="0.25">
      <c r="A200" s="287" t="s">
        <v>456</v>
      </c>
    </row>
    <row r="201" spans="1:1" x14ac:dyDescent="0.25">
      <c r="A201" s="287" t="s">
        <v>457</v>
      </c>
    </row>
    <row r="202" spans="1:1" x14ac:dyDescent="0.25">
      <c r="A202" s="287" t="s">
        <v>458</v>
      </c>
    </row>
    <row r="203" spans="1:1" x14ac:dyDescent="0.25">
      <c r="A203" s="287" t="s">
        <v>459</v>
      </c>
    </row>
    <row r="204" spans="1:1" x14ac:dyDescent="0.25">
      <c r="A204" s="287"/>
    </row>
    <row r="205" spans="1:1" x14ac:dyDescent="0.25">
      <c r="A205" s="287" t="s">
        <v>460</v>
      </c>
    </row>
    <row r="206" spans="1:1" x14ac:dyDescent="0.25">
      <c r="A206" s="287" t="s">
        <v>461</v>
      </c>
    </row>
    <row r="207" spans="1:1" x14ac:dyDescent="0.25">
      <c r="A207" s="287"/>
    </row>
    <row r="208" spans="1:1" x14ac:dyDescent="0.25">
      <c r="A208" s="287" t="s">
        <v>462</v>
      </c>
    </row>
    <row r="209" spans="1:1" x14ac:dyDescent="0.25">
      <c r="A209" s="287"/>
    </row>
    <row r="210" spans="1:1" x14ac:dyDescent="0.25">
      <c r="A210" s="287" t="s">
        <v>463</v>
      </c>
    </row>
    <row r="211" spans="1:1" x14ac:dyDescent="0.25">
      <c r="A211" s="287" t="s">
        <v>464</v>
      </c>
    </row>
    <row r="212" spans="1:1" x14ac:dyDescent="0.25">
      <c r="A212" s="287" t="s">
        <v>465</v>
      </c>
    </row>
    <row r="213" spans="1:1" x14ac:dyDescent="0.25">
      <c r="A213" s="287"/>
    </row>
    <row r="214" spans="1:1" x14ac:dyDescent="0.25">
      <c r="A214" s="287" t="s">
        <v>466</v>
      </c>
    </row>
    <row r="215" spans="1:1" x14ac:dyDescent="0.25">
      <c r="A215" s="287" t="s">
        <v>467</v>
      </c>
    </row>
    <row r="216" spans="1:1" x14ac:dyDescent="0.25">
      <c r="A216" s="287"/>
    </row>
    <row r="217" spans="1:1" x14ac:dyDescent="0.25">
      <c r="A217" s="287" t="s">
        <v>468</v>
      </c>
    </row>
    <row r="218" spans="1:1" x14ac:dyDescent="0.25">
      <c r="A218" s="287" t="s">
        <v>469</v>
      </c>
    </row>
    <row r="219" spans="1:1" x14ac:dyDescent="0.25">
      <c r="A219" s="287" t="s">
        <v>470</v>
      </c>
    </row>
    <row r="220" spans="1:1" x14ac:dyDescent="0.25">
      <c r="A220" s="287" t="s">
        <v>471</v>
      </c>
    </row>
    <row r="221" spans="1:1" x14ac:dyDescent="0.25">
      <c r="A221" s="287"/>
    </row>
    <row r="222" spans="1:1" x14ac:dyDescent="0.25">
      <c r="A222" s="287" t="s">
        <v>472</v>
      </c>
    </row>
    <row r="223" spans="1:1" x14ac:dyDescent="0.25">
      <c r="A223" s="287" t="s">
        <v>473</v>
      </c>
    </row>
    <row r="224" spans="1:1" x14ac:dyDescent="0.25">
      <c r="A224" s="287" t="s">
        <v>474</v>
      </c>
    </row>
    <row r="225" spans="1:1" x14ac:dyDescent="0.25">
      <c r="A225" s="287" t="s">
        <v>475</v>
      </c>
    </row>
    <row r="226" spans="1:1" x14ac:dyDescent="0.25">
      <c r="A226" s="287" t="s">
        <v>476</v>
      </c>
    </row>
    <row r="227" spans="1:1" x14ac:dyDescent="0.25">
      <c r="A227" s="287" t="s">
        <v>477</v>
      </c>
    </row>
    <row r="228" spans="1:1" x14ac:dyDescent="0.25">
      <c r="A228" s="287" t="s">
        <v>478</v>
      </c>
    </row>
    <row r="229" spans="1:1" x14ac:dyDescent="0.25">
      <c r="A229" s="287"/>
    </row>
    <row r="230" spans="1:1" x14ac:dyDescent="0.25">
      <c r="A230" s="287" t="s">
        <v>479</v>
      </c>
    </row>
    <row r="231" spans="1:1" x14ac:dyDescent="0.25">
      <c r="A231" s="287" t="s">
        <v>480</v>
      </c>
    </row>
    <row r="232" spans="1:1" x14ac:dyDescent="0.25">
      <c r="A232" s="287" t="s">
        <v>481</v>
      </c>
    </row>
    <row r="233" spans="1:1" x14ac:dyDescent="0.25">
      <c r="A233" s="287" t="s">
        <v>482</v>
      </c>
    </row>
    <row r="234" spans="1:1" x14ac:dyDescent="0.25">
      <c r="A234" s="287"/>
    </row>
    <row r="235" spans="1:1" x14ac:dyDescent="0.25">
      <c r="A235" s="287" t="s">
        <v>483</v>
      </c>
    </row>
    <row r="236" spans="1:1" x14ac:dyDescent="0.25">
      <c r="A236" s="287" t="s">
        <v>484</v>
      </c>
    </row>
    <row r="237" spans="1:1" x14ac:dyDescent="0.25">
      <c r="A237" s="287" t="s">
        <v>485</v>
      </c>
    </row>
    <row r="238" spans="1:1" x14ac:dyDescent="0.25">
      <c r="A238" s="287" t="s">
        <v>486</v>
      </c>
    </row>
    <row r="239" spans="1:1" x14ac:dyDescent="0.25">
      <c r="A239" s="287" t="s">
        <v>487</v>
      </c>
    </row>
    <row r="240" spans="1:1" x14ac:dyDescent="0.25">
      <c r="A240" s="287" t="s">
        <v>488</v>
      </c>
    </row>
    <row r="241" spans="1:1" x14ac:dyDescent="0.25">
      <c r="A241" s="287" t="s">
        <v>489</v>
      </c>
    </row>
    <row r="242" spans="1:1" x14ac:dyDescent="0.25">
      <c r="A242" s="287" t="s">
        <v>490</v>
      </c>
    </row>
    <row r="243" spans="1:1" x14ac:dyDescent="0.25">
      <c r="A243" s="287" t="s">
        <v>491</v>
      </c>
    </row>
    <row r="244" spans="1:1" x14ac:dyDescent="0.25">
      <c r="A244" s="287"/>
    </row>
    <row r="245" spans="1:1" x14ac:dyDescent="0.25">
      <c r="A245" s="287" t="s">
        <v>492</v>
      </c>
    </row>
    <row r="246" spans="1:1" x14ac:dyDescent="0.25">
      <c r="A246" s="287"/>
    </row>
    <row r="247" spans="1:1" x14ac:dyDescent="0.25">
      <c r="A247" s="287" t="s">
        <v>493</v>
      </c>
    </row>
    <row r="248" spans="1:1" x14ac:dyDescent="0.25">
      <c r="A248" s="287" t="s">
        <v>494</v>
      </c>
    </row>
    <row r="249" spans="1:1" x14ac:dyDescent="0.25">
      <c r="A249" s="287" t="s">
        <v>495</v>
      </c>
    </row>
    <row r="250" spans="1:1" x14ac:dyDescent="0.25">
      <c r="A250" s="287" t="s">
        <v>496</v>
      </c>
    </row>
    <row r="251" spans="1:1" x14ac:dyDescent="0.25">
      <c r="A251" s="287"/>
    </row>
    <row r="252" spans="1:1" x14ac:dyDescent="0.25">
      <c r="A252" s="287" t="s">
        <v>497</v>
      </c>
    </row>
    <row r="253" spans="1:1" x14ac:dyDescent="0.25">
      <c r="A253" s="287" t="s">
        <v>498</v>
      </c>
    </row>
    <row r="254" spans="1:1" x14ac:dyDescent="0.25">
      <c r="A254" s="287" t="s">
        <v>499</v>
      </c>
    </row>
    <row r="255" spans="1:1" x14ac:dyDescent="0.25">
      <c r="A255" s="287" t="s">
        <v>500</v>
      </c>
    </row>
    <row r="256" spans="1:1" x14ac:dyDescent="0.25">
      <c r="A256" s="287"/>
    </row>
    <row r="257" spans="1:1" x14ac:dyDescent="0.25">
      <c r="A257" s="287" t="s">
        <v>501</v>
      </c>
    </row>
    <row r="258" spans="1:1" x14ac:dyDescent="0.25">
      <c r="A258" s="287" t="s">
        <v>502</v>
      </c>
    </row>
    <row r="259" spans="1:1" x14ac:dyDescent="0.25">
      <c r="A259" s="287" t="s">
        <v>503</v>
      </c>
    </row>
    <row r="260" spans="1:1" x14ac:dyDescent="0.25">
      <c r="A260" s="287" t="s">
        <v>504</v>
      </c>
    </row>
    <row r="261" spans="1:1" x14ac:dyDescent="0.25">
      <c r="A261" s="287" t="s">
        <v>505</v>
      </c>
    </row>
    <row r="262" spans="1:1" x14ac:dyDescent="0.25">
      <c r="A262" s="287" t="s">
        <v>506</v>
      </c>
    </row>
    <row r="263" spans="1:1" x14ac:dyDescent="0.25">
      <c r="A263" s="287" t="s">
        <v>507</v>
      </c>
    </row>
    <row r="264" spans="1:1" x14ac:dyDescent="0.25">
      <c r="A264" s="287" t="s">
        <v>508</v>
      </c>
    </row>
    <row r="265" spans="1:1" x14ac:dyDescent="0.25">
      <c r="A265" s="287" t="s">
        <v>509</v>
      </c>
    </row>
    <row r="266" spans="1:1" x14ac:dyDescent="0.25">
      <c r="A266" s="287" t="s">
        <v>510</v>
      </c>
    </row>
    <row r="267" spans="1:1" x14ac:dyDescent="0.25">
      <c r="A267" s="287" t="s">
        <v>511</v>
      </c>
    </row>
    <row r="268" spans="1:1" x14ac:dyDescent="0.25">
      <c r="A268" s="287"/>
    </row>
    <row r="269" spans="1:1" x14ac:dyDescent="0.25">
      <c r="A269" s="287" t="s">
        <v>512</v>
      </c>
    </row>
    <row r="270" spans="1:1" x14ac:dyDescent="0.25">
      <c r="A270" s="287" t="s">
        <v>513</v>
      </c>
    </row>
    <row r="271" spans="1:1" x14ac:dyDescent="0.25">
      <c r="A271" s="287" t="s">
        <v>514</v>
      </c>
    </row>
    <row r="272" spans="1:1" x14ac:dyDescent="0.25">
      <c r="A272" s="287" t="s">
        <v>515</v>
      </c>
    </row>
    <row r="273" spans="1:1" x14ac:dyDescent="0.25">
      <c r="A273" s="287" t="s">
        <v>516</v>
      </c>
    </row>
    <row r="274" spans="1:1" x14ac:dyDescent="0.25">
      <c r="A274" s="287"/>
    </row>
    <row r="275" spans="1:1" x14ac:dyDescent="0.25">
      <c r="A275" s="287" t="s">
        <v>517</v>
      </c>
    </row>
    <row r="276" spans="1:1" x14ac:dyDescent="0.25">
      <c r="A276" s="287" t="s">
        <v>518</v>
      </c>
    </row>
    <row r="277" spans="1:1" x14ac:dyDescent="0.25">
      <c r="A277" s="287" t="s">
        <v>519</v>
      </c>
    </row>
    <row r="278" spans="1:1" x14ac:dyDescent="0.25">
      <c r="A278" s="287" t="s">
        <v>520</v>
      </c>
    </row>
    <row r="279" spans="1:1" x14ac:dyDescent="0.25">
      <c r="A279" s="287" t="s">
        <v>521</v>
      </c>
    </row>
    <row r="280" spans="1:1" x14ac:dyDescent="0.25">
      <c r="A280" s="287" t="s">
        <v>522</v>
      </c>
    </row>
    <row r="281" spans="1:1" x14ac:dyDescent="0.25">
      <c r="A281" s="287" t="s">
        <v>523</v>
      </c>
    </row>
    <row r="282" spans="1:1" x14ac:dyDescent="0.25">
      <c r="A282" s="287" t="s">
        <v>524</v>
      </c>
    </row>
    <row r="283" spans="1:1" x14ac:dyDescent="0.25">
      <c r="A283" s="287" t="s">
        <v>525</v>
      </c>
    </row>
    <row r="284" spans="1:1" x14ac:dyDescent="0.25">
      <c r="A284" s="287" t="s">
        <v>526</v>
      </c>
    </row>
    <row r="285" spans="1:1" x14ac:dyDescent="0.25">
      <c r="A285" s="287" t="s">
        <v>527</v>
      </c>
    </row>
    <row r="286" spans="1:1" x14ac:dyDescent="0.25">
      <c r="A286" s="287" t="s">
        <v>528</v>
      </c>
    </row>
    <row r="287" spans="1:1" x14ac:dyDescent="0.25">
      <c r="A287" s="287"/>
    </row>
    <row r="288" spans="1:1" x14ac:dyDescent="0.25">
      <c r="A288" s="287" t="s">
        <v>529</v>
      </c>
    </row>
    <row r="289" spans="1:1" x14ac:dyDescent="0.25">
      <c r="A289" s="287" t="s">
        <v>530</v>
      </c>
    </row>
    <row r="290" spans="1:1" x14ac:dyDescent="0.25">
      <c r="A290" s="287" t="s">
        <v>531</v>
      </c>
    </row>
    <row r="291" spans="1:1" x14ac:dyDescent="0.25">
      <c r="A291" s="287" t="s">
        <v>532</v>
      </c>
    </row>
    <row r="292" spans="1:1" x14ac:dyDescent="0.25">
      <c r="A292" s="287"/>
    </row>
    <row r="293" spans="1:1" x14ac:dyDescent="0.25">
      <c r="A293" s="287" t="s">
        <v>533</v>
      </c>
    </row>
    <row r="294" spans="1:1" x14ac:dyDescent="0.25">
      <c r="A294" s="287" t="s">
        <v>534</v>
      </c>
    </row>
    <row r="295" spans="1:1" x14ac:dyDescent="0.25">
      <c r="A295" s="287" t="s">
        <v>535</v>
      </c>
    </row>
    <row r="296" spans="1:1" x14ac:dyDescent="0.25">
      <c r="A296" s="287"/>
    </row>
    <row r="297" spans="1:1" x14ac:dyDescent="0.25">
      <c r="A297" s="287" t="s">
        <v>536</v>
      </c>
    </row>
    <row r="298" spans="1:1" x14ac:dyDescent="0.25">
      <c r="A298" s="287" t="s">
        <v>537</v>
      </c>
    </row>
    <row r="299" spans="1:1" x14ac:dyDescent="0.25">
      <c r="A299" s="287" t="s">
        <v>538</v>
      </c>
    </row>
    <row r="300" spans="1:1" x14ac:dyDescent="0.25">
      <c r="A300" s="287" t="s">
        <v>539</v>
      </c>
    </row>
    <row r="301" spans="1:1" x14ac:dyDescent="0.25">
      <c r="A301" s="287" t="s">
        <v>540</v>
      </c>
    </row>
    <row r="302" spans="1:1" x14ac:dyDescent="0.25">
      <c r="A302" s="287" t="s">
        <v>541</v>
      </c>
    </row>
    <row r="303" spans="1:1" x14ac:dyDescent="0.25">
      <c r="A303" s="287" t="s">
        <v>542</v>
      </c>
    </row>
    <row r="304" spans="1:1" x14ac:dyDescent="0.25">
      <c r="A304" s="287" t="s">
        <v>543</v>
      </c>
    </row>
    <row r="305" spans="1:1" x14ac:dyDescent="0.25">
      <c r="A305" s="287" t="s">
        <v>544</v>
      </c>
    </row>
    <row r="306" spans="1:1" x14ac:dyDescent="0.25">
      <c r="A306" s="287" t="s">
        <v>545</v>
      </c>
    </row>
    <row r="307" spans="1:1" x14ac:dyDescent="0.25">
      <c r="A307" s="287" t="s">
        <v>546</v>
      </c>
    </row>
    <row r="308" spans="1:1" x14ac:dyDescent="0.25">
      <c r="A308" s="287" t="s">
        <v>547</v>
      </c>
    </row>
    <row r="309" spans="1:1" x14ac:dyDescent="0.25">
      <c r="A309" s="287"/>
    </row>
    <row r="310" spans="1:1" x14ac:dyDescent="0.25">
      <c r="A310" s="287" t="s">
        <v>548</v>
      </c>
    </row>
    <row r="311" spans="1:1" x14ac:dyDescent="0.25">
      <c r="A311" s="287" t="s">
        <v>549</v>
      </c>
    </row>
    <row r="312" spans="1:1" x14ac:dyDescent="0.25">
      <c r="A312" s="287" t="s">
        <v>550</v>
      </c>
    </row>
    <row r="313" spans="1:1" x14ac:dyDescent="0.25">
      <c r="A313" s="287" t="s">
        <v>551</v>
      </c>
    </row>
    <row r="314" spans="1:1" x14ac:dyDescent="0.25">
      <c r="A314" s="287" t="s">
        <v>552</v>
      </c>
    </row>
    <row r="315" spans="1:1" x14ac:dyDescent="0.25">
      <c r="A315" s="287" t="s">
        <v>553</v>
      </c>
    </row>
    <row r="316" spans="1:1" x14ac:dyDescent="0.25">
      <c r="A316" s="287" t="s">
        <v>554</v>
      </c>
    </row>
    <row r="317" spans="1:1" x14ac:dyDescent="0.25">
      <c r="A317" s="287"/>
    </row>
    <row r="318" spans="1:1" x14ac:dyDescent="0.25">
      <c r="A318" s="287" t="s">
        <v>555</v>
      </c>
    </row>
    <row r="319" spans="1:1" x14ac:dyDescent="0.25">
      <c r="A319" s="287" t="s">
        <v>556</v>
      </c>
    </row>
    <row r="320" spans="1:1" x14ac:dyDescent="0.25">
      <c r="A320" s="287" t="s">
        <v>557</v>
      </c>
    </row>
    <row r="321" spans="1:1" x14ac:dyDescent="0.25">
      <c r="A321" s="287" t="s">
        <v>558</v>
      </c>
    </row>
    <row r="322" spans="1:1" x14ac:dyDescent="0.25">
      <c r="A322" s="287" t="s">
        <v>559</v>
      </c>
    </row>
    <row r="323" spans="1:1" x14ac:dyDescent="0.25">
      <c r="A323" s="287" t="s">
        <v>560</v>
      </c>
    </row>
    <row r="324" spans="1:1" x14ac:dyDescent="0.25">
      <c r="A324" s="287" t="s">
        <v>561</v>
      </c>
    </row>
    <row r="325" spans="1:1" x14ac:dyDescent="0.25">
      <c r="A325" s="287" t="s">
        <v>562</v>
      </c>
    </row>
    <row r="326" spans="1:1" x14ac:dyDescent="0.25">
      <c r="A326" s="287" t="s">
        <v>563</v>
      </c>
    </row>
    <row r="327" spans="1:1" x14ac:dyDescent="0.25">
      <c r="A327" s="287" t="s">
        <v>564</v>
      </c>
    </row>
    <row r="328" spans="1:1" x14ac:dyDescent="0.25">
      <c r="A328" s="287"/>
    </row>
    <row r="329" spans="1:1" x14ac:dyDescent="0.25">
      <c r="A329" s="287" t="s">
        <v>565</v>
      </c>
    </row>
    <row r="330" spans="1:1" x14ac:dyDescent="0.25">
      <c r="A330" s="287" t="s">
        <v>566</v>
      </c>
    </row>
    <row r="331" spans="1:1" x14ac:dyDescent="0.25">
      <c r="A331" s="287" t="s">
        <v>567</v>
      </c>
    </row>
    <row r="332" spans="1:1" x14ac:dyDescent="0.25">
      <c r="A332" s="287" t="s">
        <v>568</v>
      </c>
    </row>
    <row r="333" spans="1:1" x14ac:dyDescent="0.25">
      <c r="A333" s="287" t="s">
        <v>569</v>
      </c>
    </row>
    <row r="334" spans="1:1" x14ac:dyDescent="0.25">
      <c r="A334" s="287" t="s">
        <v>570</v>
      </c>
    </row>
    <row r="335" spans="1:1" x14ac:dyDescent="0.25">
      <c r="A335" s="287" t="s">
        <v>571</v>
      </c>
    </row>
    <row r="336" spans="1:1" x14ac:dyDescent="0.25">
      <c r="A336" s="287"/>
    </row>
    <row r="337" spans="1:1" x14ac:dyDescent="0.25">
      <c r="A337" s="287" t="s">
        <v>572</v>
      </c>
    </row>
    <row r="338" spans="1:1" x14ac:dyDescent="0.25">
      <c r="A338" s="287" t="s">
        <v>573</v>
      </c>
    </row>
    <row r="339" spans="1:1" x14ac:dyDescent="0.25">
      <c r="A339" s="287" t="s">
        <v>574</v>
      </c>
    </row>
    <row r="340" spans="1:1" x14ac:dyDescent="0.25">
      <c r="A340" s="287" t="s">
        <v>575</v>
      </c>
    </row>
    <row r="341" spans="1:1" x14ac:dyDescent="0.25">
      <c r="A341" s="287" t="s">
        <v>576</v>
      </c>
    </row>
    <row r="342" spans="1:1" x14ac:dyDescent="0.25">
      <c r="A342" s="287"/>
    </row>
    <row r="343" spans="1:1" x14ac:dyDescent="0.25">
      <c r="A343" s="287" t="s">
        <v>577</v>
      </c>
    </row>
    <row r="344" spans="1:1" x14ac:dyDescent="0.25">
      <c r="A344" s="287"/>
    </row>
    <row r="345" spans="1:1" x14ac:dyDescent="0.25">
      <c r="A345" s="287" t="s">
        <v>578</v>
      </c>
    </row>
    <row r="346" spans="1:1" x14ac:dyDescent="0.25">
      <c r="A346" s="287" t="s">
        <v>579</v>
      </c>
    </row>
    <row r="347" spans="1:1" x14ac:dyDescent="0.25">
      <c r="A347" s="287" t="s">
        <v>580</v>
      </c>
    </row>
    <row r="348" spans="1:1" x14ac:dyDescent="0.25">
      <c r="A348" s="287" t="s">
        <v>581</v>
      </c>
    </row>
    <row r="349" spans="1:1" x14ac:dyDescent="0.25">
      <c r="A349" s="287" t="s">
        <v>582</v>
      </c>
    </row>
    <row r="350" spans="1:1" x14ac:dyDescent="0.25">
      <c r="A350" s="287" t="s">
        <v>583</v>
      </c>
    </row>
    <row r="351" spans="1:1" x14ac:dyDescent="0.25">
      <c r="A351" s="287" t="s">
        <v>584</v>
      </c>
    </row>
    <row r="352" spans="1:1" x14ac:dyDescent="0.25">
      <c r="A352" s="287" t="s">
        <v>585</v>
      </c>
    </row>
    <row r="353" spans="1:1" x14ac:dyDescent="0.25">
      <c r="A353" s="287"/>
    </row>
    <row r="354" spans="1:1" x14ac:dyDescent="0.25">
      <c r="A354" s="287" t="s">
        <v>586</v>
      </c>
    </row>
    <row r="355" spans="1:1" x14ac:dyDescent="0.25">
      <c r="A355" s="287" t="s">
        <v>587</v>
      </c>
    </row>
    <row r="356" spans="1:1" x14ac:dyDescent="0.25">
      <c r="A356" s="287" t="s">
        <v>588</v>
      </c>
    </row>
    <row r="357" spans="1:1" x14ac:dyDescent="0.25">
      <c r="A357" s="287" t="s">
        <v>589</v>
      </c>
    </row>
    <row r="358" spans="1:1" x14ac:dyDescent="0.25">
      <c r="A358" s="287" t="s">
        <v>590</v>
      </c>
    </row>
    <row r="359" spans="1:1" x14ac:dyDescent="0.25">
      <c r="A359" s="287" t="s">
        <v>591</v>
      </c>
    </row>
    <row r="360" spans="1:1" x14ac:dyDescent="0.25">
      <c r="A360" s="287"/>
    </row>
    <row r="361" spans="1:1" x14ac:dyDescent="0.25">
      <c r="A361" s="287" t="s">
        <v>592</v>
      </c>
    </row>
    <row r="362" spans="1:1" x14ac:dyDescent="0.25">
      <c r="A362" s="287" t="s">
        <v>593</v>
      </c>
    </row>
    <row r="363" spans="1:1" x14ac:dyDescent="0.25">
      <c r="A363" s="287" t="s">
        <v>594</v>
      </c>
    </row>
    <row r="364" spans="1:1" x14ac:dyDescent="0.25">
      <c r="A364" s="287"/>
    </row>
    <row r="365" spans="1:1" x14ac:dyDescent="0.25">
      <c r="A365" s="287" t="s">
        <v>595</v>
      </c>
    </row>
    <row r="366" spans="1:1" x14ac:dyDescent="0.25">
      <c r="A366" s="287" t="s">
        <v>596</v>
      </c>
    </row>
    <row r="367" spans="1:1" x14ac:dyDescent="0.25">
      <c r="A367" s="287"/>
    </row>
    <row r="368" spans="1:1" x14ac:dyDescent="0.25">
      <c r="A368" s="287" t="s">
        <v>597</v>
      </c>
    </row>
    <row r="369" spans="1:1" x14ac:dyDescent="0.25">
      <c r="A369" s="287" t="s">
        <v>598</v>
      </c>
    </row>
    <row r="370" spans="1:1" x14ac:dyDescent="0.25">
      <c r="A370" s="287" t="s">
        <v>599</v>
      </c>
    </row>
    <row r="371" spans="1:1" x14ac:dyDescent="0.25">
      <c r="A371" s="287"/>
    </row>
    <row r="372" spans="1:1" x14ac:dyDescent="0.25">
      <c r="A372" s="287" t="s">
        <v>600</v>
      </c>
    </row>
    <row r="373" spans="1:1" x14ac:dyDescent="0.25">
      <c r="A373" s="287" t="s">
        <v>601</v>
      </c>
    </row>
    <row r="374" spans="1:1" x14ac:dyDescent="0.25">
      <c r="A374" s="287" t="s">
        <v>602</v>
      </c>
    </row>
    <row r="375" spans="1:1" x14ac:dyDescent="0.25">
      <c r="A375" s="287"/>
    </row>
    <row r="376" spans="1:1" x14ac:dyDescent="0.25">
      <c r="A376" s="287" t="s">
        <v>603</v>
      </c>
    </row>
    <row r="377" spans="1:1" x14ac:dyDescent="0.25">
      <c r="A377" s="287" t="s">
        <v>604</v>
      </c>
    </row>
    <row r="378" spans="1:1" x14ac:dyDescent="0.25">
      <c r="A378" s="287"/>
    </row>
    <row r="379" spans="1:1" x14ac:dyDescent="0.25">
      <c r="A379" s="287" t="s">
        <v>605</v>
      </c>
    </row>
    <row r="380" spans="1:1" x14ac:dyDescent="0.25">
      <c r="A380" s="287" t="s">
        <v>606</v>
      </c>
    </row>
    <row r="381" spans="1:1" x14ac:dyDescent="0.25">
      <c r="A381" s="287"/>
    </row>
    <row r="382" spans="1:1" x14ac:dyDescent="0.25">
      <c r="A382" s="287" t="s">
        <v>607</v>
      </c>
    </row>
    <row r="383" spans="1:1" x14ac:dyDescent="0.25">
      <c r="A383" s="287" t="s">
        <v>608</v>
      </c>
    </row>
    <row r="384" spans="1:1" x14ac:dyDescent="0.25">
      <c r="A384" s="287" t="s">
        <v>609</v>
      </c>
    </row>
    <row r="385" spans="1:1" x14ac:dyDescent="0.25">
      <c r="A385" s="287" t="s">
        <v>610</v>
      </c>
    </row>
    <row r="386" spans="1:1" x14ac:dyDescent="0.25">
      <c r="A386" s="287" t="s">
        <v>611</v>
      </c>
    </row>
    <row r="387" spans="1:1" x14ac:dyDescent="0.25">
      <c r="A387" s="287"/>
    </row>
    <row r="388" spans="1:1" x14ac:dyDescent="0.25">
      <c r="A388" s="287" t="s">
        <v>612</v>
      </c>
    </row>
    <row r="389" spans="1:1" x14ac:dyDescent="0.25">
      <c r="A389" s="287" t="s">
        <v>613</v>
      </c>
    </row>
    <row r="390" spans="1:1" x14ac:dyDescent="0.25">
      <c r="A390" s="287" t="s">
        <v>614</v>
      </c>
    </row>
    <row r="391" spans="1:1" x14ac:dyDescent="0.25">
      <c r="A391" s="287" t="s">
        <v>615</v>
      </c>
    </row>
    <row r="392" spans="1:1" x14ac:dyDescent="0.25">
      <c r="A392" s="287" t="s">
        <v>616</v>
      </c>
    </row>
    <row r="393" spans="1:1" x14ac:dyDescent="0.25">
      <c r="A393" s="287" t="s">
        <v>617</v>
      </c>
    </row>
    <row r="394" spans="1:1" x14ac:dyDescent="0.25">
      <c r="A394" s="287" t="s">
        <v>618</v>
      </c>
    </row>
    <row r="395" spans="1:1" x14ac:dyDescent="0.25">
      <c r="A395" s="287" t="s">
        <v>619</v>
      </c>
    </row>
    <row r="396" spans="1:1" x14ac:dyDescent="0.25">
      <c r="A396" s="287" t="s">
        <v>620</v>
      </c>
    </row>
    <row r="397" spans="1:1" x14ac:dyDescent="0.25">
      <c r="A397" s="287"/>
    </row>
    <row r="398" spans="1:1" x14ac:dyDescent="0.25">
      <c r="A398" s="287" t="s">
        <v>621</v>
      </c>
    </row>
    <row r="399" spans="1:1" x14ac:dyDescent="0.25">
      <c r="A399" s="287" t="s">
        <v>622</v>
      </c>
    </row>
    <row r="400" spans="1:1" x14ac:dyDescent="0.25">
      <c r="A400" s="287" t="s">
        <v>623</v>
      </c>
    </row>
    <row r="401" spans="1:1" x14ac:dyDescent="0.25">
      <c r="A401" s="287" t="s">
        <v>624</v>
      </c>
    </row>
    <row r="402" spans="1:1" x14ac:dyDescent="0.25">
      <c r="A402" s="287"/>
    </row>
    <row r="403" spans="1:1" x14ac:dyDescent="0.25">
      <c r="A403" s="287" t="s">
        <v>625</v>
      </c>
    </row>
    <row r="404" spans="1:1" x14ac:dyDescent="0.25">
      <c r="A404" s="287" t="s">
        <v>626</v>
      </c>
    </row>
    <row r="405" spans="1:1" x14ac:dyDescent="0.25">
      <c r="A405" s="287" t="s">
        <v>627</v>
      </c>
    </row>
    <row r="406" spans="1:1" x14ac:dyDescent="0.25">
      <c r="A406" s="287"/>
    </row>
    <row r="407" spans="1:1" x14ac:dyDescent="0.25">
      <c r="A407" s="287" t="s">
        <v>628</v>
      </c>
    </row>
    <row r="408" spans="1:1" x14ac:dyDescent="0.25">
      <c r="A408" s="287"/>
    </row>
    <row r="409" spans="1:1" x14ac:dyDescent="0.25">
      <c r="A409" s="287" t="s">
        <v>629</v>
      </c>
    </row>
    <row r="410" spans="1:1" x14ac:dyDescent="0.25">
      <c r="A410" s="287" t="s">
        <v>630</v>
      </c>
    </row>
    <row r="411" spans="1:1" x14ac:dyDescent="0.25">
      <c r="A411" s="287" t="s">
        <v>631</v>
      </c>
    </row>
    <row r="412" spans="1:1" x14ac:dyDescent="0.25">
      <c r="A412" s="287" t="s">
        <v>632</v>
      </c>
    </row>
    <row r="413" spans="1:1" x14ac:dyDescent="0.25">
      <c r="A413" s="287" t="s">
        <v>633</v>
      </c>
    </row>
    <row r="414" spans="1:1" x14ac:dyDescent="0.25">
      <c r="A414" s="287"/>
    </row>
    <row r="415" spans="1:1" x14ac:dyDescent="0.25">
      <c r="A415" s="287" t="s">
        <v>634</v>
      </c>
    </row>
    <row r="416" spans="1:1" x14ac:dyDescent="0.25">
      <c r="A416" s="287" t="s">
        <v>635</v>
      </c>
    </row>
    <row r="417" spans="1:1" x14ac:dyDescent="0.25">
      <c r="A417" s="287" t="s">
        <v>636</v>
      </c>
    </row>
    <row r="418" spans="1:1" x14ac:dyDescent="0.25">
      <c r="A418" s="287" t="s">
        <v>637</v>
      </c>
    </row>
    <row r="419" spans="1:1" x14ac:dyDescent="0.25">
      <c r="A419" s="287" t="s">
        <v>638</v>
      </c>
    </row>
    <row r="420" spans="1:1" x14ac:dyDescent="0.25">
      <c r="A420" s="287" t="s">
        <v>639</v>
      </c>
    </row>
    <row r="421" spans="1:1" x14ac:dyDescent="0.25">
      <c r="A421" s="287"/>
    </row>
    <row r="422" spans="1:1" x14ac:dyDescent="0.25">
      <c r="A422" s="287" t="s">
        <v>640</v>
      </c>
    </row>
    <row r="423" spans="1:1" x14ac:dyDescent="0.25">
      <c r="A423" s="287" t="s">
        <v>641</v>
      </c>
    </row>
    <row r="424" spans="1:1" x14ac:dyDescent="0.25">
      <c r="A424" s="287" t="s">
        <v>642</v>
      </c>
    </row>
    <row r="425" spans="1:1" x14ac:dyDescent="0.25">
      <c r="A425" s="287" t="s">
        <v>643</v>
      </c>
    </row>
    <row r="426" spans="1:1" x14ac:dyDescent="0.25">
      <c r="A426" s="287" t="s">
        <v>644</v>
      </c>
    </row>
    <row r="427" spans="1:1" x14ac:dyDescent="0.25">
      <c r="A427" s="287" t="s">
        <v>645</v>
      </c>
    </row>
    <row r="428" spans="1:1" x14ac:dyDescent="0.25">
      <c r="A428" s="287"/>
    </row>
    <row r="429" spans="1:1" x14ac:dyDescent="0.25">
      <c r="A429" s="287" t="s">
        <v>646</v>
      </c>
    </row>
    <row r="430" spans="1:1" x14ac:dyDescent="0.25">
      <c r="A430" s="287" t="s">
        <v>647</v>
      </c>
    </row>
    <row r="431" spans="1:1" x14ac:dyDescent="0.25">
      <c r="A431" s="287" t="s">
        <v>648</v>
      </c>
    </row>
    <row r="432" spans="1:1" x14ac:dyDescent="0.25">
      <c r="A432" s="287" t="s">
        <v>649</v>
      </c>
    </row>
    <row r="433" spans="1:1" x14ac:dyDescent="0.25">
      <c r="A433" s="287" t="s">
        <v>650</v>
      </c>
    </row>
    <row r="434" spans="1:1" x14ac:dyDescent="0.25">
      <c r="A434" s="287"/>
    </row>
    <row r="435" spans="1:1" x14ac:dyDescent="0.25">
      <c r="A435" s="287" t="s">
        <v>651</v>
      </c>
    </row>
    <row r="436" spans="1:1" x14ac:dyDescent="0.25">
      <c r="A436" s="287"/>
    </row>
    <row r="437" spans="1:1" x14ac:dyDescent="0.25">
      <c r="A437" s="287" t="s">
        <v>652</v>
      </c>
    </row>
    <row r="438" spans="1:1" x14ac:dyDescent="0.25">
      <c r="A438" s="287" t="s">
        <v>653</v>
      </c>
    </row>
    <row r="439" spans="1:1" x14ac:dyDescent="0.25">
      <c r="A439" s="287" t="s">
        <v>654</v>
      </c>
    </row>
    <row r="440" spans="1:1" x14ac:dyDescent="0.25">
      <c r="A440" s="287" t="s">
        <v>655</v>
      </c>
    </row>
    <row r="441" spans="1:1" x14ac:dyDescent="0.25">
      <c r="A441" s="287" t="s">
        <v>656</v>
      </c>
    </row>
    <row r="442" spans="1:1" x14ac:dyDescent="0.25">
      <c r="A442" s="287" t="s">
        <v>657</v>
      </c>
    </row>
    <row r="443" spans="1:1" x14ac:dyDescent="0.25">
      <c r="A443" s="287" t="s">
        <v>658</v>
      </c>
    </row>
    <row r="444" spans="1:1" x14ac:dyDescent="0.25">
      <c r="A444" s="287" t="s">
        <v>659</v>
      </c>
    </row>
    <row r="445" spans="1:1" x14ac:dyDescent="0.25">
      <c r="A445" s="287"/>
    </row>
    <row r="446" spans="1:1" x14ac:dyDescent="0.25">
      <c r="A446" s="287" t="s">
        <v>660</v>
      </c>
    </row>
    <row r="447" spans="1:1" x14ac:dyDescent="0.25">
      <c r="A447" s="287"/>
    </row>
    <row r="448" spans="1:1" x14ac:dyDescent="0.25">
      <c r="A448" s="287" t="s">
        <v>661</v>
      </c>
    </row>
    <row r="449" spans="1:1" x14ac:dyDescent="0.25">
      <c r="A449" s="287" t="s">
        <v>662</v>
      </c>
    </row>
    <row r="450" spans="1:1" x14ac:dyDescent="0.25">
      <c r="A450" s="287" t="s">
        <v>663</v>
      </c>
    </row>
    <row r="451" spans="1:1" x14ac:dyDescent="0.25">
      <c r="A451" s="287" t="s">
        <v>664</v>
      </c>
    </row>
    <row r="452" spans="1:1" x14ac:dyDescent="0.25">
      <c r="A452" s="287"/>
    </row>
    <row r="453" spans="1:1" x14ac:dyDescent="0.25">
      <c r="A453" s="287" t="s">
        <v>665</v>
      </c>
    </row>
    <row r="454" spans="1:1" x14ac:dyDescent="0.25">
      <c r="A454" s="287" t="s">
        <v>666</v>
      </c>
    </row>
    <row r="455" spans="1:1" x14ac:dyDescent="0.25">
      <c r="A455" s="287" t="s">
        <v>667</v>
      </c>
    </row>
    <row r="456" spans="1:1" x14ac:dyDescent="0.25">
      <c r="A456" s="287" t="s">
        <v>668</v>
      </c>
    </row>
    <row r="457" spans="1:1" x14ac:dyDescent="0.25">
      <c r="A457" s="287" t="s">
        <v>669</v>
      </c>
    </row>
    <row r="458" spans="1:1" x14ac:dyDescent="0.25">
      <c r="A458" s="287" t="s">
        <v>670</v>
      </c>
    </row>
    <row r="459" spans="1:1" x14ac:dyDescent="0.25">
      <c r="A459" s="287" t="s">
        <v>671</v>
      </c>
    </row>
    <row r="460" spans="1:1" x14ac:dyDescent="0.25">
      <c r="A460" s="287" t="s">
        <v>672</v>
      </c>
    </row>
    <row r="461" spans="1:1" x14ac:dyDescent="0.25">
      <c r="A461" s="287" t="s">
        <v>673</v>
      </c>
    </row>
    <row r="462" spans="1:1" x14ac:dyDescent="0.25">
      <c r="A462" s="287"/>
    </row>
    <row r="463" spans="1:1" x14ac:dyDescent="0.25">
      <c r="A463" s="287" t="s">
        <v>674</v>
      </c>
    </row>
    <row r="464" spans="1:1" x14ac:dyDescent="0.25">
      <c r="A464" s="287" t="s">
        <v>675</v>
      </c>
    </row>
    <row r="465" spans="1:1" x14ac:dyDescent="0.25">
      <c r="A465" s="287" t="s">
        <v>676</v>
      </c>
    </row>
    <row r="466" spans="1:1" x14ac:dyDescent="0.25">
      <c r="A466" s="287" t="s">
        <v>677</v>
      </c>
    </row>
    <row r="467" spans="1:1" x14ac:dyDescent="0.25">
      <c r="A467" s="287" t="s">
        <v>678</v>
      </c>
    </row>
    <row r="468" spans="1:1" x14ac:dyDescent="0.25">
      <c r="A468" s="287" t="s">
        <v>679</v>
      </c>
    </row>
    <row r="469" spans="1:1" x14ac:dyDescent="0.25">
      <c r="A469" s="287" t="s">
        <v>680</v>
      </c>
    </row>
    <row r="470" spans="1:1" x14ac:dyDescent="0.25">
      <c r="A470" s="287"/>
    </row>
    <row r="471" spans="1:1" x14ac:dyDescent="0.25">
      <c r="A471" s="287" t="s">
        <v>681</v>
      </c>
    </row>
    <row r="472" spans="1:1" x14ac:dyDescent="0.25">
      <c r="A472" s="287"/>
    </row>
    <row r="473" spans="1:1" x14ac:dyDescent="0.25">
      <c r="A473" s="287" t="s">
        <v>682</v>
      </c>
    </row>
    <row r="474" spans="1:1" x14ac:dyDescent="0.25">
      <c r="A474" s="287" t="s">
        <v>683</v>
      </c>
    </row>
    <row r="475" spans="1:1" x14ac:dyDescent="0.25">
      <c r="A475" s="287" t="s">
        <v>684</v>
      </c>
    </row>
    <row r="476" spans="1:1" x14ac:dyDescent="0.25">
      <c r="A476" s="287"/>
    </row>
    <row r="477" spans="1:1" x14ac:dyDescent="0.25">
      <c r="A477" s="287" t="s">
        <v>685</v>
      </c>
    </row>
    <row r="478" spans="1:1" x14ac:dyDescent="0.25">
      <c r="A478" s="287" t="s">
        <v>686</v>
      </c>
    </row>
    <row r="479" spans="1:1" x14ac:dyDescent="0.25">
      <c r="A479" s="287" t="s">
        <v>687</v>
      </c>
    </row>
    <row r="480" spans="1:1" x14ac:dyDescent="0.25">
      <c r="A480" s="287" t="s">
        <v>688</v>
      </c>
    </row>
    <row r="481" spans="1:1" x14ac:dyDescent="0.25">
      <c r="A481" s="287" t="s">
        <v>689</v>
      </c>
    </row>
    <row r="482" spans="1:1" x14ac:dyDescent="0.25">
      <c r="A482" s="287" t="s">
        <v>690</v>
      </c>
    </row>
    <row r="483" spans="1:1" x14ac:dyDescent="0.25">
      <c r="A483" s="287" t="s">
        <v>691</v>
      </c>
    </row>
    <row r="484" spans="1:1" x14ac:dyDescent="0.25">
      <c r="A484" s="287" t="s">
        <v>692</v>
      </c>
    </row>
    <row r="485" spans="1:1" x14ac:dyDescent="0.25">
      <c r="A485" s="287" t="s">
        <v>693</v>
      </c>
    </row>
    <row r="486" spans="1:1" x14ac:dyDescent="0.25">
      <c r="A486" s="287"/>
    </row>
    <row r="487" spans="1:1" x14ac:dyDescent="0.25">
      <c r="A487" s="287" t="s">
        <v>694</v>
      </c>
    </row>
    <row r="488" spans="1:1" x14ac:dyDescent="0.25">
      <c r="A488" s="287" t="s">
        <v>695</v>
      </c>
    </row>
    <row r="489" spans="1:1" x14ac:dyDescent="0.25">
      <c r="A489" s="287" t="s">
        <v>696</v>
      </c>
    </row>
    <row r="490" spans="1:1" x14ac:dyDescent="0.25">
      <c r="A490" s="287" t="s">
        <v>697</v>
      </c>
    </row>
    <row r="491" spans="1:1" x14ac:dyDescent="0.25">
      <c r="A491" s="287"/>
    </row>
    <row r="492" spans="1:1" x14ac:dyDescent="0.25">
      <c r="A492" s="287" t="s">
        <v>698</v>
      </c>
    </row>
    <row r="493" spans="1:1" x14ac:dyDescent="0.25">
      <c r="A493" s="287" t="s">
        <v>699</v>
      </c>
    </row>
    <row r="494" spans="1:1" x14ac:dyDescent="0.25">
      <c r="A494" s="287" t="s">
        <v>700</v>
      </c>
    </row>
    <row r="495" spans="1:1" x14ac:dyDescent="0.25">
      <c r="A495" s="287" t="s">
        <v>701</v>
      </c>
    </row>
    <row r="496" spans="1:1" x14ac:dyDescent="0.25">
      <c r="A496" s="287" t="s">
        <v>702</v>
      </c>
    </row>
    <row r="497" spans="1:1" x14ac:dyDescent="0.25">
      <c r="A497" s="287" t="s">
        <v>703</v>
      </c>
    </row>
    <row r="498" spans="1:1" x14ac:dyDescent="0.25">
      <c r="A498" s="287"/>
    </row>
    <row r="499" spans="1:1" x14ac:dyDescent="0.25">
      <c r="A499" s="287" t="s">
        <v>704</v>
      </c>
    </row>
    <row r="500" spans="1:1" x14ac:dyDescent="0.25">
      <c r="A500" s="287" t="s">
        <v>705</v>
      </c>
    </row>
    <row r="501" spans="1:1" x14ac:dyDescent="0.25">
      <c r="A501" s="287" t="s">
        <v>706</v>
      </c>
    </row>
    <row r="502" spans="1:1" x14ac:dyDescent="0.25">
      <c r="A502" s="287" t="s">
        <v>707</v>
      </c>
    </row>
    <row r="503" spans="1:1" x14ac:dyDescent="0.25">
      <c r="A503" s="287" t="s">
        <v>708</v>
      </c>
    </row>
    <row r="504" spans="1:1" x14ac:dyDescent="0.25">
      <c r="A504" s="287" t="s">
        <v>709</v>
      </c>
    </row>
    <row r="505" spans="1:1" x14ac:dyDescent="0.25">
      <c r="A505" s="287" t="s">
        <v>710</v>
      </c>
    </row>
    <row r="506" spans="1:1" x14ac:dyDescent="0.25">
      <c r="A506" s="287" t="s">
        <v>711</v>
      </c>
    </row>
    <row r="507" spans="1:1" x14ac:dyDescent="0.25">
      <c r="A507" s="287" t="s">
        <v>712</v>
      </c>
    </row>
    <row r="508" spans="1:1" x14ac:dyDescent="0.25">
      <c r="A508" s="287" t="s">
        <v>713</v>
      </c>
    </row>
    <row r="509" spans="1:1" x14ac:dyDescent="0.25">
      <c r="A509" s="287" t="s">
        <v>714</v>
      </c>
    </row>
    <row r="510" spans="1:1" x14ac:dyDescent="0.25">
      <c r="A510" s="287" t="s">
        <v>715</v>
      </c>
    </row>
    <row r="511" spans="1:1" x14ac:dyDescent="0.25">
      <c r="A511" s="287" t="s">
        <v>716</v>
      </c>
    </row>
    <row r="512" spans="1:1" x14ac:dyDescent="0.25">
      <c r="A512" s="287"/>
    </row>
    <row r="513" spans="1:1" x14ac:dyDescent="0.25">
      <c r="A513" s="287" t="s">
        <v>717</v>
      </c>
    </row>
    <row r="514" spans="1:1" x14ac:dyDescent="0.25">
      <c r="A514" s="287" t="s">
        <v>718</v>
      </c>
    </row>
    <row r="515" spans="1:1" x14ac:dyDescent="0.25">
      <c r="A515" s="287" t="s">
        <v>719</v>
      </c>
    </row>
    <row r="516" spans="1:1" x14ac:dyDescent="0.25">
      <c r="A516" s="287" t="s">
        <v>720</v>
      </c>
    </row>
    <row r="517" spans="1:1" x14ac:dyDescent="0.25">
      <c r="A517" s="287" t="s">
        <v>721</v>
      </c>
    </row>
    <row r="518" spans="1:1" x14ac:dyDescent="0.25">
      <c r="A518" s="287" t="s">
        <v>722</v>
      </c>
    </row>
    <row r="519" spans="1:1" x14ac:dyDescent="0.25">
      <c r="A519" s="287" t="s">
        <v>723</v>
      </c>
    </row>
    <row r="520" spans="1:1" x14ac:dyDescent="0.25">
      <c r="A520" s="287"/>
    </row>
    <row r="521" spans="1:1" x14ac:dyDescent="0.25">
      <c r="A521" s="287" t="s">
        <v>724</v>
      </c>
    </row>
    <row r="522" spans="1:1" x14ac:dyDescent="0.25">
      <c r="A522" s="287" t="s">
        <v>725</v>
      </c>
    </row>
    <row r="523" spans="1:1" x14ac:dyDescent="0.25">
      <c r="A523" s="287" t="s">
        <v>726</v>
      </c>
    </row>
    <row r="524" spans="1:1" x14ac:dyDescent="0.25">
      <c r="A524" s="287" t="s">
        <v>727</v>
      </c>
    </row>
    <row r="525" spans="1:1" x14ac:dyDescent="0.25">
      <c r="A525" s="287" t="s">
        <v>728</v>
      </c>
    </row>
    <row r="526" spans="1:1" x14ac:dyDescent="0.25">
      <c r="A526" s="287" t="s">
        <v>729</v>
      </c>
    </row>
    <row r="527" spans="1:1" x14ac:dyDescent="0.25">
      <c r="A527" s="287" t="s">
        <v>730</v>
      </c>
    </row>
    <row r="528" spans="1:1" x14ac:dyDescent="0.25">
      <c r="A528" s="287" t="s">
        <v>731</v>
      </c>
    </row>
    <row r="529" spans="1:1" x14ac:dyDescent="0.25">
      <c r="A529" s="287" t="s">
        <v>732</v>
      </c>
    </row>
    <row r="530" spans="1:1" x14ac:dyDescent="0.25">
      <c r="A530" s="287" t="s">
        <v>733</v>
      </c>
    </row>
    <row r="531" spans="1:1" x14ac:dyDescent="0.25">
      <c r="A531" s="287" t="s">
        <v>734</v>
      </c>
    </row>
    <row r="532" spans="1:1" x14ac:dyDescent="0.25">
      <c r="A532" s="287" t="s">
        <v>735</v>
      </c>
    </row>
    <row r="533" spans="1:1" x14ac:dyDescent="0.25">
      <c r="A533" s="287" t="s">
        <v>736</v>
      </c>
    </row>
    <row r="534" spans="1:1" x14ac:dyDescent="0.25">
      <c r="A534" s="287" t="s">
        <v>737</v>
      </c>
    </row>
    <row r="535" spans="1:1" x14ac:dyDescent="0.25">
      <c r="A535" s="287"/>
    </row>
    <row r="536" spans="1:1" x14ac:dyDescent="0.25">
      <c r="A536" s="287" t="s">
        <v>738</v>
      </c>
    </row>
    <row r="537" spans="1:1" x14ac:dyDescent="0.25">
      <c r="A537" s="287" t="s">
        <v>739</v>
      </c>
    </row>
    <row r="538" spans="1:1" x14ac:dyDescent="0.25">
      <c r="A538" s="287" t="s">
        <v>740</v>
      </c>
    </row>
    <row r="539" spans="1:1" x14ac:dyDescent="0.25">
      <c r="A539" s="287"/>
    </row>
    <row r="540" spans="1:1" x14ac:dyDescent="0.25">
      <c r="A540" s="287" t="s">
        <v>741</v>
      </c>
    </row>
    <row r="541" spans="1:1" x14ac:dyDescent="0.25">
      <c r="A541" s="287"/>
    </row>
    <row r="542" spans="1:1" x14ac:dyDescent="0.25">
      <c r="A542" s="287" t="s">
        <v>742</v>
      </c>
    </row>
    <row r="543" spans="1:1" x14ac:dyDescent="0.25">
      <c r="A543" s="287" t="s">
        <v>743</v>
      </c>
    </row>
    <row r="544" spans="1:1" x14ac:dyDescent="0.25">
      <c r="A544" s="287" t="s">
        <v>744</v>
      </c>
    </row>
    <row r="545" spans="1:1" x14ac:dyDescent="0.25">
      <c r="A545" s="287" t="s">
        <v>745</v>
      </c>
    </row>
    <row r="546" spans="1:1" x14ac:dyDescent="0.25">
      <c r="A546" s="287" t="s">
        <v>746</v>
      </c>
    </row>
    <row r="547" spans="1:1" x14ac:dyDescent="0.25">
      <c r="A547" s="287" t="s">
        <v>747</v>
      </c>
    </row>
    <row r="548" spans="1:1" x14ac:dyDescent="0.25">
      <c r="A548" s="287" t="s">
        <v>748</v>
      </c>
    </row>
    <row r="549" spans="1:1" x14ac:dyDescent="0.25">
      <c r="A549" s="287" t="s">
        <v>749</v>
      </c>
    </row>
    <row r="550" spans="1:1" x14ac:dyDescent="0.25">
      <c r="A550" s="287" t="s">
        <v>750</v>
      </c>
    </row>
    <row r="551" spans="1:1" x14ac:dyDescent="0.25">
      <c r="A551" s="287"/>
    </row>
    <row r="552" spans="1:1" x14ac:dyDescent="0.25">
      <c r="A552" s="287" t="s">
        <v>751</v>
      </c>
    </row>
    <row r="553" spans="1:1" x14ac:dyDescent="0.25">
      <c r="A553" s="287"/>
    </row>
    <row r="554" spans="1:1" x14ac:dyDescent="0.25">
      <c r="A554" s="287" t="s">
        <v>752</v>
      </c>
    </row>
    <row r="555" spans="1:1" x14ac:dyDescent="0.25">
      <c r="A555" s="287" t="s">
        <v>753</v>
      </c>
    </row>
    <row r="556" spans="1:1" x14ac:dyDescent="0.25">
      <c r="A556" s="287" t="s">
        <v>754</v>
      </c>
    </row>
    <row r="557" spans="1:1" x14ac:dyDescent="0.25">
      <c r="A557" s="287" t="s">
        <v>755</v>
      </c>
    </row>
    <row r="558" spans="1:1" x14ac:dyDescent="0.25">
      <c r="A558" s="287" t="s">
        <v>756</v>
      </c>
    </row>
    <row r="559" spans="1:1" x14ac:dyDescent="0.25">
      <c r="A559" s="287" t="s">
        <v>757</v>
      </c>
    </row>
    <row r="560" spans="1:1" x14ac:dyDescent="0.25">
      <c r="A560" s="287" t="s">
        <v>758</v>
      </c>
    </row>
    <row r="561" spans="1:1" x14ac:dyDescent="0.25">
      <c r="A561" s="287" t="s">
        <v>759</v>
      </c>
    </row>
    <row r="562" spans="1:1" x14ac:dyDescent="0.25">
      <c r="A562" s="287"/>
    </row>
    <row r="563" spans="1:1" x14ac:dyDescent="0.25">
      <c r="A563" s="287" t="s">
        <v>760</v>
      </c>
    </row>
    <row r="564" spans="1:1" x14ac:dyDescent="0.25">
      <c r="A564" s="287"/>
    </row>
    <row r="565" spans="1:1" x14ac:dyDescent="0.25">
      <c r="A565" s="287" t="s">
        <v>761</v>
      </c>
    </row>
    <row r="566" spans="1:1" x14ac:dyDescent="0.25">
      <c r="A566" s="287" t="s">
        <v>762</v>
      </c>
    </row>
    <row r="567" spans="1:1" x14ac:dyDescent="0.25">
      <c r="A567" s="287" t="s">
        <v>763</v>
      </c>
    </row>
    <row r="568" spans="1:1" x14ac:dyDescent="0.25">
      <c r="A568" s="287" t="s">
        <v>764</v>
      </c>
    </row>
    <row r="569" spans="1:1" x14ac:dyDescent="0.25">
      <c r="A569" s="287"/>
    </row>
    <row r="570" spans="1:1" x14ac:dyDescent="0.25">
      <c r="A570" s="287" t="s">
        <v>765</v>
      </c>
    </row>
    <row r="571" spans="1:1" x14ac:dyDescent="0.25">
      <c r="A571" s="287" t="s">
        <v>766</v>
      </c>
    </row>
    <row r="572" spans="1:1" x14ac:dyDescent="0.25">
      <c r="A572" s="287" t="s">
        <v>767</v>
      </c>
    </row>
    <row r="573" spans="1:1" x14ac:dyDescent="0.25">
      <c r="A573" s="287" t="s">
        <v>768</v>
      </c>
    </row>
    <row r="574" spans="1:1" x14ac:dyDescent="0.25">
      <c r="A574" s="287" t="s">
        <v>769</v>
      </c>
    </row>
    <row r="575" spans="1:1" x14ac:dyDescent="0.25">
      <c r="A575" s="287" t="s">
        <v>770</v>
      </c>
    </row>
    <row r="576" spans="1:1" x14ac:dyDescent="0.25">
      <c r="A576" s="287" t="s">
        <v>771</v>
      </c>
    </row>
    <row r="577" spans="1:1" x14ac:dyDescent="0.25">
      <c r="A577" s="287" t="s">
        <v>772</v>
      </c>
    </row>
    <row r="578" spans="1:1" x14ac:dyDescent="0.25">
      <c r="A578" s="287"/>
    </row>
    <row r="579" spans="1:1" x14ac:dyDescent="0.25">
      <c r="A579" s="287" t="s">
        <v>773</v>
      </c>
    </row>
    <row r="580" spans="1:1" x14ac:dyDescent="0.25">
      <c r="A580" s="287" t="s">
        <v>774</v>
      </c>
    </row>
    <row r="581" spans="1:1" x14ac:dyDescent="0.25">
      <c r="A581" s="287" t="s">
        <v>775</v>
      </c>
    </row>
    <row r="582" spans="1:1" x14ac:dyDescent="0.25">
      <c r="A582" s="287" t="s">
        <v>776</v>
      </c>
    </row>
    <row r="583" spans="1:1" x14ac:dyDescent="0.25">
      <c r="A583" s="287"/>
    </row>
    <row r="584" spans="1:1" x14ac:dyDescent="0.25">
      <c r="A584" s="287" t="s">
        <v>777</v>
      </c>
    </row>
    <row r="585" spans="1:1" x14ac:dyDescent="0.25">
      <c r="A585" s="287" t="s">
        <v>778</v>
      </c>
    </row>
    <row r="586" spans="1:1" x14ac:dyDescent="0.25">
      <c r="A586" s="287" t="s">
        <v>779</v>
      </c>
    </row>
    <row r="587" spans="1:1" x14ac:dyDescent="0.25">
      <c r="A587" s="287" t="s">
        <v>780</v>
      </c>
    </row>
    <row r="588" spans="1:1" x14ac:dyDescent="0.25">
      <c r="A588" s="287"/>
    </row>
    <row r="589" spans="1:1" x14ac:dyDescent="0.25">
      <c r="A589" s="287" t="s">
        <v>781</v>
      </c>
    </row>
    <row r="590" spans="1:1" x14ac:dyDescent="0.25">
      <c r="A590" s="287"/>
    </row>
    <row r="591" spans="1:1" x14ac:dyDescent="0.25">
      <c r="A591" s="287" t="s">
        <v>782</v>
      </c>
    </row>
    <row r="592" spans="1:1" x14ac:dyDescent="0.25">
      <c r="A592" s="287" t="s">
        <v>783</v>
      </c>
    </row>
    <row r="593" spans="1:1" x14ac:dyDescent="0.25">
      <c r="A593" s="287" t="s">
        <v>784</v>
      </c>
    </row>
    <row r="594" spans="1:1" x14ac:dyDescent="0.25">
      <c r="A594" s="287" t="s">
        <v>785</v>
      </c>
    </row>
    <row r="595" spans="1:1" x14ac:dyDescent="0.25">
      <c r="A595" s="287" t="s">
        <v>786</v>
      </c>
    </row>
    <row r="596" spans="1:1" x14ac:dyDescent="0.25">
      <c r="A596" s="287" t="s">
        <v>787</v>
      </c>
    </row>
    <row r="597" spans="1:1" x14ac:dyDescent="0.25">
      <c r="A597" s="287" t="s">
        <v>788</v>
      </c>
    </row>
    <row r="598" spans="1:1" x14ac:dyDescent="0.25">
      <c r="A598" s="287" t="s">
        <v>789</v>
      </c>
    </row>
    <row r="599" spans="1:1" x14ac:dyDescent="0.25">
      <c r="A599" s="287"/>
    </row>
    <row r="600" spans="1:1" x14ac:dyDescent="0.25">
      <c r="A600" s="287" t="s">
        <v>790</v>
      </c>
    </row>
    <row r="601" spans="1:1" x14ac:dyDescent="0.25">
      <c r="A601" s="287"/>
    </row>
    <row r="602" spans="1:1" x14ac:dyDescent="0.25">
      <c r="A602" s="287" t="s">
        <v>791</v>
      </c>
    </row>
    <row r="603" spans="1:1" x14ac:dyDescent="0.25">
      <c r="A603" s="287" t="s">
        <v>792</v>
      </c>
    </row>
    <row r="604" spans="1:1" x14ac:dyDescent="0.25">
      <c r="A604" s="287" t="s">
        <v>793</v>
      </c>
    </row>
    <row r="605" spans="1:1" x14ac:dyDescent="0.25">
      <c r="A605" s="287" t="s">
        <v>794</v>
      </c>
    </row>
    <row r="606" spans="1:1" x14ac:dyDescent="0.25">
      <c r="A606" s="287" t="s">
        <v>795</v>
      </c>
    </row>
    <row r="607" spans="1:1" x14ac:dyDescent="0.25">
      <c r="A607" s="287" t="s">
        <v>796</v>
      </c>
    </row>
    <row r="608" spans="1:1" x14ac:dyDescent="0.25">
      <c r="A608" s="287" t="s">
        <v>797</v>
      </c>
    </row>
    <row r="609" spans="1:1" x14ac:dyDescent="0.25">
      <c r="A609" s="287" t="s">
        <v>798</v>
      </c>
    </row>
    <row r="610" spans="1:1" x14ac:dyDescent="0.25">
      <c r="A610" s="287" t="s">
        <v>799</v>
      </c>
    </row>
    <row r="611" spans="1:1" x14ac:dyDescent="0.25">
      <c r="A611" s="287"/>
    </row>
    <row r="612" spans="1:1" x14ac:dyDescent="0.25">
      <c r="A612" s="287" t="s">
        <v>800</v>
      </c>
    </row>
    <row r="613" spans="1:1" x14ac:dyDescent="0.25">
      <c r="A613" s="287"/>
    </row>
    <row r="614" spans="1:1" x14ac:dyDescent="0.25">
      <c r="A614" s="287" t="s">
        <v>801</v>
      </c>
    </row>
    <row r="615" spans="1:1" x14ac:dyDescent="0.25">
      <c r="A615" s="287" t="s">
        <v>802</v>
      </c>
    </row>
    <row r="616" spans="1:1" x14ac:dyDescent="0.25">
      <c r="A616" s="287" t="s">
        <v>803</v>
      </c>
    </row>
    <row r="617" spans="1:1" x14ac:dyDescent="0.25">
      <c r="A617" s="287" t="s">
        <v>804</v>
      </c>
    </row>
    <row r="618" spans="1:1" x14ac:dyDescent="0.25">
      <c r="A618" s="287" t="s">
        <v>805</v>
      </c>
    </row>
    <row r="619" spans="1:1" x14ac:dyDescent="0.25">
      <c r="A619" s="287" t="s">
        <v>806</v>
      </c>
    </row>
    <row r="620" spans="1:1" x14ac:dyDescent="0.25">
      <c r="A620" s="287"/>
    </row>
    <row r="621" spans="1:1" x14ac:dyDescent="0.25">
      <c r="A621" s="287" t="s">
        <v>807</v>
      </c>
    </row>
    <row r="622" spans="1:1" x14ac:dyDescent="0.25">
      <c r="A622" s="287"/>
    </row>
    <row r="623" spans="1:1" x14ac:dyDescent="0.25">
      <c r="A623" s="287"/>
    </row>
    <row r="624" spans="1:1" x14ac:dyDescent="0.25">
      <c r="A624" s="287"/>
    </row>
    <row r="625" spans="1:1" x14ac:dyDescent="0.25">
      <c r="A625" s="287"/>
    </row>
    <row r="626" spans="1:1" x14ac:dyDescent="0.25">
      <c r="A626" s="287"/>
    </row>
    <row r="627" spans="1:1" x14ac:dyDescent="0.25">
      <c r="A627" s="287"/>
    </row>
    <row r="628" spans="1:1" x14ac:dyDescent="0.25">
      <c r="A628" s="287"/>
    </row>
    <row r="629" spans="1:1" x14ac:dyDescent="0.25">
      <c r="A629" s="287"/>
    </row>
    <row r="630" spans="1:1" x14ac:dyDescent="0.25">
      <c r="A630" s="287"/>
    </row>
    <row r="631" spans="1:1" x14ac:dyDescent="0.25">
      <c r="A631" s="287"/>
    </row>
    <row r="632" spans="1:1" x14ac:dyDescent="0.25">
      <c r="A632" s="287"/>
    </row>
    <row r="633" spans="1:1" x14ac:dyDescent="0.25">
      <c r="A633" s="287"/>
    </row>
    <row r="634" spans="1:1" x14ac:dyDescent="0.25">
      <c r="A634" s="287"/>
    </row>
    <row r="635" spans="1:1" x14ac:dyDescent="0.25">
      <c r="A635" s="287"/>
    </row>
    <row r="636" spans="1:1" x14ac:dyDescent="0.25">
      <c r="A636" s="287"/>
    </row>
    <row r="637" spans="1:1" x14ac:dyDescent="0.25">
      <c r="A637" s="287"/>
    </row>
    <row r="638" spans="1:1" x14ac:dyDescent="0.25">
      <c r="A638" s="287"/>
    </row>
    <row r="639" spans="1:1" x14ac:dyDescent="0.25">
      <c r="A639" s="287"/>
    </row>
    <row r="640" spans="1:1" x14ac:dyDescent="0.25">
      <c r="A640" s="287"/>
    </row>
    <row r="641" spans="1:1" x14ac:dyDescent="0.25">
      <c r="A641" s="287"/>
    </row>
    <row r="642" spans="1:1" x14ac:dyDescent="0.25">
      <c r="A642" s="287"/>
    </row>
    <row r="643" spans="1:1" x14ac:dyDescent="0.25">
      <c r="A643" s="287"/>
    </row>
    <row r="644" spans="1:1" x14ac:dyDescent="0.25">
      <c r="A644" s="287"/>
    </row>
    <row r="645" spans="1:1" x14ac:dyDescent="0.25">
      <c r="A645" s="287"/>
    </row>
    <row r="646" spans="1:1" x14ac:dyDescent="0.25">
      <c r="A646" s="287"/>
    </row>
    <row r="647" spans="1:1" x14ac:dyDescent="0.25">
      <c r="A647" s="287"/>
    </row>
    <row r="648" spans="1:1" x14ac:dyDescent="0.25">
      <c r="A648" s="287"/>
    </row>
    <row r="649" spans="1:1" x14ac:dyDescent="0.25">
      <c r="A649" s="287"/>
    </row>
    <row r="650" spans="1:1" x14ac:dyDescent="0.25">
      <c r="A650" s="287"/>
    </row>
    <row r="651" spans="1:1" x14ac:dyDescent="0.25">
      <c r="A651" s="287"/>
    </row>
    <row r="652" spans="1:1" x14ac:dyDescent="0.25">
      <c r="A652" s="287"/>
    </row>
    <row r="653" spans="1:1" x14ac:dyDescent="0.25">
      <c r="A653" s="287"/>
    </row>
    <row r="654" spans="1:1" x14ac:dyDescent="0.25">
      <c r="A654" s="287"/>
    </row>
    <row r="655" spans="1:1" x14ac:dyDescent="0.25">
      <c r="A655" s="287"/>
    </row>
    <row r="656" spans="1:1" x14ac:dyDescent="0.25">
      <c r="A656" s="287"/>
    </row>
    <row r="657" spans="1:1" x14ac:dyDescent="0.25">
      <c r="A657" s="287"/>
    </row>
    <row r="658" spans="1:1" x14ac:dyDescent="0.25">
      <c r="A658" s="287"/>
    </row>
    <row r="659" spans="1:1" x14ac:dyDescent="0.25">
      <c r="A659" s="287"/>
    </row>
    <row r="660" spans="1:1" x14ac:dyDescent="0.25">
      <c r="A660" s="287"/>
    </row>
    <row r="661" spans="1:1" x14ac:dyDescent="0.25">
      <c r="A661" s="287"/>
    </row>
    <row r="662" spans="1:1" x14ac:dyDescent="0.25">
      <c r="A662" s="287"/>
    </row>
    <row r="663" spans="1:1" x14ac:dyDescent="0.25">
      <c r="A663" s="287"/>
    </row>
    <row r="664" spans="1:1" x14ac:dyDescent="0.25">
      <c r="A664" s="287"/>
    </row>
    <row r="665" spans="1:1" x14ac:dyDescent="0.25">
      <c r="A665" s="287"/>
    </row>
    <row r="666" spans="1:1" x14ac:dyDescent="0.25">
      <c r="A666" s="287"/>
    </row>
    <row r="667" spans="1:1" x14ac:dyDescent="0.25">
      <c r="A667" s="287"/>
    </row>
    <row r="668" spans="1:1" x14ac:dyDescent="0.25">
      <c r="A668" s="287"/>
    </row>
    <row r="669" spans="1:1" x14ac:dyDescent="0.25">
      <c r="A669" s="287"/>
    </row>
    <row r="670" spans="1:1" x14ac:dyDescent="0.25">
      <c r="A670" s="287"/>
    </row>
    <row r="671" spans="1:1" x14ac:dyDescent="0.25">
      <c r="A671" s="287"/>
    </row>
    <row r="672" spans="1:1" x14ac:dyDescent="0.25">
      <c r="A672" s="287"/>
    </row>
    <row r="673" spans="1:1" x14ac:dyDescent="0.25">
      <c r="A673" s="287"/>
    </row>
    <row r="674" spans="1:1" x14ac:dyDescent="0.25">
      <c r="A674" s="287"/>
    </row>
    <row r="675" spans="1:1" x14ac:dyDescent="0.25">
      <c r="A675" s="288"/>
    </row>
    <row r="676" spans="1:1" x14ac:dyDescent="0.25">
      <c r="A676" s="28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AA4D8-4E51-4B74-A2D4-A4776C794635}">
  <dimension ref="A1:R111"/>
  <sheetViews>
    <sheetView showGridLines="0" workbookViewId="0">
      <pane ySplit="1" topLeftCell="A2" activePane="bottomLeft" state="frozen"/>
      <selection pane="bottomLeft" activeCell="B55" sqref="B55"/>
    </sheetView>
  </sheetViews>
  <sheetFormatPr defaultRowHeight="15" x14ac:dyDescent="0.25"/>
  <cols>
    <col min="1" max="1" width="5.7109375" style="1" customWidth="1"/>
    <col min="2" max="2" width="70.7109375" customWidth="1"/>
    <col min="3" max="3" width="23.7109375" customWidth="1"/>
    <col min="4" max="5" width="13.7109375" customWidth="1"/>
    <col min="6" max="6" width="25.7109375" style="1" customWidth="1"/>
    <col min="7" max="7" width="7.7109375" style="1" customWidth="1"/>
    <col min="8" max="8" width="11.7109375" customWidth="1"/>
    <col min="9" max="9" width="13.5703125" customWidth="1"/>
    <col min="10" max="10" width="13.7109375" customWidth="1"/>
    <col min="11" max="11" width="10.7109375" customWidth="1"/>
    <col min="12" max="17" width="13.7109375" customWidth="1"/>
    <col min="18" max="18" width="12.7109375" customWidth="1"/>
  </cols>
  <sheetData>
    <row r="1" spans="1:18" ht="30" customHeight="1" x14ac:dyDescent="0.25">
      <c r="A1" s="58"/>
      <c r="B1" s="150" t="s">
        <v>265</v>
      </c>
      <c r="C1" s="5"/>
      <c r="D1" s="5"/>
      <c r="E1" s="5"/>
      <c r="F1" s="2"/>
      <c r="G1" s="2"/>
      <c r="H1" s="5"/>
      <c r="I1" s="5"/>
      <c r="J1" s="5"/>
      <c r="K1" s="5"/>
      <c r="L1" s="37"/>
      <c r="M1" s="37"/>
      <c r="N1" s="37"/>
      <c r="O1" s="37"/>
      <c r="P1" s="37"/>
      <c r="Q1" s="37"/>
      <c r="R1" s="5"/>
    </row>
    <row r="2" spans="1:18" ht="8.25" customHeight="1" x14ac:dyDescent="0.25">
      <c r="A2" s="58"/>
      <c r="B2" s="58"/>
      <c r="C2" s="5"/>
      <c r="D2" s="5"/>
      <c r="E2" s="5"/>
      <c r="F2" s="2"/>
      <c r="G2" s="2"/>
      <c r="H2" s="5"/>
      <c r="I2" s="5"/>
      <c r="J2" s="5"/>
      <c r="K2" s="5"/>
      <c r="L2" s="37"/>
      <c r="M2" s="37"/>
      <c r="N2" s="37"/>
      <c r="O2" s="37"/>
      <c r="P2" s="37"/>
      <c r="Q2" s="37"/>
      <c r="R2" s="5"/>
    </row>
    <row r="3" spans="1:18" ht="15" customHeight="1" x14ac:dyDescent="0.25">
      <c r="A3" s="58"/>
      <c r="B3" s="58"/>
      <c r="C3" s="278" t="s">
        <v>251</v>
      </c>
      <c r="D3" s="279"/>
      <c r="E3" s="279"/>
      <c r="F3" s="280"/>
      <c r="G3" s="2"/>
      <c r="H3" s="5"/>
      <c r="I3" s="5"/>
      <c r="J3" s="5"/>
      <c r="K3" s="5"/>
      <c r="L3" s="37"/>
      <c r="M3" s="37"/>
      <c r="N3" s="37"/>
      <c r="O3" s="37"/>
      <c r="P3" s="37"/>
      <c r="Q3" s="37"/>
      <c r="R3" s="5"/>
    </row>
    <row r="4" spans="1:18" ht="15" customHeight="1" x14ac:dyDescent="0.25">
      <c r="A4" s="58"/>
      <c r="B4" s="58"/>
      <c r="D4" s="5"/>
      <c r="E4" s="5"/>
      <c r="F4" s="2"/>
      <c r="G4" s="2"/>
      <c r="H4" s="5"/>
      <c r="I4" s="5"/>
      <c r="J4" s="5"/>
      <c r="K4" s="5"/>
      <c r="L4" s="37"/>
      <c r="M4" s="37"/>
      <c r="N4" s="37"/>
      <c r="O4" s="37"/>
      <c r="P4" s="37"/>
      <c r="Q4" s="37"/>
      <c r="R4" s="5"/>
    </row>
    <row r="5" spans="1:18" ht="15" customHeight="1" x14ac:dyDescent="0.25">
      <c r="A5" s="58"/>
      <c r="B5" s="58"/>
      <c r="C5" s="281" t="s">
        <v>258</v>
      </c>
      <c r="D5" s="282"/>
      <c r="E5" s="282"/>
      <c r="F5" s="283"/>
      <c r="G5" s="2"/>
      <c r="H5" s="5"/>
      <c r="I5" s="5"/>
      <c r="J5" s="5"/>
      <c r="K5" s="5"/>
      <c r="L5" s="37"/>
      <c r="M5" s="37"/>
      <c r="N5" s="37"/>
      <c r="O5" s="37"/>
      <c r="P5" s="37"/>
      <c r="Q5" s="37"/>
      <c r="R5" s="5"/>
    </row>
    <row r="6" spans="1:18" ht="15" customHeight="1" x14ac:dyDescent="0.25">
      <c r="A6" s="58"/>
      <c r="B6" s="58"/>
      <c r="C6" s="180" t="s">
        <v>263</v>
      </c>
      <c r="D6" s="5"/>
      <c r="E6" s="5"/>
      <c r="F6" s="2"/>
      <c r="G6" s="2"/>
      <c r="H6" s="5"/>
      <c r="I6" s="5"/>
      <c r="J6" s="5"/>
      <c r="K6" s="5"/>
      <c r="L6" s="37"/>
      <c r="M6" s="37"/>
      <c r="N6" s="37"/>
      <c r="O6" s="37"/>
      <c r="P6" s="37"/>
      <c r="Q6" s="37"/>
      <c r="R6" s="5"/>
    </row>
    <row r="7" spans="1:18" ht="15" customHeight="1" x14ac:dyDescent="0.25">
      <c r="A7" s="58"/>
      <c r="B7" s="58"/>
      <c r="C7" s="180" t="s">
        <v>262</v>
      </c>
      <c r="D7" s="5"/>
      <c r="E7" s="5"/>
      <c r="F7" s="2"/>
      <c r="G7" s="2"/>
      <c r="H7" s="5"/>
      <c r="I7" s="5"/>
      <c r="J7" s="5"/>
      <c r="K7" s="5"/>
      <c r="L7" s="37"/>
      <c r="M7" s="37"/>
      <c r="N7" s="37"/>
      <c r="O7" s="37"/>
      <c r="P7" s="37"/>
      <c r="Q7" s="37"/>
      <c r="R7" s="5"/>
    </row>
    <row r="8" spans="1:18" ht="15" customHeight="1" x14ac:dyDescent="0.25">
      <c r="A8" s="58"/>
      <c r="B8" s="58"/>
      <c r="C8" s="180" t="s">
        <v>264</v>
      </c>
      <c r="D8" s="5"/>
      <c r="E8" s="5"/>
      <c r="F8" s="2"/>
      <c r="G8" s="2"/>
      <c r="H8" s="5"/>
      <c r="I8" s="5"/>
      <c r="J8" s="5"/>
      <c r="K8" s="5"/>
      <c r="L8" s="37"/>
      <c r="M8" s="37"/>
      <c r="N8" s="37"/>
      <c r="O8" s="37"/>
      <c r="P8" s="37"/>
      <c r="Q8" s="37"/>
      <c r="R8" s="5"/>
    </row>
    <row r="9" spans="1:18" ht="15" customHeight="1" x14ac:dyDescent="0.25">
      <c r="A9" s="58"/>
      <c r="B9" s="58"/>
      <c r="C9" s="180" t="s">
        <v>261</v>
      </c>
      <c r="D9" s="5"/>
      <c r="E9" s="5"/>
      <c r="F9" s="2"/>
      <c r="G9" s="2"/>
      <c r="H9" s="5"/>
      <c r="I9" s="5"/>
      <c r="J9" s="5"/>
      <c r="K9" s="5"/>
      <c r="L9" s="37"/>
      <c r="M9" s="37"/>
      <c r="N9" s="37"/>
      <c r="O9" s="37"/>
      <c r="P9" s="37"/>
      <c r="Q9" s="37"/>
      <c r="R9" s="5"/>
    </row>
    <row r="10" spans="1:18" ht="15" customHeight="1" x14ac:dyDescent="0.25">
      <c r="A10" s="58"/>
      <c r="B10" s="58"/>
      <c r="C10" s="180" t="s">
        <v>278</v>
      </c>
      <c r="D10" s="5"/>
      <c r="E10" s="5"/>
      <c r="F10" s="2"/>
      <c r="G10" s="2"/>
      <c r="H10" s="5"/>
      <c r="I10" s="5"/>
      <c r="J10" s="5"/>
      <c r="K10" s="5"/>
      <c r="L10" s="37"/>
      <c r="M10" s="37"/>
      <c r="N10" s="37"/>
      <c r="O10" s="37"/>
      <c r="P10" s="37"/>
      <c r="Q10" s="37"/>
      <c r="R10" s="5"/>
    </row>
    <row r="11" spans="1:18" ht="15" customHeight="1" x14ac:dyDescent="0.25">
      <c r="A11" s="58"/>
      <c r="B11" s="58"/>
      <c r="C11" s="180" t="s">
        <v>268</v>
      </c>
      <c r="D11" s="5"/>
      <c r="E11" s="5"/>
      <c r="F11" s="2"/>
      <c r="G11" s="2"/>
      <c r="H11" s="5"/>
      <c r="I11" s="5"/>
      <c r="J11" s="5"/>
      <c r="K11" s="5"/>
      <c r="L11" s="37"/>
      <c r="M11" s="37"/>
      <c r="N11" s="37"/>
      <c r="O11" s="37"/>
      <c r="P11" s="37"/>
      <c r="Q11" s="37"/>
      <c r="R11" s="5"/>
    </row>
    <row r="12" spans="1:18" ht="15" customHeight="1" x14ac:dyDescent="0.25">
      <c r="A12" s="58"/>
      <c r="B12" s="58"/>
      <c r="C12" s="180"/>
      <c r="D12" s="5"/>
      <c r="E12" s="5"/>
      <c r="F12" s="2"/>
      <c r="G12" s="2"/>
      <c r="H12" s="5"/>
      <c r="I12" s="5"/>
      <c r="J12" s="5"/>
      <c r="K12" s="5"/>
      <c r="L12" s="37"/>
      <c r="M12" s="37"/>
      <c r="N12" s="37"/>
      <c r="O12" s="37"/>
      <c r="P12" s="37"/>
      <c r="Q12" s="37"/>
      <c r="R12" s="5"/>
    </row>
    <row r="13" spans="1:18" ht="15" customHeight="1" x14ac:dyDescent="0.25">
      <c r="A13" s="58"/>
      <c r="B13" s="58"/>
      <c r="C13" s="180" t="s">
        <v>252</v>
      </c>
      <c r="D13" s="5"/>
      <c r="E13" s="5"/>
      <c r="F13" s="2"/>
      <c r="G13" s="2"/>
      <c r="H13" s="5"/>
      <c r="I13" s="5"/>
      <c r="J13" s="5"/>
      <c r="K13" s="5"/>
      <c r="L13" s="37"/>
      <c r="M13" s="37"/>
      <c r="N13" s="37"/>
      <c r="O13" s="37"/>
      <c r="P13" s="37"/>
      <c r="Q13" s="37"/>
      <c r="R13" s="5"/>
    </row>
    <row r="14" spans="1:18" ht="15" customHeight="1" x14ac:dyDescent="0.25">
      <c r="A14" s="58"/>
      <c r="B14" s="58"/>
      <c r="C14" s="180" t="s">
        <v>266</v>
      </c>
      <c r="D14" s="5"/>
      <c r="E14" s="5"/>
      <c r="F14" s="2"/>
      <c r="G14" s="2"/>
      <c r="H14" s="5"/>
      <c r="I14" s="5"/>
      <c r="J14" s="5"/>
      <c r="K14" s="5"/>
      <c r="L14" s="37"/>
      <c r="M14" s="37"/>
      <c r="N14" s="37"/>
      <c r="O14" s="37"/>
      <c r="P14" s="37"/>
      <c r="Q14" s="37"/>
      <c r="R14" s="5"/>
    </row>
    <row r="15" spans="1:18" ht="15" customHeight="1" x14ac:dyDescent="0.25">
      <c r="A15" s="58"/>
      <c r="B15" s="58"/>
      <c r="C15" s="180" t="s">
        <v>267</v>
      </c>
      <c r="D15" s="5"/>
      <c r="E15" s="5"/>
      <c r="F15" s="2"/>
      <c r="G15" s="2"/>
      <c r="H15" s="5"/>
      <c r="I15" s="5"/>
      <c r="J15" s="5"/>
      <c r="K15" s="5"/>
      <c r="L15" s="37"/>
      <c r="M15" s="37"/>
      <c r="N15" s="37"/>
      <c r="O15" s="37"/>
      <c r="P15" s="37"/>
      <c r="Q15" s="37"/>
      <c r="R15" s="5"/>
    </row>
    <row r="16" spans="1:18" ht="15" customHeight="1" x14ac:dyDescent="0.25">
      <c r="A16" s="58"/>
      <c r="B16" s="58"/>
      <c r="C16" s="180" t="s">
        <v>269</v>
      </c>
      <c r="D16" s="5"/>
      <c r="E16" s="5"/>
      <c r="F16" s="2"/>
      <c r="G16" s="2"/>
      <c r="H16" s="5"/>
      <c r="I16" s="5"/>
      <c r="J16" s="5"/>
      <c r="K16" s="5"/>
      <c r="L16" s="37"/>
      <c r="M16" s="37"/>
      <c r="N16" s="37"/>
      <c r="O16" s="37"/>
      <c r="P16" s="37"/>
      <c r="Q16" s="37"/>
      <c r="R16" s="5"/>
    </row>
    <row r="17" spans="1:18" ht="15" customHeight="1" x14ac:dyDescent="0.25">
      <c r="A17" s="58"/>
      <c r="B17" s="58"/>
      <c r="C17" s="180" t="s">
        <v>255</v>
      </c>
      <c r="D17" s="5"/>
      <c r="E17" s="5"/>
      <c r="F17" s="2"/>
      <c r="G17" s="2"/>
      <c r="H17" s="5"/>
      <c r="I17" s="5"/>
      <c r="J17" s="5"/>
      <c r="K17" s="5"/>
      <c r="L17" s="37"/>
      <c r="M17" s="37"/>
      <c r="N17" s="37"/>
      <c r="O17" s="37"/>
      <c r="P17" s="37"/>
      <c r="Q17" s="37"/>
      <c r="R17" s="5"/>
    </row>
    <row r="18" spans="1:18" ht="15" customHeight="1" x14ac:dyDescent="0.25">
      <c r="A18" s="58"/>
      <c r="B18" s="58"/>
      <c r="C18" s="180" t="s">
        <v>254</v>
      </c>
      <c r="D18" s="5"/>
      <c r="E18" s="5"/>
      <c r="F18" s="2"/>
      <c r="G18" s="2"/>
      <c r="H18" s="5"/>
      <c r="I18" s="5"/>
      <c r="J18" s="5"/>
      <c r="K18" s="5"/>
      <c r="L18" s="37"/>
      <c r="M18" s="37"/>
      <c r="N18" s="37"/>
      <c r="O18" s="37"/>
      <c r="P18" s="37"/>
      <c r="Q18" s="37"/>
      <c r="R18" s="5"/>
    </row>
    <row r="19" spans="1:18" ht="15" customHeight="1" x14ac:dyDescent="0.25">
      <c r="A19" s="58"/>
      <c r="B19" s="58"/>
      <c r="D19" s="5"/>
      <c r="E19" s="5"/>
      <c r="F19" s="2"/>
      <c r="G19" s="2"/>
      <c r="H19" s="5"/>
      <c r="I19" s="5"/>
      <c r="J19" s="5"/>
      <c r="K19" s="5"/>
      <c r="L19" s="37"/>
      <c r="M19" s="37"/>
      <c r="N19" s="37"/>
      <c r="O19" s="37"/>
      <c r="P19" s="37"/>
      <c r="Q19" s="37"/>
      <c r="R19" s="5"/>
    </row>
    <row r="20" spans="1:18" ht="15" customHeight="1" x14ac:dyDescent="0.25">
      <c r="A20" s="58"/>
      <c r="B20" s="58"/>
      <c r="C20" s="180" t="s">
        <v>259</v>
      </c>
      <c r="D20" s="5"/>
      <c r="E20" s="5"/>
      <c r="F20" s="2"/>
      <c r="G20" s="2"/>
      <c r="H20" s="5"/>
      <c r="I20" s="5"/>
      <c r="J20" s="5"/>
      <c r="K20" s="5"/>
      <c r="L20" s="37"/>
      <c r="M20" s="37"/>
      <c r="N20" s="37"/>
      <c r="O20" s="37"/>
      <c r="P20" s="37"/>
      <c r="Q20" s="37"/>
      <c r="R20" s="5"/>
    </row>
    <row r="21" spans="1:18" ht="15" customHeight="1" x14ac:dyDescent="0.25">
      <c r="A21" s="58"/>
      <c r="B21" s="58"/>
      <c r="C21" s="180" t="s">
        <v>256</v>
      </c>
      <c r="D21" s="5"/>
      <c r="E21" s="5"/>
      <c r="F21" s="2"/>
      <c r="G21" s="2"/>
      <c r="H21" s="5"/>
      <c r="I21" s="5"/>
      <c r="J21" s="5"/>
      <c r="K21" s="5"/>
      <c r="L21" s="37"/>
      <c r="M21" s="37"/>
      <c r="N21" s="37"/>
      <c r="O21" s="37"/>
      <c r="P21" s="37"/>
      <c r="Q21" s="37"/>
      <c r="R21" s="5"/>
    </row>
    <row r="22" spans="1:18" ht="15" customHeight="1" x14ac:dyDescent="0.25">
      <c r="A22" s="58"/>
      <c r="B22" s="58"/>
      <c r="C22" s="180" t="s">
        <v>257</v>
      </c>
      <c r="D22" s="5"/>
      <c r="E22" s="5"/>
      <c r="F22" s="2"/>
      <c r="G22" s="2"/>
      <c r="H22" s="5"/>
      <c r="I22" s="5"/>
      <c r="J22" s="5"/>
      <c r="K22" s="5"/>
      <c r="L22" s="37"/>
      <c r="M22" s="37"/>
      <c r="N22" s="37"/>
      <c r="O22" s="37"/>
      <c r="P22" s="37"/>
      <c r="Q22" s="37"/>
      <c r="R22" s="5"/>
    </row>
    <row r="23" spans="1:18" ht="15" customHeight="1" x14ac:dyDescent="0.25">
      <c r="A23" s="58"/>
      <c r="B23" s="58"/>
      <c r="C23" s="180" t="s">
        <v>260</v>
      </c>
      <c r="D23" s="5"/>
      <c r="E23" s="5"/>
      <c r="F23" s="2"/>
      <c r="G23" s="2"/>
      <c r="H23" s="5"/>
      <c r="I23" s="5"/>
      <c r="J23" s="5"/>
      <c r="K23" s="5"/>
      <c r="L23" s="37"/>
      <c r="M23" s="37"/>
      <c r="N23" s="37"/>
      <c r="O23" s="37"/>
      <c r="P23" s="37"/>
      <c r="Q23" s="37"/>
      <c r="R23" s="5"/>
    </row>
    <row r="24" spans="1:18" ht="15" customHeight="1" x14ac:dyDescent="0.25">
      <c r="A24" s="58"/>
      <c r="B24" s="58"/>
      <c r="C24" s="180"/>
      <c r="D24" s="5"/>
      <c r="E24" s="5"/>
      <c r="F24" s="2"/>
      <c r="G24" s="2"/>
      <c r="H24" s="5"/>
      <c r="I24" s="5"/>
      <c r="J24" s="5"/>
      <c r="K24" s="5"/>
      <c r="L24" s="37"/>
      <c r="M24" s="37"/>
      <c r="N24" s="37"/>
      <c r="O24" s="37"/>
      <c r="P24" s="37"/>
      <c r="Q24" s="37"/>
      <c r="R24" s="5"/>
    </row>
    <row r="25" spans="1:18" s="266" customFormat="1" ht="15" customHeight="1" x14ac:dyDescent="0.25">
      <c r="A25" s="264"/>
      <c r="B25" s="264"/>
      <c r="C25" s="265" t="s">
        <v>279</v>
      </c>
      <c r="F25" s="267"/>
      <c r="G25" s="267"/>
      <c r="L25" s="268"/>
      <c r="M25" s="268"/>
      <c r="N25" s="268"/>
      <c r="O25" s="268"/>
      <c r="P25" s="268"/>
      <c r="Q25" s="268"/>
    </row>
    <row r="26" spans="1:18" s="266" customFormat="1" ht="15" hidden="1" customHeight="1" x14ac:dyDescent="0.25">
      <c r="A26" s="264"/>
      <c r="B26" s="264"/>
      <c r="C26" s="265" t="s">
        <v>270</v>
      </c>
      <c r="F26" s="267"/>
      <c r="G26" s="267"/>
      <c r="L26" s="268"/>
      <c r="M26" s="268"/>
      <c r="N26" s="268"/>
      <c r="O26" s="268"/>
      <c r="P26" s="268"/>
      <c r="Q26" s="268"/>
    </row>
    <row r="27" spans="1:18" s="266" customFormat="1" ht="15" hidden="1" customHeight="1" x14ac:dyDescent="0.25">
      <c r="A27" s="264"/>
      <c r="B27" s="264"/>
      <c r="C27" s="265" t="s">
        <v>272</v>
      </c>
      <c r="F27" s="267"/>
      <c r="G27" s="267"/>
      <c r="L27" s="268"/>
      <c r="M27" s="268"/>
      <c r="N27" s="268"/>
      <c r="O27" s="268"/>
      <c r="P27" s="268"/>
      <c r="Q27" s="268"/>
    </row>
    <row r="28" spans="1:18" s="266" customFormat="1" ht="15" hidden="1" customHeight="1" x14ac:dyDescent="0.25">
      <c r="A28" s="264"/>
      <c r="B28" s="264"/>
      <c r="C28" s="265" t="s">
        <v>273</v>
      </c>
      <c r="F28" s="267"/>
      <c r="G28" s="267"/>
      <c r="L28" s="268"/>
      <c r="M28" s="268"/>
      <c r="N28" s="268"/>
      <c r="O28" s="268"/>
      <c r="P28" s="268"/>
      <c r="Q28" s="268"/>
    </row>
    <row r="29" spans="1:18" s="266" customFormat="1" ht="15" hidden="1" customHeight="1" x14ac:dyDescent="0.25">
      <c r="A29" s="264"/>
      <c r="B29" s="264"/>
      <c r="C29" s="265" t="s">
        <v>253</v>
      </c>
      <c r="F29" s="267"/>
      <c r="G29" s="267"/>
      <c r="L29" s="268"/>
      <c r="M29" s="268"/>
      <c r="N29" s="268"/>
      <c r="O29" s="268"/>
      <c r="P29" s="268"/>
      <c r="Q29" s="268"/>
    </row>
    <row r="30" spans="1:18" s="266" customFormat="1" ht="15" hidden="1" customHeight="1" x14ac:dyDescent="0.25">
      <c r="A30" s="264"/>
      <c r="C30" s="265" t="s">
        <v>274</v>
      </c>
      <c r="F30" s="267"/>
      <c r="G30" s="267"/>
      <c r="L30" s="268"/>
      <c r="M30" s="268"/>
      <c r="N30" s="268"/>
      <c r="O30" s="268"/>
      <c r="P30" s="268"/>
      <c r="Q30" s="268"/>
    </row>
    <row r="31" spans="1:18" s="266" customFormat="1" ht="15" hidden="1" customHeight="1" x14ac:dyDescent="0.25">
      <c r="A31" s="264"/>
      <c r="C31" s="265" t="s">
        <v>271</v>
      </c>
      <c r="F31" s="267"/>
      <c r="G31" s="267"/>
      <c r="L31" s="268"/>
      <c r="M31" s="268"/>
      <c r="N31" s="268"/>
      <c r="O31" s="268"/>
      <c r="P31" s="268"/>
      <c r="Q31" s="268"/>
    </row>
    <row r="32" spans="1:18" s="266" customFormat="1" ht="15" hidden="1" customHeight="1" x14ac:dyDescent="0.25">
      <c r="A32" s="264"/>
      <c r="C32" s="265" t="s">
        <v>275</v>
      </c>
      <c r="F32" s="267"/>
      <c r="G32" s="267"/>
      <c r="L32" s="268"/>
      <c r="M32" s="268"/>
      <c r="N32" s="268"/>
      <c r="O32" s="268"/>
      <c r="P32" s="268"/>
      <c r="Q32" s="268"/>
    </row>
    <row r="33" spans="1:18" s="266" customFormat="1" ht="15" hidden="1" customHeight="1" x14ac:dyDescent="0.25">
      <c r="A33" s="264"/>
      <c r="C33" s="265"/>
      <c r="F33" s="267"/>
      <c r="G33" s="267"/>
      <c r="L33" s="268"/>
      <c r="M33" s="268"/>
      <c r="N33" s="268"/>
      <c r="O33" s="268"/>
      <c r="P33" s="268"/>
      <c r="Q33" s="268"/>
    </row>
    <row r="34" spans="1:18" s="266" customFormat="1" ht="15" hidden="1" customHeight="1" x14ac:dyDescent="0.25">
      <c r="A34" s="264"/>
      <c r="C34" s="265" t="s">
        <v>277</v>
      </c>
      <c r="F34" s="267"/>
      <c r="G34" s="267"/>
      <c r="L34" s="268"/>
      <c r="M34" s="268"/>
      <c r="N34" s="268"/>
      <c r="O34" s="268"/>
      <c r="P34" s="268"/>
      <c r="Q34" s="268"/>
    </row>
    <row r="35" spans="1:18" s="266" customFormat="1" ht="15" hidden="1" customHeight="1" x14ac:dyDescent="0.25">
      <c r="A35" s="264"/>
      <c r="C35" s="265" t="s">
        <v>276</v>
      </c>
      <c r="F35" s="267"/>
      <c r="G35" s="267"/>
      <c r="L35" s="268"/>
      <c r="M35" s="268"/>
      <c r="N35" s="268"/>
      <c r="O35" s="268"/>
      <c r="P35" s="268"/>
      <c r="Q35" s="268"/>
    </row>
    <row r="36" spans="1:18" s="266" customFormat="1" ht="15" customHeight="1" x14ac:dyDescent="0.25">
      <c r="A36" s="264"/>
      <c r="C36" s="265"/>
      <c r="F36" s="267"/>
      <c r="G36" s="267"/>
      <c r="L36" s="268"/>
      <c r="M36" s="268"/>
      <c r="N36" s="268"/>
      <c r="O36" s="268"/>
      <c r="P36" s="268"/>
      <c r="Q36" s="268"/>
    </row>
    <row r="37" spans="1:18" ht="15" customHeight="1" x14ac:dyDescent="0.25">
      <c r="A37" s="58"/>
      <c r="C37" s="180"/>
      <c r="D37" s="5"/>
      <c r="E37" s="5"/>
      <c r="F37" s="2"/>
      <c r="G37" s="2"/>
      <c r="H37" s="5"/>
      <c r="I37" s="5"/>
      <c r="J37" s="5"/>
      <c r="K37" s="5"/>
      <c r="L37" s="37"/>
      <c r="M37" s="37"/>
      <c r="N37" s="37"/>
      <c r="O37" s="37"/>
      <c r="P37" s="37"/>
      <c r="Q37" s="37"/>
      <c r="R37" s="5"/>
    </row>
    <row r="38" spans="1:18" x14ac:dyDescent="0.25">
      <c r="A38" s="2"/>
      <c r="B38" s="5"/>
      <c r="C38" s="5"/>
      <c r="D38" s="5"/>
      <c r="E38" s="5"/>
      <c r="F38" s="2"/>
      <c r="G38" s="2"/>
      <c r="H38" s="5"/>
      <c r="I38" s="5"/>
      <c r="J38" s="5"/>
      <c r="K38" s="5"/>
      <c r="L38" s="5"/>
      <c r="M38" s="5"/>
      <c r="N38" s="5"/>
      <c r="O38" s="5"/>
      <c r="P38" s="5"/>
      <c r="Q38" s="5"/>
      <c r="R38" s="5"/>
    </row>
    <row r="39" spans="1:18" x14ac:dyDescent="0.25">
      <c r="A39" s="2"/>
      <c r="B39" s="19" t="str">
        <f>CONCATENATE("Version ",'Change Log'!$B$2," – © 2015-",YEAR('Change Log'!$A$2),", William W. Davis, MSPM, PMP")</f>
        <v>Version 3.0.2 – © 2015-2019, William W. Davis, MSPM, PMP</v>
      </c>
      <c r="C39" s="199"/>
      <c r="D39" s="5"/>
      <c r="E39" s="2"/>
      <c r="F39" s="5"/>
      <c r="G39" s="5"/>
      <c r="H39" s="2"/>
      <c r="I39" s="5"/>
      <c r="J39" s="5"/>
      <c r="K39" s="5"/>
      <c r="L39" s="5"/>
      <c r="M39" s="5"/>
      <c r="N39" s="5"/>
      <c r="O39" s="5"/>
      <c r="P39" s="5"/>
      <c r="Q39" s="5"/>
      <c r="R39" s="5"/>
    </row>
    <row r="40" spans="1:18" x14ac:dyDescent="0.25">
      <c r="A40" s="2"/>
      <c r="B40" s="296" t="s">
        <v>146</v>
      </c>
      <c r="C40" s="296"/>
      <c r="D40" s="296"/>
      <c r="E40" s="296"/>
      <c r="F40" s="296"/>
      <c r="G40" s="112"/>
      <c r="H40" s="2"/>
      <c r="I40" s="5"/>
      <c r="J40" s="5"/>
      <c r="K40" s="5"/>
      <c r="L40" s="5"/>
      <c r="M40" s="5"/>
      <c r="N40" s="5"/>
      <c r="O40" s="5"/>
      <c r="P40" s="5"/>
      <c r="Q40" s="5"/>
      <c r="R40" s="5"/>
    </row>
    <row r="41" spans="1:18" x14ac:dyDescent="0.25">
      <c r="A41" s="2"/>
      <c r="B41" s="296" t="s">
        <v>147</v>
      </c>
      <c r="C41" s="296"/>
      <c r="D41" s="296"/>
      <c r="E41" s="296"/>
      <c r="F41" s="296"/>
      <c r="G41" s="112"/>
      <c r="H41" s="2"/>
      <c r="I41" s="5"/>
      <c r="J41" s="5"/>
      <c r="K41" s="5"/>
      <c r="L41" s="5"/>
      <c r="M41" s="5"/>
      <c r="N41" s="5"/>
      <c r="O41" s="5"/>
      <c r="P41" s="5"/>
      <c r="Q41" s="5"/>
      <c r="R41" s="5"/>
    </row>
    <row r="42" spans="1:18" x14ac:dyDescent="0.25">
      <c r="A42" s="2"/>
      <c r="B42" s="296" t="s">
        <v>96</v>
      </c>
      <c r="C42" s="296"/>
      <c r="D42" s="296"/>
      <c r="E42" s="296"/>
      <c r="F42" s="296"/>
      <c r="G42" s="112"/>
      <c r="H42" s="2"/>
      <c r="I42" s="5"/>
      <c r="J42" s="5"/>
      <c r="K42" s="5"/>
      <c r="L42" s="5"/>
      <c r="M42" s="5"/>
      <c r="N42" s="5"/>
      <c r="O42" s="5"/>
      <c r="P42" s="5"/>
      <c r="Q42" s="5"/>
      <c r="R42" s="5"/>
    </row>
    <row r="43" spans="1:18" x14ac:dyDescent="0.25">
      <c r="A43" s="2"/>
      <c r="B43" s="296" t="s">
        <v>230</v>
      </c>
      <c r="C43" s="296"/>
      <c r="D43" s="296"/>
      <c r="E43" s="296"/>
      <c r="F43" s="296"/>
      <c r="G43" s="112"/>
      <c r="H43" s="2"/>
      <c r="I43" s="5"/>
      <c r="J43" s="5"/>
      <c r="K43" s="5"/>
      <c r="L43" s="5"/>
      <c r="M43" s="5"/>
      <c r="N43" s="5"/>
      <c r="O43" s="5"/>
      <c r="P43" s="5"/>
      <c r="Q43" s="5"/>
      <c r="R43" s="5"/>
    </row>
    <row r="44" spans="1:18" x14ac:dyDescent="0.25">
      <c r="A44" s="2"/>
      <c r="B44" s="296" t="s">
        <v>97</v>
      </c>
      <c r="C44" s="296"/>
      <c r="D44" s="296"/>
      <c r="E44" s="296"/>
      <c r="F44" s="296"/>
      <c r="G44" s="112"/>
      <c r="H44" s="2"/>
      <c r="I44" s="5"/>
      <c r="J44" s="5"/>
      <c r="K44" s="5"/>
      <c r="L44" s="5"/>
      <c r="M44" s="5"/>
      <c r="N44" s="5"/>
      <c r="O44" s="5"/>
      <c r="P44" s="5"/>
      <c r="Q44" s="5"/>
      <c r="R44" s="5"/>
    </row>
    <row r="45" spans="1:18" x14ac:dyDescent="0.25">
      <c r="A45" s="2"/>
      <c r="B45" s="164" t="s">
        <v>225</v>
      </c>
      <c r="C45" s="5"/>
      <c r="D45" s="5"/>
      <c r="E45" s="2"/>
      <c r="F45" s="5"/>
      <c r="G45" s="5"/>
      <c r="H45" s="2"/>
      <c r="I45" s="5"/>
      <c r="J45" s="5"/>
      <c r="K45" s="5"/>
      <c r="L45" s="5"/>
      <c r="M45" s="5"/>
      <c r="N45" s="5"/>
      <c r="O45" s="5"/>
      <c r="P45" s="5"/>
      <c r="Q45" s="5"/>
      <c r="R45" s="5"/>
    </row>
    <row r="46" spans="1:18" x14ac:dyDescent="0.25">
      <c r="A46" s="2"/>
      <c r="B46" s="164" t="s">
        <v>94</v>
      </c>
      <c r="C46" s="5"/>
      <c r="D46" s="5"/>
      <c r="E46" s="2"/>
      <c r="F46" s="5"/>
      <c r="G46" s="5"/>
      <c r="H46" s="2"/>
      <c r="I46" s="5"/>
      <c r="J46" s="5"/>
      <c r="K46" s="5"/>
      <c r="L46" s="5"/>
      <c r="M46" s="5"/>
      <c r="N46" s="5"/>
      <c r="O46" s="5"/>
      <c r="P46" s="5"/>
      <c r="Q46" s="5"/>
      <c r="R46" s="5"/>
    </row>
    <row r="47" spans="1:18" x14ac:dyDescent="0.25">
      <c r="A47" s="19"/>
      <c r="B47" s="164" t="s">
        <v>224</v>
      </c>
      <c r="C47" s="5"/>
      <c r="D47" s="5"/>
      <c r="E47" s="5"/>
      <c r="F47" s="2"/>
      <c r="G47" s="2"/>
      <c r="H47" s="5"/>
      <c r="I47" s="5"/>
      <c r="J47" s="5"/>
      <c r="K47" s="5"/>
      <c r="L47" s="5"/>
      <c r="M47" s="5"/>
      <c r="N47" s="5"/>
      <c r="O47" s="5"/>
      <c r="P47" s="5"/>
      <c r="Q47" s="5"/>
      <c r="R47" s="5"/>
    </row>
    <row r="48" spans="1:18" x14ac:dyDescent="0.25">
      <c r="A48" s="19"/>
      <c r="B48" s="164" t="s">
        <v>226</v>
      </c>
      <c r="C48" s="5"/>
      <c r="D48" s="5"/>
      <c r="E48" s="5"/>
      <c r="F48" s="2"/>
      <c r="G48" s="2"/>
      <c r="H48" s="5"/>
      <c r="I48" s="5"/>
      <c r="J48" s="5"/>
      <c r="K48" s="5"/>
      <c r="L48" s="5"/>
      <c r="M48" s="5"/>
      <c r="N48" s="5"/>
      <c r="O48" s="5"/>
      <c r="P48" s="5"/>
      <c r="Q48" s="5"/>
      <c r="R48" s="5"/>
    </row>
    <row r="49" spans="1:18" x14ac:dyDescent="0.25">
      <c r="A49" s="19"/>
      <c r="B49" s="164" t="s">
        <v>809</v>
      </c>
      <c r="C49" s="5"/>
      <c r="D49" s="5"/>
      <c r="E49" s="5"/>
      <c r="F49" s="2"/>
      <c r="G49" s="2"/>
      <c r="H49" s="5"/>
      <c r="I49" s="5"/>
      <c r="J49" s="5"/>
      <c r="K49" s="5"/>
      <c r="L49" s="5"/>
      <c r="M49" s="5"/>
      <c r="N49" s="5"/>
      <c r="O49" s="5"/>
      <c r="P49" s="5"/>
      <c r="Q49" s="5"/>
      <c r="R49" s="5"/>
    </row>
    <row r="50" spans="1:18" x14ac:dyDescent="0.25">
      <c r="A50" s="19"/>
      <c r="B50" s="164" t="s">
        <v>810</v>
      </c>
      <c r="C50" s="5"/>
      <c r="D50" s="5"/>
      <c r="E50" s="5"/>
      <c r="F50" s="2"/>
      <c r="G50" s="2"/>
      <c r="H50" s="5"/>
      <c r="I50" s="5"/>
      <c r="J50" s="5"/>
      <c r="K50" s="5"/>
      <c r="L50" s="5"/>
      <c r="M50" s="5"/>
      <c r="N50" s="5"/>
      <c r="O50" s="5"/>
      <c r="P50" s="5"/>
      <c r="Q50" s="5"/>
      <c r="R50" s="5"/>
    </row>
    <row r="51" spans="1:18" x14ac:dyDescent="0.25">
      <c r="A51" s="19"/>
      <c r="B51" s="164"/>
      <c r="C51" s="5"/>
      <c r="D51" s="5"/>
      <c r="E51" s="5"/>
      <c r="F51" s="2"/>
      <c r="G51" s="2"/>
      <c r="H51" s="5"/>
      <c r="I51" s="5"/>
      <c r="J51" s="5"/>
      <c r="K51" s="5"/>
      <c r="L51" s="5"/>
      <c r="M51" s="5"/>
      <c r="N51" s="5"/>
      <c r="O51" s="5"/>
      <c r="P51" s="5"/>
      <c r="Q51" s="5"/>
      <c r="R51" s="5"/>
    </row>
    <row r="52" spans="1:18" x14ac:dyDescent="0.25">
      <c r="A52" s="2"/>
      <c r="B52" s="164" t="s">
        <v>811</v>
      </c>
      <c r="C52" s="5"/>
      <c r="D52" s="5"/>
      <c r="E52" s="5"/>
      <c r="F52" s="2"/>
      <c r="G52" s="2"/>
      <c r="H52" s="5"/>
      <c r="I52" s="5"/>
      <c r="J52" s="5"/>
      <c r="K52" s="5"/>
      <c r="L52" s="5"/>
      <c r="M52" s="5"/>
      <c r="N52" s="5"/>
      <c r="O52" s="5"/>
      <c r="P52" s="5"/>
      <c r="Q52" s="5"/>
      <c r="R52" s="5"/>
    </row>
    <row r="53" spans="1:18" x14ac:dyDescent="0.25">
      <c r="A53"/>
      <c r="B53" s="164" t="s">
        <v>93</v>
      </c>
      <c r="F53"/>
      <c r="G53"/>
    </row>
    <row r="54" spans="1:18" x14ac:dyDescent="0.25">
      <c r="A54"/>
      <c r="B54" s="286" t="s">
        <v>817</v>
      </c>
      <c r="F54"/>
      <c r="G54"/>
    </row>
    <row r="55" spans="1:18" x14ac:dyDescent="0.25">
      <c r="A55"/>
      <c r="C55" s="180"/>
      <c r="F55"/>
      <c r="G55"/>
    </row>
    <row r="56" spans="1:18" x14ac:dyDescent="0.25">
      <c r="A56"/>
      <c r="C56" s="180"/>
      <c r="F56"/>
      <c r="G56"/>
    </row>
    <row r="57" spans="1:18" x14ac:dyDescent="0.25">
      <c r="A57"/>
      <c r="C57" s="180"/>
      <c r="F57"/>
      <c r="G57"/>
    </row>
    <row r="58" spans="1:18" x14ac:dyDescent="0.25">
      <c r="A58"/>
      <c r="C58" s="180"/>
      <c r="F58"/>
      <c r="G58"/>
    </row>
    <row r="59" spans="1:18" x14ac:dyDescent="0.25">
      <c r="A59"/>
      <c r="C59" s="180"/>
      <c r="F59"/>
      <c r="G59"/>
    </row>
    <row r="60" spans="1:18" x14ac:dyDescent="0.25">
      <c r="A60"/>
      <c r="F60"/>
      <c r="G60"/>
    </row>
    <row r="61" spans="1:18" x14ac:dyDescent="0.25">
      <c r="A61"/>
      <c r="F61"/>
      <c r="G61"/>
    </row>
    <row r="62" spans="1:18" x14ac:dyDescent="0.25">
      <c r="A62"/>
      <c r="F62"/>
      <c r="G62"/>
    </row>
    <row r="63" spans="1:18" x14ac:dyDescent="0.25">
      <c r="A63"/>
      <c r="F63"/>
      <c r="G63"/>
    </row>
    <row r="64" spans="1:18" x14ac:dyDescent="0.25">
      <c r="A64"/>
      <c r="F64"/>
      <c r="G64"/>
    </row>
    <row r="65" spans="1:7" x14ac:dyDescent="0.25">
      <c r="A65"/>
      <c r="F65"/>
      <c r="G65"/>
    </row>
    <row r="66" spans="1:7" x14ac:dyDescent="0.25">
      <c r="A66"/>
      <c r="F66"/>
      <c r="G66"/>
    </row>
    <row r="67" spans="1:7" x14ac:dyDescent="0.25">
      <c r="A67"/>
      <c r="F67"/>
      <c r="G67"/>
    </row>
    <row r="68" spans="1:7" x14ac:dyDescent="0.25">
      <c r="A68"/>
      <c r="F68"/>
      <c r="G68"/>
    </row>
    <row r="69" spans="1:7" x14ac:dyDescent="0.25">
      <c r="A69"/>
      <c r="F69"/>
      <c r="G69"/>
    </row>
    <row r="70" spans="1:7" x14ac:dyDescent="0.25">
      <c r="A70"/>
      <c r="F70"/>
      <c r="G70"/>
    </row>
    <row r="71" spans="1:7" x14ac:dyDescent="0.25">
      <c r="A71"/>
      <c r="F71"/>
      <c r="G71"/>
    </row>
    <row r="72" spans="1:7" x14ac:dyDescent="0.25">
      <c r="A72"/>
      <c r="F72"/>
      <c r="G72"/>
    </row>
    <row r="73" spans="1:7" x14ac:dyDescent="0.25">
      <c r="A73"/>
      <c r="F73"/>
      <c r="G73"/>
    </row>
    <row r="74" spans="1:7" x14ac:dyDescent="0.25">
      <c r="A74"/>
      <c r="F74"/>
      <c r="G74"/>
    </row>
    <row r="75" spans="1:7" x14ac:dyDescent="0.25">
      <c r="A75"/>
      <c r="F75"/>
      <c r="G75"/>
    </row>
    <row r="76" spans="1:7" x14ac:dyDescent="0.25">
      <c r="A76"/>
      <c r="F76"/>
      <c r="G76"/>
    </row>
    <row r="77" spans="1:7" x14ac:dyDescent="0.25">
      <c r="A77"/>
      <c r="F77"/>
      <c r="G77"/>
    </row>
    <row r="78" spans="1:7" x14ac:dyDescent="0.25">
      <c r="A78"/>
      <c r="F78"/>
      <c r="G78"/>
    </row>
    <row r="79" spans="1:7" x14ac:dyDescent="0.25">
      <c r="A79"/>
      <c r="F79"/>
      <c r="G79"/>
    </row>
    <row r="80" spans="1:7" x14ac:dyDescent="0.25">
      <c r="A80"/>
      <c r="F80"/>
      <c r="G80"/>
    </row>
    <row r="81" spans="1:7" x14ac:dyDescent="0.25">
      <c r="A81"/>
      <c r="F81"/>
      <c r="G81"/>
    </row>
    <row r="82" spans="1:7" x14ac:dyDescent="0.25">
      <c r="A82"/>
      <c r="F82"/>
      <c r="G82"/>
    </row>
    <row r="83" spans="1:7" x14ac:dyDescent="0.25">
      <c r="A83"/>
      <c r="F83"/>
      <c r="G83"/>
    </row>
    <row r="84" spans="1:7" x14ac:dyDescent="0.25">
      <c r="A84"/>
      <c r="F84"/>
      <c r="G84"/>
    </row>
    <row r="85" spans="1:7" x14ac:dyDescent="0.25">
      <c r="A85"/>
      <c r="F85"/>
      <c r="G85"/>
    </row>
    <row r="86" spans="1:7" x14ac:dyDescent="0.25">
      <c r="A86"/>
      <c r="F86"/>
      <c r="G86"/>
    </row>
    <row r="87" spans="1:7" x14ac:dyDescent="0.25">
      <c r="A87"/>
      <c r="F87"/>
      <c r="G87"/>
    </row>
    <row r="88" spans="1:7" x14ac:dyDescent="0.25">
      <c r="A88"/>
      <c r="F88"/>
      <c r="G88"/>
    </row>
    <row r="89" spans="1:7" x14ac:dyDescent="0.25">
      <c r="A89"/>
      <c r="F89"/>
      <c r="G89"/>
    </row>
    <row r="90" spans="1:7" x14ac:dyDescent="0.25">
      <c r="A90"/>
      <c r="F90"/>
      <c r="G90"/>
    </row>
    <row r="91" spans="1:7" x14ac:dyDescent="0.25">
      <c r="A91"/>
      <c r="F91"/>
      <c r="G91"/>
    </row>
    <row r="92" spans="1:7" x14ac:dyDescent="0.25">
      <c r="A92"/>
      <c r="F92"/>
      <c r="G92"/>
    </row>
    <row r="93" spans="1:7" x14ac:dyDescent="0.25">
      <c r="A93"/>
      <c r="F93"/>
      <c r="G93"/>
    </row>
    <row r="96" spans="1:7" x14ac:dyDescent="0.25">
      <c r="A96"/>
      <c r="F96"/>
      <c r="G96"/>
    </row>
    <row r="97" spans="1:7" x14ac:dyDescent="0.25">
      <c r="A97"/>
      <c r="F97"/>
      <c r="G97"/>
    </row>
    <row r="98" spans="1:7" x14ac:dyDescent="0.25">
      <c r="A98"/>
      <c r="F98"/>
      <c r="G98"/>
    </row>
    <row r="99" spans="1:7" x14ac:dyDescent="0.25">
      <c r="A99"/>
      <c r="F99"/>
      <c r="G99"/>
    </row>
    <row r="100" spans="1:7" x14ac:dyDescent="0.25">
      <c r="A100"/>
      <c r="F100"/>
      <c r="G100"/>
    </row>
    <row r="101" spans="1:7" x14ac:dyDescent="0.25">
      <c r="A101"/>
      <c r="F101"/>
      <c r="G101"/>
    </row>
    <row r="102" spans="1:7" x14ac:dyDescent="0.25">
      <c r="A102"/>
      <c r="F102"/>
      <c r="G102"/>
    </row>
    <row r="103" spans="1:7" x14ac:dyDescent="0.25">
      <c r="A103"/>
      <c r="F103"/>
      <c r="G103"/>
    </row>
    <row r="104" spans="1:7" x14ac:dyDescent="0.25">
      <c r="A104"/>
      <c r="F104"/>
      <c r="G104"/>
    </row>
    <row r="105" spans="1:7" x14ac:dyDescent="0.25">
      <c r="A105"/>
      <c r="F105"/>
      <c r="G105"/>
    </row>
    <row r="106" spans="1:7" x14ac:dyDescent="0.25">
      <c r="A106"/>
      <c r="F106"/>
      <c r="G106"/>
    </row>
    <row r="107" spans="1:7" x14ac:dyDescent="0.25">
      <c r="A107"/>
      <c r="F107"/>
      <c r="G107"/>
    </row>
    <row r="108" spans="1:7" x14ac:dyDescent="0.25">
      <c r="A108"/>
      <c r="F108"/>
      <c r="G108"/>
    </row>
    <row r="109" spans="1:7" x14ac:dyDescent="0.25">
      <c r="A109"/>
      <c r="F109"/>
      <c r="G109"/>
    </row>
    <row r="110" spans="1:7" x14ac:dyDescent="0.25">
      <c r="A110"/>
      <c r="F110"/>
      <c r="G110"/>
    </row>
    <row r="111" spans="1:7" x14ac:dyDescent="0.25">
      <c r="A111"/>
      <c r="F111"/>
      <c r="G111"/>
    </row>
  </sheetData>
  <mergeCells count="5">
    <mergeCell ref="B40:F40"/>
    <mergeCell ref="B41:F41"/>
    <mergeCell ref="B42:F42"/>
    <mergeCell ref="B43:F43"/>
    <mergeCell ref="B44:F44"/>
  </mergeCells>
  <hyperlinks>
    <hyperlink ref="B40" r:id="rId1" display="Download more FREE Statistical PERT templates at https://www.statisticalpert.com" xr:uid="{5CD86A1C-0D25-4677-95C7-C58B781F3C40}"/>
    <hyperlink ref="B41" r:id="rId2" display="Take a Pluralsight course on Statistical PERT" xr:uid="{6E80B761-1EA5-4C57-B9EB-6D0F382B3B18}"/>
    <hyperlink ref="B42" r:id="rId3" xr:uid="{458E801F-3B2D-4CDE-9733-FDAFC24E869D}"/>
    <hyperlink ref="B44" r:id="rId4" xr:uid="{944F381A-1A40-44E3-B2A0-CB6A54FE39E7}"/>
    <hyperlink ref="B42:F42" r:id="rId5" display="Watch Statistical PERT videos on YouTube " xr:uid="{27938F69-A1C4-45B7-86D2-8217E8976A65}"/>
    <hyperlink ref="B43" r:id="rId6" display="Connect with me on LinkedIn" xr:uid="{ED987CB1-A366-464A-B9A1-D36AEC3725FC}"/>
    <hyperlink ref="B41:F41" r:id="rId7" display="Watch a Pluralsight course on Statistical PERT® Normal Edition" xr:uid="{AEFA1DB0-6273-4781-8003-421972BA5131}"/>
    <hyperlink ref="B54" r:id="rId8" display="See the GNU General Public License for more details (http://www.gnu.org/licenses/)." xr:uid="{F27672E7-D86A-4851-B0C2-380C765AC842}"/>
  </hyperlinks>
  <pageMargins left="0.7" right="0.7" top="0.75" bottom="0.75" header="0.3" footer="0.3"/>
  <pageSetup orientation="portrait" horizontalDpi="0" verticalDpi="0" r:id="rId9"/>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2E550-6A00-4AC3-AFE2-F34B04573731}">
  <dimension ref="A1:R197"/>
  <sheetViews>
    <sheetView showGridLines="0" zoomScaleNormal="100" workbookViewId="0">
      <pane ySplit="1" topLeftCell="A2" activePane="bottomLeft" state="frozen"/>
      <selection pane="bottomLeft" activeCell="C3" sqref="C3"/>
    </sheetView>
  </sheetViews>
  <sheetFormatPr defaultRowHeight="15" x14ac:dyDescent="0.25"/>
  <cols>
    <col min="1" max="1" width="5.7109375" style="1" customWidth="1"/>
    <col min="2" max="2" width="70.7109375" customWidth="1"/>
    <col min="3" max="3" width="23.7109375" customWidth="1"/>
    <col min="4" max="5" width="13.7109375" customWidth="1"/>
    <col min="6" max="6" width="25.7109375" style="1" customWidth="1"/>
    <col min="7" max="7" width="7.7109375" style="1" customWidth="1"/>
    <col min="8" max="8" width="11.7109375" customWidth="1"/>
    <col min="9" max="9" width="13.5703125" customWidth="1"/>
    <col min="10" max="10" width="13.7109375" customWidth="1"/>
    <col min="11" max="11" width="10.7109375" customWidth="1"/>
    <col min="12" max="17" width="13.7109375" customWidth="1"/>
    <col min="18" max="18" width="12.7109375" customWidth="1"/>
  </cols>
  <sheetData>
    <row r="1" spans="1:18" ht="30" customHeight="1" thickBot="1" x14ac:dyDescent="0.3">
      <c r="A1" s="58"/>
      <c r="B1" s="150" t="s">
        <v>194</v>
      </c>
      <c r="C1" s="5"/>
      <c r="D1" s="5"/>
      <c r="E1" s="5"/>
      <c r="F1" s="2"/>
      <c r="G1" s="2"/>
      <c r="H1" s="5"/>
      <c r="I1" s="5"/>
      <c r="J1" s="5"/>
      <c r="K1" s="5"/>
      <c r="L1" s="37"/>
      <c r="M1" s="37"/>
      <c r="N1" s="37"/>
      <c r="O1" s="37"/>
      <c r="P1" s="37"/>
      <c r="Q1" s="37"/>
      <c r="R1" s="5"/>
    </row>
    <row r="2" spans="1:18" ht="30" customHeight="1" x14ac:dyDescent="0.25">
      <c r="A2" s="270"/>
      <c r="B2" s="271"/>
      <c r="C2" s="272" t="s">
        <v>223</v>
      </c>
      <c r="D2" s="273"/>
      <c r="E2" s="273"/>
      <c r="F2" s="274"/>
      <c r="G2" s="274"/>
      <c r="H2" s="273"/>
      <c r="I2" s="273"/>
      <c r="J2" s="273"/>
      <c r="K2" s="275"/>
      <c r="L2" s="37"/>
      <c r="M2" s="37"/>
      <c r="N2" s="37"/>
      <c r="O2" s="37"/>
      <c r="P2" s="37"/>
      <c r="Q2" s="37"/>
      <c r="R2" s="5"/>
    </row>
    <row r="3" spans="1:18" ht="20.100000000000001" customHeight="1" x14ac:dyDescent="0.25">
      <c r="A3" s="200"/>
      <c r="B3" s="201" t="s">
        <v>209</v>
      </c>
      <c r="C3" s="209">
        <v>50</v>
      </c>
      <c r="D3" s="217" t="s">
        <v>207</v>
      </c>
      <c r="E3" s="218"/>
      <c r="F3" s="219"/>
      <c r="G3" s="219"/>
      <c r="H3" s="218"/>
      <c r="I3" s="218"/>
      <c r="J3" s="218"/>
      <c r="K3" s="220"/>
      <c r="L3" s="37"/>
      <c r="M3" s="37"/>
      <c r="N3" s="37"/>
      <c r="O3" s="37"/>
      <c r="P3" s="37"/>
      <c r="Q3" s="37"/>
      <c r="R3" s="5"/>
    </row>
    <row r="4" spans="1:18" ht="20.100000000000001" customHeight="1" x14ac:dyDescent="0.25">
      <c r="A4" s="276"/>
      <c r="B4" s="277" t="s">
        <v>281</v>
      </c>
      <c r="C4" s="196">
        <v>100</v>
      </c>
      <c r="D4" s="217" t="s">
        <v>282</v>
      </c>
      <c r="E4" s="218"/>
      <c r="F4" s="219"/>
      <c r="G4" s="219"/>
      <c r="H4" s="218"/>
      <c r="I4" s="218"/>
      <c r="J4" s="218"/>
      <c r="K4" s="220"/>
      <c r="L4" s="37"/>
      <c r="M4" s="37"/>
      <c r="N4" s="37"/>
      <c r="O4" s="37"/>
      <c r="P4" s="37"/>
      <c r="Q4" s="37"/>
      <c r="R4" s="5"/>
    </row>
    <row r="5" spans="1:18" ht="20.100000000000001" customHeight="1" x14ac:dyDescent="0.25">
      <c r="A5" s="200"/>
      <c r="B5" s="201" t="s">
        <v>210</v>
      </c>
      <c r="C5" s="196">
        <v>150</v>
      </c>
      <c r="D5" s="217" t="s">
        <v>208</v>
      </c>
      <c r="E5" s="218"/>
      <c r="F5" s="219"/>
      <c r="G5" s="219"/>
      <c r="H5" s="218"/>
      <c r="I5" s="218"/>
      <c r="J5" s="218"/>
      <c r="K5" s="220"/>
      <c r="L5" s="37"/>
      <c r="M5" s="37"/>
      <c r="N5" s="37"/>
      <c r="O5" s="37"/>
      <c r="P5" s="37"/>
      <c r="Q5" s="37"/>
      <c r="R5" s="5"/>
    </row>
    <row r="6" spans="1:18" ht="20.100000000000001" customHeight="1" x14ac:dyDescent="0.25">
      <c r="A6" s="215"/>
      <c r="B6" s="216" t="s">
        <v>198</v>
      </c>
      <c r="C6" s="133">
        <f>IF(OR(ISBLANK(C4),ISBLANK(C5),ISBLANK(C3)),"",IF(AND(C3&gt;0,C4&gt;0,C5&gt;0),IF(C4&gt;C3,IF(C5&gt;C4,1,-1),-1)))</f>
        <v>1</v>
      </c>
      <c r="D6" s="217" t="s">
        <v>193</v>
      </c>
      <c r="E6" s="218"/>
      <c r="F6" s="219"/>
      <c r="G6" s="219"/>
      <c r="H6" s="218"/>
      <c r="I6" s="218"/>
      <c r="J6" s="218"/>
      <c r="K6" s="220"/>
      <c r="L6" s="37"/>
      <c r="M6" s="37"/>
      <c r="N6" s="37"/>
      <c r="O6" s="37"/>
      <c r="P6" s="37"/>
      <c r="Q6" s="37"/>
      <c r="R6" s="5"/>
    </row>
    <row r="7" spans="1:18" ht="20.100000000000001" customHeight="1" x14ac:dyDescent="0.25">
      <c r="A7" s="215"/>
      <c r="B7" s="216" t="s">
        <v>199</v>
      </c>
      <c r="C7" s="133">
        <f>IF(OR(ISBLANK(C3),ISBLANK(C4),ISBLANK(C5)),"",IFERROR(MIN(C4-C3,C5-C4)/MAX(C4-C3,C5-C4),""))</f>
        <v>1</v>
      </c>
      <c r="D7" s="217" t="s">
        <v>195</v>
      </c>
      <c r="E7" s="218"/>
      <c r="F7" s="219"/>
      <c r="G7" s="219"/>
      <c r="H7" s="218"/>
      <c r="I7" s="218"/>
      <c r="J7" s="218"/>
      <c r="K7" s="220"/>
      <c r="L7" s="37"/>
      <c r="M7" s="37"/>
      <c r="N7" s="37"/>
      <c r="O7" s="37"/>
      <c r="P7" s="37"/>
      <c r="Q7" s="37"/>
      <c r="R7" s="5"/>
    </row>
    <row r="8" spans="1:18" ht="20.100000000000001" hidden="1" customHeight="1" x14ac:dyDescent="0.25">
      <c r="A8" s="200"/>
      <c r="B8" s="202"/>
      <c r="C8" s="197">
        <f>IF(AND(C3&gt;0,C4&gt;0,C5&gt;0),(C3+(4*C4)+C5)/6,"")</f>
        <v>100</v>
      </c>
      <c r="D8" s="217"/>
      <c r="E8" s="218"/>
      <c r="F8" s="219"/>
      <c r="G8" s="219"/>
      <c r="H8" s="218"/>
      <c r="I8" s="218"/>
      <c r="J8" s="218"/>
      <c r="K8" s="220"/>
      <c r="L8" s="37"/>
      <c r="M8" s="37"/>
      <c r="N8" s="37"/>
      <c r="O8" s="37"/>
      <c r="P8" s="37"/>
      <c r="Q8" s="37"/>
      <c r="R8" s="5"/>
    </row>
    <row r="9" spans="1:18" ht="20.100000000000001" customHeight="1" x14ac:dyDescent="0.25">
      <c r="A9" s="200"/>
      <c r="B9" s="201" t="s">
        <v>204</v>
      </c>
      <c r="C9" s="135" t="s">
        <v>1</v>
      </c>
      <c r="D9" s="217" t="s">
        <v>196</v>
      </c>
      <c r="E9" s="218"/>
      <c r="F9" s="219"/>
      <c r="G9" s="219"/>
      <c r="H9" s="218"/>
      <c r="I9" s="218"/>
      <c r="J9" s="218"/>
      <c r="K9" s="220"/>
      <c r="L9" s="37"/>
      <c r="M9" s="37"/>
      <c r="N9" s="37"/>
      <c r="O9" s="37"/>
      <c r="P9" s="37"/>
      <c r="Q9" s="37"/>
      <c r="R9" s="5"/>
    </row>
    <row r="10" spans="1:18" ht="20.100000000000001" customHeight="1" x14ac:dyDescent="0.25">
      <c r="A10" s="215"/>
      <c r="B10" s="216" t="s">
        <v>205</v>
      </c>
      <c r="C10" s="61"/>
      <c r="D10" s="217" t="s">
        <v>197</v>
      </c>
      <c r="E10" s="218"/>
      <c r="F10" s="219"/>
      <c r="G10" s="219"/>
      <c r="H10" s="218"/>
      <c r="I10" s="218"/>
      <c r="J10" s="218"/>
      <c r="K10" s="220"/>
      <c r="L10" s="37"/>
      <c r="M10" s="37"/>
      <c r="N10" s="37"/>
      <c r="O10" s="37"/>
      <c r="P10" s="37"/>
      <c r="Q10" s="37"/>
      <c r="R10" s="5"/>
    </row>
    <row r="11" spans="1:18" ht="20.100000000000001" hidden="1" customHeight="1" x14ac:dyDescent="0.25">
      <c r="A11" s="200"/>
      <c r="B11" s="202"/>
      <c r="C11" s="198">
        <f>IF(AND(C3&gt;0,C4&gt;0,C5&gt;0,NOT(ISBLANK(C9))),(C5-C3)*VLOOKUP(C9,VLookups!$A$2:$B$8,2,FALSE),"")</f>
        <v>20</v>
      </c>
      <c r="D11" s="218"/>
      <c r="E11" s="218"/>
      <c r="F11" s="219"/>
      <c r="G11" s="219"/>
      <c r="H11" s="218"/>
      <c r="I11" s="218"/>
      <c r="J11" s="218"/>
      <c r="K11" s="220"/>
      <c r="L11" s="37"/>
      <c r="M11" s="37"/>
      <c r="N11" s="37"/>
      <c r="O11" s="37"/>
      <c r="P11" s="37"/>
      <c r="Q11" s="37"/>
      <c r="R11" s="5"/>
    </row>
    <row r="12" spans="1:18" ht="20.100000000000001" customHeight="1" x14ac:dyDescent="0.25">
      <c r="A12" s="200"/>
      <c r="B12" s="201" t="s">
        <v>200</v>
      </c>
      <c r="C12" s="196">
        <v>75</v>
      </c>
      <c r="D12" s="217" t="s">
        <v>283</v>
      </c>
      <c r="E12" s="218"/>
      <c r="F12" s="219"/>
      <c r="G12" s="219"/>
      <c r="H12" s="218"/>
      <c r="I12" s="218"/>
      <c r="J12" s="218"/>
      <c r="K12" s="220"/>
      <c r="L12" s="37"/>
      <c r="M12" s="37"/>
      <c r="N12" s="37"/>
      <c r="O12" s="37"/>
      <c r="P12" s="37"/>
      <c r="Q12" s="37"/>
      <c r="R12" s="5"/>
    </row>
    <row r="13" spans="1:18" ht="20.100000000000001" customHeight="1" x14ac:dyDescent="0.25">
      <c r="A13" s="200"/>
      <c r="B13" s="201" t="s">
        <v>201</v>
      </c>
      <c r="C13" s="195" t="s">
        <v>78</v>
      </c>
      <c r="D13" s="217" t="s">
        <v>206</v>
      </c>
      <c r="E13" s="218"/>
      <c r="F13" s="219"/>
      <c r="G13" s="219"/>
      <c r="H13" s="218"/>
      <c r="I13" s="218"/>
      <c r="J13" s="218"/>
      <c r="K13" s="220"/>
      <c r="L13" s="37"/>
      <c r="M13" s="37"/>
      <c r="N13" s="37"/>
      <c r="O13" s="37"/>
      <c r="P13" s="37"/>
      <c r="Q13" s="37"/>
      <c r="R13" s="5"/>
    </row>
    <row r="14" spans="1:18" ht="20.100000000000001" customHeight="1" x14ac:dyDescent="0.25">
      <c r="A14" s="203"/>
      <c r="B14" s="204" t="str">
        <f>(IF(AND($C$3&gt;0,$C$4&gt;0,$C$5&gt;0,$C$12&gt;0,NOT(ISBLANK($C$9))),IF(VLOOKUP($C$13,VLookups!A38:C39,2,FALSE),CONCATENATE("Your planning estimate of ",$C$12," is greater than ",TEXT(1-$C$14,"0%")," of all possible outcomes →"),CONCATENATE("Your planning estimate of ",$C$12," is greater than ",TEXT($C$14,"0%")," of all possible outcomes →")),""))</f>
        <v>Your planning estimate of 75 is greater than 11% of all possible outcomes →</v>
      </c>
      <c r="C14" s="212">
        <f>IF(AND($C$3&gt;0,$C$4&gt;0,$C$5&gt;0,$C$11&gt;0,$C$12&gt;0,NOT(ISBLANK($C$9))),ABS(VLOOKUP($C$13,VLookups!$A$38:$B$39,2,FALSE)-_xlfn.NORM.DIST($C$12,$C$8,$C$11,TRUE)),"")</f>
        <v>0.10564977366685525</v>
      </c>
      <c r="D14" s="213" t="str">
        <f>IF(AND($C$3&gt;0,$C$4&gt;0,$C$5&gt;0,$C$12&gt;0,NOT(ISBLANK($C9))),IF(VLOOKUP($C$13,VLookups!A38:C39,2,FALSE),CONCATENATE(TEXT($C$14,"0%")," of all possible outcomes exceed your planning estimate of ",$C$12),CONCATENATE(TEXT(1-$C$14,"0%")," of all possible outcomes exceed your planning estimate of ",$C$12)),"")</f>
        <v>89% of all possible outcomes exceed your planning estimate of 75</v>
      </c>
      <c r="E14" s="152"/>
      <c r="F14" s="153"/>
      <c r="G14" s="153"/>
      <c r="H14" s="152"/>
      <c r="I14" s="152"/>
      <c r="J14" s="152"/>
      <c r="K14" s="205"/>
      <c r="L14" s="37"/>
      <c r="M14" s="37"/>
      <c r="N14" s="37"/>
      <c r="O14" s="37"/>
      <c r="P14" s="37"/>
      <c r="Q14" s="37"/>
      <c r="R14" s="5"/>
    </row>
    <row r="15" spans="1:18" ht="20.100000000000001" customHeight="1" x14ac:dyDescent="0.25">
      <c r="A15" s="200"/>
      <c r="B15" s="201" t="s">
        <v>202</v>
      </c>
      <c r="C15" s="241">
        <v>0.5</v>
      </c>
      <c r="D15" s="217" t="s">
        <v>203</v>
      </c>
      <c r="E15" s="218"/>
      <c r="F15" s="219"/>
      <c r="G15" s="219"/>
      <c r="H15" s="218"/>
      <c r="I15" s="218"/>
      <c r="J15" s="218"/>
      <c r="K15" s="220"/>
      <c r="L15" s="37"/>
      <c r="M15" s="37"/>
      <c r="N15" s="37"/>
      <c r="O15" s="37"/>
      <c r="P15" s="37"/>
      <c r="Q15" s="37"/>
      <c r="R15" s="5"/>
    </row>
    <row r="16" spans="1:18" ht="20.100000000000001" customHeight="1" thickBot="1" x14ac:dyDescent="0.3">
      <c r="A16" s="210"/>
      <c r="B16" s="211" t="str">
        <f>IF(AND($C$3&gt;0,$C$4&gt;0,$C$5&gt;0,NOT(ISBLANK($C9)),C15&gt;0),IF(VLOOKUP($C$13,VLookups!A38:C39,2,FALSE),CONCATENATE("The SPERT estimate of ",TEXT($C$16,"0")," is greater than ",TEXT(1-$C$15,"0%")," of all possible outcomes →"),CONCATENATE("The SPERT estimate of ",TEXT($C$16,"0")," is greater than ",TEXT($C$15,"0%")," of all possible outcomes →")),"")</f>
        <v>The SPERT estimate of 100 is greater than 50% of all possible outcomes →</v>
      </c>
      <c r="C16" s="242">
        <f>IF(AND($C3&gt;0,$C4&gt;0,$C5&gt;0,$C15&gt;0,NOT(ISBLANK($C9))),_xlfn.NORM.INV(ABS(VLOOKUP($C$13,VLookups!$A$38:$B$39,2,FALSE)-C$15),$C8,$C11),"")</f>
        <v>100</v>
      </c>
      <c r="D16" s="214" t="str">
        <f>IF(AND($C$3&gt;0,$C$4&gt;0,$C$5&gt;0,NOT(ISBLANK($C$9)),$C15&gt;0),IF(VLOOKUP($C$13,VLookups!A38:C39,2,FALSE),CONCATENATE(TEXT($C$15,"0%")," of all possible outcomes exceed the SPERT estimate of ",TEXT($C$16,"0")),CONCATENATE(TEXT(1-$C$15,"0%")," of all possible outcomes exceed the SPERT estimate of ",TEXT($C$16,"0"))),"")</f>
        <v>50% of all possible outcomes exceed the SPERT estimate of 100</v>
      </c>
      <c r="E16" s="206"/>
      <c r="F16" s="207"/>
      <c r="G16" s="207"/>
      <c r="H16" s="206"/>
      <c r="I16" s="206"/>
      <c r="J16" s="206"/>
      <c r="K16" s="208"/>
      <c r="L16" s="37"/>
      <c r="M16" s="37"/>
      <c r="N16" s="37"/>
      <c r="O16" s="37"/>
      <c r="P16" s="37"/>
      <c r="Q16" s="37"/>
      <c r="R16" s="5"/>
    </row>
    <row r="17" spans="1:18" ht="15" customHeight="1" x14ac:dyDescent="0.25">
      <c r="A17" s="58"/>
      <c r="B17" s="58"/>
      <c r="C17" s="5"/>
      <c r="D17" s="5"/>
      <c r="E17" s="5"/>
      <c r="F17" s="2"/>
      <c r="G17" s="2"/>
      <c r="H17" s="5"/>
      <c r="I17" s="5"/>
      <c r="J17" s="5"/>
      <c r="K17" s="5"/>
      <c r="L17" s="37"/>
      <c r="M17" s="37"/>
      <c r="N17" s="37"/>
      <c r="O17" s="37"/>
      <c r="P17" s="37"/>
      <c r="Q17" s="37"/>
      <c r="R17" s="5"/>
    </row>
    <row r="18" spans="1:18" x14ac:dyDescent="0.25">
      <c r="A18" s="2"/>
      <c r="B18" s="5"/>
      <c r="C18" s="5"/>
      <c r="D18" s="5"/>
      <c r="E18" s="5"/>
      <c r="F18" s="2"/>
      <c r="G18" s="2"/>
      <c r="H18" s="5"/>
      <c r="I18" s="5"/>
      <c r="J18" s="5"/>
      <c r="K18" s="5"/>
      <c r="L18" s="5"/>
      <c r="M18" s="5"/>
      <c r="N18" s="5"/>
      <c r="O18" s="5"/>
      <c r="P18" s="5"/>
      <c r="Q18" s="5"/>
      <c r="R18" s="5"/>
    </row>
    <row r="19" spans="1:18" x14ac:dyDescent="0.25">
      <c r="A19" s="2"/>
      <c r="B19" s="19" t="str">
        <f>CONCATENATE("Version ",'Change Log'!$B$2," – © 2015-",YEAR('Change Log'!$A$2),", William W. Davis, MSPM, PMP")</f>
        <v>Version 3.0.2 – © 2015-2019, William W. Davis, MSPM, PMP</v>
      </c>
      <c r="C19" s="199"/>
      <c r="D19" s="5"/>
      <c r="E19" s="2"/>
      <c r="F19" s="5"/>
      <c r="G19" s="5"/>
      <c r="H19" s="2"/>
      <c r="I19" s="5"/>
      <c r="J19" s="5"/>
      <c r="K19" s="5"/>
      <c r="L19" s="5"/>
      <c r="M19" s="5"/>
      <c r="N19" s="5"/>
      <c r="O19" s="5"/>
      <c r="P19" s="5"/>
      <c r="Q19" s="5"/>
      <c r="R19" s="5"/>
    </row>
    <row r="20" spans="1:18" x14ac:dyDescent="0.25">
      <c r="A20" s="2"/>
      <c r="B20" s="296" t="s">
        <v>146</v>
      </c>
      <c r="C20" s="296"/>
      <c r="D20" s="296"/>
      <c r="E20" s="296"/>
      <c r="F20" s="296"/>
      <c r="G20" s="112"/>
      <c r="H20" s="2"/>
      <c r="I20" s="5"/>
      <c r="J20" s="5"/>
      <c r="K20" s="5"/>
      <c r="L20" s="5"/>
      <c r="M20" s="5"/>
      <c r="N20" s="5"/>
      <c r="O20" s="5"/>
      <c r="P20" s="5"/>
      <c r="Q20" s="5"/>
      <c r="R20" s="5"/>
    </row>
    <row r="21" spans="1:18" x14ac:dyDescent="0.25">
      <c r="A21" s="2"/>
      <c r="B21" s="296" t="s">
        <v>147</v>
      </c>
      <c r="C21" s="296"/>
      <c r="D21" s="296"/>
      <c r="E21" s="296"/>
      <c r="F21" s="296"/>
      <c r="G21" s="112"/>
      <c r="H21" s="2"/>
      <c r="I21" s="5"/>
      <c r="J21" s="5"/>
      <c r="K21" s="5"/>
      <c r="L21" s="5"/>
      <c r="M21" s="5"/>
      <c r="N21" s="5"/>
      <c r="O21" s="5"/>
      <c r="P21" s="5"/>
      <c r="Q21" s="5"/>
      <c r="R21" s="5"/>
    </row>
    <row r="22" spans="1:18" x14ac:dyDescent="0.25">
      <c r="A22" s="2"/>
      <c r="B22" s="296" t="s">
        <v>96</v>
      </c>
      <c r="C22" s="296"/>
      <c r="D22" s="296"/>
      <c r="E22" s="296"/>
      <c r="F22" s="296"/>
      <c r="G22" s="112"/>
      <c r="H22" s="2"/>
      <c r="I22" s="5"/>
      <c r="J22" s="5"/>
      <c r="K22" s="5"/>
      <c r="L22" s="5"/>
      <c r="M22" s="5"/>
      <c r="N22" s="5"/>
      <c r="O22" s="5"/>
      <c r="P22" s="5"/>
      <c r="Q22" s="5"/>
      <c r="R22" s="5"/>
    </row>
    <row r="23" spans="1:18" x14ac:dyDescent="0.25">
      <c r="A23" s="2"/>
      <c r="B23" s="296" t="s">
        <v>230</v>
      </c>
      <c r="C23" s="296"/>
      <c r="D23" s="296"/>
      <c r="E23" s="296"/>
      <c r="F23" s="296"/>
      <c r="G23" s="112"/>
      <c r="H23" s="2"/>
      <c r="I23" s="5"/>
      <c r="J23" s="5"/>
      <c r="K23" s="5"/>
      <c r="L23" s="5"/>
      <c r="M23" s="5"/>
      <c r="N23" s="5"/>
      <c r="O23" s="5"/>
      <c r="P23" s="5"/>
      <c r="Q23" s="5"/>
      <c r="R23" s="5"/>
    </row>
    <row r="24" spans="1:18" x14ac:dyDescent="0.25">
      <c r="A24" s="2"/>
      <c r="B24" s="296" t="s">
        <v>97</v>
      </c>
      <c r="C24" s="296"/>
      <c r="D24" s="296"/>
      <c r="E24" s="296"/>
      <c r="F24" s="296"/>
      <c r="G24" s="112"/>
      <c r="H24" s="2"/>
      <c r="I24" s="5"/>
      <c r="J24" s="5"/>
      <c r="K24" s="5"/>
      <c r="L24" s="5"/>
      <c r="M24" s="5"/>
      <c r="N24" s="5"/>
      <c r="O24" s="5"/>
      <c r="P24" s="5"/>
      <c r="Q24" s="5"/>
      <c r="R24" s="5"/>
    </row>
    <row r="25" spans="1:18" x14ac:dyDescent="0.25">
      <c r="A25" s="2"/>
      <c r="B25" s="164" t="s">
        <v>225</v>
      </c>
      <c r="C25" s="5"/>
      <c r="D25" s="5"/>
      <c r="E25" s="2"/>
      <c r="F25" s="5"/>
      <c r="G25" s="5"/>
      <c r="H25" s="2"/>
      <c r="I25" s="5"/>
      <c r="J25" s="5"/>
      <c r="K25" s="5"/>
      <c r="L25" s="5"/>
      <c r="M25" s="5"/>
      <c r="N25" s="5"/>
      <c r="O25" s="5"/>
      <c r="P25" s="5"/>
      <c r="Q25" s="5"/>
      <c r="R25" s="5"/>
    </row>
    <row r="26" spans="1:18" x14ac:dyDescent="0.25">
      <c r="A26" s="2"/>
      <c r="B26" s="164" t="s">
        <v>94</v>
      </c>
      <c r="C26" s="5"/>
      <c r="D26" s="5"/>
      <c r="E26" s="2"/>
      <c r="F26" s="5"/>
      <c r="G26" s="5"/>
      <c r="H26" s="2"/>
      <c r="I26" s="5"/>
      <c r="J26" s="5"/>
      <c r="K26" s="5"/>
      <c r="L26" s="5"/>
      <c r="M26" s="5"/>
      <c r="N26" s="5"/>
      <c r="O26" s="5"/>
      <c r="P26" s="5"/>
      <c r="Q26" s="5"/>
      <c r="R26" s="5"/>
    </row>
    <row r="27" spans="1:18" x14ac:dyDescent="0.25">
      <c r="A27" s="19"/>
      <c r="B27" s="164" t="s">
        <v>224</v>
      </c>
      <c r="C27" s="5"/>
      <c r="D27" s="5"/>
      <c r="E27" s="5"/>
      <c r="F27" s="2"/>
      <c r="G27" s="2"/>
      <c r="H27" s="5"/>
      <c r="I27" s="5"/>
      <c r="J27" s="5"/>
      <c r="K27" s="5"/>
      <c r="L27" s="5"/>
      <c r="M27" s="5"/>
      <c r="N27" s="5"/>
      <c r="O27" s="5"/>
      <c r="P27" s="5"/>
      <c r="Q27" s="5"/>
      <c r="R27" s="5"/>
    </row>
    <row r="28" spans="1:18" x14ac:dyDescent="0.25">
      <c r="A28" s="19"/>
      <c r="B28" s="164" t="s">
        <v>226</v>
      </c>
      <c r="C28" s="5"/>
      <c r="D28" s="5"/>
      <c r="E28" s="5"/>
      <c r="F28" s="2"/>
      <c r="G28" s="2"/>
      <c r="H28" s="5"/>
      <c r="I28" s="5"/>
      <c r="J28" s="5"/>
      <c r="K28" s="5"/>
      <c r="L28" s="5"/>
      <c r="M28" s="5"/>
      <c r="N28" s="5"/>
      <c r="O28" s="5"/>
      <c r="P28" s="5"/>
      <c r="Q28" s="5"/>
      <c r="R28" s="5"/>
    </row>
    <row r="29" spans="1:18" x14ac:dyDescent="0.25">
      <c r="A29" s="19"/>
      <c r="B29" s="164" t="s">
        <v>809</v>
      </c>
      <c r="C29" s="5"/>
      <c r="D29" s="5"/>
      <c r="E29" s="5"/>
      <c r="F29" s="2"/>
      <c r="G29" s="2"/>
      <c r="H29" s="5"/>
      <c r="I29" s="5"/>
      <c r="J29" s="5"/>
      <c r="K29" s="5"/>
      <c r="L29" s="5"/>
      <c r="M29" s="5"/>
      <c r="N29" s="5"/>
      <c r="O29" s="5"/>
      <c r="P29" s="5"/>
      <c r="Q29" s="5"/>
      <c r="R29" s="5"/>
    </row>
    <row r="30" spans="1:18" x14ac:dyDescent="0.25">
      <c r="A30" s="19"/>
      <c r="B30" s="164" t="s">
        <v>810</v>
      </c>
      <c r="C30" s="5"/>
      <c r="D30" s="5"/>
      <c r="E30" s="5"/>
      <c r="F30" s="2"/>
      <c r="G30" s="2"/>
      <c r="H30" s="5"/>
      <c r="I30" s="5"/>
      <c r="J30" s="5"/>
      <c r="K30" s="5"/>
      <c r="L30" s="5"/>
      <c r="M30" s="5"/>
      <c r="N30" s="5"/>
      <c r="O30" s="5"/>
      <c r="P30" s="5"/>
      <c r="Q30" s="5"/>
      <c r="R30" s="5"/>
    </row>
    <row r="31" spans="1:18" x14ac:dyDescent="0.25">
      <c r="A31" s="19"/>
      <c r="B31" s="164"/>
      <c r="C31" s="5"/>
      <c r="D31" s="5"/>
      <c r="E31" s="5"/>
      <c r="F31" s="2"/>
      <c r="G31" s="2"/>
      <c r="H31" s="5"/>
      <c r="I31" s="5"/>
      <c r="J31" s="5"/>
      <c r="K31" s="5"/>
      <c r="L31" s="5"/>
      <c r="M31" s="5"/>
      <c r="N31" s="5"/>
      <c r="O31" s="5"/>
      <c r="P31" s="5"/>
      <c r="Q31" s="5"/>
      <c r="R31" s="5"/>
    </row>
    <row r="32" spans="1:18" x14ac:dyDescent="0.25">
      <c r="A32" s="2"/>
      <c r="B32" s="164" t="s">
        <v>811</v>
      </c>
      <c r="C32" s="5"/>
      <c r="D32" s="5"/>
      <c r="E32" s="5"/>
      <c r="F32" s="2"/>
      <c r="G32" s="2"/>
      <c r="H32" s="5"/>
      <c r="I32" s="5"/>
      <c r="J32" s="5"/>
      <c r="K32" s="5"/>
      <c r="L32" s="5"/>
      <c r="M32" s="5"/>
      <c r="N32" s="5"/>
      <c r="O32" s="5"/>
      <c r="P32" s="5"/>
      <c r="Q32" s="5"/>
      <c r="R32" s="5"/>
    </row>
    <row r="33" spans="1:18" x14ac:dyDescent="0.25">
      <c r="A33" s="2"/>
      <c r="B33" s="164" t="s">
        <v>93</v>
      </c>
      <c r="C33" s="5"/>
      <c r="D33" s="5"/>
      <c r="E33" s="5"/>
      <c r="F33" s="2"/>
      <c r="G33" s="2"/>
      <c r="H33" s="5"/>
      <c r="I33" s="5"/>
      <c r="J33" s="5"/>
      <c r="K33" s="5"/>
      <c r="L33" s="5"/>
      <c r="M33" s="5"/>
      <c r="N33" s="5"/>
      <c r="O33" s="5"/>
      <c r="P33" s="5"/>
      <c r="Q33" s="5"/>
      <c r="R33" s="5"/>
    </row>
    <row r="34" spans="1:18" x14ac:dyDescent="0.25">
      <c r="A34" s="2"/>
      <c r="B34" s="286" t="s">
        <v>817</v>
      </c>
      <c r="C34" s="5"/>
      <c r="D34" s="5"/>
      <c r="E34" s="5"/>
      <c r="F34" s="2"/>
      <c r="G34" s="2"/>
      <c r="H34" s="5"/>
      <c r="I34" s="5"/>
      <c r="J34" s="5"/>
      <c r="K34" s="5"/>
      <c r="L34" s="5"/>
      <c r="M34" s="5"/>
      <c r="N34" s="5"/>
      <c r="O34" s="5"/>
      <c r="P34" s="5"/>
      <c r="Q34" s="5"/>
      <c r="R34" s="5"/>
    </row>
    <row r="35" spans="1:18" x14ac:dyDescent="0.25">
      <c r="A35" s="2"/>
      <c r="B35" s="5"/>
      <c r="C35" s="5"/>
      <c r="D35" s="5"/>
      <c r="E35" s="5"/>
      <c r="F35" s="2"/>
      <c r="G35" s="2"/>
      <c r="H35" s="5"/>
      <c r="I35" s="5"/>
      <c r="J35" s="5"/>
      <c r="K35" s="5"/>
      <c r="L35" s="5"/>
      <c r="M35" s="5"/>
      <c r="N35" s="5"/>
      <c r="O35" s="5"/>
      <c r="P35" s="5"/>
      <c r="Q35" s="5"/>
      <c r="R35" s="5"/>
    </row>
    <row r="36" spans="1:18" hidden="1" x14ac:dyDescent="0.25">
      <c r="B36" s="71" t="s">
        <v>25</v>
      </c>
      <c r="C36" s="53">
        <f>IF(AND(C3&gt;0,C4&gt;0,C5&gt;0),ABS(C3-C5)/60,"")</f>
        <v>1.6666666666666667</v>
      </c>
      <c r="D36" s="181" t="s">
        <v>187</v>
      </c>
    </row>
    <row r="37" spans="1:18" hidden="1" x14ac:dyDescent="0.25">
      <c r="B37" s="5"/>
      <c r="C37" s="5"/>
    </row>
    <row r="38" spans="1:18" hidden="1" x14ac:dyDescent="0.25">
      <c r="B38" s="52">
        <f t="shared" ref="B38:B57" si="0">IF(ISNONTEXT($C$36),B39-$C$36,"")</f>
        <v>16.666666666666679</v>
      </c>
      <c r="C38" s="51">
        <f t="shared" ref="C38:C69" si="1">IF(ISNONTEXT($C$11),_xlfn.NORM.DIST(B38,$C$8,$C$11,FALSE),NA())</f>
        <v>3.3881504944408948E-6</v>
      </c>
    </row>
    <row r="39" spans="1:18" hidden="1" x14ac:dyDescent="0.25">
      <c r="B39" s="52">
        <f t="shared" si="0"/>
        <v>18.333333333333346</v>
      </c>
      <c r="C39" s="51">
        <f t="shared" si="1"/>
        <v>4.7780580375069689E-6</v>
      </c>
    </row>
    <row r="40" spans="1:18" hidden="1" x14ac:dyDescent="0.25">
      <c r="B40" s="52">
        <f t="shared" si="0"/>
        <v>20.000000000000014</v>
      </c>
      <c r="C40" s="51">
        <f t="shared" si="1"/>
        <v>6.6915112882442924E-6</v>
      </c>
    </row>
    <row r="41" spans="1:18" hidden="1" x14ac:dyDescent="0.25">
      <c r="B41" s="52">
        <f t="shared" si="0"/>
        <v>21.666666666666682</v>
      </c>
      <c r="C41" s="51">
        <f t="shared" si="1"/>
        <v>9.3063862897872418E-6</v>
      </c>
    </row>
    <row r="42" spans="1:18" hidden="1" x14ac:dyDescent="0.25">
      <c r="B42" s="52">
        <f t="shared" si="0"/>
        <v>23.33333333333335</v>
      </c>
      <c r="C42" s="51">
        <f t="shared" si="1"/>
        <v>1.285351775311534E-5</v>
      </c>
    </row>
    <row r="43" spans="1:18" hidden="1" x14ac:dyDescent="0.25">
      <c r="B43" s="52">
        <f t="shared" si="0"/>
        <v>25.000000000000018</v>
      </c>
      <c r="C43" s="51">
        <f t="shared" si="1"/>
        <v>1.7629784118372334E-5</v>
      </c>
    </row>
    <row r="44" spans="1:18" hidden="1" x14ac:dyDescent="0.25">
      <c r="B44" s="52">
        <f t="shared" si="0"/>
        <v>26.666666666666686</v>
      </c>
      <c r="C44" s="51">
        <f t="shared" si="1"/>
        <v>2.4013532581041099E-5</v>
      </c>
    </row>
    <row r="45" spans="1:18" hidden="1" x14ac:dyDescent="0.25">
      <c r="B45" s="52">
        <f t="shared" si="0"/>
        <v>28.333333333333353</v>
      </c>
      <c r="C45" s="51">
        <f t="shared" si="1"/>
        <v>3.2482479845978332E-5</v>
      </c>
    </row>
    <row r="46" spans="1:18" hidden="1" x14ac:dyDescent="0.25">
      <c r="A46"/>
      <c r="B46" s="52">
        <f t="shared" si="0"/>
        <v>30.000000000000021</v>
      </c>
      <c r="C46" s="51">
        <f t="shared" si="1"/>
        <v>4.3634134752288195E-5</v>
      </c>
      <c r="F46"/>
      <c r="G46"/>
    </row>
    <row r="47" spans="1:18" hidden="1" x14ac:dyDescent="0.25">
      <c r="A47"/>
      <c r="B47" s="52">
        <f t="shared" si="0"/>
        <v>31.666666666666689</v>
      </c>
      <c r="C47" s="51">
        <f t="shared" si="1"/>
        <v>5.8208663185819441E-5</v>
      </c>
      <c r="F47"/>
      <c r="G47"/>
    </row>
    <row r="48" spans="1:18" hidden="1" x14ac:dyDescent="0.25">
      <c r="A48"/>
      <c r="B48" s="52">
        <f t="shared" si="0"/>
        <v>33.333333333333357</v>
      </c>
      <c r="C48" s="51">
        <f t="shared" si="1"/>
        <v>7.7113949814555611E-5</v>
      </c>
      <c r="F48"/>
      <c r="G48"/>
    </row>
    <row r="49" spans="1:7" hidden="1" x14ac:dyDescent="0.25">
      <c r="A49"/>
      <c r="B49" s="52">
        <f t="shared" si="0"/>
        <v>35.000000000000021</v>
      </c>
      <c r="C49" s="51">
        <f t="shared" si="1"/>
        <v>1.0145240286498884E-4</v>
      </c>
      <c r="F49"/>
      <c r="G49"/>
    </row>
    <row r="50" spans="1:7" hidden="1" x14ac:dyDescent="0.25">
      <c r="A50"/>
      <c r="B50" s="52">
        <f t="shared" si="0"/>
        <v>36.666666666666686</v>
      </c>
      <c r="C50" s="51">
        <f t="shared" si="1"/>
        <v>1.3254879772150562E-4</v>
      </c>
      <c r="F50"/>
      <c r="G50"/>
    </row>
    <row r="51" spans="1:7" hidden="1" x14ac:dyDescent="0.25">
      <c r="A51"/>
      <c r="B51" s="52">
        <f t="shared" si="0"/>
        <v>38.33333333333335</v>
      </c>
      <c r="C51" s="51">
        <f t="shared" si="1"/>
        <v>1.719781663591253E-4</v>
      </c>
      <c r="F51"/>
      <c r="G51"/>
    </row>
    <row r="52" spans="1:7" hidden="1" x14ac:dyDescent="0.25">
      <c r="A52"/>
      <c r="B52" s="52">
        <f t="shared" si="0"/>
        <v>40.000000000000014</v>
      </c>
      <c r="C52" s="51">
        <f t="shared" si="1"/>
        <v>2.2159242059690095E-4</v>
      </c>
      <c r="F52"/>
      <c r="G52"/>
    </row>
    <row r="53" spans="1:7" hidden="1" x14ac:dyDescent="0.25">
      <c r="A53"/>
      <c r="B53" s="52">
        <f t="shared" si="0"/>
        <v>41.666666666666679</v>
      </c>
      <c r="C53" s="51">
        <f t="shared" si="1"/>
        <v>2.8354406097229481E-4</v>
      </c>
      <c r="F53"/>
      <c r="G53"/>
    </row>
    <row r="54" spans="1:7" hidden="1" x14ac:dyDescent="0.25">
      <c r="A54"/>
      <c r="B54" s="52">
        <f t="shared" si="0"/>
        <v>43.333333333333343</v>
      </c>
      <c r="C54" s="51">
        <f t="shared" si="1"/>
        <v>3.6030498823046142E-4</v>
      </c>
      <c r="F54"/>
      <c r="G54"/>
    </row>
    <row r="55" spans="1:7" hidden="1" x14ac:dyDescent="0.25">
      <c r="A55"/>
      <c r="B55" s="52">
        <f t="shared" si="0"/>
        <v>45.000000000000007</v>
      </c>
      <c r="C55" s="51">
        <f t="shared" si="1"/>
        <v>4.546781250795533E-4</v>
      </c>
      <c r="F55"/>
      <c r="G55"/>
    </row>
    <row r="56" spans="1:7" hidden="1" x14ac:dyDescent="0.25">
      <c r="A56"/>
      <c r="B56" s="52">
        <f t="shared" si="0"/>
        <v>46.666666666666671</v>
      </c>
      <c r="C56" s="51">
        <f t="shared" si="1"/>
        <v>5.6979930118987215E-4</v>
      </c>
      <c r="F56"/>
      <c r="G56"/>
    </row>
    <row r="57" spans="1:7" hidden="1" x14ac:dyDescent="0.25">
      <c r="A57"/>
      <c r="B57" s="52">
        <f t="shared" si="0"/>
        <v>48.333333333333336</v>
      </c>
      <c r="C57" s="51">
        <f t="shared" si="1"/>
        <v>7.091266877218657E-4</v>
      </c>
      <c r="F57"/>
      <c r="G57"/>
    </row>
    <row r="58" spans="1:7" hidden="1" x14ac:dyDescent="0.25">
      <c r="A58"/>
      <c r="B58" s="72">
        <f>IF(ISNONTEXT($C$36),$C$3,"")</f>
        <v>50</v>
      </c>
      <c r="C58" s="51">
        <f t="shared" si="1"/>
        <v>8.7641502467842702E-4</v>
      </c>
      <c r="F58"/>
      <c r="G58"/>
    </row>
    <row r="59" spans="1:7" hidden="1" x14ac:dyDescent="0.25">
      <c r="A59"/>
      <c r="B59" s="52">
        <f t="shared" ref="B59:B90" si="2">IF(ISNONTEXT($C$36),B58+$C$36,"")</f>
        <v>51.666666666666664</v>
      </c>
      <c r="C59" s="51">
        <f t="shared" si="1"/>
        <v>1.0756720008386815E-3</v>
      </c>
      <c r="F59"/>
      <c r="G59"/>
    </row>
    <row r="60" spans="1:7" hidden="1" x14ac:dyDescent="0.25">
      <c r="A60"/>
      <c r="B60" s="52">
        <f t="shared" si="2"/>
        <v>53.333333333333329</v>
      </c>
      <c r="C60" s="51">
        <f t="shared" si="1"/>
        <v>1.3110944546854742E-3</v>
      </c>
      <c r="F60"/>
      <c r="G60"/>
    </row>
    <row r="61" spans="1:7" hidden="1" x14ac:dyDescent="0.25">
      <c r="A61"/>
      <c r="B61" s="52">
        <f t="shared" si="2"/>
        <v>54.999999999999993</v>
      </c>
      <c r="C61" s="51">
        <f t="shared" si="1"/>
        <v>1.5869825917833695E-3</v>
      </c>
      <c r="F61"/>
      <c r="G61"/>
    </row>
    <row r="62" spans="1:7" hidden="1" x14ac:dyDescent="0.25">
      <c r="A62"/>
      <c r="B62" s="52">
        <f t="shared" si="2"/>
        <v>56.666666666666657</v>
      </c>
      <c r="C62" s="51">
        <f t="shared" si="1"/>
        <v>1.9076311753208972E-3</v>
      </c>
      <c r="F62"/>
      <c r="G62"/>
    </row>
    <row r="63" spans="1:7" hidden="1" x14ac:dyDescent="0.25">
      <c r="A63"/>
      <c r="B63" s="52">
        <f t="shared" si="2"/>
        <v>58.333333333333321</v>
      </c>
      <c r="C63" s="51">
        <f t="shared" si="1"/>
        <v>2.2771976436452767E-3</v>
      </c>
      <c r="F63"/>
      <c r="G63"/>
    </row>
    <row r="64" spans="1:7" hidden="1" x14ac:dyDescent="0.25">
      <c r="A64"/>
      <c r="B64" s="52">
        <f t="shared" si="2"/>
        <v>59.999999999999986</v>
      </c>
      <c r="C64" s="51">
        <f t="shared" si="1"/>
        <v>2.6995483256593979E-3</v>
      </c>
      <c r="F64"/>
      <c r="G64"/>
    </row>
    <row r="65" spans="1:7" hidden="1" x14ac:dyDescent="0.25">
      <c r="A65"/>
      <c r="B65" s="52">
        <f t="shared" si="2"/>
        <v>61.66666666666665</v>
      </c>
      <c r="C65" s="51">
        <f t="shared" si="1"/>
        <v>3.1780853258481134E-3</v>
      </c>
      <c r="F65"/>
      <c r="G65"/>
    </row>
    <row r="66" spans="1:7" hidden="1" x14ac:dyDescent="0.25">
      <c r="A66"/>
      <c r="B66" s="52">
        <f t="shared" si="2"/>
        <v>63.333333333333314</v>
      </c>
      <c r="C66" s="51">
        <f t="shared" si="1"/>
        <v>3.7155581779496475E-3</v>
      </c>
      <c r="F66"/>
      <c r="G66"/>
    </row>
    <row r="67" spans="1:7" hidden="1" x14ac:dyDescent="0.25">
      <c r="A67"/>
      <c r="B67" s="52">
        <f t="shared" si="2"/>
        <v>64.999999999999986</v>
      </c>
      <c r="C67" s="51">
        <f t="shared" si="1"/>
        <v>4.3138659413255714E-3</v>
      </c>
      <c r="F67"/>
      <c r="G67"/>
    </row>
    <row r="68" spans="1:7" hidden="1" x14ac:dyDescent="0.25">
      <c r="A68"/>
      <c r="B68" s="52">
        <f t="shared" si="2"/>
        <v>66.666666666666657</v>
      </c>
      <c r="C68" s="51">
        <f t="shared" si="1"/>
        <v>4.97385693963743E-3</v>
      </c>
      <c r="F68"/>
      <c r="G68"/>
    </row>
    <row r="69" spans="1:7" hidden="1" x14ac:dyDescent="0.25">
      <c r="A69"/>
      <c r="B69" s="52">
        <f t="shared" si="2"/>
        <v>68.333333333333329</v>
      </c>
      <c r="C69" s="51">
        <f t="shared" si="1"/>
        <v>5.6951347060095912E-3</v>
      </c>
      <c r="F69"/>
      <c r="G69"/>
    </row>
    <row r="70" spans="1:7" hidden="1" x14ac:dyDescent="0.25">
      <c r="A70"/>
      <c r="B70" s="52">
        <f t="shared" si="2"/>
        <v>70</v>
      </c>
      <c r="C70" s="51">
        <f t="shared" ref="C70:C101" si="3">IF(ISNONTEXT($C$11),_xlfn.NORM.DIST(B70,$C$8,$C$11,FALSE),NA())</f>
        <v>6.4758797832945867E-3</v>
      </c>
      <c r="F70"/>
      <c r="G70"/>
    </row>
    <row r="71" spans="1:7" hidden="1" x14ac:dyDescent="0.25">
      <c r="A71"/>
      <c r="B71" s="52">
        <f t="shared" si="2"/>
        <v>71.666666666666671</v>
      </c>
      <c r="C71" s="51">
        <f t="shared" si="3"/>
        <v>7.3126977139767874E-3</v>
      </c>
      <c r="F71"/>
      <c r="G71"/>
    </row>
    <row r="72" spans="1:7" hidden="1" x14ac:dyDescent="0.25">
      <c r="A72"/>
      <c r="B72" s="52">
        <f t="shared" si="2"/>
        <v>73.333333333333343</v>
      </c>
      <c r="C72" s="51">
        <f t="shared" si="3"/>
        <v>8.2005037337996873E-3</v>
      </c>
      <c r="F72"/>
      <c r="G72"/>
    </row>
    <row r="73" spans="1:7" hidden="1" x14ac:dyDescent="0.25">
      <c r="A73"/>
      <c r="B73" s="52">
        <f t="shared" si="2"/>
        <v>75.000000000000014</v>
      </c>
      <c r="C73" s="51">
        <f t="shared" si="3"/>
        <v>9.1324542694511037E-3</v>
      </c>
      <c r="F73"/>
      <c r="G73"/>
    </row>
    <row r="74" spans="1:7" hidden="1" x14ac:dyDescent="0.25">
      <c r="A74"/>
      <c r="B74" s="52">
        <f t="shared" si="2"/>
        <v>76.666666666666686</v>
      </c>
      <c r="C74" s="51">
        <f t="shared" si="3"/>
        <v>1.0099934277702957E-2</v>
      </c>
      <c r="F74"/>
      <c r="G74"/>
    </row>
    <row r="75" spans="1:7" hidden="1" x14ac:dyDescent="0.25">
      <c r="A75"/>
      <c r="B75" s="52">
        <f t="shared" si="2"/>
        <v>78.333333333333357</v>
      </c>
      <c r="C75" s="51">
        <f t="shared" si="3"/>
        <v>1.1092607735286811E-2</v>
      </c>
      <c r="F75"/>
      <c r="G75"/>
    </row>
    <row r="76" spans="1:7" hidden="1" x14ac:dyDescent="0.25">
      <c r="A76"/>
      <c r="B76" s="52">
        <f t="shared" si="2"/>
        <v>80.000000000000028</v>
      </c>
      <c r="C76" s="51">
        <f t="shared" si="3"/>
        <v>1.2098536225957185E-2</v>
      </c>
      <c r="F76"/>
      <c r="G76"/>
    </row>
    <row r="77" spans="1:7" hidden="1" x14ac:dyDescent="0.25">
      <c r="A77"/>
      <c r="B77" s="52">
        <f t="shared" si="2"/>
        <v>81.6666666666667</v>
      </c>
      <c r="C77" s="51">
        <f t="shared" si="3"/>
        <v>1.3104367653915091E-2</v>
      </c>
      <c r="F77"/>
      <c r="G77"/>
    </row>
    <row r="78" spans="1:7" hidden="1" x14ac:dyDescent="0.25">
      <c r="A78"/>
      <c r="B78" s="52">
        <f t="shared" si="2"/>
        <v>83.333333333333371</v>
      </c>
      <c r="C78" s="51">
        <f t="shared" si="3"/>
        <v>1.4095593770515152E-2</v>
      </c>
      <c r="F78"/>
      <c r="G78"/>
    </row>
    <row r="79" spans="1:7" hidden="1" x14ac:dyDescent="0.25">
      <c r="A79"/>
      <c r="B79" s="52">
        <f t="shared" si="2"/>
        <v>85.000000000000043</v>
      </c>
      <c r="C79" s="51">
        <f t="shared" si="3"/>
        <v>1.5056871607740243E-2</v>
      </c>
      <c r="F79"/>
      <c r="G79"/>
    </row>
    <row r="80" spans="1:7" hidden="1" x14ac:dyDescent="0.25">
      <c r="A80"/>
      <c r="B80" s="52">
        <f t="shared" si="2"/>
        <v>86.666666666666714</v>
      </c>
      <c r="C80" s="51">
        <f t="shared" si="3"/>
        <v>1.5972400276117637E-2</v>
      </c>
      <c r="F80"/>
      <c r="G80"/>
    </row>
    <row r="81" spans="1:7" hidden="1" x14ac:dyDescent="0.25">
      <c r="A81"/>
      <c r="B81" s="52">
        <f t="shared" si="2"/>
        <v>88.333333333333385</v>
      </c>
      <c r="C81" s="51">
        <f t="shared" si="3"/>
        <v>1.6826341137247684E-2</v>
      </c>
      <c r="F81"/>
      <c r="G81"/>
    </row>
    <row r="82" spans="1:7" hidden="1" x14ac:dyDescent="0.25">
      <c r="A82"/>
      <c r="B82" s="52">
        <f t="shared" si="2"/>
        <v>90.000000000000057</v>
      </c>
      <c r="C82" s="51">
        <f t="shared" si="3"/>
        <v>1.7603266338215001E-2</v>
      </c>
      <c r="F82"/>
      <c r="G82"/>
    </row>
    <row r="83" spans="1:7" hidden="1" x14ac:dyDescent="0.25">
      <c r="A83"/>
      <c r="B83" s="52">
        <f t="shared" si="2"/>
        <v>91.666666666666728</v>
      </c>
      <c r="C83" s="51">
        <f t="shared" si="3"/>
        <v>1.8288618320700143E-2</v>
      </c>
      <c r="F83"/>
      <c r="G83"/>
    </row>
    <row r="84" spans="1:7" hidden="1" x14ac:dyDescent="0.25">
      <c r="A84"/>
      <c r="B84" s="52">
        <f t="shared" si="2"/>
        <v>93.3333333333334</v>
      </c>
      <c r="C84" s="51">
        <f t="shared" si="3"/>
        <v>1.8869161384649683E-2</v>
      </c>
      <c r="F84"/>
      <c r="G84"/>
    </row>
    <row r="85" spans="1:7" hidden="1" x14ac:dyDescent="0.25">
      <c r="A85"/>
      <c r="B85" s="52">
        <f t="shared" si="2"/>
        <v>95.000000000000071</v>
      </c>
      <c r="C85" s="51">
        <f t="shared" si="3"/>
        <v>1.9333405840142478E-2</v>
      </c>
      <c r="F85"/>
      <c r="G85"/>
    </row>
    <row r="86" spans="1:7" hidden="1" x14ac:dyDescent="0.25">
      <c r="A86"/>
      <c r="B86" s="52">
        <f t="shared" si="2"/>
        <v>96.666666666666742</v>
      </c>
      <c r="C86" s="51">
        <f t="shared" si="3"/>
        <v>1.9671985805097006E-2</v>
      </c>
      <c r="F86"/>
      <c r="G86"/>
    </row>
    <row r="87" spans="1:7" hidden="1" x14ac:dyDescent="0.25">
      <c r="A87"/>
      <c r="B87" s="52">
        <f t="shared" si="2"/>
        <v>98.333333333333414</v>
      </c>
      <c r="C87" s="51">
        <f t="shared" si="3"/>
        <v>1.9877973312917106E-2</v>
      </c>
      <c r="F87"/>
      <c r="G87"/>
    </row>
    <row r="88" spans="1:7" hidden="1" x14ac:dyDescent="0.25">
      <c r="A88"/>
      <c r="B88" s="52">
        <f t="shared" si="2"/>
        <v>100.00000000000009</v>
      </c>
      <c r="C88" s="51">
        <f t="shared" si="3"/>
        <v>1.9947114020071637E-2</v>
      </c>
      <c r="F88"/>
      <c r="G88"/>
    </row>
    <row r="89" spans="1:7" hidden="1" x14ac:dyDescent="0.25">
      <c r="A89"/>
      <c r="B89" s="52">
        <f t="shared" si="2"/>
        <v>101.66666666666676</v>
      </c>
      <c r="C89" s="51">
        <f t="shared" si="3"/>
        <v>1.9877973312917092E-2</v>
      </c>
      <c r="F89"/>
      <c r="G89"/>
    </row>
    <row r="90" spans="1:7" hidden="1" x14ac:dyDescent="0.25">
      <c r="A90"/>
      <c r="B90" s="52">
        <f t="shared" si="2"/>
        <v>103.33333333333343</v>
      </c>
      <c r="C90" s="51">
        <f t="shared" si="3"/>
        <v>1.9671985805096978E-2</v>
      </c>
      <c r="F90"/>
      <c r="G90"/>
    </row>
    <row r="91" spans="1:7" hidden="1" x14ac:dyDescent="0.25">
      <c r="A91"/>
      <c r="B91" s="52">
        <f t="shared" ref="B91:B122" si="4">IF(ISNONTEXT($C$36),B90+$C$36,"")</f>
        <v>105.0000000000001</v>
      </c>
      <c r="C91" s="51">
        <f t="shared" si="3"/>
        <v>1.933340584014244E-2</v>
      </c>
      <c r="F91"/>
      <c r="G91"/>
    </row>
    <row r="92" spans="1:7" hidden="1" x14ac:dyDescent="0.25">
      <c r="A92"/>
      <c r="B92" s="52">
        <f t="shared" si="4"/>
        <v>106.66666666666677</v>
      </c>
      <c r="C92" s="51">
        <f t="shared" si="3"/>
        <v>1.8869161384649627E-2</v>
      </c>
      <c r="F92"/>
      <c r="G92"/>
    </row>
    <row r="93" spans="1:7" hidden="1" x14ac:dyDescent="0.25">
      <c r="A93"/>
      <c r="B93" s="52">
        <f t="shared" si="4"/>
        <v>108.33333333333344</v>
      </c>
      <c r="C93" s="51">
        <f t="shared" si="3"/>
        <v>1.8288618320700077E-2</v>
      </c>
      <c r="F93"/>
      <c r="G93"/>
    </row>
    <row r="94" spans="1:7" hidden="1" x14ac:dyDescent="0.25">
      <c r="A94"/>
      <c r="B94" s="52">
        <f t="shared" si="4"/>
        <v>110.00000000000011</v>
      </c>
      <c r="C94" s="51">
        <f t="shared" si="3"/>
        <v>1.7603266338214924E-2</v>
      </c>
      <c r="F94"/>
      <c r="G94"/>
    </row>
    <row r="95" spans="1:7" hidden="1" x14ac:dyDescent="0.25">
      <c r="A95"/>
      <c r="B95" s="52">
        <f t="shared" si="4"/>
        <v>111.66666666666679</v>
      </c>
      <c r="C95" s="51">
        <f t="shared" si="3"/>
        <v>1.68263411372476E-2</v>
      </c>
      <c r="F95"/>
      <c r="G95"/>
    </row>
    <row r="96" spans="1:7" hidden="1" x14ac:dyDescent="0.25">
      <c r="A96"/>
      <c r="B96" s="52">
        <f t="shared" si="4"/>
        <v>113.33333333333346</v>
      </c>
      <c r="C96" s="51">
        <f t="shared" si="3"/>
        <v>1.5972400276117547E-2</v>
      </c>
      <c r="F96"/>
      <c r="G96"/>
    </row>
    <row r="97" spans="1:7" hidden="1" x14ac:dyDescent="0.25">
      <c r="A97"/>
      <c r="B97" s="52">
        <f t="shared" si="4"/>
        <v>115.00000000000013</v>
      </c>
      <c r="C97" s="51">
        <f t="shared" si="3"/>
        <v>1.5056871607740149E-2</v>
      </c>
      <c r="F97"/>
      <c r="G97"/>
    </row>
    <row r="98" spans="1:7" hidden="1" x14ac:dyDescent="0.25">
      <c r="A98"/>
      <c r="B98" s="52">
        <f t="shared" si="4"/>
        <v>116.6666666666668</v>
      </c>
      <c r="C98" s="51">
        <f t="shared" si="3"/>
        <v>1.4095593770515051E-2</v>
      </c>
      <c r="F98"/>
      <c r="G98"/>
    </row>
    <row r="99" spans="1:7" hidden="1" x14ac:dyDescent="0.25">
      <c r="A99"/>
      <c r="B99" s="52">
        <f t="shared" si="4"/>
        <v>118.33333333333347</v>
      </c>
      <c r="C99" s="51">
        <f t="shared" si="3"/>
        <v>1.3104367653914989E-2</v>
      </c>
      <c r="F99"/>
      <c r="G99"/>
    </row>
    <row r="100" spans="1:7" hidden="1" x14ac:dyDescent="0.25">
      <c r="A100"/>
      <c r="B100" s="52">
        <f t="shared" si="4"/>
        <v>120.00000000000014</v>
      </c>
      <c r="C100" s="51">
        <f t="shared" si="3"/>
        <v>1.2098536225957081E-2</v>
      </c>
      <c r="F100"/>
      <c r="G100"/>
    </row>
    <row r="101" spans="1:7" hidden="1" x14ac:dyDescent="0.25">
      <c r="A101"/>
      <c r="B101" s="52">
        <f t="shared" si="4"/>
        <v>121.66666666666681</v>
      </c>
      <c r="C101" s="51">
        <f t="shared" si="3"/>
        <v>1.1092607735286711E-2</v>
      </c>
      <c r="F101"/>
      <c r="G101"/>
    </row>
    <row r="102" spans="1:7" hidden="1" x14ac:dyDescent="0.25">
      <c r="A102"/>
      <c r="B102" s="52">
        <f t="shared" si="4"/>
        <v>123.33333333333348</v>
      </c>
      <c r="C102" s="51">
        <f t="shared" ref="C102:C133" si="5">IF(ISNONTEXT($C$11),_xlfn.NORM.DIST(B102,$C$8,$C$11,FALSE),NA())</f>
        <v>1.0099934277702855E-2</v>
      </c>
      <c r="F102"/>
      <c r="G102"/>
    </row>
    <row r="103" spans="1:7" hidden="1" x14ac:dyDescent="0.25">
      <c r="A103"/>
      <c r="B103" s="52">
        <f t="shared" si="4"/>
        <v>125.00000000000016</v>
      </c>
      <c r="C103" s="51">
        <f t="shared" si="5"/>
        <v>9.1324542694510048E-3</v>
      </c>
      <c r="F103"/>
      <c r="G103"/>
    </row>
    <row r="104" spans="1:7" hidden="1" x14ac:dyDescent="0.25">
      <c r="A104"/>
      <c r="B104" s="52">
        <f t="shared" si="4"/>
        <v>126.66666666666683</v>
      </c>
      <c r="C104" s="51">
        <f t="shared" si="5"/>
        <v>8.2005037337995936E-3</v>
      </c>
      <c r="F104"/>
      <c r="G104"/>
    </row>
    <row r="105" spans="1:7" hidden="1" x14ac:dyDescent="0.25">
      <c r="A105"/>
      <c r="B105" s="52">
        <f t="shared" si="4"/>
        <v>128.33333333333348</v>
      </c>
      <c r="C105" s="51">
        <f t="shared" si="5"/>
        <v>7.3126977139767067E-3</v>
      </c>
      <c r="F105"/>
      <c r="G105"/>
    </row>
    <row r="106" spans="1:7" hidden="1" x14ac:dyDescent="0.25">
      <c r="A106"/>
      <c r="B106" s="52">
        <f t="shared" si="4"/>
        <v>130.00000000000014</v>
      </c>
      <c r="C106" s="51">
        <f t="shared" si="5"/>
        <v>6.475879783294519E-3</v>
      </c>
      <c r="F106"/>
      <c r="G106"/>
    </row>
    <row r="107" spans="1:7" hidden="1" x14ac:dyDescent="0.25">
      <c r="A107"/>
      <c r="B107" s="52">
        <f t="shared" si="4"/>
        <v>131.6666666666668</v>
      </c>
      <c r="C107" s="51">
        <f t="shared" si="5"/>
        <v>5.6951347060095331E-3</v>
      </c>
      <c r="F107"/>
      <c r="G107"/>
    </row>
    <row r="108" spans="1:7" hidden="1" x14ac:dyDescent="0.25">
      <c r="A108"/>
      <c r="B108" s="52">
        <f t="shared" si="4"/>
        <v>133.33333333333346</v>
      </c>
      <c r="C108" s="51">
        <f t="shared" si="5"/>
        <v>4.973856939637384E-3</v>
      </c>
      <c r="F108"/>
      <c r="G108"/>
    </row>
    <row r="109" spans="1:7" hidden="1" x14ac:dyDescent="0.25">
      <c r="A109"/>
      <c r="B109" s="52">
        <f t="shared" si="4"/>
        <v>135.00000000000011</v>
      </c>
      <c r="C109" s="51">
        <f t="shared" si="5"/>
        <v>4.3138659413255315E-3</v>
      </c>
      <c r="F109"/>
      <c r="G109"/>
    </row>
    <row r="110" spans="1:7" hidden="1" x14ac:dyDescent="0.25">
      <c r="A110"/>
      <c r="B110" s="52">
        <f t="shared" si="4"/>
        <v>136.66666666666677</v>
      </c>
      <c r="C110" s="51">
        <f t="shared" si="5"/>
        <v>3.7155581779496185E-3</v>
      </c>
      <c r="F110"/>
      <c r="G110"/>
    </row>
    <row r="111" spans="1:7" hidden="1" x14ac:dyDescent="0.25">
      <c r="A111"/>
      <c r="B111" s="52">
        <f t="shared" si="4"/>
        <v>138.33333333333343</v>
      </c>
      <c r="C111" s="51">
        <f t="shared" si="5"/>
        <v>3.1780853258480887E-3</v>
      </c>
      <c r="F111"/>
      <c r="G111"/>
    </row>
    <row r="112" spans="1:7" hidden="1" x14ac:dyDescent="0.25">
      <c r="A112"/>
      <c r="B112" s="52">
        <f t="shared" si="4"/>
        <v>140.00000000000009</v>
      </c>
      <c r="C112" s="51">
        <f t="shared" si="5"/>
        <v>2.6995483256593783E-3</v>
      </c>
      <c r="F112"/>
      <c r="G112"/>
    </row>
    <row r="113" spans="1:7" hidden="1" x14ac:dyDescent="0.25">
      <c r="A113"/>
      <c r="B113" s="52">
        <f t="shared" si="4"/>
        <v>141.66666666666674</v>
      </c>
      <c r="C113" s="51">
        <f t="shared" si="5"/>
        <v>2.2771976436452629E-3</v>
      </c>
      <c r="F113"/>
      <c r="G113"/>
    </row>
    <row r="114" spans="1:7" hidden="1" x14ac:dyDescent="0.25">
      <c r="A114"/>
      <c r="B114" s="52">
        <f t="shared" si="4"/>
        <v>143.3333333333334</v>
      </c>
      <c r="C114" s="51">
        <f t="shared" si="5"/>
        <v>1.9076311753208845E-3</v>
      </c>
      <c r="F114"/>
      <c r="G114"/>
    </row>
    <row r="115" spans="1:7" hidden="1" x14ac:dyDescent="0.25">
      <c r="A115"/>
      <c r="B115" s="52">
        <f t="shared" si="4"/>
        <v>145.00000000000006</v>
      </c>
      <c r="C115" s="51">
        <f t="shared" si="5"/>
        <v>1.5869825917833608E-3</v>
      </c>
      <c r="F115"/>
      <c r="G115"/>
    </row>
    <row r="116" spans="1:7" hidden="1" x14ac:dyDescent="0.25">
      <c r="A116"/>
      <c r="B116" s="52">
        <f t="shared" si="4"/>
        <v>146.66666666666671</v>
      </c>
      <c r="C116" s="51">
        <f t="shared" si="5"/>
        <v>1.3110944546854677E-3</v>
      </c>
      <c r="F116"/>
      <c r="G116"/>
    </row>
    <row r="117" spans="1:7" hidden="1" x14ac:dyDescent="0.25">
      <c r="A117"/>
      <c r="B117" s="52">
        <f t="shared" si="4"/>
        <v>148.33333333333337</v>
      </c>
      <c r="C117" s="51">
        <f t="shared" si="5"/>
        <v>1.0756720008386772E-3</v>
      </c>
      <c r="F117"/>
      <c r="G117"/>
    </row>
    <row r="118" spans="1:7" hidden="1" x14ac:dyDescent="0.25">
      <c r="A118"/>
      <c r="B118" s="52">
        <f t="shared" si="4"/>
        <v>150.00000000000003</v>
      </c>
      <c r="C118" s="51">
        <f t="shared" si="5"/>
        <v>8.7641502467842376E-4</v>
      </c>
      <c r="F118"/>
      <c r="G118"/>
    </row>
    <row r="119" spans="1:7" hidden="1" x14ac:dyDescent="0.25">
      <c r="A119"/>
      <c r="B119" s="52">
        <f t="shared" si="4"/>
        <v>151.66666666666669</v>
      </c>
      <c r="C119" s="51">
        <f t="shared" si="5"/>
        <v>7.0912668772186353E-4</v>
      </c>
      <c r="F119"/>
      <c r="G119"/>
    </row>
    <row r="120" spans="1:7" hidden="1" x14ac:dyDescent="0.25">
      <c r="A120"/>
      <c r="B120" s="52">
        <f t="shared" si="4"/>
        <v>153.33333333333334</v>
      </c>
      <c r="C120" s="51">
        <f t="shared" si="5"/>
        <v>5.6979930118987161E-4</v>
      </c>
      <c r="F120"/>
      <c r="G120"/>
    </row>
    <row r="121" spans="1:7" hidden="1" x14ac:dyDescent="0.25">
      <c r="A121"/>
      <c r="B121" s="52">
        <f t="shared" si="4"/>
        <v>155</v>
      </c>
      <c r="C121" s="51">
        <f t="shared" si="5"/>
        <v>4.5467812507955259E-4</v>
      </c>
      <c r="F121"/>
      <c r="G121"/>
    </row>
    <row r="122" spans="1:7" hidden="1" x14ac:dyDescent="0.25">
      <c r="A122"/>
      <c r="B122" s="52">
        <f t="shared" si="4"/>
        <v>156.66666666666666</v>
      </c>
      <c r="C122" s="51">
        <f t="shared" si="5"/>
        <v>3.6030498823046142E-4</v>
      </c>
      <c r="F122"/>
      <c r="G122"/>
    </row>
    <row r="123" spans="1:7" hidden="1" x14ac:dyDescent="0.25">
      <c r="A123"/>
      <c r="B123" s="52">
        <f t="shared" ref="B123:B138" si="6">IF(ISNONTEXT($C$36),B122+$C$36,"")</f>
        <v>158.33333333333331</v>
      </c>
      <c r="C123" s="51">
        <f t="shared" si="5"/>
        <v>2.835440609722953E-4</v>
      </c>
      <c r="F123"/>
      <c r="G123"/>
    </row>
    <row r="124" spans="1:7" hidden="1" x14ac:dyDescent="0.25">
      <c r="A124"/>
      <c r="B124" s="52">
        <f t="shared" si="6"/>
        <v>159.99999999999997</v>
      </c>
      <c r="C124" s="51">
        <f t="shared" si="5"/>
        <v>2.2159242059690117E-4</v>
      </c>
      <c r="F124"/>
      <c r="G124"/>
    </row>
    <row r="125" spans="1:7" hidden="1" x14ac:dyDescent="0.25">
      <c r="A125"/>
      <c r="B125" s="52">
        <f t="shared" si="6"/>
        <v>161.66666666666663</v>
      </c>
      <c r="C125" s="51">
        <f t="shared" si="5"/>
        <v>1.7197816635912587E-4</v>
      </c>
      <c r="F125"/>
      <c r="G125"/>
    </row>
    <row r="126" spans="1:7" hidden="1" x14ac:dyDescent="0.25">
      <c r="A126"/>
      <c r="B126" s="52">
        <f t="shared" si="6"/>
        <v>163.33333333333329</v>
      </c>
      <c r="C126" s="51">
        <f t="shared" si="5"/>
        <v>1.3254879772150622E-4</v>
      </c>
      <c r="F126"/>
      <c r="G126"/>
    </row>
    <row r="127" spans="1:7" hidden="1" x14ac:dyDescent="0.25">
      <c r="A127"/>
      <c r="B127" s="52">
        <f t="shared" si="6"/>
        <v>164.99999999999994</v>
      </c>
      <c r="C127" s="51">
        <f t="shared" si="5"/>
        <v>1.014524028649893E-4</v>
      </c>
      <c r="F127"/>
      <c r="G127"/>
    </row>
    <row r="128" spans="1:7" hidden="1" x14ac:dyDescent="0.25">
      <c r="A128"/>
      <c r="B128" s="52">
        <f t="shared" si="6"/>
        <v>166.6666666666666</v>
      </c>
      <c r="C128" s="51">
        <f t="shared" si="5"/>
        <v>7.7113949814556221E-5</v>
      </c>
      <c r="F128"/>
      <c r="G128"/>
    </row>
    <row r="129" spans="1:7" hidden="1" x14ac:dyDescent="0.25">
      <c r="A129"/>
      <c r="B129" s="52">
        <f t="shared" si="6"/>
        <v>168.33333333333326</v>
      </c>
      <c r="C129" s="51">
        <f t="shared" si="5"/>
        <v>5.8208663185819963E-5</v>
      </c>
      <c r="F129"/>
      <c r="G129"/>
    </row>
    <row r="130" spans="1:7" hidden="1" x14ac:dyDescent="0.25">
      <c r="A130"/>
      <c r="B130" s="52">
        <f t="shared" si="6"/>
        <v>169.99999999999991</v>
      </c>
      <c r="C130" s="51">
        <f t="shared" si="5"/>
        <v>4.363413475228871E-5</v>
      </c>
      <c r="F130"/>
      <c r="G130"/>
    </row>
    <row r="131" spans="1:7" hidden="1" x14ac:dyDescent="0.25">
      <c r="A131"/>
      <c r="B131" s="52">
        <f t="shared" si="6"/>
        <v>171.66666666666657</v>
      </c>
      <c r="C131" s="51">
        <f t="shared" si="5"/>
        <v>3.2482479845978766E-5</v>
      </c>
      <c r="F131"/>
      <c r="G131"/>
    </row>
    <row r="132" spans="1:7" hidden="1" x14ac:dyDescent="0.25">
      <c r="A132"/>
      <c r="B132" s="52">
        <f t="shared" si="6"/>
        <v>173.33333333333323</v>
      </c>
      <c r="C132" s="51">
        <f t="shared" si="5"/>
        <v>2.4013532581041461E-5</v>
      </c>
      <c r="F132"/>
      <c r="G132"/>
    </row>
    <row r="133" spans="1:7" hidden="1" x14ac:dyDescent="0.25">
      <c r="A133"/>
      <c r="B133" s="52">
        <f t="shared" si="6"/>
        <v>174.99999999999989</v>
      </c>
      <c r="C133" s="51">
        <f t="shared" si="5"/>
        <v>1.7629784118372646E-5</v>
      </c>
      <c r="F133"/>
      <c r="G133"/>
    </row>
    <row r="134" spans="1:7" hidden="1" x14ac:dyDescent="0.25">
      <c r="A134"/>
      <c r="B134" s="52">
        <f t="shared" si="6"/>
        <v>176.66666666666654</v>
      </c>
      <c r="C134" s="51">
        <f t="shared" ref="C134:C138" si="7">IF(ISNONTEXT($C$11),_xlfn.NORM.DIST(B134,$C$8,$C$11,FALSE),NA())</f>
        <v>1.2853517753115626E-5</v>
      </c>
      <c r="F134"/>
      <c r="G134"/>
    </row>
    <row r="135" spans="1:7" hidden="1" x14ac:dyDescent="0.25">
      <c r="A135"/>
      <c r="B135" s="52">
        <f t="shared" si="6"/>
        <v>178.3333333333332</v>
      </c>
      <c r="C135" s="51">
        <f t="shared" si="7"/>
        <v>9.3063862897874485E-6</v>
      </c>
      <c r="F135"/>
      <c r="G135"/>
    </row>
    <row r="136" spans="1:7" hidden="1" x14ac:dyDescent="0.25">
      <c r="A136"/>
      <c r="B136" s="52">
        <f t="shared" si="6"/>
        <v>179.99999999999986</v>
      </c>
      <c r="C136" s="51">
        <f t="shared" si="7"/>
        <v>6.6915112882444585E-6</v>
      </c>
      <c r="F136"/>
      <c r="G136"/>
    </row>
    <row r="137" spans="1:7" hidden="1" x14ac:dyDescent="0.25">
      <c r="A137"/>
      <c r="B137" s="52">
        <f t="shared" si="6"/>
        <v>181.66666666666652</v>
      </c>
      <c r="C137" s="51">
        <f t="shared" si="7"/>
        <v>4.7780580375071044E-6</v>
      </c>
      <c r="F137"/>
      <c r="G137"/>
    </row>
    <row r="138" spans="1:7" hidden="1" x14ac:dyDescent="0.25">
      <c r="A138"/>
      <c r="B138" s="52">
        <f t="shared" si="6"/>
        <v>183.33333333333317</v>
      </c>
      <c r="C138" s="51">
        <f t="shared" si="7"/>
        <v>3.3881504944409969E-6</v>
      </c>
      <c r="F138"/>
      <c r="G138"/>
    </row>
    <row r="139" spans="1:7" x14ac:dyDescent="0.25">
      <c r="A139"/>
      <c r="B139" s="180" t="s">
        <v>812</v>
      </c>
      <c r="F139"/>
      <c r="G139"/>
    </row>
    <row r="140" spans="1:7" x14ac:dyDescent="0.25">
      <c r="A140"/>
      <c r="F140"/>
      <c r="G140"/>
    </row>
    <row r="141" spans="1:7" x14ac:dyDescent="0.25">
      <c r="A141"/>
      <c r="F141"/>
      <c r="G141"/>
    </row>
    <row r="142" spans="1:7" x14ac:dyDescent="0.25">
      <c r="A142"/>
      <c r="C142" s="180"/>
      <c r="F142"/>
      <c r="G142"/>
    </row>
    <row r="143" spans="1:7" x14ac:dyDescent="0.25">
      <c r="A143"/>
      <c r="C143" s="180"/>
      <c r="F143"/>
      <c r="G143"/>
    </row>
    <row r="144" spans="1:7" x14ac:dyDescent="0.25">
      <c r="A144"/>
      <c r="C144" s="180"/>
      <c r="F144"/>
      <c r="G144"/>
    </row>
    <row r="145" spans="1:7" x14ac:dyDescent="0.25">
      <c r="A145"/>
      <c r="C145" s="180"/>
      <c r="F145"/>
      <c r="G145"/>
    </row>
    <row r="146" spans="1:7" x14ac:dyDescent="0.25">
      <c r="A146"/>
      <c r="F146"/>
      <c r="G146"/>
    </row>
    <row r="147" spans="1:7" x14ac:dyDescent="0.25">
      <c r="A147"/>
      <c r="F147"/>
      <c r="G147"/>
    </row>
    <row r="148" spans="1:7" x14ac:dyDescent="0.25">
      <c r="A148"/>
      <c r="F148"/>
      <c r="G148"/>
    </row>
    <row r="149" spans="1:7" x14ac:dyDescent="0.25">
      <c r="A149"/>
      <c r="F149"/>
      <c r="G149"/>
    </row>
    <row r="150" spans="1:7" x14ac:dyDescent="0.25">
      <c r="A150"/>
      <c r="F150"/>
      <c r="G150"/>
    </row>
    <row r="151" spans="1:7" x14ac:dyDescent="0.25">
      <c r="A151"/>
      <c r="F151"/>
      <c r="G151"/>
    </row>
    <row r="152" spans="1:7" x14ac:dyDescent="0.25">
      <c r="A152"/>
      <c r="F152"/>
      <c r="G152"/>
    </row>
    <row r="153" spans="1:7" x14ac:dyDescent="0.25">
      <c r="A153"/>
      <c r="F153"/>
      <c r="G153"/>
    </row>
    <row r="154" spans="1:7" x14ac:dyDescent="0.25">
      <c r="A154"/>
      <c r="F154"/>
      <c r="G154"/>
    </row>
    <row r="155" spans="1:7" x14ac:dyDescent="0.25">
      <c r="A155"/>
      <c r="F155"/>
      <c r="G155"/>
    </row>
    <row r="156" spans="1:7" x14ac:dyDescent="0.25">
      <c r="A156"/>
      <c r="F156"/>
      <c r="G156"/>
    </row>
    <row r="157" spans="1:7" x14ac:dyDescent="0.25">
      <c r="A157"/>
      <c r="F157"/>
      <c r="G157"/>
    </row>
    <row r="158" spans="1:7" x14ac:dyDescent="0.25">
      <c r="A158"/>
      <c r="F158"/>
      <c r="G158"/>
    </row>
    <row r="159" spans="1:7" x14ac:dyDescent="0.25">
      <c r="A159"/>
      <c r="F159"/>
      <c r="G159"/>
    </row>
    <row r="160" spans="1:7" x14ac:dyDescent="0.25">
      <c r="A160"/>
      <c r="F160"/>
      <c r="G160"/>
    </row>
    <row r="161" spans="1:7" x14ac:dyDescent="0.25">
      <c r="A161"/>
      <c r="F161"/>
      <c r="G161"/>
    </row>
    <row r="162" spans="1:7" x14ac:dyDescent="0.25">
      <c r="A162"/>
      <c r="F162"/>
      <c r="G162"/>
    </row>
    <row r="163" spans="1:7" x14ac:dyDescent="0.25">
      <c r="A163"/>
      <c r="F163"/>
      <c r="G163"/>
    </row>
    <row r="164" spans="1:7" x14ac:dyDescent="0.25">
      <c r="A164"/>
      <c r="F164"/>
      <c r="G164"/>
    </row>
    <row r="165" spans="1:7" x14ac:dyDescent="0.25">
      <c r="A165"/>
      <c r="F165"/>
      <c r="G165"/>
    </row>
    <row r="166" spans="1:7" x14ac:dyDescent="0.25">
      <c r="A166"/>
      <c r="F166"/>
      <c r="G166"/>
    </row>
    <row r="167" spans="1:7" x14ac:dyDescent="0.25">
      <c r="A167"/>
      <c r="F167"/>
      <c r="G167"/>
    </row>
    <row r="168" spans="1:7" x14ac:dyDescent="0.25">
      <c r="A168"/>
      <c r="F168"/>
      <c r="G168"/>
    </row>
    <row r="169" spans="1:7" x14ac:dyDescent="0.25">
      <c r="A169"/>
      <c r="F169"/>
      <c r="G169"/>
    </row>
    <row r="170" spans="1:7" x14ac:dyDescent="0.25">
      <c r="A170"/>
      <c r="F170"/>
      <c r="G170"/>
    </row>
    <row r="171" spans="1:7" x14ac:dyDescent="0.25">
      <c r="A171"/>
      <c r="F171"/>
      <c r="G171"/>
    </row>
    <row r="172" spans="1:7" x14ac:dyDescent="0.25">
      <c r="A172"/>
      <c r="F172"/>
      <c r="G172"/>
    </row>
    <row r="173" spans="1:7" x14ac:dyDescent="0.25">
      <c r="A173"/>
      <c r="F173"/>
      <c r="G173"/>
    </row>
    <row r="174" spans="1:7" x14ac:dyDescent="0.25">
      <c r="A174"/>
      <c r="F174"/>
      <c r="G174"/>
    </row>
    <row r="175" spans="1:7" x14ac:dyDescent="0.25">
      <c r="A175"/>
      <c r="F175"/>
      <c r="G175"/>
    </row>
    <row r="176" spans="1:7" x14ac:dyDescent="0.25">
      <c r="A176"/>
      <c r="F176"/>
      <c r="G176"/>
    </row>
    <row r="177" spans="1:7" x14ac:dyDescent="0.25">
      <c r="A177"/>
      <c r="F177"/>
      <c r="G177"/>
    </row>
    <row r="178" spans="1:7" x14ac:dyDescent="0.25">
      <c r="A178"/>
      <c r="F178"/>
      <c r="G178"/>
    </row>
    <row r="179" spans="1:7" x14ac:dyDescent="0.25">
      <c r="A179"/>
      <c r="F179"/>
      <c r="G179"/>
    </row>
    <row r="182" spans="1:7" x14ac:dyDescent="0.25">
      <c r="A182"/>
      <c r="F182"/>
      <c r="G182"/>
    </row>
    <row r="183" spans="1:7" x14ac:dyDescent="0.25">
      <c r="A183"/>
      <c r="F183"/>
      <c r="G183"/>
    </row>
    <row r="184" spans="1:7" x14ac:dyDescent="0.25">
      <c r="A184"/>
      <c r="F184"/>
      <c r="G184"/>
    </row>
    <row r="185" spans="1:7" x14ac:dyDescent="0.25">
      <c r="A185"/>
      <c r="F185"/>
      <c r="G185"/>
    </row>
    <row r="186" spans="1:7" x14ac:dyDescent="0.25">
      <c r="A186"/>
      <c r="F186"/>
      <c r="G186"/>
    </row>
    <row r="187" spans="1:7" x14ac:dyDescent="0.25">
      <c r="A187"/>
      <c r="F187"/>
      <c r="G187"/>
    </row>
    <row r="188" spans="1:7" x14ac:dyDescent="0.25">
      <c r="A188"/>
      <c r="F188"/>
      <c r="G188"/>
    </row>
    <row r="189" spans="1:7" x14ac:dyDescent="0.25">
      <c r="A189"/>
      <c r="F189"/>
      <c r="G189"/>
    </row>
    <row r="190" spans="1:7" x14ac:dyDescent="0.25">
      <c r="A190"/>
      <c r="F190"/>
      <c r="G190"/>
    </row>
    <row r="191" spans="1:7" x14ac:dyDescent="0.25">
      <c r="A191"/>
      <c r="F191"/>
      <c r="G191"/>
    </row>
    <row r="192" spans="1:7" x14ac:dyDescent="0.25">
      <c r="A192"/>
      <c r="F192"/>
      <c r="G192"/>
    </row>
    <row r="193" spans="1:7" x14ac:dyDescent="0.25">
      <c r="A193"/>
      <c r="F193"/>
      <c r="G193"/>
    </row>
    <row r="194" spans="1:7" x14ac:dyDescent="0.25">
      <c r="A194"/>
      <c r="F194"/>
      <c r="G194"/>
    </row>
    <row r="195" spans="1:7" x14ac:dyDescent="0.25">
      <c r="A195"/>
      <c r="F195"/>
      <c r="G195"/>
    </row>
    <row r="196" spans="1:7" x14ac:dyDescent="0.25">
      <c r="A196"/>
      <c r="F196"/>
      <c r="G196"/>
    </row>
    <row r="197" spans="1:7" x14ac:dyDescent="0.25">
      <c r="A197"/>
      <c r="F197"/>
      <c r="G197"/>
    </row>
  </sheetData>
  <mergeCells count="5">
    <mergeCell ref="B24:F24"/>
    <mergeCell ref="B20:F20"/>
    <mergeCell ref="B21:F21"/>
    <mergeCell ref="B22:F22"/>
    <mergeCell ref="B23:F23"/>
  </mergeCells>
  <conditionalFormatting sqref="C6">
    <cfRule type="iconSet" priority="2">
      <iconSet iconSet="3Symbols2" showValue="0">
        <cfvo type="percent" val="0"/>
        <cfvo type="percent" val="0.5"/>
        <cfvo type="num" val="1"/>
      </iconSet>
    </cfRule>
  </conditionalFormatting>
  <conditionalFormatting sqref="C7">
    <cfRule type="iconSet" priority="3">
      <iconSet showValue="0">
        <cfvo type="percent" val="0"/>
        <cfvo type="num" val="0.2"/>
        <cfvo type="num" val="0.3332"/>
      </iconSet>
    </cfRule>
  </conditionalFormatting>
  <hyperlinks>
    <hyperlink ref="B20" r:id="rId1" display="Download more FREE Statistical PERT templates at https://www.statisticalpert.com" xr:uid="{DDF23D16-15B2-4083-8572-42B3F47F74CA}"/>
    <hyperlink ref="B21" r:id="rId2" display="Take a Pluralsight course on Statistical PERT" xr:uid="{BC2C4F00-CE4A-48E4-B2E7-4822A0697E64}"/>
    <hyperlink ref="B22" r:id="rId3" xr:uid="{2742374D-6237-4110-9CA7-32EC04590A17}"/>
    <hyperlink ref="B24" r:id="rId4" xr:uid="{83D3937D-1B88-4DD4-B704-0E9767A76D7D}"/>
    <hyperlink ref="B22:F22" r:id="rId5" display="Watch Statistical PERT videos on YouTube " xr:uid="{C1019C0B-1BA5-4000-9A69-1AB30AF7F052}"/>
    <hyperlink ref="B23" r:id="rId6" display="Connect with me on LinkedIn" xr:uid="{486C1081-1313-4066-B771-4A5883C8D56E}"/>
    <hyperlink ref="B21:F21" r:id="rId7" display="Watch a Pluralsight course on Statistical PERT® Normal Edition" xr:uid="{E08B48BB-7EE5-42EF-9686-C7343B5A4B46}"/>
    <hyperlink ref="B34" r:id="rId8" display="See the GNU General Public License for more details (http://www.gnu.org/licenses/)." xr:uid="{D8F05DC5-4A82-4113-9B52-0059A7B1AE5D}"/>
  </hyperlinks>
  <pageMargins left="0.7" right="0.7" top="0.75" bottom="0.75" header="0.3" footer="0.3"/>
  <pageSetup orientation="portrait" horizontalDpi="0" verticalDpi="0" r:id="rId9"/>
  <drawing r:id="rId10"/>
  <extLst>
    <ext xmlns:x14="http://schemas.microsoft.com/office/spreadsheetml/2009/9/main" uri="{78C0D931-6437-407d-A8EE-F0AAD7539E65}">
      <x14:conditionalFormattings>
        <x14:conditionalFormatting xmlns:xm="http://schemas.microsoft.com/office/excel/2006/main">
          <x14:cfRule type="expression" priority="35" id="{75E7B3D1-4D48-416A-ABC7-E830912F3F86}">
            <xm:f>IF(#REF!=VLookups!$A$43,TRUE,FALSE)</xm:f>
            <x14:dxf>
              <numFmt numFmtId="9" formatCode="&quot;$&quot;#,##0_);\(&quot;$&quot;#,##0\)"/>
            </x14:dxf>
          </x14:cfRule>
          <xm:sqref>C16 C11:C13 C3:C5 C8</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DFA425DB-9C7F-4134-BF9D-F487946318C0}">
          <x14:formula1>
            <xm:f>VLookups!$A$38:$A$39</xm:f>
          </x14:formula1>
          <xm:sqref>C13</xm:sqref>
        </x14:dataValidation>
        <x14:dataValidation type="list" allowBlank="1" showInputMessage="1" showErrorMessage="1" xr:uid="{9FD68E0B-F531-4749-9EA8-FBF81CDF0D73}">
          <x14:formula1>
            <xm:f>VLookups!$A$2:$A$8</xm:f>
          </x14:formula1>
          <xm:sqref>C9</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B6775076-11D7-4D56-8634-12F43C2D026C}">
          <x14:colorSeries theme="1"/>
          <x14:colorNegative rgb="FFD00000"/>
          <x14:colorAxis rgb="FF000000"/>
          <x14:colorMarkers rgb="FFD00000"/>
          <x14:colorFirst rgb="FFD00000"/>
          <x14:colorLast rgb="FFD00000"/>
          <x14:colorHigh rgb="FFD00000"/>
          <x14:colorLow rgb="FFD00000"/>
          <x14:sparklines>
            <x14:sparkline>
              <xm:f>'Super Simple SPERT®'!C38:C138</xm:f>
              <xm:sqref>C10</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244"/>
  <sheetViews>
    <sheetView showGridLines="0" zoomScaleNormal="100" workbookViewId="0">
      <pane ySplit="1" topLeftCell="A2" activePane="bottomLeft" state="frozen"/>
      <selection pane="bottomLeft" activeCell="B4" sqref="B4"/>
    </sheetView>
  </sheetViews>
  <sheetFormatPr defaultRowHeight="15" x14ac:dyDescent="0.25"/>
  <cols>
    <col min="1" max="1" width="5.7109375" style="1" customWidth="1"/>
    <col min="2" max="4" width="13.7109375" customWidth="1"/>
    <col min="5" max="6" width="4.7109375" style="1" customWidth="1"/>
    <col min="7" max="7" width="13.7109375" customWidth="1"/>
    <col min="8" max="8" width="25.7109375" style="1" customWidth="1"/>
    <col min="9" max="9" width="7.7109375" style="1" customWidth="1"/>
    <col min="10" max="10" width="11.7109375" customWidth="1"/>
    <col min="11" max="11" width="13.5703125" hidden="1" customWidth="1"/>
    <col min="12" max="12" width="13.7109375" customWidth="1"/>
    <col min="13" max="13" width="10.7109375" customWidth="1"/>
    <col min="14" max="19" width="13.7109375" customWidth="1"/>
    <col min="20" max="20" width="12.7109375" customWidth="1"/>
  </cols>
  <sheetData>
    <row r="1" spans="1:22" ht="30" customHeight="1" x14ac:dyDescent="0.25">
      <c r="A1" s="58"/>
      <c r="B1" s="150" t="s">
        <v>150</v>
      </c>
      <c r="C1" s="5"/>
      <c r="D1" s="5"/>
      <c r="E1" s="2"/>
      <c r="F1" s="2"/>
      <c r="G1" s="5"/>
      <c r="H1" s="2"/>
      <c r="I1" s="2"/>
      <c r="J1" s="5"/>
      <c r="K1" s="5"/>
      <c r="L1" s="5"/>
      <c r="M1" s="5"/>
      <c r="N1" s="37"/>
      <c r="O1" s="37"/>
      <c r="P1" s="37"/>
      <c r="Q1" s="37"/>
      <c r="R1" s="37"/>
      <c r="S1" s="37"/>
      <c r="T1" s="5"/>
    </row>
    <row r="2" spans="1:22" ht="24.95" customHeight="1" x14ac:dyDescent="0.25">
      <c r="A2" s="169" t="s">
        <v>140</v>
      </c>
      <c r="B2" s="144"/>
      <c r="C2" s="144"/>
      <c r="D2" s="144"/>
      <c r="E2" s="143"/>
      <c r="F2" s="143"/>
      <c r="G2" s="145"/>
      <c r="H2" s="143"/>
      <c r="I2" s="143"/>
      <c r="J2" s="145"/>
      <c r="K2" s="145"/>
      <c r="L2" s="145"/>
      <c r="M2" s="145"/>
      <c r="N2" s="146"/>
      <c r="O2" s="146"/>
      <c r="P2" s="146"/>
      <c r="Q2" s="146"/>
      <c r="R2" s="146"/>
      <c r="S2" s="146"/>
      <c r="T2" s="145"/>
    </row>
    <row r="3" spans="1:22" x14ac:dyDescent="0.25">
      <c r="A3" s="143"/>
      <c r="B3" s="61" t="s">
        <v>42</v>
      </c>
      <c r="C3" s="61" t="s">
        <v>6</v>
      </c>
      <c r="D3" s="61" t="s">
        <v>43</v>
      </c>
      <c r="E3" s="143"/>
      <c r="F3" s="143"/>
      <c r="G3" s="145"/>
      <c r="H3" s="143"/>
      <c r="I3" s="143"/>
      <c r="J3" s="145"/>
      <c r="K3" s="147" t="s">
        <v>87</v>
      </c>
      <c r="L3" s="145"/>
      <c r="M3" s="145"/>
      <c r="N3" s="146"/>
      <c r="O3" s="146"/>
      <c r="P3" s="146"/>
      <c r="Q3" s="146"/>
      <c r="R3" s="146"/>
      <c r="S3" s="146"/>
      <c r="T3" s="145"/>
    </row>
    <row r="4" spans="1:22" x14ac:dyDescent="0.25">
      <c r="A4" s="143"/>
      <c r="B4" s="167">
        <v>60</v>
      </c>
      <c r="C4" s="167">
        <v>120</v>
      </c>
      <c r="D4" s="167">
        <v>240</v>
      </c>
      <c r="E4" s="161" t="s">
        <v>130</v>
      </c>
      <c r="F4" s="143"/>
      <c r="G4" s="145"/>
      <c r="H4" s="143"/>
      <c r="I4" s="143"/>
      <c r="J4" s="145"/>
      <c r="K4" s="148">
        <f>IF(J18="","",J18^2)</f>
        <v>1296</v>
      </c>
      <c r="L4" s="145"/>
      <c r="M4" s="145"/>
      <c r="N4" s="146"/>
      <c r="O4" s="146"/>
      <c r="P4" s="146"/>
      <c r="Q4" s="146"/>
      <c r="R4" s="146"/>
      <c r="S4" s="146"/>
      <c r="T4" s="145"/>
    </row>
    <row r="5" spans="1:22" ht="9.9499999999999993" customHeight="1" x14ac:dyDescent="0.25">
      <c r="A5" s="2"/>
      <c r="B5" s="5"/>
      <c r="C5" s="5"/>
      <c r="D5" s="5"/>
      <c r="E5" s="2"/>
      <c r="F5" s="2"/>
      <c r="G5" s="5"/>
      <c r="H5" s="2"/>
      <c r="I5" s="2"/>
      <c r="J5" s="5"/>
      <c r="K5" s="2"/>
      <c r="L5" s="5"/>
      <c r="M5" s="5"/>
      <c r="N5" s="37"/>
      <c r="O5" s="37"/>
      <c r="P5" s="37"/>
      <c r="Q5" s="37"/>
      <c r="R5" s="37"/>
      <c r="S5" s="37"/>
      <c r="T5" s="5"/>
    </row>
    <row r="6" spans="1:22" ht="27" customHeight="1" x14ac:dyDescent="0.25">
      <c r="B6" s="5"/>
      <c r="C6" s="5"/>
      <c r="D6" s="134" t="s">
        <v>141</v>
      </c>
      <c r="E6" s="133">
        <f>IF(OR(ISBLANK(C4),ISBLANK(D4),ISBLANK(B4)),"",IF(AND(B4&gt;0,C4&gt;0,D4&gt;0),IF(C4&gt;B4,IF(D4&gt;C4,1,-1),-1)))</f>
        <v>1</v>
      </c>
      <c r="F6" s="133">
        <f>IF(OR(ISBLANK(B4),ISBLANK(C4),ISBLANK(D4)),"",IFERROR(MIN(C4-B4,D4-C4)/MAX(C4-B4,D4-C4),""))</f>
        <v>0.5</v>
      </c>
      <c r="G6" s="297" t="s">
        <v>119</v>
      </c>
      <c r="H6" s="298"/>
      <c r="I6" s="298"/>
      <c r="J6" s="298"/>
      <c r="K6" s="298"/>
      <c r="L6" s="298"/>
      <c r="M6" s="298"/>
      <c r="N6" s="298"/>
      <c r="O6" s="298"/>
      <c r="P6" s="298"/>
      <c r="Q6" s="37"/>
      <c r="R6" s="37"/>
      <c r="S6" s="37"/>
      <c r="T6" s="5"/>
    </row>
    <row r="7" spans="1:22" ht="9.9499999999999993" customHeight="1" x14ac:dyDescent="0.25">
      <c r="A7" s="2"/>
      <c r="B7" s="5"/>
      <c r="C7" s="5"/>
      <c r="D7" s="5"/>
      <c r="E7" s="2"/>
      <c r="F7" s="2"/>
      <c r="G7" s="5"/>
      <c r="H7" s="2"/>
      <c r="I7" s="2"/>
      <c r="J7" s="2"/>
      <c r="K7" s="2"/>
      <c r="L7" s="25"/>
      <c r="M7" s="5"/>
      <c r="N7" s="37"/>
      <c r="O7" s="37"/>
      <c r="P7" s="37"/>
      <c r="Q7" s="37"/>
      <c r="R7" s="37"/>
      <c r="S7" s="37"/>
      <c r="T7" s="5"/>
    </row>
    <row r="8" spans="1:22" ht="20.100000000000001" customHeight="1" x14ac:dyDescent="0.25">
      <c r="A8" s="162"/>
      <c r="B8" s="162"/>
      <c r="C8" s="162"/>
      <c r="D8" s="162"/>
      <c r="E8" s="162"/>
      <c r="F8" s="156" t="s">
        <v>131</v>
      </c>
      <c r="G8" s="60" t="s">
        <v>71</v>
      </c>
      <c r="H8" s="143"/>
      <c r="I8" s="143"/>
      <c r="J8" s="143"/>
      <c r="K8" s="143"/>
      <c r="L8" s="155"/>
      <c r="M8" s="145"/>
      <c r="N8" s="146"/>
      <c r="O8" s="146"/>
      <c r="P8" s="146"/>
      <c r="Q8" s="146"/>
      <c r="R8" s="146"/>
      <c r="S8" s="146"/>
      <c r="T8" s="145"/>
    </row>
    <row r="9" spans="1:22" ht="15.75" customHeight="1" x14ac:dyDescent="0.25">
      <c r="A9" s="162"/>
      <c r="B9" s="162"/>
      <c r="C9" s="162"/>
      <c r="D9" s="162"/>
      <c r="E9" s="162"/>
      <c r="F9" s="163" t="s">
        <v>132</v>
      </c>
      <c r="G9" s="142">
        <f>IF(AND(B4&gt;0,C4&gt;0,D4&gt;0),(B4+(4*C4)+D4)/6,"")</f>
        <v>130</v>
      </c>
      <c r="H9" s="159" t="s">
        <v>133</v>
      </c>
      <c r="I9" s="159"/>
      <c r="J9" s="143"/>
      <c r="K9" s="143"/>
      <c r="L9" s="149"/>
      <c r="M9" s="145"/>
      <c r="N9" s="146"/>
      <c r="O9" s="146"/>
      <c r="P9" s="146"/>
      <c r="Q9" s="146"/>
      <c r="R9" s="146"/>
      <c r="S9" s="146"/>
      <c r="T9" s="145"/>
    </row>
    <row r="10" spans="1:22" ht="9.9499999999999993" customHeight="1" x14ac:dyDescent="0.25">
      <c r="A10" s="2"/>
      <c r="B10" s="5"/>
      <c r="C10" s="5"/>
      <c r="D10" s="5"/>
      <c r="E10" s="2"/>
      <c r="F10" s="2"/>
      <c r="G10" s="5"/>
      <c r="H10" s="2"/>
      <c r="I10" s="2"/>
      <c r="J10" s="2"/>
      <c r="K10" s="2"/>
      <c r="L10" s="25"/>
      <c r="M10" s="5"/>
      <c r="N10" s="37"/>
      <c r="O10" s="37"/>
      <c r="P10" s="37"/>
      <c r="Q10" s="37"/>
      <c r="R10" s="37"/>
      <c r="S10" s="37"/>
      <c r="T10" s="5"/>
    </row>
    <row r="11" spans="1:22" ht="20.100000000000001" customHeight="1" x14ac:dyDescent="0.3">
      <c r="A11" s="2"/>
      <c r="B11" s="5"/>
      <c r="C11" s="5"/>
      <c r="D11" s="5"/>
      <c r="E11" s="2"/>
      <c r="F11" s="2"/>
      <c r="G11" s="137" t="s">
        <v>142</v>
      </c>
      <c r="H11" s="60" t="s">
        <v>9</v>
      </c>
      <c r="I11" s="2"/>
      <c r="J11" s="2"/>
      <c r="K11" s="2"/>
      <c r="L11" s="25"/>
      <c r="M11" s="5"/>
      <c r="N11" s="37"/>
      <c r="O11" s="37"/>
      <c r="P11" s="37"/>
      <c r="Q11" s="37"/>
      <c r="R11" s="37"/>
      <c r="S11" s="37"/>
      <c r="T11" s="5"/>
    </row>
    <row r="12" spans="1:22" ht="20.100000000000001" customHeight="1" x14ac:dyDescent="0.3">
      <c r="A12" s="2"/>
      <c r="B12" s="5"/>
      <c r="C12" s="5"/>
      <c r="D12" s="5"/>
      <c r="E12" s="2"/>
      <c r="F12" s="2"/>
      <c r="G12" s="137" t="s">
        <v>135</v>
      </c>
      <c r="H12" s="135" t="s">
        <v>1</v>
      </c>
      <c r="I12" s="158" t="s">
        <v>122</v>
      </c>
      <c r="K12" s="2"/>
      <c r="L12" s="25"/>
      <c r="M12" s="5"/>
      <c r="N12" s="37"/>
      <c r="O12" s="37"/>
      <c r="P12" s="37"/>
      <c r="Q12" s="37"/>
      <c r="R12" s="37"/>
      <c r="S12" s="37"/>
      <c r="T12" s="5"/>
    </row>
    <row r="13" spans="1:22" ht="9.9499999999999993" customHeight="1" x14ac:dyDescent="0.25">
      <c r="A13" s="2"/>
      <c r="B13" s="2"/>
      <c r="C13" s="2"/>
      <c r="D13" s="2"/>
      <c r="E13" s="2"/>
      <c r="F13" s="2"/>
      <c r="G13" s="2"/>
      <c r="H13" s="2"/>
      <c r="I13" s="2"/>
      <c r="J13" s="2"/>
      <c r="K13" s="2"/>
      <c r="L13" s="2"/>
      <c r="M13" s="2"/>
      <c r="N13" s="2"/>
      <c r="O13" s="2"/>
      <c r="P13" s="2"/>
      <c r="Q13" s="2"/>
      <c r="R13" s="2"/>
      <c r="S13" s="2"/>
      <c r="T13" s="2"/>
      <c r="U13" s="2"/>
      <c r="V13" s="2"/>
    </row>
    <row r="14" spans="1:22" ht="15" customHeight="1" x14ac:dyDescent="0.25">
      <c r="A14" s="313" t="s">
        <v>189</v>
      </c>
      <c r="B14" s="313"/>
      <c r="C14" s="313"/>
      <c r="D14" s="313"/>
      <c r="E14" s="313"/>
      <c r="F14" s="313"/>
      <c r="G14" s="313"/>
      <c r="H14" s="314"/>
      <c r="I14" s="61" t="s">
        <v>185</v>
      </c>
      <c r="J14" s="182" t="s">
        <v>188</v>
      </c>
      <c r="K14" s="192"/>
      <c r="L14" s="192"/>
      <c r="M14" s="192"/>
      <c r="N14" s="192"/>
      <c r="O14" s="192"/>
      <c r="P14" s="192"/>
      <c r="Q14" s="192"/>
      <c r="R14" s="192"/>
      <c r="S14" s="192"/>
      <c r="T14" s="192"/>
    </row>
    <row r="15" spans="1:22" ht="20.100000000000001" customHeight="1" x14ac:dyDescent="0.25">
      <c r="A15" s="313"/>
      <c r="B15" s="313"/>
      <c r="C15" s="313"/>
      <c r="D15" s="313"/>
      <c r="E15" s="313"/>
      <c r="F15" s="313"/>
      <c r="G15" s="313"/>
      <c r="H15" s="314"/>
      <c r="I15" s="61"/>
      <c r="J15" s="182" t="s">
        <v>190</v>
      </c>
      <c r="K15" s="192"/>
      <c r="L15" s="192"/>
      <c r="M15" s="192"/>
      <c r="N15" s="192"/>
      <c r="O15" s="192"/>
      <c r="P15" s="192"/>
      <c r="Q15" s="192"/>
      <c r="R15" s="192"/>
      <c r="S15" s="192"/>
      <c r="T15" s="192"/>
    </row>
    <row r="16" spans="1:22" ht="9.9499999999999993" customHeight="1" x14ac:dyDescent="0.25">
      <c r="A16" s="183"/>
      <c r="B16" s="183"/>
      <c r="C16" s="183"/>
      <c r="D16" s="183"/>
      <c r="E16" s="183"/>
      <c r="F16" s="183"/>
      <c r="G16" s="183"/>
      <c r="H16" s="183"/>
      <c r="I16" s="183"/>
      <c r="J16" s="183"/>
      <c r="K16" s="183"/>
      <c r="L16" s="183"/>
      <c r="M16" s="183"/>
      <c r="N16" s="183"/>
      <c r="O16" s="183"/>
      <c r="P16" s="183"/>
      <c r="Q16" s="183"/>
      <c r="R16" s="183"/>
      <c r="S16" s="183"/>
      <c r="T16" s="183"/>
    </row>
    <row r="17" spans="1:20" ht="15" customHeight="1" x14ac:dyDescent="0.25">
      <c r="A17" s="311" t="s">
        <v>121</v>
      </c>
      <c r="B17" s="311"/>
      <c r="C17" s="311"/>
      <c r="D17" s="311"/>
      <c r="E17" s="311"/>
      <c r="F17" s="311"/>
      <c r="G17" s="311"/>
      <c r="H17" s="311"/>
      <c r="I17" s="312"/>
      <c r="J17" s="60" t="s">
        <v>69</v>
      </c>
      <c r="K17" s="2"/>
      <c r="L17" s="310" t="s">
        <v>112</v>
      </c>
      <c r="M17" s="310"/>
      <c r="N17" s="310"/>
      <c r="O17" s="310"/>
      <c r="P17" s="310"/>
      <c r="Q17" s="310"/>
      <c r="R17" s="310"/>
      <c r="S17" s="310"/>
      <c r="T17" s="310"/>
    </row>
    <row r="18" spans="1:20" ht="19.899999999999999" customHeight="1" x14ac:dyDescent="0.25">
      <c r="A18" s="311"/>
      <c r="B18" s="311"/>
      <c r="C18" s="311"/>
      <c r="D18" s="311"/>
      <c r="E18" s="311"/>
      <c r="F18" s="311"/>
      <c r="G18" s="311"/>
      <c r="H18" s="311"/>
      <c r="I18" s="312"/>
      <c r="J18" s="136">
        <f>IF(AND(B4&gt;0,C4&gt;0,D4&gt;0,NOT(ISBLANK(H12))),(D4-B4)*VLOOKUP(H12,VLookups!$A$2:$B$8,2,FALSE),"")</f>
        <v>36</v>
      </c>
      <c r="K18" s="2"/>
      <c r="L18" s="310"/>
      <c r="M18" s="310"/>
      <c r="N18" s="310"/>
      <c r="O18" s="310"/>
      <c r="P18" s="310"/>
      <c r="Q18" s="310"/>
      <c r="R18" s="310"/>
      <c r="S18" s="310"/>
      <c r="T18" s="310"/>
    </row>
    <row r="19" spans="1:20" ht="9.9499999999999993" customHeight="1" x14ac:dyDescent="0.25">
      <c r="A19" s="2"/>
      <c r="B19" s="5"/>
      <c r="C19" s="5"/>
      <c r="D19" s="5"/>
      <c r="E19" s="2"/>
      <c r="F19" s="2"/>
      <c r="G19" s="5"/>
      <c r="H19" s="2"/>
      <c r="I19" s="2"/>
      <c r="J19" s="2"/>
      <c r="K19" s="2"/>
      <c r="L19" s="25"/>
      <c r="M19" s="5"/>
      <c r="N19" s="37"/>
      <c r="O19" s="37"/>
      <c r="P19" s="37"/>
      <c r="Q19" s="37"/>
      <c r="R19" s="37"/>
      <c r="S19" s="37"/>
      <c r="T19" s="5"/>
    </row>
    <row r="20" spans="1:20" ht="20.100000000000001" customHeight="1" x14ac:dyDescent="0.25">
      <c r="A20" s="143"/>
      <c r="B20" s="145"/>
      <c r="C20" s="145"/>
      <c r="D20" s="145"/>
      <c r="E20" s="143"/>
      <c r="F20" s="143"/>
      <c r="G20" s="145"/>
      <c r="H20" s="143"/>
      <c r="I20" s="143"/>
      <c r="J20" s="156" t="s">
        <v>117</v>
      </c>
      <c r="K20" s="2"/>
      <c r="L20" s="299" t="s">
        <v>78</v>
      </c>
      <c r="M20" s="300"/>
      <c r="N20" s="159" t="s">
        <v>129</v>
      </c>
      <c r="O20" s="146"/>
      <c r="P20" s="146"/>
      <c r="Q20" s="146"/>
      <c r="R20" s="146"/>
      <c r="S20" s="146"/>
      <c r="T20" s="145"/>
    </row>
    <row r="21" spans="1:20" ht="9.9499999999999993" customHeight="1" x14ac:dyDescent="0.25">
      <c r="A21" s="2"/>
      <c r="B21" s="2"/>
      <c r="C21" s="2"/>
      <c r="D21" s="2"/>
      <c r="E21" s="2"/>
      <c r="F21" s="2"/>
      <c r="G21" s="2"/>
      <c r="H21" s="2"/>
      <c r="I21" s="2"/>
      <c r="J21" s="2"/>
      <c r="K21" s="2"/>
      <c r="L21" s="2"/>
      <c r="M21" s="2"/>
      <c r="N21" s="2"/>
      <c r="O21" s="2"/>
      <c r="P21" s="2"/>
      <c r="Q21" s="2"/>
      <c r="R21" s="2"/>
      <c r="S21" s="2"/>
      <c r="T21" s="2"/>
    </row>
    <row r="22" spans="1:20" ht="15" customHeight="1" x14ac:dyDescent="0.25">
      <c r="A22" s="2"/>
      <c r="B22" s="5"/>
      <c r="C22" s="5"/>
      <c r="D22" s="5"/>
      <c r="E22" s="2"/>
      <c r="F22" s="2"/>
      <c r="G22" s="5"/>
      <c r="H22" s="2"/>
      <c r="I22" s="2"/>
      <c r="J22" s="134"/>
      <c r="K22" s="2"/>
      <c r="L22" s="302" t="s">
        <v>75</v>
      </c>
      <c r="M22" s="302" t="s">
        <v>76</v>
      </c>
      <c r="N22" s="185" t="s">
        <v>125</v>
      </c>
      <c r="O22" s="37"/>
      <c r="P22" s="37"/>
      <c r="Q22" s="37"/>
      <c r="R22" s="37"/>
      <c r="S22" s="37"/>
      <c r="T22" s="5"/>
    </row>
    <row r="23" spans="1:20" ht="15" customHeight="1" x14ac:dyDescent="0.25">
      <c r="A23" s="2"/>
      <c r="B23" s="5"/>
      <c r="C23" s="5"/>
      <c r="D23" s="5"/>
      <c r="E23" s="2"/>
      <c r="F23" s="2"/>
      <c r="G23" s="5"/>
      <c r="H23" s="2"/>
      <c r="I23" s="2"/>
      <c r="J23" s="184"/>
      <c r="K23" s="2"/>
      <c r="L23" s="303"/>
      <c r="M23" s="303"/>
      <c r="N23" s="185" t="s">
        <v>126</v>
      </c>
      <c r="O23" s="37"/>
      <c r="P23" s="37"/>
      <c r="Q23" s="37"/>
      <c r="R23" s="37"/>
      <c r="S23" s="37"/>
      <c r="T23" s="5"/>
    </row>
    <row r="24" spans="1:20" ht="20.100000000000001" customHeight="1" x14ac:dyDescent="0.25">
      <c r="A24" s="2"/>
      <c r="B24" s="5"/>
      <c r="C24" s="5"/>
      <c r="D24" s="5"/>
      <c r="E24" s="2"/>
      <c r="F24" s="2"/>
      <c r="G24" s="5"/>
      <c r="H24" s="2"/>
      <c r="I24" s="2"/>
      <c r="J24" s="134" t="s">
        <v>113</v>
      </c>
      <c r="K24" s="2"/>
      <c r="L24" s="168">
        <v>150</v>
      </c>
      <c r="M24" s="141">
        <f>IF(AND(L24&gt;0,C4&gt;0,J18&gt;0,NOT(ISBLANK(H12))),ABS(VLOOKUP($L$20,VLookups!$A$38:$B$39,2,FALSE)-_xlfn.NORM.DIST(L24,G9,J18,TRUE)),"")</f>
        <v>0.7107426392460281</v>
      </c>
      <c r="N24" s="186" t="s">
        <v>134</v>
      </c>
      <c r="O24" s="37"/>
      <c r="P24" s="37"/>
      <c r="Q24" s="37"/>
      <c r="R24" s="37"/>
      <c r="S24" s="37"/>
      <c r="T24" s="5"/>
    </row>
    <row r="25" spans="1:20" ht="20.100000000000001" customHeight="1" x14ac:dyDescent="0.25">
      <c r="A25" s="2"/>
      <c r="B25" s="5"/>
      <c r="C25" s="5"/>
      <c r="D25" s="5"/>
      <c r="E25" s="2"/>
      <c r="F25" s="2"/>
      <c r="G25" s="5"/>
      <c r="H25" s="2"/>
      <c r="I25" s="2"/>
      <c r="J25" s="184"/>
      <c r="K25" s="143"/>
      <c r="L25" s="25"/>
      <c r="M25" s="5"/>
      <c r="N25" s="187" t="s">
        <v>118</v>
      </c>
      <c r="O25" s="37"/>
      <c r="P25" s="37"/>
      <c r="Q25" s="37"/>
      <c r="R25" s="37"/>
      <c r="S25" s="37"/>
      <c r="T25" s="5"/>
    </row>
    <row r="26" spans="1:20" ht="9.9499999999999993" customHeight="1" x14ac:dyDescent="0.25">
      <c r="A26" s="2"/>
      <c r="B26" s="5"/>
      <c r="C26" s="5"/>
      <c r="D26" s="5"/>
      <c r="E26" s="5"/>
      <c r="F26" s="5"/>
      <c r="G26" s="5"/>
      <c r="H26" s="5"/>
      <c r="I26" s="5"/>
      <c r="J26" s="5"/>
      <c r="K26" s="5"/>
      <c r="L26" s="5"/>
      <c r="M26" s="5"/>
      <c r="N26" s="5"/>
      <c r="O26" s="5"/>
      <c r="P26" s="5"/>
      <c r="Q26" s="5"/>
      <c r="R26" s="5"/>
      <c r="S26" s="5"/>
      <c r="T26" s="5"/>
    </row>
    <row r="27" spans="1:20" x14ac:dyDescent="0.25">
      <c r="A27" s="143"/>
      <c r="B27" s="145"/>
      <c r="C27" s="145"/>
      <c r="D27" s="145"/>
      <c r="E27" s="145"/>
      <c r="F27" s="145"/>
      <c r="G27" s="145"/>
      <c r="H27" s="145"/>
      <c r="I27" s="145"/>
      <c r="J27" s="145"/>
      <c r="K27" s="145"/>
      <c r="L27" s="145"/>
      <c r="M27" s="145"/>
      <c r="N27" s="301" t="str">
        <f>VLOOKUP(L20,VLookups!A38:C39,3,FALSE)</f>
        <v>Show the likelihood that the SPERT estimates will be EQUAL TO or GREATER THAN an uncertainty</v>
      </c>
      <c r="O27" s="301"/>
      <c r="P27" s="301"/>
      <c r="Q27" s="301"/>
      <c r="R27" s="301"/>
      <c r="S27" s="301"/>
      <c r="T27" s="145"/>
    </row>
    <row r="28" spans="1:20" ht="20.100000000000001" customHeight="1" x14ac:dyDescent="0.25">
      <c r="A28" s="143"/>
      <c r="B28" s="145"/>
      <c r="C28" s="145"/>
      <c r="D28" s="145"/>
      <c r="E28" s="145"/>
      <c r="F28" s="145"/>
      <c r="G28" s="145"/>
      <c r="H28" s="145"/>
      <c r="I28" s="145"/>
      <c r="J28" s="145"/>
      <c r="K28" s="145"/>
      <c r="L28" s="145"/>
      <c r="M28" s="188" t="s">
        <v>115</v>
      </c>
      <c r="N28" s="304" t="s">
        <v>55</v>
      </c>
      <c r="O28" s="305"/>
      <c r="P28" s="305"/>
      <c r="Q28" s="305"/>
      <c r="R28" s="305"/>
      <c r="S28" s="306"/>
      <c r="T28" s="145"/>
    </row>
    <row r="29" spans="1:20" ht="15.75" customHeight="1" x14ac:dyDescent="0.25">
      <c r="A29" s="143"/>
      <c r="B29" s="145"/>
      <c r="C29" s="145"/>
      <c r="D29" s="145"/>
      <c r="E29" s="145"/>
      <c r="F29" s="145"/>
      <c r="G29" s="145"/>
      <c r="H29" s="145"/>
      <c r="I29" s="145"/>
      <c r="J29" s="145"/>
      <c r="K29" s="145"/>
      <c r="L29" s="145"/>
      <c r="M29" s="189" t="s">
        <v>137</v>
      </c>
      <c r="N29" s="138">
        <v>0.1</v>
      </c>
      <c r="O29" s="138">
        <v>0.9</v>
      </c>
      <c r="P29" s="138">
        <v>0.85</v>
      </c>
      <c r="Q29" s="138">
        <v>0.8</v>
      </c>
      <c r="R29" s="138">
        <v>0.75</v>
      </c>
      <c r="S29" s="138">
        <v>0.7</v>
      </c>
      <c r="T29" s="145"/>
    </row>
    <row r="30" spans="1:20" ht="20.100000000000001" customHeight="1" x14ac:dyDescent="0.25">
      <c r="A30" s="143"/>
      <c r="B30" s="145"/>
      <c r="C30" s="145"/>
      <c r="D30" s="145"/>
      <c r="E30" s="145"/>
      <c r="F30" s="145"/>
      <c r="G30" s="145"/>
      <c r="H30" s="145"/>
      <c r="I30" s="145"/>
      <c r="J30" s="145"/>
      <c r="K30" s="145"/>
      <c r="L30" s="145"/>
      <c r="M30" s="156" t="s">
        <v>138</v>
      </c>
      <c r="N30" s="139">
        <f>IF(AND($B4&gt;0,$C4&gt;0,$D4&gt;0,NOT(ISBLANK($H12))),_xlfn.NORM.INV(ABS(VLOOKUP($L$20,VLookups!$A$38:$B$39,2,FALSE)-N$29),$G9,$J18),"")</f>
        <v>83.864143640394389</v>
      </c>
      <c r="O30" s="140">
        <f>IF(AND($B4&gt;0,$C4&gt;0,$D4&gt;0,NOT(ISBLANK($H12))),_xlfn.NORM.INV(ABS(VLOOKUP($L$20,VLookups!$A$38:$B$39,2,FALSE)-O$29),$G9,$J18),"")</f>
        <v>176.13585635960561</v>
      </c>
      <c r="P30" s="139">
        <f>IF(AND($B4&gt;0,$C4&gt;0,$D4&gt;0,NOT(ISBLANK($H12))),_xlfn.NORM.INV(ABS(VLOOKUP($L$20,VLookups!$A$38:$B$39,2,FALSE)-P$29),$G9,$J18),"")</f>
        <v>167.31160202177642</v>
      </c>
      <c r="Q30" s="140">
        <f>IF(AND($B4&gt;0,$C4&gt;0,$D4&gt;0,NOT(ISBLANK($H12))),_xlfn.NORM.INV(ABS(VLOOKUP($L$20,VLookups!$A$38:$B$39,2,FALSE)-Q$29),$G9,$J18),"")</f>
        <v>160.29836440862493</v>
      </c>
      <c r="R30" s="139">
        <f>IF(AND($B4&gt;0,$C4&gt;0,$D4&gt;0,NOT(ISBLANK($H12))),_xlfn.NORM.INV(ABS(VLOOKUP($L$20,VLookups!$A$38:$B$39,2,FALSE)-R$29),$G9,$J18),"")</f>
        <v>154.28163100705893</v>
      </c>
      <c r="S30" s="140">
        <f>IF(AND($B4&gt;0,$C4&gt;0,$D4&gt;0,NOT(ISBLANK($H12))),_xlfn.NORM.INV(ABS(VLOOKUP($L$20,VLookups!$A$38:$B$39,2,FALSE)-S$29),$G9,$J18),"")</f>
        <v>148.87841845748946</v>
      </c>
      <c r="T30" s="145"/>
    </row>
    <row r="31" spans="1:20" ht="9.9499999999999993" customHeight="1" x14ac:dyDescent="0.25">
      <c r="A31" s="2"/>
      <c r="B31" s="5"/>
      <c r="C31" s="5"/>
      <c r="D31" s="5"/>
      <c r="E31" s="2"/>
      <c r="F31" s="2"/>
      <c r="G31" s="5"/>
      <c r="H31" s="5"/>
      <c r="I31" s="5"/>
      <c r="J31" s="5"/>
      <c r="K31" s="5"/>
      <c r="L31" s="5"/>
      <c r="M31" s="5"/>
      <c r="N31" s="5"/>
      <c r="O31" s="5"/>
      <c r="P31" s="5"/>
      <c r="Q31" s="5"/>
      <c r="R31" s="5"/>
      <c r="S31" s="5"/>
      <c r="T31" s="5"/>
    </row>
    <row r="32" spans="1:20" ht="20.100000000000001" customHeight="1" x14ac:dyDescent="0.25">
      <c r="A32" s="190" t="s">
        <v>136</v>
      </c>
      <c r="B32" s="5"/>
      <c r="C32" s="5"/>
      <c r="D32" s="5"/>
      <c r="E32" s="2"/>
      <c r="F32" s="2"/>
      <c r="G32" s="5"/>
      <c r="H32" s="5"/>
      <c r="I32" s="5"/>
      <c r="J32" s="5"/>
      <c r="K32" s="5"/>
      <c r="L32" s="5"/>
      <c r="M32" s="5"/>
      <c r="N32" s="5"/>
      <c r="O32" s="5"/>
      <c r="P32" s="5"/>
      <c r="Q32" s="5"/>
      <c r="R32" s="5"/>
      <c r="S32" s="5"/>
      <c r="T32" s="5"/>
    </row>
    <row r="33" spans="1:20" x14ac:dyDescent="0.25">
      <c r="A33" s="5"/>
      <c r="B33" s="307" t="s">
        <v>81</v>
      </c>
      <c r="C33" s="308"/>
      <c r="D33" s="309"/>
      <c r="E33" s="2"/>
      <c r="F33" s="2"/>
      <c r="G33" s="5"/>
      <c r="H33" s="5"/>
      <c r="I33" s="5"/>
      <c r="J33" s="5"/>
      <c r="K33" s="5"/>
      <c r="L33" s="5"/>
      <c r="M33" s="5"/>
      <c r="N33" s="5"/>
      <c r="O33" s="5"/>
      <c r="P33" s="5"/>
      <c r="Q33" s="5"/>
      <c r="R33" s="5"/>
      <c r="S33" s="5"/>
      <c r="T33" s="5"/>
    </row>
    <row r="34" spans="1:20" ht="9.9499999999999993" customHeight="1" x14ac:dyDescent="0.25">
      <c r="A34" s="5"/>
      <c r="B34" s="5"/>
      <c r="C34" s="5"/>
      <c r="D34" s="5"/>
      <c r="E34" s="2"/>
      <c r="F34" s="2"/>
      <c r="G34" s="5"/>
      <c r="H34" s="5"/>
      <c r="I34" s="5"/>
      <c r="J34" s="5"/>
      <c r="K34" s="5"/>
      <c r="L34" s="5"/>
      <c r="M34" s="5"/>
      <c r="N34" s="5"/>
      <c r="O34" s="5"/>
      <c r="P34" s="5"/>
      <c r="Q34" s="5"/>
      <c r="R34" s="5"/>
      <c r="S34" s="5"/>
      <c r="T34" s="5"/>
    </row>
    <row r="35" spans="1:20" ht="24.95" customHeight="1" x14ac:dyDescent="0.25">
      <c r="A35" s="191" t="s">
        <v>124</v>
      </c>
      <c r="B35" s="145"/>
      <c r="C35" s="145"/>
      <c r="D35" s="145"/>
      <c r="E35" s="143"/>
      <c r="F35" s="143"/>
      <c r="G35" s="145"/>
      <c r="H35" s="145"/>
      <c r="I35" s="145"/>
      <c r="J35" s="145"/>
      <c r="K35" s="145"/>
      <c r="L35" s="145"/>
      <c r="M35" s="145"/>
      <c r="N35" s="145"/>
      <c r="O35" s="145"/>
      <c r="P35" s="145"/>
      <c r="Q35" s="145"/>
      <c r="R35" s="145"/>
      <c r="S35" s="145"/>
      <c r="T35" s="145"/>
    </row>
    <row r="36" spans="1:20" ht="9.9499999999999993" customHeight="1" x14ac:dyDescent="0.25">
      <c r="A36" s="5"/>
      <c r="B36" s="5"/>
      <c r="C36" s="5"/>
      <c r="D36" s="5"/>
      <c r="E36" s="2"/>
      <c r="F36" s="2"/>
      <c r="G36" s="5"/>
      <c r="H36" s="5"/>
      <c r="I36" s="5"/>
      <c r="J36" s="5"/>
      <c r="K36" s="5"/>
      <c r="L36" s="5"/>
      <c r="M36" s="5"/>
      <c r="N36" s="5"/>
      <c r="O36" s="5"/>
      <c r="P36" s="5"/>
      <c r="Q36" s="5"/>
      <c r="R36" s="5"/>
      <c r="S36" s="5"/>
      <c r="T36" s="5"/>
    </row>
    <row r="37" spans="1:20" ht="24" customHeight="1" x14ac:dyDescent="0.25">
      <c r="A37" s="151" t="s">
        <v>123</v>
      </c>
      <c r="B37" s="152"/>
      <c r="C37" s="152"/>
      <c r="D37" s="152"/>
      <c r="E37" s="153"/>
      <c r="F37" s="153"/>
      <c r="G37" s="152"/>
      <c r="H37" s="152"/>
      <c r="I37" s="152"/>
      <c r="J37" s="152"/>
      <c r="K37" s="152"/>
      <c r="L37" s="152"/>
      <c r="M37" s="152"/>
      <c r="N37" s="152"/>
      <c r="O37" s="152"/>
      <c r="P37" s="152"/>
      <c r="Q37" s="152"/>
      <c r="R37" s="152"/>
      <c r="S37" s="152"/>
      <c r="T37" s="152"/>
    </row>
    <row r="38" spans="1:20" x14ac:dyDescent="0.25">
      <c r="A38" s="152"/>
      <c r="B38" s="55">
        <v>-0.5</v>
      </c>
      <c r="C38" s="97" t="s">
        <v>91</v>
      </c>
      <c r="D38" s="110">
        <v>1</v>
      </c>
      <c r="E38" s="157" t="s">
        <v>114</v>
      </c>
      <c r="F38" s="153"/>
      <c r="G38" s="152"/>
      <c r="H38" s="152"/>
      <c r="I38" s="152"/>
      <c r="J38" s="152"/>
      <c r="K38" s="152"/>
      <c r="L38" s="152"/>
      <c r="M38" s="152"/>
      <c r="N38" s="152"/>
      <c r="O38" s="152"/>
      <c r="P38" s="152"/>
      <c r="Q38" s="152"/>
      <c r="R38" s="152"/>
      <c r="S38" s="152"/>
      <c r="T38" s="152"/>
    </row>
    <row r="39" spans="1:20" x14ac:dyDescent="0.25">
      <c r="A39" s="152"/>
      <c r="B39" s="61" t="s">
        <v>42</v>
      </c>
      <c r="C39" s="61" t="s">
        <v>6</v>
      </c>
      <c r="D39" s="61" t="s">
        <v>43</v>
      </c>
      <c r="E39" s="157"/>
      <c r="F39" s="153"/>
      <c r="G39" s="152"/>
      <c r="H39" s="152"/>
      <c r="I39" s="152"/>
      <c r="J39" s="152"/>
      <c r="K39" s="152"/>
      <c r="L39" s="152"/>
      <c r="M39" s="152"/>
      <c r="N39" s="152"/>
      <c r="O39" s="152"/>
      <c r="P39" s="152"/>
      <c r="Q39" s="152"/>
      <c r="R39" s="152"/>
      <c r="S39" s="152"/>
      <c r="T39" s="152"/>
    </row>
    <row r="40" spans="1:20" x14ac:dyDescent="0.25">
      <c r="A40" s="152"/>
      <c r="B40" s="104">
        <f>IF(C40&gt;0,C40*(1+$B$38),"")</f>
        <v>60</v>
      </c>
      <c r="C40" s="167">
        <v>120</v>
      </c>
      <c r="D40" s="104">
        <f>IF(C40&gt;0,C40*(1+$D$38),"")</f>
        <v>240</v>
      </c>
      <c r="E40" s="154"/>
      <c r="F40" s="153"/>
      <c r="G40" s="152"/>
      <c r="H40" s="152"/>
      <c r="I40" s="152"/>
      <c r="J40" s="152"/>
      <c r="K40" s="152"/>
      <c r="L40" s="152"/>
      <c r="M40" s="152"/>
      <c r="N40" s="152"/>
      <c r="O40" s="152"/>
      <c r="P40" s="152"/>
      <c r="Q40" s="152"/>
      <c r="R40" s="152"/>
      <c r="S40" s="152"/>
      <c r="T40" s="152"/>
    </row>
    <row r="41" spans="1:20" ht="15.75" customHeight="1" x14ac:dyDescent="0.25">
      <c r="A41" s="160" t="s">
        <v>127</v>
      </c>
      <c r="B41" s="152"/>
      <c r="C41" s="152"/>
      <c r="D41" s="152"/>
      <c r="E41" s="153"/>
      <c r="F41" s="153"/>
      <c r="G41" s="152"/>
      <c r="H41" s="153"/>
      <c r="I41" s="153"/>
      <c r="J41" s="152"/>
      <c r="K41" s="152"/>
      <c r="L41" s="152"/>
      <c r="M41" s="152"/>
      <c r="N41" s="152"/>
      <c r="O41" s="152"/>
      <c r="P41" s="152"/>
      <c r="Q41" s="152"/>
      <c r="R41" s="152"/>
      <c r="S41" s="152"/>
      <c r="T41" s="152"/>
    </row>
    <row r="42" spans="1:20" ht="15.75" customHeight="1" x14ac:dyDescent="0.25">
      <c r="A42" s="160" t="s">
        <v>120</v>
      </c>
      <c r="B42" s="152"/>
      <c r="C42" s="152"/>
      <c r="D42" s="152"/>
      <c r="E42" s="153"/>
      <c r="F42" s="153"/>
      <c r="G42" s="152"/>
      <c r="H42" s="153"/>
      <c r="I42" s="153"/>
      <c r="J42" s="152"/>
      <c r="K42" s="152"/>
      <c r="L42" s="152"/>
      <c r="M42" s="152"/>
      <c r="N42" s="152"/>
      <c r="O42" s="152"/>
      <c r="P42" s="152"/>
      <c r="Q42" s="152"/>
      <c r="R42" s="152"/>
      <c r="S42" s="152"/>
      <c r="T42" s="152"/>
    </row>
    <row r="43" spans="1:20" ht="15.75" customHeight="1" x14ac:dyDescent="0.25">
      <c r="A43" s="160" t="s">
        <v>128</v>
      </c>
      <c r="B43" s="152"/>
      <c r="C43" s="152"/>
      <c r="D43" s="152"/>
      <c r="E43" s="153"/>
      <c r="F43" s="153"/>
      <c r="G43" s="152"/>
      <c r="H43" s="153"/>
      <c r="I43" s="153"/>
      <c r="J43" s="152"/>
      <c r="K43" s="152"/>
      <c r="L43" s="152"/>
      <c r="M43" s="152"/>
      <c r="N43" s="152"/>
      <c r="O43" s="152"/>
      <c r="P43" s="152"/>
      <c r="Q43" s="152"/>
      <c r="R43" s="152"/>
      <c r="S43" s="152"/>
      <c r="T43" s="152"/>
    </row>
    <row r="44" spans="1:20" x14ac:dyDescent="0.25">
      <c r="A44" s="2"/>
      <c r="B44" s="5"/>
      <c r="C44" s="5"/>
      <c r="D44" s="5"/>
      <c r="E44" s="2"/>
      <c r="F44" s="2"/>
      <c r="G44" s="5"/>
      <c r="H44" s="2"/>
      <c r="I44" s="2"/>
      <c r="J44" s="5"/>
      <c r="K44" s="5"/>
      <c r="L44" s="5"/>
      <c r="M44" s="5"/>
      <c r="N44" s="5"/>
      <c r="O44" s="5"/>
      <c r="P44" s="5"/>
      <c r="Q44" s="5"/>
      <c r="R44" s="5"/>
      <c r="S44" s="5"/>
      <c r="T44" s="5"/>
    </row>
    <row r="45" spans="1:20" x14ac:dyDescent="0.25">
      <c r="A45" s="2"/>
      <c r="B45" s="19" t="str">
        <f>CONCATENATE("Version ",'Change Log'!$B$2," – © 2015-",YEAR('Change Log'!$A$2),", William W. Davis, MSPM, PMP")</f>
        <v>Version 3.0.2 – © 2015-2019, William W. Davis, MSPM, PMP</v>
      </c>
      <c r="C45" s="5"/>
      <c r="D45" s="5"/>
      <c r="E45" s="5"/>
      <c r="F45" s="2"/>
      <c r="G45" s="2"/>
      <c r="H45" s="5"/>
      <c r="I45" s="5"/>
      <c r="J45" s="2"/>
      <c r="K45" s="5"/>
      <c r="L45" s="5"/>
      <c r="M45" s="5"/>
      <c r="N45" s="5"/>
      <c r="O45" s="5"/>
      <c r="P45" s="5"/>
      <c r="Q45" s="5"/>
      <c r="R45" s="5"/>
      <c r="S45" s="5"/>
      <c r="T45" s="5"/>
    </row>
    <row r="46" spans="1:20" x14ac:dyDescent="0.25">
      <c r="A46" s="2"/>
      <c r="B46" s="296" t="s">
        <v>146</v>
      </c>
      <c r="C46" s="296"/>
      <c r="D46" s="296"/>
      <c r="E46" s="296"/>
      <c r="F46" s="296"/>
      <c r="G46" s="296"/>
      <c r="H46" s="296"/>
      <c r="I46" s="112"/>
      <c r="J46" s="2"/>
      <c r="K46" s="5"/>
      <c r="L46" s="5"/>
      <c r="M46" s="5"/>
      <c r="N46" s="5"/>
      <c r="O46" s="5"/>
      <c r="P46" s="5"/>
      <c r="Q46" s="5"/>
      <c r="R46" s="5"/>
      <c r="S46" s="5"/>
      <c r="T46" s="5"/>
    </row>
    <row r="47" spans="1:20" x14ac:dyDescent="0.25">
      <c r="A47" s="2"/>
      <c r="B47" s="296" t="s">
        <v>147</v>
      </c>
      <c r="C47" s="296"/>
      <c r="D47" s="296"/>
      <c r="E47" s="296"/>
      <c r="F47" s="296"/>
      <c r="G47" s="296"/>
      <c r="H47" s="296"/>
      <c r="I47" s="112"/>
      <c r="J47" s="2"/>
      <c r="K47" s="5"/>
      <c r="L47" s="5"/>
      <c r="M47" s="5"/>
      <c r="N47" s="5"/>
      <c r="O47" s="5"/>
      <c r="P47" s="5"/>
      <c r="Q47" s="5"/>
      <c r="R47" s="5"/>
      <c r="S47" s="5"/>
      <c r="T47" s="5"/>
    </row>
    <row r="48" spans="1:20" x14ac:dyDescent="0.25">
      <c r="A48" s="2"/>
      <c r="B48" s="296" t="s">
        <v>96</v>
      </c>
      <c r="C48" s="296"/>
      <c r="D48" s="296"/>
      <c r="E48" s="296"/>
      <c r="F48" s="296"/>
      <c r="G48" s="296"/>
      <c r="H48" s="296"/>
      <c r="I48" s="112"/>
      <c r="J48" s="2"/>
      <c r="K48" s="5"/>
      <c r="L48" s="5"/>
      <c r="M48" s="5"/>
      <c r="N48" s="5"/>
      <c r="O48" s="5"/>
      <c r="P48" s="5"/>
      <c r="Q48" s="5"/>
      <c r="R48" s="5"/>
      <c r="S48" s="5"/>
      <c r="T48" s="5"/>
    </row>
    <row r="49" spans="1:20" x14ac:dyDescent="0.25">
      <c r="A49" s="2"/>
      <c r="B49" s="296" t="s">
        <v>230</v>
      </c>
      <c r="C49" s="296"/>
      <c r="D49" s="296"/>
      <c r="E49" s="296"/>
      <c r="F49" s="296"/>
      <c r="G49" s="296"/>
      <c r="H49" s="296"/>
      <c r="I49" s="112"/>
      <c r="J49" s="2"/>
      <c r="K49" s="5"/>
      <c r="L49" s="5"/>
      <c r="M49" s="5"/>
      <c r="N49" s="5"/>
      <c r="O49" s="5"/>
      <c r="P49" s="5"/>
      <c r="Q49" s="5"/>
      <c r="R49" s="5"/>
      <c r="S49" s="5"/>
      <c r="T49" s="5"/>
    </row>
    <row r="50" spans="1:20" x14ac:dyDescent="0.25">
      <c r="A50" s="2"/>
      <c r="B50" s="296" t="s">
        <v>97</v>
      </c>
      <c r="C50" s="296"/>
      <c r="D50" s="296"/>
      <c r="E50" s="296"/>
      <c r="F50" s="296"/>
      <c r="G50" s="296"/>
      <c r="H50" s="296"/>
      <c r="I50" s="112"/>
      <c r="J50" s="2"/>
      <c r="K50" s="5"/>
      <c r="L50" s="5"/>
      <c r="M50" s="5"/>
      <c r="N50" s="5"/>
      <c r="O50" s="5"/>
      <c r="P50" s="5"/>
      <c r="Q50" s="5"/>
      <c r="R50" s="5"/>
      <c r="S50" s="5"/>
      <c r="T50" s="5"/>
    </row>
    <row r="51" spans="1:20" x14ac:dyDescent="0.25">
      <c r="A51" s="2"/>
      <c r="B51" s="164" t="s">
        <v>225</v>
      </c>
      <c r="C51" s="5"/>
      <c r="D51" s="5"/>
      <c r="E51" s="5"/>
      <c r="F51" s="2"/>
      <c r="G51" s="2"/>
      <c r="H51" s="5"/>
      <c r="I51" s="5"/>
      <c r="J51" s="2"/>
      <c r="K51" s="5"/>
      <c r="L51" s="5"/>
      <c r="M51" s="5"/>
      <c r="N51" s="5"/>
      <c r="O51" s="5"/>
      <c r="P51" s="5"/>
      <c r="Q51" s="5"/>
      <c r="R51" s="5"/>
      <c r="S51" s="5"/>
      <c r="T51" s="5"/>
    </row>
    <row r="52" spans="1:20" x14ac:dyDescent="0.25">
      <c r="A52" s="2"/>
      <c r="B52" s="164" t="s">
        <v>94</v>
      </c>
      <c r="C52" s="5"/>
      <c r="D52" s="5"/>
      <c r="E52" s="5"/>
      <c r="F52" s="2"/>
      <c r="G52" s="2"/>
      <c r="H52" s="5"/>
      <c r="I52" s="5"/>
      <c r="J52" s="2"/>
      <c r="K52" s="5"/>
      <c r="L52" s="5"/>
      <c r="M52" s="5"/>
      <c r="N52" s="5"/>
      <c r="O52" s="5"/>
      <c r="P52" s="5"/>
      <c r="Q52" s="5"/>
      <c r="R52" s="5"/>
      <c r="S52" s="5"/>
      <c r="T52" s="5"/>
    </row>
    <row r="53" spans="1:20" x14ac:dyDescent="0.25">
      <c r="A53" s="19"/>
      <c r="B53" s="164" t="s">
        <v>224</v>
      </c>
      <c r="C53" s="5"/>
      <c r="D53" s="5"/>
      <c r="E53" s="2"/>
      <c r="F53" s="2"/>
      <c r="G53" s="5"/>
      <c r="H53" s="2"/>
      <c r="I53" s="2"/>
      <c r="J53" s="5"/>
      <c r="K53" s="5"/>
      <c r="L53" s="5"/>
      <c r="M53" s="5"/>
      <c r="N53" s="5"/>
      <c r="O53" s="5"/>
      <c r="P53" s="5"/>
      <c r="Q53" s="5"/>
      <c r="R53" s="5"/>
      <c r="S53" s="5"/>
      <c r="T53" s="5"/>
    </row>
    <row r="54" spans="1:20" x14ac:dyDescent="0.25">
      <c r="A54" s="19"/>
      <c r="B54" s="164" t="s">
        <v>226</v>
      </c>
      <c r="C54" s="5"/>
      <c r="D54" s="5"/>
      <c r="E54" s="2"/>
      <c r="F54" s="2"/>
      <c r="G54" s="5"/>
      <c r="H54" s="2"/>
      <c r="I54" s="2"/>
      <c r="J54" s="5"/>
      <c r="K54" s="5"/>
      <c r="L54" s="5"/>
      <c r="M54" s="5"/>
      <c r="N54" s="5"/>
      <c r="O54" s="5"/>
      <c r="P54" s="5"/>
      <c r="Q54" s="5"/>
      <c r="R54" s="5"/>
      <c r="S54" s="5"/>
      <c r="T54" s="5"/>
    </row>
    <row r="55" spans="1:20" x14ac:dyDescent="0.25">
      <c r="A55" s="19"/>
      <c r="B55" s="164" t="s">
        <v>809</v>
      </c>
      <c r="C55" s="5"/>
      <c r="D55" s="5"/>
      <c r="E55" s="2"/>
      <c r="F55" s="2"/>
      <c r="G55" s="5"/>
      <c r="H55" s="2"/>
      <c r="I55" s="2"/>
      <c r="J55" s="5"/>
      <c r="K55" s="5"/>
      <c r="L55" s="5"/>
      <c r="M55" s="5"/>
      <c r="N55" s="5"/>
      <c r="O55" s="5"/>
      <c r="P55" s="5"/>
      <c r="Q55" s="5"/>
      <c r="R55" s="5"/>
      <c r="S55" s="5"/>
      <c r="T55" s="5"/>
    </row>
    <row r="56" spans="1:20" x14ac:dyDescent="0.25">
      <c r="A56" s="19"/>
      <c r="B56" s="164" t="s">
        <v>810</v>
      </c>
      <c r="C56" s="5"/>
      <c r="D56" s="5"/>
      <c r="E56" s="2"/>
      <c r="F56" s="2"/>
      <c r="G56" s="5"/>
      <c r="H56" s="2"/>
      <c r="I56" s="2"/>
      <c r="J56" s="5"/>
      <c r="K56" s="5"/>
      <c r="L56" s="5"/>
      <c r="M56" s="5"/>
      <c r="N56" s="5"/>
      <c r="O56" s="5"/>
      <c r="P56" s="5"/>
      <c r="Q56" s="5"/>
      <c r="R56" s="5"/>
      <c r="S56" s="5"/>
      <c r="T56" s="5"/>
    </row>
    <row r="57" spans="1:20" x14ac:dyDescent="0.25">
      <c r="A57" s="19"/>
      <c r="B57" s="164"/>
      <c r="C57" s="5"/>
      <c r="D57" s="5"/>
      <c r="E57" s="2"/>
      <c r="F57" s="2"/>
      <c r="G57" s="5"/>
      <c r="H57" s="2"/>
      <c r="I57" s="2"/>
      <c r="J57" s="5"/>
      <c r="K57" s="5"/>
      <c r="L57" s="5"/>
      <c r="M57" s="5"/>
      <c r="N57" s="5"/>
      <c r="O57" s="5"/>
      <c r="P57" s="5"/>
      <c r="Q57" s="5"/>
      <c r="R57" s="5"/>
      <c r="S57" s="5"/>
      <c r="T57" s="5"/>
    </row>
    <row r="58" spans="1:20" x14ac:dyDescent="0.25">
      <c r="A58" s="19"/>
      <c r="B58" s="164" t="s">
        <v>811</v>
      </c>
      <c r="C58" s="5"/>
      <c r="D58" s="5"/>
      <c r="E58" s="2"/>
      <c r="F58" s="2"/>
      <c r="G58" s="5"/>
      <c r="H58" s="2"/>
      <c r="I58" s="2"/>
      <c r="J58" s="5"/>
      <c r="K58" s="5"/>
      <c r="L58" s="5"/>
      <c r="M58" s="5"/>
      <c r="N58" s="5"/>
      <c r="O58" s="5"/>
      <c r="P58" s="5"/>
      <c r="Q58" s="5"/>
      <c r="R58" s="5"/>
      <c r="S58" s="5"/>
      <c r="T58" s="5"/>
    </row>
    <row r="59" spans="1:20" x14ac:dyDescent="0.25">
      <c r="A59" s="19"/>
      <c r="B59" s="164" t="s">
        <v>93</v>
      </c>
      <c r="C59" s="5"/>
      <c r="D59" s="5"/>
      <c r="E59" s="2"/>
      <c r="F59" s="2"/>
      <c r="G59" s="5"/>
      <c r="H59" s="2"/>
      <c r="I59" s="2"/>
      <c r="J59" s="5"/>
      <c r="K59" s="5"/>
      <c r="L59" s="5"/>
      <c r="M59" s="5"/>
      <c r="N59" s="5"/>
      <c r="O59" s="5"/>
      <c r="P59" s="5"/>
      <c r="Q59" s="5"/>
      <c r="R59" s="5"/>
      <c r="S59" s="5"/>
      <c r="T59" s="5"/>
    </row>
    <row r="60" spans="1:20" x14ac:dyDescent="0.25">
      <c r="A60" s="2"/>
      <c r="B60" s="330" t="s">
        <v>817</v>
      </c>
      <c r="C60" s="330"/>
      <c r="D60" s="330"/>
      <c r="E60" s="330"/>
      <c r="F60" s="330"/>
      <c r="G60" s="330"/>
      <c r="H60" s="330"/>
      <c r="I60" s="2"/>
      <c r="J60" s="5"/>
      <c r="K60" s="5"/>
      <c r="L60" s="5"/>
      <c r="M60" s="5"/>
      <c r="N60" s="5"/>
      <c r="O60" s="5"/>
      <c r="P60" s="5"/>
      <c r="Q60" s="5"/>
      <c r="R60" s="5"/>
      <c r="S60" s="5"/>
      <c r="T60" s="5"/>
    </row>
    <row r="61" spans="1:20" x14ac:dyDescent="0.25">
      <c r="A61" s="2"/>
      <c r="B61" s="5"/>
      <c r="C61" s="5"/>
      <c r="D61" s="5"/>
      <c r="E61" s="2"/>
      <c r="F61" s="2"/>
      <c r="G61" s="5"/>
      <c r="H61" s="2"/>
      <c r="I61" s="2"/>
      <c r="J61" s="5"/>
      <c r="K61" s="5"/>
      <c r="L61" s="5"/>
      <c r="M61" s="5"/>
      <c r="N61" s="5"/>
      <c r="O61" s="5"/>
      <c r="P61" s="5"/>
      <c r="Q61" s="5"/>
      <c r="R61" s="5"/>
      <c r="S61" s="5"/>
      <c r="T61" s="5"/>
    </row>
    <row r="62" spans="1:20" hidden="1" x14ac:dyDescent="0.25">
      <c r="B62" s="71" t="s">
        <v>25</v>
      </c>
      <c r="C62" s="53">
        <f>IF(AND(B4&gt;0,C4&gt;0,D4&gt;0),ABS(B4-D4)/60,"")</f>
        <v>3</v>
      </c>
      <c r="D62" s="181" t="s">
        <v>187</v>
      </c>
    </row>
    <row r="63" spans="1:20" hidden="1" x14ac:dyDescent="0.25">
      <c r="B63" s="5"/>
      <c r="C63" s="5"/>
    </row>
    <row r="64" spans="1:20" hidden="1" x14ac:dyDescent="0.25">
      <c r="B64" s="52">
        <f>IF(ISNONTEXT($C$62),B65-$C$62,"")</f>
        <v>0</v>
      </c>
      <c r="C64" s="51">
        <f t="shared" ref="C64:C95" si="0">IF(ISNONTEXT($J$18),_xlfn.NORM.DIST(B64,$G$9,$J$18,FALSE),NA())</f>
        <v>1.6329795074908304E-5</v>
      </c>
    </row>
    <row r="65" spans="1:9" hidden="1" x14ac:dyDescent="0.25">
      <c r="B65" s="52">
        <f t="shared" ref="B65:B83" si="1">IF(ISNONTEXT($C$62),B66-$C$62,"")</f>
        <v>3</v>
      </c>
      <c r="C65" s="51">
        <f t="shared" si="0"/>
        <v>2.1986861306448278E-5</v>
      </c>
    </row>
    <row r="66" spans="1:9" hidden="1" x14ac:dyDescent="0.25">
      <c r="B66" s="52">
        <f t="shared" si="1"/>
        <v>6</v>
      </c>
      <c r="C66" s="51">
        <f t="shared" si="0"/>
        <v>2.9398813631823816E-5</v>
      </c>
    </row>
    <row r="67" spans="1:9" hidden="1" x14ac:dyDescent="0.25">
      <c r="B67" s="52">
        <f t="shared" si="1"/>
        <v>9</v>
      </c>
      <c r="C67" s="51">
        <f t="shared" si="0"/>
        <v>3.9037359975744924E-5</v>
      </c>
    </row>
    <row r="68" spans="1:9" hidden="1" x14ac:dyDescent="0.25">
      <c r="B68" s="52">
        <f t="shared" si="1"/>
        <v>12</v>
      </c>
      <c r="C68" s="51">
        <f t="shared" si="0"/>
        <v>5.1477226503673085E-5</v>
      </c>
    </row>
    <row r="69" spans="1:9" hidden="1" x14ac:dyDescent="0.25">
      <c r="B69" s="52">
        <f t="shared" si="1"/>
        <v>15</v>
      </c>
      <c r="C69" s="51">
        <f t="shared" si="0"/>
        <v>6.7411486886665637E-5</v>
      </c>
    </row>
    <row r="70" spans="1:9" hidden="1" x14ac:dyDescent="0.25">
      <c r="B70" s="52">
        <f t="shared" si="1"/>
        <v>18</v>
      </c>
      <c r="C70" s="51">
        <f t="shared" si="0"/>
        <v>8.7667119900501229E-5</v>
      </c>
    </row>
    <row r="71" spans="1:9" hidden="1" x14ac:dyDescent="0.25">
      <c r="B71" s="52">
        <f t="shared" si="1"/>
        <v>21</v>
      </c>
      <c r="C71" s="51">
        <f t="shared" si="0"/>
        <v>1.1322012702074106E-4</v>
      </c>
    </row>
    <row r="72" spans="1:9" hidden="1" x14ac:dyDescent="0.25">
      <c r="A72"/>
      <c r="B72" s="52">
        <f t="shared" si="1"/>
        <v>24</v>
      </c>
      <c r="C72" s="51">
        <f t="shared" si="0"/>
        <v>1.4520935709154927E-4</v>
      </c>
      <c r="H72"/>
      <c r="I72"/>
    </row>
    <row r="73" spans="1:9" hidden="1" x14ac:dyDescent="0.25">
      <c r="A73"/>
      <c r="B73" s="52">
        <f t="shared" si="1"/>
        <v>27</v>
      </c>
      <c r="C73" s="51">
        <f t="shared" si="0"/>
        <v>1.8494799755040258E-4</v>
      </c>
      <c r="H73"/>
      <c r="I73"/>
    </row>
    <row r="74" spans="1:9" hidden="1" x14ac:dyDescent="0.25">
      <c r="A74"/>
      <c r="B74" s="52">
        <f t="shared" si="1"/>
        <v>30</v>
      </c>
      <c r="C74" s="51">
        <f t="shared" si="0"/>
        <v>2.3393151344773205E-4</v>
      </c>
      <c r="H74"/>
      <c r="I74"/>
    </row>
    <row r="75" spans="1:9" hidden="1" x14ac:dyDescent="0.25">
      <c r="A75"/>
      <c r="B75" s="52">
        <f t="shared" si="1"/>
        <v>33</v>
      </c>
      <c r="C75" s="51">
        <f t="shared" si="0"/>
        <v>2.9384066193214887E-4</v>
      </c>
      <c r="H75"/>
      <c r="I75"/>
    </row>
    <row r="76" spans="1:9" hidden="1" x14ac:dyDescent="0.25">
      <c r="A76"/>
      <c r="B76" s="52">
        <f t="shared" si="1"/>
        <v>36</v>
      </c>
      <c r="C76" s="51">
        <f t="shared" si="0"/>
        <v>3.6653809880953132E-4</v>
      </c>
      <c r="H76"/>
      <c r="I76"/>
    </row>
    <row r="77" spans="1:9" hidden="1" x14ac:dyDescent="0.25">
      <c r="A77"/>
      <c r="B77" s="52">
        <f t="shared" si="1"/>
        <v>39</v>
      </c>
      <c r="C77" s="51">
        <f t="shared" si="0"/>
        <v>4.540570447557629E-4</v>
      </c>
      <c r="H77"/>
      <c r="I77"/>
    </row>
    <row r="78" spans="1:9" hidden="1" x14ac:dyDescent="0.25">
      <c r="A78"/>
      <c r="B78" s="52">
        <f t="shared" si="1"/>
        <v>42</v>
      </c>
      <c r="C78" s="51">
        <f t="shared" si="0"/>
        <v>5.585805117940952E-4</v>
      </c>
      <c r="H78"/>
      <c r="I78"/>
    </row>
    <row r="79" spans="1:9" hidden="1" x14ac:dyDescent="0.25">
      <c r="A79"/>
      <c r="B79" s="52">
        <f t="shared" si="1"/>
        <v>45</v>
      </c>
      <c r="C79" s="51">
        <f t="shared" si="0"/>
        <v>6.8240972469227638E-4</v>
      </c>
      <c r="H79"/>
      <c r="I79"/>
    </row>
    <row r="80" spans="1:9" hidden="1" x14ac:dyDescent="0.25">
      <c r="A80"/>
      <c r="B80" s="52">
        <f t="shared" si="1"/>
        <v>48</v>
      </c>
      <c r="C80" s="51">
        <f t="shared" si="0"/>
        <v>8.2792062298887121E-4</v>
      </c>
      <c r="H80"/>
      <c r="I80"/>
    </row>
    <row r="81" spans="1:9" hidden="1" x14ac:dyDescent="0.25">
      <c r="A81"/>
      <c r="B81" s="52">
        <f t="shared" si="1"/>
        <v>51</v>
      </c>
      <c r="C81" s="51">
        <f t="shared" si="0"/>
        <v>9.975077083735559E-4</v>
      </c>
      <c r="H81"/>
      <c r="I81"/>
    </row>
    <row r="82" spans="1:9" hidden="1" x14ac:dyDescent="0.25">
      <c r="A82"/>
      <c r="B82" s="52">
        <f t="shared" si="1"/>
        <v>54</v>
      </c>
      <c r="C82" s="51">
        <f t="shared" si="0"/>
        <v>1.1935150128877003E-3</v>
      </c>
      <c r="H82"/>
      <c r="I82"/>
    </row>
    <row r="83" spans="1:9" hidden="1" x14ac:dyDescent="0.25">
      <c r="A83"/>
      <c r="B83" s="52">
        <f t="shared" si="1"/>
        <v>57</v>
      </c>
      <c r="C83" s="51">
        <f t="shared" si="0"/>
        <v>1.4181546004699899E-3</v>
      </c>
      <c r="H83"/>
      <c r="I83"/>
    </row>
    <row r="84" spans="1:9" hidden="1" x14ac:dyDescent="0.25">
      <c r="A84"/>
      <c r="B84" s="72">
        <f>IF(ISNONTEXT($C$62),$B$4,"")</f>
        <v>60</v>
      </c>
      <c r="C84" s="51">
        <f t="shared" si="0"/>
        <v>1.6734137615569426E-3</v>
      </c>
      <c r="H84"/>
      <c r="I84"/>
    </row>
    <row r="85" spans="1:9" hidden="1" x14ac:dyDescent="0.25">
      <c r="A85"/>
      <c r="B85" s="52">
        <f>IF(ISNONTEXT($C$62),B84+$C$62,"")</f>
        <v>63</v>
      </c>
      <c r="C85" s="51">
        <f t="shared" si="0"/>
        <v>1.9609528898088375E-3</v>
      </c>
      <c r="H85"/>
      <c r="I85"/>
    </row>
    <row r="86" spans="1:9" hidden="1" x14ac:dyDescent="0.25">
      <c r="A86"/>
      <c r="B86" s="52">
        <f t="shared" ref="B86:B149" si="2">IF(ISNONTEXT($C$62),B85+$C$62,"")</f>
        <v>66</v>
      </c>
      <c r="C86" s="51">
        <f t="shared" si="0"/>
        <v>2.2819969017334957E-3</v>
      </c>
      <c r="H86"/>
      <c r="I86"/>
    </row>
    <row r="87" spans="1:9" hidden="1" x14ac:dyDescent="0.25">
      <c r="A87"/>
      <c r="B87" s="52">
        <f t="shared" si="2"/>
        <v>69</v>
      </c>
      <c r="C87" s="51">
        <f t="shared" si="0"/>
        <v>2.6372239232310287E-3</v>
      </c>
      <c r="H87"/>
      <c r="I87"/>
    </row>
    <row r="88" spans="1:9" hidden="1" x14ac:dyDescent="0.25">
      <c r="A88"/>
      <c r="B88" s="52">
        <f t="shared" si="2"/>
        <v>72</v>
      </c>
      <c r="C88" s="51">
        <f t="shared" si="0"/>
        <v>3.0266557622220026E-3</v>
      </c>
      <c r="H88"/>
      <c r="I88"/>
    </row>
    <row r="89" spans="1:9" hidden="1" x14ac:dyDescent="0.25">
      <c r="A89"/>
      <c r="B89" s="52">
        <f t="shared" si="2"/>
        <v>75</v>
      </c>
      <c r="C89" s="51">
        <f t="shared" si="0"/>
        <v>3.4495553482977088E-3</v>
      </c>
      <c r="H89"/>
      <c r="I89"/>
    </row>
    <row r="90" spans="1:9" hidden="1" x14ac:dyDescent="0.25">
      <c r="A90"/>
      <c r="B90" s="52">
        <f t="shared" si="2"/>
        <v>78</v>
      </c>
      <c r="C90" s="51">
        <f t="shared" si="0"/>
        <v>3.9043367822609583E-3</v>
      </c>
      <c r="H90"/>
      <c r="I90"/>
    </row>
    <row r="91" spans="1:9" hidden="1" x14ac:dyDescent="0.25">
      <c r="A91"/>
      <c r="B91" s="52">
        <f t="shared" si="2"/>
        <v>81</v>
      </c>
      <c r="C91" s="51">
        <f t="shared" si="0"/>
        <v>4.388493838007281E-3</v>
      </c>
      <c r="H91"/>
      <c r="I91"/>
    </row>
    <row r="92" spans="1:9" hidden="1" x14ac:dyDescent="0.25">
      <c r="A92"/>
      <c r="B92" s="52">
        <f t="shared" si="2"/>
        <v>84</v>
      </c>
      <c r="C92" s="51">
        <f t="shared" si="0"/>
        <v>4.8985526436170733E-3</v>
      </c>
      <c r="H92"/>
      <c r="I92"/>
    </row>
    <row r="93" spans="1:9" hidden="1" x14ac:dyDescent="0.25">
      <c r="A93"/>
      <c r="B93" s="52">
        <f t="shared" si="2"/>
        <v>87</v>
      </c>
      <c r="C93" s="51">
        <f t="shared" si="0"/>
        <v>5.4300538003992501E-3</v>
      </c>
      <c r="H93"/>
      <c r="I93"/>
    </row>
    <row r="94" spans="1:9" hidden="1" x14ac:dyDescent="0.25">
      <c r="A94"/>
      <c r="B94" s="52">
        <f t="shared" si="2"/>
        <v>90</v>
      </c>
      <c r="C94" s="51">
        <f t="shared" si="0"/>
        <v>5.9775683611953071E-3</v>
      </c>
      <c r="H94"/>
      <c r="I94"/>
    </row>
    <row r="95" spans="1:9" hidden="1" x14ac:dyDescent="0.25">
      <c r="A95"/>
      <c r="B95" s="52">
        <f t="shared" si="2"/>
        <v>93</v>
      </c>
      <c r="C95" s="51">
        <f t="shared" si="0"/>
        <v>6.5347508905366572E-3</v>
      </c>
      <c r="H95"/>
      <c r="I95"/>
    </row>
    <row r="96" spans="1:9" hidden="1" x14ac:dyDescent="0.25">
      <c r="A96"/>
      <c r="B96" s="52">
        <f t="shared" si="2"/>
        <v>96</v>
      </c>
      <c r="C96" s="51">
        <f t="shared" ref="C96:C127" si="3">IF(ISNONTEXT($J$18),_xlfn.NORM.DIST(B96,$G$9,$J$18,FALSE),NA())</f>
        <v>7.0944313045383598E-3</v>
      </c>
      <c r="H96"/>
      <c r="I96"/>
    </row>
    <row r="97" spans="1:9" hidden="1" x14ac:dyDescent="0.25">
      <c r="A97"/>
      <c r="B97" s="52">
        <f t="shared" si="2"/>
        <v>99</v>
      </c>
      <c r="C97" s="51">
        <f t="shared" si="3"/>
        <v>7.6487454007103713E-3</v>
      </c>
      <c r="H97"/>
      <c r="I97"/>
    </row>
    <row r="98" spans="1:9" hidden="1" x14ac:dyDescent="0.25">
      <c r="A98"/>
      <c r="B98" s="52">
        <f t="shared" si="2"/>
        <v>102</v>
      </c>
      <c r="C98" s="51">
        <f t="shared" si="3"/>
        <v>8.1893020259688094E-3</v>
      </c>
      <c r="H98"/>
      <c r="I98"/>
    </row>
    <row r="99" spans="1:9" hidden="1" x14ac:dyDescent="0.25">
      <c r="A99"/>
      <c r="B99" s="52">
        <f t="shared" si="2"/>
        <v>105</v>
      </c>
      <c r="C99" s="51">
        <f t="shared" si="3"/>
        <v>8.7073828052701627E-3</v>
      </c>
      <c r="H99"/>
      <c r="I99"/>
    </row>
    <row r="100" spans="1:9" hidden="1" x14ac:dyDescent="0.25">
      <c r="A100"/>
      <c r="B100" s="52">
        <f t="shared" si="2"/>
        <v>108</v>
      </c>
      <c r="C100" s="51">
        <f t="shared" si="3"/>
        <v>9.1941683885081744E-3</v>
      </c>
      <c r="H100"/>
      <c r="I100"/>
    </row>
    <row r="101" spans="1:9" hidden="1" x14ac:dyDescent="0.25">
      <c r="A101"/>
      <c r="B101" s="52">
        <f t="shared" si="2"/>
        <v>111</v>
      </c>
      <c r="C101" s="51">
        <f t="shared" si="3"/>
        <v>9.6409834009222421E-3</v>
      </c>
      <c r="H101"/>
      <c r="I101"/>
    </row>
    <row r="102" spans="1:9" hidden="1" x14ac:dyDescent="0.25">
      <c r="A102"/>
      <c r="B102" s="52">
        <f t="shared" si="2"/>
        <v>114</v>
      </c>
      <c r="C102" s="51">
        <f t="shared" si="3"/>
        <v>1.0039550830076209E-2</v>
      </c>
      <c r="H102"/>
      <c r="I102"/>
    </row>
    <row r="103" spans="1:9" hidden="1" x14ac:dyDescent="0.25">
      <c r="A103"/>
      <c r="B103" s="52">
        <f t="shared" si="2"/>
        <v>117</v>
      </c>
      <c r="C103" s="51">
        <f t="shared" si="3"/>
        <v>1.0382245564533342E-2</v>
      </c>
      <c r="H103"/>
      <c r="I103"/>
    </row>
    <row r="104" spans="1:9" hidden="1" x14ac:dyDescent="0.25">
      <c r="A104"/>
      <c r="B104" s="52">
        <f t="shared" si="2"/>
        <v>120</v>
      </c>
      <c r="C104" s="51">
        <f t="shared" si="3"/>
        <v>1.0662336306184675E-2</v>
      </c>
      <c r="H104"/>
      <c r="I104"/>
    </row>
    <row r="105" spans="1:9" hidden="1" x14ac:dyDescent="0.25">
      <c r="A105"/>
      <c r="B105" s="52">
        <f t="shared" si="2"/>
        <v>123</v>
      </c>
      <c r="C105" s="51">
        <f t="shared" si="3"/>
        <v>1.0874205168326337E-2</v>
      </c>
      <c r="H105"/>
      <c r="I105"/>
    </row>
    <row r="106" spans="1:9" hidden="1" x14ac:dyDescent="0.25">
      <c r="A106"/>
      <c r="B106" s="52">
        <f t="shared" si="2"/>
        <v>126</v>
      </c>
      <c r="C106" s="51">
        <f t="shared" si="3"/>
        <v>1.1013534965419111E-2</v>
      </c>
      <c r="H106"/>
      <c r="I106"/>
    </row>
    <row r="107" spans="1:9" hidden="1" x14ac:dyDescent="0.25">
      <c r="A107"/>
      <c r="B107" s="52">
        <f t="shared" si="2"/>
        <v>129</v>
      </c>
      <c r="C107" s="51">
        <f t="shared" si="3"/>
        <v>1.1077455476966251E-2</v>
      </c>
      <c r="H107"/>
      <c r="I107"/>
    </row>
    <row r="108" spans="1:9" hidden="1" x14ac:dyDescent="0.25">
      <c r="A108"/>
      <c r="B108" s="52">
        <f t="shared" si="2"/>
        <v>132</v>
      </c>
      <c r="C108" s="51">
        <f t="shared" si="3"/>
        <v>1.1064641764715152E-2</v>
      </c>
      <c r="H108"/>
      <c r="I108"/>
    </row>
    <row r="109" spans="1:9" hidden="1" x14ac:dyDescent="0.25">
      <c r="A109"/>
      <c r="B109" s="52">
        <f t="shared" si="2"/>
        <v>135</v>
      </c>
      <c r="C109" s="51">
        <f t="shared" si="3"/>
        <v>1.0975359839182098E-2</v>
      </c>
      <c r="H109"/>
      <c r="I109"/>
    </row>
    <row r="110" spans="1:9" hidden="1" x14ac:dyDescent="0.25">
      <c r="A110"/>
      <c r="B110" s="52">
        <f t="shared" si="2"/>
        <v>138</v>
      </c>
      <c r="C110" s="51">
        <f t="shared" si="3"/>
        <v>1.0811457476992954E-2</v>
      </c>
      <c r="H110"/>
      <c r="I110"/>
    </row>
    <row r="111" spans="1:9" hidden="1" x14ac:dyDescent="0.25">
      <c r="A111"/>
      <c r="B111" s="52">
        <f t="shared" si="2"/>
        <v>141</v>
      </c>
      <c r="C111" s="51">
        <f t="shared" si="3"/>
        <v>1.057630063179593E-2</v>
      </c>
      <c r="H111"/>
      <c r="I111"/>
    </row>
    <row r="112" spans="1:9" hidden="1" x14ac:dyDescent="0.25">
      <c r="A112"/>
      <c r="B112" s="52">
        <f t="shared" si="2"/>
        <v>144</v>
      </c>
      <c r="C112" s="51">
        <f t="shared" si="3"/>
        <v>1.0274658495381535E-2</v>
      </c>
      <c r="H112"/>
      <c r="I112"/>
    </row>
    <row r="113" spans="1:9" hidden="1" x14ac:dyDescent="0.25">
      <c r="A113"/>
      <c r="B113" s="52">
        <f t="shared" si="2"/>
        <v>147</v>
      </c>
      <c r="C113" s="51">
        <f t="shared" si="3"/>
        <v>9.9125426910500799E-3</v>
      </c>
      <c r="H113"/>
      <c r="I113"/>
    </row>
    <row r="114" spans="1:9" hidden="1" x14ac:dyDescent="0.25">
      <c r="A114"/>
      <c r="B114" s="52">
        <f t="shared" si="2"/>
        <v>150</v>
      </c>
      <c r="C114" s="51">
        <f t="shared" si="3"/>
        <v>9.4970081712813671E-3</v>
      </c>
      <c r="H114"/>
      <c r="I114"/>
    </row>
    <row r="115" spans="1:9" hidden="1" x14ac:dyDescent="0.25">
      <c r="A115"/>
      <c r="B115" s="52">
        <f t="shared" si="2"/>
        <v>153</v>
      </c>
      <c r="C115" s="51">
        <f t="shared" si="3"/>
        <v>9.0359250244874158E-3</v>
      </c>
      <c r="H115"/>
      <c r="I115"/>
    </row>
    <row r="116" spans="1:9" hidden="1" x14ac:dyDescent="0.25">
      <c r="A116"/>
      <c r="B116" s="52">
        <f t="shared" si="2"/>
        <v>156</v>
      </c>
      <c r="C116" s="51">
        <f t="shared" si="3"/>
        <v>8.5377314828399102E-3</v>
      </c>
      <c r="H116"/>
      <c r="I116"/>
    </row>
    <row r="117" spans="1:9" hidden="1" x14ac:dyDescent="0.25">
      <c r="A117"/>
      <c r="B117" s="52">
        <f t="shared" si="2"/>
        <v>159</v>
      </c>
      <c r="C117" s="51">
        <f t="shared" si="3"/>
        <v>8.011178916028221E-3</v>
      </c>
      <c r="H117"/>
      <c r="I117"/>
    </row>
    <row r="118" spans="1:9" hidden="1" x14ac:dyDescent="0.25">
      <c r="A118"/>
      <c r="B118" s="52">
        <f t="shared" si="2"/>
        <v>162</v>
      </c>
      <c r="C118" s="51">
        <f t="shared" si="3"/>
        <v>7.4650794872589991E-3</v>
      </c>
      <c r="H118"/>
      <c r="I118"/>
    </row>
    <row r="119" spans="1:9" hidden="1" x14ac:dyDescent="0.25">
      <c r="A119"/>
      <c r="B119" s="52">
        <f t="shared" si="2"/>
        <v>165</v>
      </c>
      <c r="C119" s="51">
        <f t="shared" si="3"/>
        <v>6.9080664714829621E-3</v>
      </c>
      <c r="H119"/>
      <c r="I119"/>
    </row>
    <row r="120" spans="1:9" hidden="1" x14ac:dyDescent="0.25">
      <c r="A120"/>
      <c r="B120" s="52">
        <f t="shared" si="2"/>
        <v>168</v>
      </c>
      <c r="C120" s="51">
        <f t="shared" si="3"/>
        <v>6.3483760617395824E-3</v>
      </c>
      <c r="H120"/>
      <c r="I120"/>
    </row>
    <row r="121" spans="1:9" hidden="1" x14ac:dyDescent="0.25">
      <c r="A121"/>
      <c r="B121" s="52">
        <f t="shared" si="2"/>
        <v>171</v>
      </c>
      <c r="C121" s="51">
        <f t="shared" si="3"/>
        <v>5.7936579170247875E-3</v>
      </c>
      <c r="H121"/>
      <c r="I121"/>
    </row>
    <row r="122" spans="1:9" hidden="1" x14ac:dyDescent="0.25">
      <c r="A122"/>
      <c r="B122" s="52">
        <f t="shared" si="2"/>
        <v>174</v>
      </c>
      <c r="C122" s="51">
        <f t="shared" si="3"/>
        <v>5.2508198539808959E-3</v>
      </c>
      <c r="H122"/>
      <c r="I122"/>
    </row>
    <row r="123" spans="1:9" hidden="1" x14ac:dyDescent="0.25">
      <c r="A123"/>
      <c r="B123" s="52">
        <f t="shared" si="2"/>
        <v>177</v>
      </c>
      <c r="C123" s="51">
        <f t="shared" si="3"/>
        <v>4.7259100850930375E-3</v>
      </c>
      <c r="H123"/>
      <c r="I123"/>
    </row>
    <row r="124" spans="1:9" hidden="1" x14ac:dyDescent="0.25">
      <c r="A124"/>
      <c r="B124" s="52">
        <f t="shared" si="2"/>
        <v>180</v>
      </c>
      <c r="C124" s="51">
        <f t="shared" si="3"/>
        <v>4.2240383882154358E-3</v>
      </c>
      <c r="H124"/>
      <c r="I124"/>
    </row>
    <row r="125" spans="1:9" hidden="1" x14ac:dyDescent="0.25">
      <c r="A125"/>
      <c r="B125" s="52">
        <f t="shared" si="2"/>
        <v>183</v>
      </c>
      <c r="C125" s="51">
        <f t="shared" si="3"/>
        <v>3.7493356771123908E-3</v>
      </c>
      <c r="H125"/>
      <c r="I125"/>
    </row>
    <row r="126" spans="1:9" hidden="1" x14ac:dyDescent="0.25">
      <c r="A126"/>
      <c r="B126" s="52">
        <f t="shared" si="2"/>
        <v>186</v>
      </c>
      <c r="C126" s="51">
        <f t="shared" si="3"/>
        <v>3.3049497340021257E-3</v>
      </c>
      <c r="H126"/>
      <c r="I126"/>
    </row>
    <row r="127" spans="1:9" hidden="1" x14ac:dyDescent="0.25">
      <c r="A127"/>
      <c r="B127" s="52">
        <f t="shared" si="2"/>
        <v>189</v>
      </c>
      <c r="C127" s="51">
        <f t="shared" si="3"/>
        <v>2.8930734433986853E-3</v>
      </c>
      <c r="H127"/>
      <c r="I127"/>
    </row>
    <row r="128" spans="1:9" hidden="1" x14ac:dyDescent="0.25">
      <c r="A128"/>
      <c r="B128" s="52">
        <f t="shared" si="2"/>
        <v>192</v>
      </c>
      <c r="C128" s="51">
        <f t="shared" ref="C128:C159" si="4">IF(ISNONTEXT($J$18),_xlfn.NORM.DIST(B128,$G$9,$J$18,FALSE),NA())</f>
        <v>2.5150007857153642E-3</v>
      </c>
      <c r="H128"/>
      <c r="I128"/>
    </row>
    <row r="129" spans="1:9" hidden="1" x14ac:dyDescent="0.25">
      <c r="A129"/>
      <c r="B129" s="52">
        <f t="shared" si="2"/>
        <v>195</v>
      </c>
      <c r="C129" s="51">
        <f t="shared" si="4"/>
        <v>2.1712051351635651E-3</v>
      </c>
      <c r="H129"/>
      <c r="I129"/>
    </row>
    <row r="130" spans="1:9" hidden="1" x14ac:dyDescent="0.25">
      <c r="A130"/>
      <c r="B130" s="52">
        <f t="shared" si="2"/>
        <v>198</v>
      </c>
      <c r="C130" s="51">
        <f t="shared" si="4"/>
        <v>1.8614340588461174E-3</v>
      </c>
      <c r="H130"/>
      <c r="I130"/>
    </row>
    <row r="131" spans="1:9" hidden="1" x14ac:dyDescent="0.25">
      <c r="A131"/>
      <c r="B131" s="52">
        <f t="shared" si="2"/>
        <v>201</v>
      </c>
      <c r="C131" s="51">
        <f t="shared" si="4"/>
        <v>1.5848148084492118E-3</v>
      </c>
      <c r="H131"/>
      <c r="I131"/>
    </row>
    <row r="132" spans="1:9" hidden="1" x14ac:dyDescent="0.25">
      <c r="A132"/>
      <c r="B132" s="52">
        <f t="shared" si="2"/>
        <v>204</v>
      </c>
      <c r="C132" s="51">
        <f t="shared" si="4"/>
        <v>1.3399649894343536E-3</v>
      </c>
      <c r="H132"/>
      <c r="I132"/>
    </row>
    <row r="133" spans="1:9" hidden="1" x14ac:dyDescent="0.25">
      <c r="A133"/>
      <c r="B133" s="52">
        <f t="shared" si="2"/>
        <v>207</v>
      </c>
      <c r="C133" s="51">
        <f t="shared" si="4"/>
        <v>1.1251034284327746E-3</v>
      </c>
      <c r="H133"/>
      <c r="I133"/>
    </row>
    <row r="134" spans="1:9" hidden="1" x14ac:dyDescent="0.25">
      <c r="A134"/>
      <c r="B134" s="52">
        <f t="shared" si="2"/>
        <v>210</v>
      </c>
      <c r="C134" s="51">
        <f t="shared" si="4"/>
        <v>9.3815697320196205E-4</v>
      </c>
      <c r="H134"/>
      <c r="I134"/>
    </row>
    <row r="135" spans="1:9" hidden="1" x14ac:dyDescent="0.25">
      <c r="A135"/>
      <c r="B135" s="52">
        <f t="shared" si="2"/>
        <v>213</v>
      </c>
      <c r="C135" s="51">
        <f t="shared" si="4"/>
        <v>7.7685978440108854E-4</v>
      </c>
      <c r="H135"/>
      <c r="I135"/>
    </row>
    <row r="136" spans="1:9" hidden="1" x14ac:dyDescent="0.25">
      <c r="A136"/>
      <c r="B136" s="52">
        <f t="shared" si="2"/>
        <v>216</v>
      </c>
      <c r="C136" s="51">
        <f t="shared" si="4"/>
        <v>6.3884255075713178E-4</v>
      </c>
      <c r="H136"/>
      <c r="I136"/>
    </row>
    <row r="137" spans="1:9" hidden="1" x14ac:dyDescent="0.25">
      <c r="A137"/>
      <c r="B137" s="52">
        <f t="shared" si="2"/>
        <v>219</v>
      </c>
      <c r="C137" s="51">
        <f t="shared" si="4"/>
        <v>5.2170992191560969E-4</v>
      </c>
      <c r="H137"/>
      <c r="I137"/>
    </row>
    <row r="138" spans="1:9" hidden="1" x14ac:dyDescent="0.25">
      <c r="A138"/>
      <c r="B138" s="52">
        <f t="shared" si="2"/>
        <v>222</v>
      </c>
      <c r="C138" s="51">
        <f t="shared" si="4"/>
        <v>4.2310525908615797E-4</v>
      </c>
      <c r="H138"/>
      <c r="I138"/>
    </row>
    <row r="139" spans="1:9" hidden="1" x14ac:dyDescent="0.25">
      <c r="A139"/>
      <c r="B139" s="52">
        <f t="shared" si="2"/>
        <v>225</v>
      </c>
      <c r="C139" s="51">
        <f t="shared" si="4"/>
        <v>3.4076251658262795E-4</v>
      </c>
      <c r="H139"/>
      <c r="I139"/>
    </row>
    <row r="140" spans="1:9" hidden="1" x14ac:dyDescent="0.25">
      <c r="A140"/>
      <c r="B140" s="52">
        <f t="shared" si="2"/>
        <v>228</v>
      </c>
      <c r="C140" s="51">
        <f t="shared" si="4"/>
        <v>2.7254566354948891E-4</v>
      </c>
      <c r="H140"/>
      <c r="I140"/>
    </row>
    <row r="141" spans="1:9" hidden="1" x14ac:dyDescent="0.25">
      <c r="A141"/>
      <c r="B141" s="52">
        <f t="shared" si="2"/>
        <v>231</v>
      </c>
      <c r="C141" s="51">
        <f t="shared" si="4"/>
        <v>2.1647652210933215E-4</v>
      </c>
      <c r="H141"/>
      <c r="I141"/>
    </row>
    <row r="142" spans="1:9" hidden="1" x14ac:dyDescent="0.25">
      <c r="A142"/>
      <c r="B142" s="52">
        <f t="shared" si="2"/>
        <v>234</v>
      </c>
      <c r="C142" s="51">
        <f t="shared" si="4"/>
        <v>1.7075223371142807E-4</v>
      </c>
      <c r="H142"/>
      <c r="I142"/>
    </row>
    <row r="143" spans="1:9" hidden="1" x14ac:dyDescent="0.25">
      <c r="A143"/>
      <c r="B143" s="52">
        <f t="shared" si="2"/>
        <v>237</v>
      </c>
      <c r="C143" s="51">
        <f t="shared" si="4"/>
        <v>1.3375377600192344E-4</v>
      </c>
      <c r="H143"/>
      <c r="I143"/>
    </row>
    <row r="144" spans="1:9" hidden="1" x14ac:dyDescent="0.25">
      <c r="A144"/>
      <c r="B144" s="52">
        <f t="shared" si="2"/>
        <v>240</v>
      </c>
      <c r="C144" s="51">
        <f t="shared" si="4"/>
        <v>1.0404705094438527E-4</v>
      </c>
      <c r="H144"/>
      <c r="I144"/>
    </row>
    <row r="145" spans="1:9" hidden="1" x14ac:dyDescent="0.25">
      <c r="A145"/>
      <c r="B145" s="52">
        <f t="shared" si="2"/>
        <v>243</v>
      </c>
      <c r="C145" s="51">
        <f t="shared" si="4"/>
        <v>8.0378068402376491E-5</v>
      </c>
      <c r="H145"/>
      <c r="I145"/>
    </row>
    <row r="146" spans="1:9" hidden="1" x14ac:dyDescent="0.25">
      <c r="A146"/>
      <c r="B146" s="52">
        <f t="shared" si="2"/>
        <v>246</v>
      </c>
      <c r="C146" s="51">
        <f t="shared" si="4"/>
        <v>6.1663677459902787E-5</v>
      </c>
      <c r="H146"/>
      <c r="I146"/>
    </row>
    <row r="147" spans="1:9" hidden="1" x14ac:dyDescent="0.25">
      <c r="A147"/>
      <c r="B147" s="52">
        <f t="shared" si="2"/>
        <v>249</v>
      </c>
      <c r="C147" s="51">
        <f t="shared" si="4"/>
        <v>4.6979170417601199E-5</v>
      </c>
      <c r="H147"/>
      <c r="I147"/>
    </row>
    <row r="148" spans="1:9" hidden="1" x14ac:dyDescent="0.25">
      <c r="A148"/>
      <c r="B148" s="52">
        <f t="shared" si="2"/>
        <v>252</v>
      </c>
      <c r="C148" s="51">
        <f t="shared" si="4"/>
        <v>3.5543920738837992E-5</v>
      </c>
      <c r="H148"/>
      <c r="I148"/>
    </row>
    <row r="149" spans="1:9" hidden="1" x14ac:dyDescent="0.25">
      <c r="A149"/>
      <c r="B149" s="52">
        <f t="shared" si="2"/>
        <v>255</v>
      </c>
      <c r="C149" s="51">
        <f t="shared" si="4"/>
        <v>2.6706033296922827E-5</v>
      </c>
      <c r="H149"/>
      <c r="I149"/>
    </row>
    <row r="150" spans="1:9" hidden="1" x14ac:dyDescent="0.25">
      <c r="A150"/>
      <c r="B150" s="52">
        <f t="shared" ref="B150:B164" si="5">IF(ISNONTEXT($C$62),B149+$C$62,"")</f>
        <v>258</v>
      </c>
      <c r="C150" s="51">
        <f t="shared" si="4"/>
        <v>1.9926797461647409E-5</v>
      </c>
      <c r="H150"/>
      <c r="I150"/>
    </row>
    <row r="151" spans="1:9" hidden="1" x14ac:dyDescent="0.25">
      <c r="A151"/>
      <c r="B151" s="52">
        <f t="shared" si="5"/>
        <v>261</v>
      </c>
      <c r="C151" s="51">
        <f t="shared" si="4"/>
        <v>1.4765552195754002E-5</v>
      </c>
      <c r="H151"/>
      <c r="I151"/>
    </row>
    <row r="152" spans="1:9" hidden="1" x14ac:dyDescent="0.25">
      <c r="A152"/>
      <c r="B152" s="52">
        <f t="shared" si="5"/>
        <v>264</v>
      </c>
      <c r="C152" s="51">
        <f t="shared" si="4"/>
        <v>1.0865405671825112E-5</v>
      </c>
      <c r="H152"/>
      <c r="I152"/>
    </row>
    <row r="153" spans="1:9" hidden="1" x14ac:dyDescent="0.25">
      <c r="A153"/>
      <c r="B153" s="52">
        <f t="shared" si="5"/>
        <v>267</v>
      </c>
      <c r="C153" s="51">
        <f t="shared" si="4"/>
        <v>7.9401053473053609E-6</v>
      </c>
      <c r="H153"/>
      <c r="I153"/>
    </row>
    <row r="154" spans="1:9" hidden="1" x14ac:dyDescent="0.25">
      <c r="A154"/>
      <c r="B154" s="52">
        <f t="shared" si="5"/>
        <v>270</v>
      </c>
      <c r="C154" s="51">
        <f t="shared" si="4"/>
        <v>5.7622307991089074E-6</v>
      </c>
      <c r="H154"/>
      <c r="I154"/>
    </row>
    <row r="155" spans="1:9" hidden="1" x14ac:dyDescent="0.25">
      <c r="A155"/>
      <c r="B155" s="52">
        <f t="shared" si="5"/>
        <v>273</v>
      </c>
      <c r="C155" s="51">
        <f t="shared" si="4"/>
        <v>4.1527816837612768E-6</v>
      </c>
      <c r="H155"/>
      <c r="I155"/>
    </row>
    <row r="156" spans="1:9" hidden="1" x14ac:dyDescent="0.25">
      <c r="A156"/>
      <c r="B156" s="52">
        <f t="shared" si="5"/>
        <v>276</v>
      </c>
      <c r="C156" s="51">
        <f t="shared" si="4"/>
        <v>2.9721561153819935E-6</v>
      </c>
      <c r="H156"/>
      <c r="I156"/>
    </row>
    <row r="157" spans="1:9" hidden="1" x14ac:dyDescent="0.25">
      <c r="A157"/>
      <c r="B157" s="52">
        <f t="shared" si="5"/>
        <v>279</v>
      </c>
      <c r="C157" s="51">
        <f t="shared" si="4"/>
        <v>2.1124585716835893E-6</v>
      </c>
      <c r="H157"/>
      <c r="I157"/>
    </row>
    <row r="158" spans="1:9" hidden="1" x14ac:dyDescent="0.25">
      <c r="A158"/>
      <c r="B158" s="52">
        <f t="shared" si="5"/>
        <v>282</v>
      </c>
      <c r="C158" s="51">
        <f t="shared" si="4"/>
        <v>1.4910384736748757E-6</v>
      </c>
      <c r="H158"/>
      <c r="I158"/>
    </row>
    <row r="159" spans="1:9" hidden="1" x14ac:dyDescent="0.25">
      <c r="A159"/>
      <c r="B159" s="52">
        <f t="shared" si="5"/>
        <v>285</v>
      </c>
      <c r="C159" s="51">
        <f t="shared" si="4"/>
        <v>1.0451378235824019E-6</v>
      </c>
      <c r="H159"/>
      <c r="I159"/>
    </row>
    <row r="160" spans="1:9" hidden="1" x14ac:dyDescent="0.25">
      <c r="A160"/>
      <c r="B160" s="52">
        <f t="shared" si="5"/>
        <v>288</v>
      </c>
      <c r="C160" s="51">
        <f t="shared" ref="C160:C164" si="6">IF(ISNONTEXT($J$18),_xlfn.NORM.DIST(B160,$G$9,$J$18,FALSE),NA())</f>
        <v>7.2751566086740734E-7</v>
      </c>
      <c r="H160"/>
      <c r="I160"/>
    </row>
    <row r="161" spans="1:9" hidden="1" x14ac:dyDescent="0.25">
      <c r="A161"/>
      <c r="B161" s="52">
        <f t="shared" si="5"/>
        <v>291</v>
      </c>
      <c r="C161" s="51">
        <f t="shared" si="6"/>
        <v>5.0291570060132084E-7</v>
      </c>
      <c r="H161"/>
      <c r="I161"/>
    </row>
    <row r="162" spans="1:9" hidden="1" x14ac:dyDescent="0.25">
      <c r="A162"/>
      <c r="B162" s="52">
        <f t="shared" si="5"/>
        <v>294</v>
      </c>
      <c r="C162" s="51">
        <f t="shared" si="6"/>
        <v>3.4524874436935427E-7</v>
      </c>
      <c r="H162"/>
      <c r="I162"/>
    </row>
    <row r="163" spans="1:9" hidden="1" x14ac:dyDescent="0.25">
      <c r="A163"/>
      <c r="B163" s="52">
        <f t="shared" si="5"/>
        <v>297</v>
      </c>
      <c r="C163" s="51">
        <f t="shared" si="6"/>
        <v>2.3537107317275396E-7</v>
      </c>
      <c r="H163"/>
      <c r="I163"/>
    </row>
    <row r="164" spans="1:9" hidden="1" x14ac:dyDescent="0.25">
      <c r="A164"/>
      <c r="B164" s="52">
        <f t="shared" si="5"/>
        <v>300</v>
      </c>
      <c r="C164" s="51">
        <f t="shared" si="6"/>
        <v>1.5935222556099771E-7</v>
      </c>
      <c r="H164"/>
      <c r="I164"/>
    </row>
    <row r="165" spans="1:9" x14ac:dyDescent="0.25">
      <c r="A165"/>
      <c r="B165" s="180" t="s">
        <v>813</v>
      </c>
      <c r="H165"/>
      <c r="I165"/>
    </row>
    <row r="166" spans="1:9" x14ac:dyDescent="0.25">
      <c r="A166"/>
      <c r="H166"/>
      <c r="I166"/>
    </row>
    <row r="167" spans="1:9" x14ac:dyDescent="0.25">
      <c r="A167"/>
      <c r="H167"/>
      <c r="I167"/>
    </row>
    <row r="168" spans="1:9" x14ac:dyDescent="0.25">
      <c r="A168"/>
      <c r="H168"/>
      <c r="I168"/>
    </row>
    <row r="169" spans="1:9" x14ac:dyDescent="0.25">
      <c r="A169"/>
      <c r="H169"/>
      <c r="I169"/>
    </row>
    <row r="170" spans="1:9" x14ac:dyDescent="0.25">
      <c r="A170"/>
      <c r="H170"/>
      <c r="I170"/>
    </row>
    <row r="171" spans="1:9" x14ac:dyDescent="0.25">
      <c r="A171"/>
      <c r="H171"/>
      <c r="I171"/>
    </row>
    <row r="172" spans="1:9" x14ac:dyDescent="0.25">
      <c r="A172"/>
      <c r="H172"/>
      <c r="I172"/>
    </row>
    <row r="173" spans="1:9" x14ac:dyDescent="0.25">
      <c r="A173"/>
      <c r="H173"/>
      <c r="I173"/>
    </row>
    <row r="174" spans="1:9" x14ac:dyDescent="0.25">
      <c r="A174"/>
      <c r="H174"/>
      <c r="I174"/>
    </row>
    <row r="175" spans="1:9" x14ac:dyDescent="0.25">
      <c r="A175"/>
      <c r="H175"/>
      <c r="I175"/>
    </row>
    <row r="176" spans="1:9" x14ac:dyDescent="0.25">
      <c r="A176"/>
      <c r="H176"/>
      <c r="I176"/>
    </row>
    <row r="177" spans="1:9" x14ac:dyDescent="0.25">
      <c r="A177"/>
      <c r="H177"/>
      <c r="I177"/>
    </row>
    <row r="178" spans="1:9" x14ac:dyDescent="0.25">
      <c r="A178"/>
      <c r="H178"/>
      <c r="I178"/>
    </row>
    <row r="179" spans="1:9" x14ac:dyDescent="0.25">
      <c r="A179"/>
      <c r="H179"/>
      <c r="I179"/>
    </row>
    <row r="180" spans="1:9" x14ac:dyDescent="0.25">
      <c r="A180"/>
      <c r="H180"/>
      <c r="I180"/>
    </row>
    <row r="181" spans="1:9" x14ac:dyDescent="0.25">
      <c r="A181"/>
      <c r="H181"/>
      <c r="I181"/>
    </row>
    <row r="182" spans="1:9" x14ac:dyDescent="0.25">
      <c r="A182"/>
      <c r="H182"/>
      <c r="I182"/>
    </row>
    <row r="183" spans="1:9" x14ac:dyDescent="0.25">
      <c r="A183"/>
      <c r="H183"/>
      <c r="I183"/>
    </row>
    <row r="184" spans="1:9" x14ac:dyDescent="0.25">
      <c r="A184"/>
      <c r="H184"/>
      <c r="I184"/>
    </row>
    <row r="185" spans="1:9" x14ac:dyDescent="0.25">
      <c r="A185"/>
      <c r="H185"/>
      <c r="I185"/>
    </row>
    <row r="186" spans="1:9" x14ac:dyDescent="0.25">
      <c r="A186"/>
      <c r="H186"/>
      <c r="I186"/>
    </row>
    <row r="187" spans="1:9" x14ac:dyDescent="0.25">
      <c r="A187"/>
      <c r="H187"/>
      <c r="I187"/>
    </row>
    <row r="188" spans="1:9" x14ac:dyDescent="0.25">
      <c r="A188"/>
      <c r="H188"/>
      <c r="I188"/>
    </row>
    <row r="189" spans="1:9" x14ac:dyDescent="0.25">
      <c r="A189"/>
      <c r="H189"/>
      <c r="I189"/>
    </row>
    <row r="190" spans="1:9" x14ac:dyDescent="0.25">
      <c r="A190"/>
      <c r="H190"/>
      <c r="I190"/>
    </row>
    <row r="191" spans="1:9" x14ac:dyDescent="0.25">
      <c r="A191"/>
      <c r="H191"/>
      <c r="I191"/>
    </row>
    <row r="192" spans="1:9" x14ac:dyDescent="0.25">
      <c r="A192"/>
      <c r="H192"/>
      <c r="I192"/>
    </row>
    <row r="193" spans="1:9" x14ac:dyDescent="0.25">
      <c r="A193"/>
      <c r="H193"/>
      <c r="I193"/>
    </row>
    <row r="194" spans="1:9" x14ac:dyDescent="0.25">
      <c r="A194"/>
      <c r="H194"/>
      <c r="I194"/>
    </row>
    <row r="195" spans="1:9" x14ac:dyDescent="0.25">
      <c r="A195"/>
      <c r="H195"/>
      <c r="I195"/>
    </row>
    <row r="196" spans="1:9" x14ac:dyDescent="0.25">
      <c r="A196"/>
      <c r="H196"/>
      <c r="I196"/>
    </row>
    <row r="197" spans="1:9" x14ac:dyDescent="0.25">
      <c r="A197"/>
      <c r="H197"/>
      <c r="I197"/>
    </row>
    <row r="198" spans="1:9" x14ac:dyDescent="0.25">
      <c r="A198"/>
      <c r="H198"/>
      <c r="I198"/>
    </row>
    <row r="199" spans="1:9" x14ac:dyDescent="0.25">
      <c r="A199"/>
      <c r="H199"/>
      <c r="I199"/>
    </row>
    <row r="200" spans="1:9" x14ac:dyDescent="0.25">
      <c r="A200"/>
      <c r="H200"/>
      <c r="I200"/>
    </row>
    <row r="201" spans="1:9" x14ac:dyDescent="0.25">
      <c r="A201"/>
      <c r="H201"/>
      <c r="I201"/>
    </row>
    <row r="202" spans="1:9" x14ac:dyDescent="0.25">
      <c r="A202"/>
      <c r="H202"/>
      <c r="I202"/>
    </row>
    <row r="203" spans="1:9" x14ac:dyDescent="0.25">
      <c r="A203"/>
      <c r="H203"/>
      <c r="I203"/>
    </row>
    <row r="204" spans="1:9" x14ac:dyDescent="0.25">
      <c r="A204"/>
      <c r="H204"/>
      <c r="I204"/>
    </row>
    <row r="205" spans="1:9" x14ac:dyDescent="0.25">
      <c r="A205"/>
      <c r="H205"/>
      <c r="I205"/>
    </row>
    <row r="206" spans="1:9" x14ac:dyDescent="0.25">
      <c r="A206"/>
      <c r="H206"/>
      <c r="I206"/>
    </row>
    <row r="207" spans="1:9" x14ac:dyDescent="0.25">
      <c r="A207"/>
      <c r="H207"/>
      <c r="I207"/>
    </row>
    <row r="208" spans="1:9" x14ac:dyDescent="0.25">
      <c r="A208"/>
      <c r="H208"/>
      <c r="I208"/>
    </row>
    <row r="209" spans="1:9" x14ac:dyDescent="0.25">
      <c r="A209"/>
      <c r="H209"/>
      <c r="I209"/>
    </row>
    <row r="210" spans="1:9" x14ac:dyDescent="0.25">
      <c r="A210"/>
      <c r="H210"/>
      <c r="I210"/>
    </row>
    <row r="211" spans="1:9" x14ac:dyDescent="0.25">
      <c r="A211"/>
      <c r="H211"/>
      <c r="I211"/>
    </row>
    <row r="212" spans="1:9" x14ac:dyDescent="0.25">
      <c r="A212"/>
      <c r="H212"/>
      <c r="I212"/>
    </row>
    <row r="213" spans="1:9" x14ac:dyDescent="0.25">
      <c r="A213"/>
      <c r="H213"/>
      <c r="I213"/>
    </row>
    <row r="214" spans="1:9" x14ac:dyDescent="0.25">
      <c r="A214"/>
      <c r="H214"/>
      <c r="I214"/>
    </row>
    <row r="215" spans="1:9" x14ac:dyDescent="0.25">
      <c r="A215"/>
      <c r="H215"/>
      <c r="I215"/>
    </row>
    <row r="216" spans="1:9" x14ac:dyDescent="0.25">
      <c r="A216"/>
      <c r="H216"/>
      <c r="I216"/>
    </row>
    <row r="217" spans="1:9" x14ac:dyDescent="0.25">
      <c r="A217"/>
      <c r="H217"/>
      <c r="I217"/>
    </row>
    <row r="218" spans="1:9" x14ac:dyDescent="0.25">
      <c r="A218"/>
      <c r="H218"/>
      <c r="I218"/>
    </row>
    <row r="219" spans="1:9" x14ac:dyDescent="0.25">
      <c r="A219"/>
      <c r="H219"/>
      <c r="I219"/>
    </row>
    <row r="220" spans="1:9" x14ac:dyDescent="0.25">
      <c r="A220"/>
      <c r="H220"/>
      <c r="I220"/>
    </row>
    <row r="221" spans="1:9" x14ac:dyDescent="0.25">
      <c r="A221"/>
      <c r="H221"/>
      <c r="I221"/>
    </row>
    <row r="222" spans="1:9" x14ac:dyDescent="0.25">
      <c r="A222"/>
      <c r="H222"/>
      <c r="I222"/>
    </row>
    <row r="223" spans="1:9" x14ac:dyDescent="0.25">
      <c r="A223"/>
      <c r="H223"/>
      <c r="I223"/>
    </row>
    <row r="224" spans="1:9" x14ac:dyDescent="0.25">
      <c r="A224"/>
      <c r="H224"/>
      <c r="I224"/>
    </row>
    <row r="225" spans="1:9" x14ac:dyDescent="0.25">
      <c r="A225"/>
      <c r="H225"/>
      <c r="I225"/>
    </row>
    <row r="226" spans="1:9" x14ac:dyDescent="0.25">
      <c r="A226"/>
      <c r="H226"/>
      <c r="I226"/>
    </row>
    <row r="229" spans="1:9" x14ac:dyDescent="0.25">
      <c r="A229"/>
      <c r="H229"/>
      <c r="I229"/>
    </row>
    <row r="230" spans="1:9" x14ac:dyDescent="0.25">
      <c r="A230"/>
      <c r="H230"/>
      <c r="I230"/>
    </row>
    <row r="231" spans="1:9" x14ac:dyDescent="0.25">
      <c r="A231"/>
      <c r="H231"/>
      <c r="I231"/>
    </row>
    <row r="232" spans="1:9" x14ac:dyDescent="0.25">
      <c r="A232"/>
      <c r="H232"/>
      <c r="I232"/>
    </row>
    <row r="233" spans="1:9" x14ac:dyDescent="0.25">
      <c r="A233"/>
      <c r="H233"/>
      <c r="I233"/>
    </row>
    <row r="234" spans="1:9" x14ac:dyDescent="0.25">
      <c r="A234"/>
      <c r="H234"/>
      <c r="I234"/>
    </row>
    <row r="235" spans="1:9" x14ac:dyDescent="0.25">
      <c r="A235"/>
      <c r="H235"/>
      <c r="I235"/>
    </row>
    <row r="236" spans="1:9" x14ac:dyDescent="0.25">
      <c r="A236"/>
      <c r="H236"/>
      <c r="I236"/>
    </row>
    <row r="237" spans="1:9" x14ac:dyDescent="0.25">
      <c r="A237"/>
      <c r="H237"/>
      <c r="I237"/>
    </row>
    <row r="238" spans="1:9" x14ac:dyDescent="0.25">
      <c r="A238"/>
      <c r="H238"/>
      <c r="I238"/>
    </row>
    <row r="239" spans="1:9" x14ac:dyDescent="0.25">
      <c r="A239"/>
      <c r="H239"/>
      <c r="I239"/>
    </row>
    <row r="240" spans="1:9" x14ac:dyDescent="0.25">
      <c r="A240"/>
      <c r="H240"/>
      <c r="I240"/>
    </row>
    <row r="241" spans="1:9" x14ac:dyDescent="0.25">
      <c r="A241"/>
      <c r="H241"/>
      <c r="I241"/>
    </row>
    <row r="242" spans="1:9" x14ac:dyDescent="0.25">
      <c r="A242"/>
      <c r="H242"/>
      <c r="I242"/>
    </row>
    <row r="243" spans="1:9" x14ac:dyDescent="0.25">
      <c r="A243"/>
      <c r="H243"/>
      <c r="I243"/>
    </row>
    <row r="244" spans="1:9" x14ac:dyDescent="0.25">
      <c r="A244"/>
      <c r="H244"/>
      <c r="I244"/>
    </row>
  </sheetData>
  <mergeCells count="16">
    <mergeCell ref="B60:H60"/>
    <mergeCell ref="B46:H46"/>
    <mergeCell ref="B47:H47"/>
    <mergeCell ref="B48:H48"/>
    <mergeCell ref="B50:H50"/>
    <mergeCell ref="G6:P6"/>
    <mergeCell ref="L20:M20"/>
    <mergeCell ref="N27:S27"/>
    <mergeCell ref="L22:L23"/>
    <mergeCell ref="M22:M23"/>
    <mergeCell ref="N28:S28"/>
    <mergeCell ref="B33:D33"/>
    <mergeCell ref="L17:T18"/>
    <mergeCell ref="A17:I18"/>
    <mergeCell ref="A14:H15"/>
    <mergeCell ref="B49:H49"/>
  </mergeCells>
  <conditionalFormatting sqref="E6">
    <cfRule type="iconSet" priority="31">
      <iconSet iconSet="3Symbols2" showValue="0">
        <cfvo type="percent" val="0"/>
        <cfvo type="percent" val="0.5"/>
        <cfvo type="num" val="1"/>
      </iconSet>
    </cfRule>
  </conditionalFormatting>
  <conditionalFormatting sqref="F6">
    <cfRule type="iconSet" priority="32">
      <iconSet showValue="0">
        <cfvo type="percent" val="0"/>
        <cfvo type="num" val="0.2"/>
        <cfvo type="num" val="0.3332"/>
      </iconSet>
    </cfRule>
  </conditionalFormatting>
  <hyperlinks>
    <hyperlink ref="B46" r:id="rId1" display="Download more FREE Statistical PERT templates at https://www.statisticalpert.com" xr:uid="{00000000-0004-0000-0100-000000000000}"/>
    <hyperlink ref="B47" r:id="rId2" display="Take a Pluralsight course on Statistical PERT" xr:uid="{00000000-0004-0000-0100-000001000000}"/>
    <hyperlink ref="B48" r:id="rId3" xr:uid="{00000000-0004-0000-0100-000002000000}"/>
    <hyperlink ref="B50" r:id="rId4" xr:uid="{00000000-0004-0000-0100-000003000000}"/>
    <hyperlink ref="B48:H48" r:id="rId5" display="Watch Statistical PERT videos on YouTube " xr:uid="{00000000-0004-0000-0100-000004000000}"/>
    <hyperlink ref="B49:H49" r:id="rId6" display="Connect with or follow me on LinkedIn" xr:uid="{CCAFB5BE-FE36-482A-A008-AB4AC32DA8B9}"/>
    <hyperlink ref="B47:H47" r:id="rId7" display="Watch a Pluralsight course on Statistical PERT® Normal Edition" xr:uid="{1993F12C-E1C0-45F6-BC0B-C083F4D80262}"/>
    <hyperlink ref="B60" r:id="rId8" display="See the GNU General Public License for more details (http://www.gnu.org/licenses/)." xr:uid="{54E8B87A-ABA9-4349-8A60-60B0F500DB36}"/>
  </hyperlinks>
  <pageMargins left="0.7" right="0.7" top="0.75" bottom="0.75" header="0.3" footer="0.3"/>
  <pageSetup orientation="portrait" r:id="rId9"/>
  <drawing r:id="rId10"/>
  <legacyDrawing r:id="rId11"/>
  <extLst>
    <ext xmlns:x14="http://schemas.microsoft.com/office/spreadsheetml/2009/9/main" uri="{78C0D931-6437-407d-A8EE-F0AAD7539E65}">
      <x14:conditionalFormattings>
        <x14:conditionalFormatting xmlns:xm="http://schemas.microsoft.com/office/excel/2006/main">
          <x14:cfRule type="expression" priority="33" id="{8792E5E1-96E8-45D4-85F8-8CEDBB85E222}">
            <xm:f>IF($B$33=VLookups!$A$43,TRUE,FALSE)</xm:f>
            <x14:dxf>
              <numFmt numFmtId="9" formatCode="&quot;$&quot;#,##0_);\(&quot;$&quot;#,##0\)"/>
            </x14:dxf>
          </x14:cfRule>
          <xm:sqref>B4:D4 G9 K4 L24 J18 N30:S30</xm:sqref>
        </x14:conditionalFormatting>
        <x14:conditionalFormatting xmlns:xm="http://schemas.microsoft.com/office/excel/2006/main">
          <x14:cfRule type="expression" priority="1" id="{AA003390-8815-4F8D-9713-B9F9531A260A}">
            <xm:f>IF($B$115=VLookups!$A$43,TRUE,FALSE)</xm:f>
            <x14:dxf>
              <numFmt numFmtId="9" formatCode="&quot;$&quot;#,##0_);\(&quot;$&quot;#,##0\)"/>
            </x14:dxf>
          </x14:cfRule>
          <xm:sqref>B40:D40</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VLookups!$A$43:$A$44</xm:f>
          </x14:formula1>
          <xm:sqref>B33:D33</xm:sqref>
        </x14:dataValidation>
        <x14:dataValidation type="list" allowBlank="1" showInputMessage="1" showErrorMessage="1" xr:uid="{00000000-0002-0000-0100-000001000000}">
          <x14:formula1>
            <xm:f>VLookups!$A$38:$A$39</xm:f>
          </x14:formula1>
          <xm:sqref>L20:M20</xm:sqref>
        </x14:dataValidation>
        <x14:dataValidation type="list" allowBlank="1" showInputMessage="1" showErrorMessage="1" xr:uid="{00000000-0002-0000-0100-000002000000}">
          <x14:formula1>
            <xm:f>VLookups!$A$2:$A$8</xm:f>
          </x14:formula1>
          <xm:sqref>H12:I12</xm:sqref>
        </x14:dataValidation>
        <x14:dataValidation type="list" allowBlank="1" showInputMessage="1" showErrorMessage="1" xr:uid="{00000000-0002-0000-0100-000003000000}">
          <x14:formula1>
            <xm:f>VLookups!$B$24:$B$34</xm:f>
          </x14:formula1>
          <xm:sqref>D38</xm:sqref>
        </x14:dataValidation>
        <x14:dataValidation type="list" allowBlank="1" showInputMessage="1" showErrorMessage="1" xr:uid="{00000000-0002-0000-0100-000004000000}">
          <x14:formula1>
            <xm:f>VLookups!$B$11:$B$21</xm:f>
          </x14:formula1>
          <xm:sqref>B38</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E7172DA5-EA31-4CD5-9823-AC282EA56310}">
          <x14:colorSeries theme="1"/>
          <x14:colorNegative rgb="FFD00000"/>
          <x14:colorAxis rgb="FF000000"/>
          <x14:colorMarkers rgb="FFD00000"/>
          <x14:colorFirst rgb="FFD00000"/>
          <x14:colorLast rgb="FFD00000"/>
          <x14:colorHigh rgb="FFD00000"/>
          <x14:colorLow rgb="FFD00000"/>
          <x14:sparklines>
            <x14:sparkline>
              <xm:f>'SPERT® Normal for Beginners'!C64:C164</xm:f>
              <xm:sqref>I15</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P343"/>
  <sheetViews>
    <sheetView showGridLines="0" zoomScaleNormal="100" workbookViewId="0">
      <pane ySplit="3" topLeftCell="A4" activePane="bottomLeft" state="frozen"/>
      <selection pane="bottomLeft" activeCell="C4" sqref="C4"/>
    </sheetView>
  </sheetViews>
  <sheetFormatPr defaultRowHeight="15" x14ac:dyDescent="0.25"/>
  <cols>
    <col min="1" max="1" width="5.7109375" style="1" customWidth="1"/>
    <col min="2" max="4" width="13.7109375" customWidth="1"/>
    <col min="5" max="6" width="4.7109375" style="1" customWidth="1"/>
    <col min="7" max="7" width="13.7109375" customWidth="1"/>
    <col min="8" max="8" width="25.7109375" style="1" customWidth="1"/>
    <col min="9" max="9" width="7.7109375" style="1" customWidth="1"/>
    <col min="10" max="10" width="11.7109375" customWidth="1"/>
    <col min="11" max="11" width="13.5703125" hidden="1" customWidth="1"/>
    <col min="12" max="12" width="13.7109375" customWidth="1"/>
    <col min="13" max="13" width="10.7109375" customWidth="1"/>
    <col min="14" max="19" width="13.7109375" customWidth="1"/>
    <col min="21" max="122" width="9.140625" hidden="1" customWidth="1"/>
    <col min="123" max="123" width="12.140625" hidden="1" customWidth="1"/>
    <col min="124" max="214" width="9.28515625" hidden="1" customWidth="1"/>
    <col min="215" max="215" width="12" hidden="1" customWidth="1"/>
    <col min="216" max="216" width="11" hidden="1" customWidth="1"/>
    <col min="217" max="223" width="12" hidden="1" customWidth="1"/>
  </cols>
  <sheetData>
    <row r="1" spans="1:224" ht="24" customHeight="1" x14ac:dyDescent="0.25">
      <c r="A1" s="58"/>
      <c r="B1" s="58" t="s">
        <v>139</v>
      </c>
      <c r="C1" s="5"/>
      <c r="D1" s="5"/>
      <c r="E1" s="2"/>
      <c r="F1" s="2"/>
      <c r="G1" s="5"/>
      <c r="H1" s="2"/>
      <c r="I1" s="2"/>
      <c r="J1" s="5"/>
      <c r="K1" s="5"/>
      <c r="L1" s="299" t="s">
        <v>78</v>
      </c>
      <c r="M1" s="300"/>
      <c r="N1" s="315" t="str">
        <f>VLOOKUP(L1,VLookups!A38:C39,3,FALSE)</f>
        <v>Show the likelihood that the SPERT estimates will be EQUAL TO or GREATER THAN an uncertainty</v>
      </c>
      <c r="O1" s="315"/>
      <c r="P1" s="315"/>
      <c r="Q1" s="315"/>
      <c r="R1" s="315"/>
      <c r="S1" s="315"/>
      <c r="T1" s="5"/>
    </row>
    <row r="2" spans="1:224" ht="15" customHeight="1" x14ac:dyDescent="0.25">
      <c r="B2" s="55">
        <v>-0.5</v>
      </c>
      <c r="C2" s="97" t="s">
        <v>91</v>
      </c>
      <c r="D2" s="110">
        <v>1</v>
      </c>
      <c r="E2" s="27"/>
      <c r="F2" s="27"/>
      <c r="G2" s="26"/>
      <c r="H2" s="27"/>
      <c r="I2" s="27"/>
      <c r="J2" s="5"/>
      <c r="K2" s="5"/>
      <c r="L2" s="319" t="s">
        <v>75</v>
      </c>
      <c r="M2" s="319" t="s">
        <v>76</v>
      </c>
      <c r="N2" s="316" t="s">
        <v>55</v>
      </c>
      <c r="O2" s="317"/>
      <c r="P2" s="317"/>
      <c r="Q2" s="317"/>
      <c r="R2" s="317"/>
      <c r="S2" s="318"/>
      <c r="T2" s="5"/>
      <c r="U2" s="177" t="s">
        <v>191</v>
      </c>
    </row>
    <row r="3" spans="1:224" x14ac:dyDescent="0.25">
      <c r="A3" s="3" t="s">
        <v>5</v>
      </c>
      <c r="B3" s="61" t="s">
        <v>42</v>
      </c>
      <c r="C3" s="61" t="s">
        <v>6</v>
      </c>
      <c r="D3" s="61" t="s">
        <v>43</v>
      </c>
      <c r="E3" s="61"/>
      <c r="F3" s="61"/>
      <c r="G3" s="61" t="s">
        <v>71</v>
      </c>
      <c r="H3" s="61" t="s">
        <v>9</v>
      </c>
      <c r="I3" s="61" t="s">
        <v>185</v>
      </c>
      <c r="J3" s="61" t="s">
        <v>69</v>
      </c>
      <c r="K3" s="61" t="s">
        <v>87</v>
      </c>
      <c r="L3" s="320"/>
      <c r="M3" s="320"/>
      <c r="N3" s="108">
        <v>0.1</v>
      </c>
      <c r="O3" s="56">
        <v>0.9</v>
      </c>
      <c r="P3" s="56">
        <v>0.85</v>
      </c>
      <c r="Q3" s="56">
        <v>0.8</v>
      </c>
      <c r="R3" s="56">
        <v>0.75</v>
      </c>
      <c r="S3" s="56">
        <v>0.5</v>
      </c>
      <c r="T3" s="5"/>
      <c r="U3" s="177" t="s">
        <v>192</v>
      </c>
      <c r="DS3" s="177" t="s">
        <v>186</v>
      </c>
      <c r="HP3" s="180" t="s">
        <v>232</v>
      </c>
    </row>
    <row r="4" spans="1:224" x14ac:dyDescent="0.25">
      <c r="A4" s="4">
        <v>1</v>
      </c>
      <c r="B4" s="104">
        <f>IF(C4&gt;0,C4*(1+$B$2),"")</f>
        <v>60</v>
      </c>
      <c r="C4" s="103">
        <v>120</v>
      </c>
      <c r="D4" s="104">
        <f>IF(C4&gt;0,C4*(1+$D$2),"")</f>
        <v>240</v>
      </c>
      <c r="E4" s="38">
        <f t="shared" ref="E4:E67" si="0">IF(OR(ISBLANK(C4),ISBLANK(D4),ISBLANK(B4)),"",IF(AND(B4&gt;0,C4&gt;0,D4&gt;0),IF(C4&gt;B4,IF(D4&gt;C4,1,-1),-1)))</f>
        <v>1</v>
      </c>
      <c r="F4" s="38">
        <f t="shared" ref="F4:F67" si="1">IF(OR(ISBLANK(B4),ISBLANK(C4),ISBLANK(D4)),"",IFERROR(MIN(C4-B4,D4-C4)/MAX(C4-B4,D4-C4),""))</f>
        <v>0.5</v>
      </c>
      <c r="G4" s="81">
        <f>IF(AND(B4&gt;0,C4&gt;0,D4&gt;0),(B4+(4*C4)+D4)/6,"")</f>
        <v>130</v>
      </c>
      <c r="H4" s="24" t="s">
        <v>14</v>
      </c>
      <c r="I4" s="61"/>
      <c r="J4" s="82">
        <f>IF(AND(B4&gt;0,C4&gt;0,D4&gt;0,NOT(ISBLANK(H4))),(D4-B4)*VLOOKUP(H4,VLookups!$A$2:$B$8,2,FALSE),"")</f>
        <v>12.727922061357855</v>
      </c>
      <c r="K4" s="83">
        <f t="shared" ref="K4:K67" si="2">IF(J4="","",J4^2)</f>
        <v>162</v>
      </c>
      <c r="L4" s="103">
        <v>150</v>
      </c>
      <c r="M4" s="34">
        <f>IF(AND(L4&gt;0,C4&gt;0,J4&gt;0,NOT(ISBLANK(H4))),ABS(VLOOKUP($L$1,VLookups!$A$38:$B$39,2,FALSE)-_xlfn.NORM.DIST(L4,G4,J4,TRUE)),"")</f>
        <v>0.94194912800972574</v>
      </c>
      <c r="N4" s="102">
        <f>IF(AND($B4&gt;0,$C4&gt;0,$D4&gt;0,NOT(ISBLANK($H4))),_xlfn.NORM.INV(ABS(VLOOKUP($L$1,VLookups!$A$38:$B$39,2,FALSE)-N$3),$G4,$J4),"")</f>
        <v>113.68851155613717</v>
      </c>
      <c r="O4" s="101">
        <f>IF(AND($B4&gt;0,$C4&gt;0,$D4&gt;0,NOT(ISBLANK($H4))),_xlfn.NORM.INV(ABS(VLOOKUP($L$1,VLookups!$A$38:$B$39,2,FALSE)-O$3),$G4,$J4),"")</f>
        <v>146.31148844386283</v>
      </c>
      <c r="P4" s="102">
        <f>IF(AND($B4&gt;0,$C4&gt;0,$D4&gt;0,NOT(ISBLANK($H4))),_xlfn.NORM.INV(ABS(VLOOKUP($L$1,VLookups!$A$38:$B$39,2,FALSE)-P$3),$G4,$J4),"")</f>
        <v>143.19164340326591</v>
      </c>
      <c r="Q4" s="101">
        <f>IF(AND($B4&gt;0,$C4&gt;0,$D4&gt;0,NOT(ISBLANK($H4))),_xlfn.NORM.INV(ABS(VLOOKUP($L$1,VLookups!$A$38:$B$39,2,FALSE)-Q$3),$G4,$J4),"")</f>
        <v>140.71208946609991</v>
      </c>
      <c r="R4" s="102">
        <f>IF(AND($B4&gt;0,$C4&gt;0,$D4&gt;0,NOT(ISBLANK($H4))),_xlfn.NORM.INV(ABS(VLOOKUP($L$1,VLookups!$A$38:$B$39,2,FALSE)-R$3),$G4,$J4),"")</f>
        <v>138.58485297168045</v>
      </c>
      <c r="S4" s="101">
        <f>IF(AND($B4&gt;0,$C4&gt;0,$D4&gt;0,NOT(ISBLANK($H4))),_xlfn.NORM.INV(ABS(VLOOKUP($L$1,VLookups!$A$38:$B$39,2,FALSE)-S$3),$G4,$J4),"")</f>
        <v>130</v>
      </c>
      <c r="T4" s="5"/>
      <c r="U4" s="178">
        <f>IF(AND(B4&gt;0,C4&gt;0,D4&gt;0),ABS(B4-D4)/60,"")</f>
        <v>3</v>
      </c>
      <c r="V4" s="52">
        <f>IF(ISNONTEXT($U4),W4-$U4,"")</f>
        <v>0</v>
      </c>
      <c r="W4" s="52">
        <f t="shared" ref="W4:AO4" si="3">IF(ISNONTEXT($U4),X4-$U4,"")</f>
        <v>3</v>
      </c>
      <c r="X4" s="52">
        <f t="shared" si="3"/>
        <v>6</v>
      </c>
      <c r="Y4" s="52">
        <f t="shared" si="3"/>
        <v>9</v>
      </c>
      <c r="Z4" s="52">
        <f t="shared" si="3"/>
        <v>12</v>
      </c>
      <c r="AA4" s="52">
        <f t="shared" si="3"/>
        <v>15</v>
      </c>
      <c r="AB4" s="52">
        <f t="shared" si="3"/>
        <v>18</v>
      </c>
      <c r="AC4" s="52">
        <f t="shared" si="3"/>
        <v>21</v>
      </c>
      <c r="AD4" s="52">
        <f t="shared" si="3"/>
        <v>24</v>
      </c>
      <c r="AE4" s="52">
        <f t="shared" si="3"/>
        <v>27</v>
      </c>
      <c r="AF4" s="52">
        <f t="shared" si="3"/>
        <v>30</v>
      </c>
      <c r="AG4" s="52">
        <f t="shared" si="3"/>
        <v>33</v>
      </c>
      <c r="AH4" s="52">
        <f t="shared" si="3"/>
        <v>36</v>
      </c>
      <c r="AI4" s="52">
        <f t="shared" si="3"/>
        <v>39</v>
      </c>
      <c r="AJ4" s="52">
        <f t="shared" si="3"/>
        <v>42</v>
      </c>
      <c r="AK4" s="52">
        <f t="shared" si="3"/>
        <v>45</v>
      </c>
      <c r="AL4" s="52">
        <f t="shared" si="3"/>
        <v>48</v>
      </c>
      <c r="AM4" s="52">
        <f t="shared" si="3"/>
        <v>51</v>
      </c>
      <c r="AN4" s="52">
        <f t="shared" si="3"/>
        <v>54</v>
      </c>
      <c r="AO4" s="52">
        <f t="shared" si="3"/>
        <v>57</v>
      </c>
      <c r="AP4" s="193">
        <f>IF(ISNONTEXT($U4),$B4,"")</f>
        <v>60</v>
      </c>
      <c r="AQ4" s="52">
        <f>IF(ISNONTEXT($U4),AP4+$U4,"")</f>
        <v>63</v>
      </c>
      <c r="AR4" s="52">
        <f t="shared" ref="AR4:DC4" si="4">IF(ISNONTEXT($U4),AQ4+$U4,"")</f>
        <v>66</v>
      </c>
      <c r="AS4" s="52">
        <f t="shared" si="4"/>
        <v>69</v>
      </c>
      <c r="AT4" s="52">
        <f t="shared" si="4"/>
        <v>72</v>
      </c>
      <c r="AU4" s="52">
        <f t="shared" si="4"/>
        <v>75</v>
      </c>
      <c r="AV4" s="52">
        <f t="shared" si="4"/>
        <v>78</v>
      </c>
      <c r="AW4" s="52">
        <f t="shared" si="4"/>
        <v>81</v>
      </c>
      <c r="AX4" s="52">
        <f t="shared" si="4"/>
        <v>84</v>
      </c>
      <c r="AY4" s="52">
        <f t="shared" si="4"/>
        <v>87</v>
      </c>
      <c r="AZ4" s="52">
        <f t="shared" si="4"/>
        <v>90</v>
      </c>
      <c r="BA4" s="52">
        <f t="shared" si="4"/>
        <v>93</v>
      </c>
      <c r="BB4" s="52">
        <f t="shared" si="4"/>
        <v>96</v>
      </c>
      <c r="BC4" s="52">
        <f t="shared" si="4"/>
        <v>99</v>
      </c>
      <c r="BD4" s="52">
        <f t="shared" si="4"/>
        <v>102</v>
      </c>
      <c r="BE4" s="52">
        <f t="shared" si="4"/>
        <v>105</v>
      </c>
      <c r="BF4" s="52">
        <f t="shared" si="4"/>
        <v>108</v>
      </c>
      <c r="BG4" s="52">
        <f t="shared" si="4"/>
        <v>111</v>
      </c>
      <c r="BH4" s="52">
        <f t="shared" si="4"/>
        <v>114</v>
      </c>
      <c r="BI4" s="52">
        <f t="shared" si="4"/>
        <v>117</v>
      </c>
      <c r="BJ4" s="52">
        <f t="shared" si="4"/>
        <v>120</v>
      </c>
      <c r="BK4" s="52">
        <f t="shared" si="4"/>
        <v>123</v>
      </c>
      <c r="BL4" s="52">
        <f t="shared" si="4"/>
        <v>126</v>
      </c>
      <c r="BM4" s="52">
        <f t="shared" si="4"/>
        <v>129</v>
      </c>
      <c r="BN4" s="52">
        <f t="shared" si="4"/>
        <v>132</v>
      </c>
      <c r="BO4" s="52">
        <f t="shared" si="4"/>
        <v>135</v>
      </c>
      <c r="BP4" s="52">
        <f t="shared" si="4"/>
        <v>138</v>
      </c>
      <c r="BQ4" s="52">
        <f t="shared" si="4"/>
        <v>141</v>
      </c>
      <c r="BR4" s="52">
        <f t="shared" si="4"/>
        <v>144</v>
      </c>
      <c r="BS4" s="52">
        <f t="shared" si="4"/>
        <v>147</v>
      </c>
      <c r="BT4" s="52">
        <f t="shared" si="4"/>
        <v>150</v>
      </c>
      <c r="BU4" s="52">
        <f t="shared" si="4"/>
        <v>153</v>
      </c>
      <c r="BV4" s="52">
        <f t="shared" si="4"/>
        <v>156</v>
      </c>
      <c r="BW4" s="52">
        <f t="shared" si="4"/>
        <v>159</v>
      </c>
      <c r="BX4" s="52">
        <f t="shared" si="4"/>
        <v>162</v>
      </c>
      <c r="BY4" s="52">
        <f t="shared" si="4"/>
        <v>165</v>
      </c>
      <c r="BZ4" s="52">
        <f t="shared" si="4"/>
        <v>168</v>
      </c>
      <c r="CA4" s="52">
        <f t="shared" si="4"/>
        <v>171</v>
      </c>
      <c r="CB4" s="52">
        <f t="shared" si="4"/>
        <v>174</v>
      </c>
      <c r="CC4" s="52">
        <f t="shared" si="4"/>
        <v>177</v>
      </c>
      <c r="CD4" s="52">
        <f t="shared" si="4"/>
        <v>180</v>
      </c>
      <c r="CE4" s="52">
        <f t="shared" si="4"/>
        <v>183</v>
      </c>
      <c r="CF4" s="52">
        <f t="shared" si="4"/>
        <v>186</v>
      </c>
      <c r="CG4" s="52">
        <f t="shared" si="4"/>
        <v>189</v>
      </c>
      <c r="CH4" s="52">
        <f t="shared" si="4"/>
        <v>192</v>
      </c>
      <c r="CI4" s="52">
        <f t="shared" si="4"/>
        <v>195</v>
      </c>
      <c r="CJ4" s="52">
        <f t="shared" si="4"/>
        <v>198</v>
      </c>
      <c r="CK4" s="52">
        <f t="shared" si="4"/>
        <v>201</v>
      </c>
      <c r="CL4" s="52">
        <f t="shared" si="4"/>
        <v>204</v>
      </c>
      <c r="CM4" s="52">
        <f t="shared" si="4"/>
        <v>207</v>
      </c>
      <c r="CN4" s="52">
        <f t="shared" si="4"/>
        <v>210</v>
      </c>
      <c r="CO4" s="52">
        <f t="shared" si="4"/>
        <v>213</v>
      </c>
      <c r="CP4" s="52">
        <f t="shared" si="4"/>
        <v>216</v>
      </c>
      <c r="CQ4" s="52">
        <f t="shared" si="4"/>
        <v>219</v>
      </c>
      <c r="CR4" s="52">
        <f t="shared" si="4"/>
        <v>222</v>
      </c>
      <c r="CS4" s="52">
        <f t="shared" si="4"/>
        <v>225</v>
      </c>
      <c r="CT4" s="52">
        <f t="shared" si="4"/>
        <v>228</v>
      </c>
      <c r="CU4" s="52">
        <f t="shared" si="4"/>
        <v>231</v>
      </c>
      <c r="CV4" s="52">
        <f t="shared" si="4"/>
        <v>234</v>
      </c>
      <c r="CW4" s="52">
        <f t="shared" si="4"/>
        <v>237</v>
      </c>
      <c r="CX4" s="52">
        <f t="shared" si="4"/>
        <v>240</v>
      </c>
      <c r="CY4" s="52">
        <f t="shared" si="4"/>
        <v>243</v>
      </c>
      <c r="CZ4" s="52">
        <f t="shared" si="4"/>
        <v>246</v>
      </c>
      <c r="DA4" s="52">
        <f t="shared" si="4"/>
        <v>249</v>
      </c>
      <c r="DB4" s="52">
        <f t="shared" si="4"/>
        <v>252</v>
      </c>
      <c r="DC4" s="52">
        <f t="shared" si="4"/>
        <v>255</v>
      </c>
      <c r="DD4" s="52">
        <f t="shared" ref="DD4:DR4" si="5">IF(ISNONTEXT($U4),DC4+$U4,"")</f>
        <v>258</v>
      </c>
      <c r="DE4" s="52">
        <f t="shared" si="5"/>
        <v>261</v>
      </c>
      <c r="DF4" s="52">
        <f t="shared" si="5"/>
        <v>264</v>
      </c>
      <c r="DG4" s="52">
        <f t="shared" si="5"/>
        <v>267</v>
      </c>
      <c r="DH4" s="52">
        <f t="shared" si="5"/>
        <v>270</v>
      </c>
      <c r="DI4" s="52">
        <f t="shared" si="5"/>
        <v>273</v>
      </c>
      <c r="DJ4" s="52">
        <f t="shared" si="5"/>
        <v>276</v>
      </c>
      <c r="DK4" s="52">
        <f t="shared" si="5"/>
        <v>279</v>
      </c>
      <c r="DL4" s="52">
        <f t="shared" si="5"/>
        <v>282</v>
      </c>
      <c r="DM4" s="52">
        <f t="shared" si="5"/>
        <v>285</v>
      </c>
      <c r="DN4" s="52">
        <f t="shared" si="5"/>
        <v>288</v>
      </c>
      <c r="DO4" s="52">
        <f t="shared" si="5"/>
        <v>291</v>
      </c>
      <c r="DP4" s="52">
        <f t="shared" si="5"/>
        <v>294</v>
      </c>
      <c r="DQ4" s="52">
        <f t="shared" si="5"/>
        <v>297</v>
      </c>
      <c r="DR4" s="52">
        <f t="shared" si="5"/>
        <v>300</v>
      </c>
      <c r="DS4" s="179">
        <f>IF(ISNONTEXT($J4),_xlfn.NORM.DIST(V4,$G4,$J4,FALSE),NA())</f>
        <v>6.9684777237783428E-25</v>
      </c>
      <c r="DT4" s="179">
        <f t="shared" ref="DT4:GE4" si="6">IF(ISNONTEXT($J4),_xlfn.NORM.DIST(W4,$G4,$J4,FALSE),NA())</f>
        <v>7.5265843513652467E-24</v>
      </c>
      <c r="DU4" s="179">
        <f t="shared" si="6"/>
        <v>7.6900732942609377E-23</v>
      </c>
      <c r="DV4" s="179">
        <f t="shared" si="6"/>
        <v>7.4325108828212766E-22</v>
      </c>
      <c r="DW4" s="179">
        <f t="shared" si="6"/>
        <v>6.7953707621369362E-21</v>
      </c>
      <c r="DX4" s="179">
        <f t="shared" si="6"/>
        <v>5.8771028299553976E-20</v>
      </c>
      <c r="DY4" s="179">
        <f t="shared" si="6"/>
        <v>4.8082379351379858E-19</v>
      </c>
      <c r="DZ4" s="179">
        <f t="shared" si="6"/>
        <v>3.7211839606947974E-18</v>
      </c>
      <c r="EA4" s="179">
        <f t="shared" si="6"/>
        <v>2.7242619145989223E-17</v>
      </c>
      <c r="EB4" s="179">
        <f t="shared" si="6"/>
        <v>1.8866402969921681E-16</v>
      </c>
      <c r="EC4" s="179">
        <f t="shared" si="6"/>
        <v>1.2359527908805918E-15</v>
      </c>
      <c r="ED4" s="179">
        <f t="shared" si="6"/>
        <v>7.6592666172814608E-15</v>
      </c>
      <c r="EE4" s="179">
        <f t="shared" si="6"/>
        <v>4.4899863552250668E-14</v>
      </c>
      <c r="EF4" s="179">
        <f t="shared" si="6"/>
        <v>2.4898626113584396E-13</v>
      </c>
      <c r="EG4" s="179">
        <f t="shared" si="6"/>
        <v>1.3061055504210289E-12</v>
      </c>
      <c r="EH4" s="179">
        <f t="shared" si="6"/>
        <v>6.481174209111375E-12</v>
      </c>
      <c r="EI4" s="179">
        <f t="shared" si="6"/>
        <v>3.0422972438497199E-11</v>
      </c>
      <c r="EJ4" s="179">
        <f t="shared" si="6"/>
        <v>1.3508966404695406E-10</v>
      </c>
      <c r="EK4" s="179">
        <f t="shared" si="6"/>
        <v>5.6743370394011511E-10</v>
      </c>
      <c r="EL4" s="179">
        <f t="shared" si="6"/>
        <v>2.2546579401310292E-9</v>
      </c>
      <c r="EM4" s="179">
        <f t="shared" si="6"/>
        <v>8.4745906058224366E-9</v>
      </c>
      <c r="EN4" s="179">
        <f t="shared" si="6"/>
        <v>3.0132094450624319E-8</v>
      </c>
      <c r="EO4" s="179">
        <f t="shared" si="6"/>
        <v>1.0134736033162274E-7</v>
      </c>
      <c r="EP4" s="179">
        <f t="shared" si="6"/>
        <v>3.2245424006306187E-7</v>
      </c>
      <c r="EQ4" s="179">
        <f t="shared" si="6"/>
        <v>9.7050163445319488E-7</v>
      </c>
      <c r="ER4" s="179">
        <f t="shared" si="6"/>
        <v>2.7631023934709469E-6</v>
      </c>
      <c r="ES4" s="179">
        <f t="shared" si="6"/>
        <v>7.4416667165502108E-6</v>
      </c>
      <c r="ET4" s="179">
        <f t="shared" si="6"/>
        <v>1.8959024213749054E-5</v>
      </c>
      <c r="EU4" s="179">
        <f t="shared" si="6"/>
        <v>4.5691380043308523E-5</v>
      </c>
      <c r="EV4" s="179">
        <f t="shared" si="6"/>
        <v>1.0416578679311947E-4</v>
      </c>
      <c r="EW4" s="179">
        <f t="shared" si="6"/>
        <v>2.2464070343153941E-4</v>
      </c>
      <c r="EX4" s="179">
        <f t="shared" si="6"/>
        <v>4.5827306359179983E-4</v>
      </c>
      <c r="EY4" s="179">
        <f t="shared" si="6"/>
        <v>8.8436743132465421E-4</v>
      </c>
      <c r="EZ4" s="179">
        <f t="shared" si="6"/>
        <v>1.6144094036297347E-3</v>
      </c>
      <c r="FA4" s="179">
        <f t="shared" si="6"/>
        <v>2.7878355096275682E-3</v>
      </c>
      <c r="FB4" s="179">
        <f t="shared" si="6"/>
        <v>4.5540012060847623E-3</v>
      </c>
      <c r="FC4" s="179">
        <f t="shared" si="6"/>
        <v>7.0370666736603608E-3</v>
      </c>
      <c r="FD4" s="179">
        <f t="shared" si="6"/>
        <v>1.0286383674383061E-2</v>
      </c>
      <c r="FE4" s="179">
        <f t="shared" si="6"/>
        <v>1.4223494240528515E-2</v>
      </c>
      <c r="FF4" s="179">
        <f t="shared" si="6"/>
        <v>1.8604688891485744E-2</v>
      </c>
      <c r="FG4" s="179">
        <f t="shared" si="6"/>
        <v>2.3020303855851111E-2</v>
      </c>
      <c r="FH4" s="179">
        <f t="shared" si="6"/>
        <v>2.6944629747919346E-2</v>
      </c>
      <c r="FI4" s="179">
        <f t="shared" si="6"/>
        <v>2.9833617512079295E-2</v>
      </c>
      <c r="FJ4" s="179">
        <f t="shared" si="6"/>
        <v>3.124727456341047E-2</v>
      </c>
      <c r="FK4" s="179">
        <f t="shared" si="6"/>
        <v>3.0959283297528024E-2</v>
      </c>
      <c r="FL4" s="179">
        <f t="shared" si="6"/>
        <v>2.9016309960825017E-2</v>
      </c>
      <c r="FM4" s="179">
        <f t="shared" si="6"/>
        <v>2.572562852714547E-2</v>
      </c>
      <c r="FN4" s="179">
        <f t="shared" si="6"/>
        <v>2.1575572846903906E-2</v>
      </c>
      <c r="FO4" s="179">
        <f t="shared" si="6"/>
        <v>1.7117140100527676E-2</v>
      </c>
      <c r="FP4" s="179">
        <f t="shared" si="6"/>
        <v>1.2846138617870652E-2</v>
      </c>
      <c r="FQ4" s="179">
        <f t="shared" si="6"/>
        <v>9.1198255619732906E-3</v>
      </c>
      <c r="FR4" s="179">
        <f t="shared" si="6"/>
        <v>6.1245331234247424E-3</v>
      </c>
      <c r="FS4" s="179">
        <f t="shared" si="6"/>
        <v>3.890737876332442E-3</v>
      </c>
      <c r="FT4" s="179">
        <f t="shared" si="6"/>
        <v>2.3381021792989879E-3</v>
      </c>
      <c r="FU4" s="179">
        <f t="shared" si="6"/>
        <v>1.3291302101957176E-3</v>
      </c>
      <c r="FV4" s="179">
        <f t="shared" si="6"/>
        <v>7.147334382980174E-4</v>
      </c>
      <c r="FW4" s="179">
        <f t="shared" si="6"/>
        <v>3.6357432034183658E-4</v>
      </c>
      <c r="FX4" s="179">
        <f t="shared" si="6"/>
        <v>1.7495035574219414E-4</v>
      </c>
      <c r="FY4" s="179">
        <f t="shared" si="6"/>
        <v>7.9635917437463665E-5</v>
      </c>
      <c r="FZ4" s="179">
        <f t="shared" si="6"/>
        <v>3.4290646581788279E-5</v>
      </c>
      <c r="GA4" s="179">
        <f t="shared" si="6"/>
        <v>1.3967378093256219E-5</v>
      </c>
      <c r="GB4" s="179">
        <f t="shared" si="6"/>
        <v>5.3817885906830205E-6</v>
      </c>
      <c r="GC4" s="179">
        <f t="shared" si="6"/>
        <v>1.961602049293699E-6</v>
      </c>
      <c r="GD4" s="179">
        <f t="shared" si="6"/>
        <v>6.7634410367167922E-7</v>
      </c>
      <c r="GE4" s="179">
        <f t="shared" si="6"/>
        <v>2.2059569799824102E-7</v>
      </c>
      <c r="GF4" s="179">
        <f t="shared" ref="GF4:HM4" si="7">IF(ISNONTEXT($J4),_xlfn.NORM.DIST(CI4,$G4,$J4,FALSE),NA())</f>
        <v>6.8061089667199655E-8</v>
      </c>
      <c r="GG4" s="179">
        <f t="shared" si="7"/>
        <v>1.9864300934888917E-8</v>
      </c>
      <c r="GH4" s="179">
        <f t="shared" si="7"/>
        <v>5.4842873642854905E-9</v>
      </c>
      <c r="GI4" s="179">
        <f t="shared" si="7"/>
        <v>1.4323186549991534E-9</v>
      </c>
      <c r="GJ4" s="179">
        <f t="shared" si="7"/>
        <v>3.5386012186000657E-10</v>
      </c>
      <c r="GK4" s="179">
        <f t="shared" si="7"/>
        <v>8.2698213147277316E-11</v>
      </c>
      <c r="GL4" s="179">
        <f t="shared" si="7"/>
        <v>1.828239794613338E-11</v>
      </c>
      <c r="GM4" s="179">
        <f t="shared" si="7"/>
        <v>3.8233382226432372E-12</v>
      </c>
      <c r="GN4" s="179">
        <f t="shared" si="7"/>
        <v>7.5635347761762182E-13</v>
      </c>
      <c r="GO4" s="179">
        <f t="shared" si="7"/>
        <v>1.4154007661827278E-13</v>
      </c>
      <c r="GP4" s="179">
        <f t="shared" si="7"/>
        <v>2.5055701902435365E-14</v>
      </c>
      <c r="GQ4" s="179">
        <f t="shared" si="7"/>
        <v>4.1957175973619583E-15</v>
      </c>
      <c r="GR4" s="179">
        <f t="shared" si="7"/>
        <v>6.6462772497665231E-16</v>
      </c>
      <c r="GS4" s="179">
        <f t="shared" si="7"/>
        <v>9.9591709551285817E-17</v>
      </c>
      <c r="GT4" s="179">
        <f t="shared" si="7"/>
        <v>1.4116936121897973E-17</v>
      </c>
      <c r="GU4" s="179">
        <f t="shared" si="7"/>
        <v>1.8929111986116925E-18</v>
      </c>
      <c r="GV4" s="179">
        <f t="shared" si="7"/>
        <v>2.4010022129220135E-19</v>
      </c>
      <c r="GW4" s="179">
        <f t="shared" si="7"/>
        <v>2.8808948610530947E-20</v>
      </c>
      <c r="GX4" s="179">
        <f t="shared" si="7"/>
        <v>3.2699023713176224E-21</v>
      </c>
      <c r="GY4" s="179">
        <f t="shared" si="7"/>
        <v>3.5108695439283877E-22</v>
      </c>
      <c r="GZ4" s="179">
        <f t="shared" si="7"/>
        <v>3.5658833103573057E-23</v>
      </c>
      <c r="HA4" s="179">
        <f t="shared" si="7"/>
        <v>3.4260373318399224E-24</v>
      </c>
      <c r="HB4" s="179">
        <f t="shared" si="7"/>
        <v>3.1137918918023668E-25</v>
      </c>
      <c r="HC4" s="179">
        <f t="shared" si="7"/>
        <v>2.6770692443551475E-26</v>
      </c>
      <c r="HD4" s="179">
        <f t="shared" si="7"/>
        <v>2.1772191959376634E-27</v>
      </c>
      <c r="HE4" s="179">
        <f t="shared" si="7"/>
        <v>1.6750093419056564E-28</v>
      </c>
      <c r="HF4" s="179">
        <f t="shared" si="7"/>
        <v>1.2190031872541505E-29</v>
      </c>
      <c r="HG4" s="179">
        <f t="shared" si="7"/>
        <v>8.3919903837002256E-31</v>
      </c>
      <c r="HH4" s="179">
        <f t="shared" si="7"/>
        <v>5.4650940812683893E-32</v>
      </c>
      <c r="HI4" s="179">
        <f t="shared" si="7"/>
        <v>3.3666877336320994E-33</v>
      </c>
      <c r="HJ4" s="179">
        <f t="shared" si="7"/>
        <v>1.9619166794203699E-34</v>
      </c>
      <c r="HK4" s="179">
        <f t="shared" si="7"/>
        <v>1.0815106760911687E-35</v>
      </c>
      <c r="HL4" s="179">
        <f t="shared" si="7"/>
        <v>5.6396686862157977E-37</v>
      </c>
      <c r="HM4" s="179">
        <f t="shared" si="7"/>
        <v>2.7819473106409925E-38</v>
      </c>
      <c r="HN4" s="179">
        <f t="shared" ref="HN4:HN10" si="8">IF(ISNONTEXT($J4),_xlfn.NORM.DIST(DQ4,$G4,$J4,FALSE),NA())</f>
        <v>1.2981256704447733E-39</v>
      </c>
      <c r="HO4" s="179">
        <f t="shared" ref="HO4:HO10" si="9">IF(ISNONTEXT($J4),_xlfn.NORM.DIST(DR4,$G4,$J4,FALSE),NA())</f>
        <v>5.7300327585656865E-41</v>
      </c>
    </row>
    <row r="5" spans="1:224" x14ac:dyDescent="0.25">
      <c r="A5" s="4">
        <v>2</v>
      </c>
      <c r="B5" s="104">
        <f t="shared" ref="B5:B68" si="10">IF(C5&gt;0,C5*(1+$B$2),"")</f>
        <v>60</v>
      </c>
      <c r="C5" s="103">
        <v>120</v>
      </c>
      <c r="D5" s="104">
        <f t="shared" ref="D5:D68" si="11">IF(C5&gt;0,C5*(1+$D$2),"")</f>
        <v>240</v>
      </c>
      <c r="E5" s="38">
        <f t="shared" si="0"/>
        <v>1</v>
      </c>
      <c r="F5" s="38">
        <f t="shared" si="1"/>
        <v>0.5</v>
      </c>
      <c r="G5" s="81">
        <f t="shared" ref="G5:G68" si="12">IF(AND(B5&gt;0,C5&gt;0,D5&gt;0),(B5+(4*C5)+D5)/6,"")</f>
        <v>130</v>
      </c>
      <c r="H5" s="24" t="s">
        <v>0</v>
      </c>
      <c r="I5" s="61"/>
      <c r="J5" s="82">
        <f>IF(AND(B5&gt;0,C5&gt;0,D5&gt;0,NOT(ISBLANK(H5))),(D5-B5)*VLOOKUP(H5,VLookups!$A$2:$B$8,2,FALSE),"")</f>
        <v>20.485281374238571</v>
      </c>
      <c r="K5" s="83">
        <f t="shared" si="2"/>
        <v>419.64675298172574</v>
      </c>
      <c r="L5" s="103">
        <v>150</v>
      </c>
      <c r="M5" s="34">
        <f>IF(AND(L5&gt;0,C5&gt;0,J5&gt;0,NOT(ISBLANK(H5))),ABS(VLOOKUP($L$1,VLookups!$A$38:$B$39,2,FALSE)-_xlfn.NORM.DIST(L5,G5,J5,TRUE)),"")</f>
        <v>0.83554474772056619</v>
      </c>
      <c r="N5" s="102">
        <f>IF(AND($B5&gt;0,$C5&gt;0,$D5&gt;0,NOT(ISBLANK($H5))),_xlfn.NORM.INV(ABS(VLOOKUP($L$1,VLookups!$A$38:$B$39,2,FALSE)-N$3),$G5,$J5),"")</f>
        <v>103.74705558422292</v>
      </c>
      <c r="O5" s="101">
        <f>IF(AND($B5&gt;0,$C5&gt;0,$D5&gt;0,NOT(ISBLANK($H5))),_xlfn.NORM.INV(ABS(VLOOKUP($L$1,VLookups!$A$38:$B$39,2,FALSE)-O$3),$G5,$J5),"")</f>
        <v>156.25294441577708</v>
      </c>
      <c r="P5" s="102">
        <f>IF(AND($B5&gt;0,$C5&gt;0,$D5&gt;0,NOT(ISBLANK($H5))),_xlfn.NORM.INV(ABS(VLOOKUP($L$1,VLookups!$A$38:$B$39,2,FALSE)-P$3),$G5,$J5),"")</f>
        <v>151.23162960943608</v>
      </c>
      <c r="Q5" s="101">
        <f>IF(AND($B5&gt;0,$C5&gt;0,$D5&gt;0,NOT(ISBLANK($H5))),_xlfn.NORM.INV(ABS(VLOOKUP($L$1,VLookups!$A$38:$B$39,2,FALSE)-Q$3),$G5,$J5),"")</f>
        <v>147.24084778027492</v>
      </c>
      <c r="R5" s="102">
        <f>IF(AND($B5&gt;0,$C5&gt;0,$D5&gt;0,NOT(ISBLANK($H5))),_xlfn.NORM.INV(ABS(VLOOKUP($L$1,VLookups!$A$38:$B$39,2,FALSE)-R$3),$G5,$J5),"")</f>
        <v>143.81711231680663</v>
      </c>
      <c r="S5" s="101">
        <f>IF(AND($B5&gt;0,$C5&gt;0,$D5&gt;0,NOT(ISBLANK($H5))),_xlfn.NORM.INV(ABS(VLOOKUP($L$1,VLookups!$A$38:$B$39,2,FALSE)-S$3),$G5,$J5),"")</f>
        <v>130</v>
      </c>
      <c r="T5" s="5"/>
      <c r="U5" s="178">
        <f t="shared" ref="U5:U68" si="13">IF(AND(B5&gt;0,C5&gt;0,D5&gt;0),ABS(B5-D5)/60,"")</f>
        <v>3</v>
      </c>
      <c r="V5" s="52">
        <f t="shared" ref="V5:AO5" si="14">IF(ISNONTEXT($U5),W5-$U5,"")</f>
        <v>0</v>
      </c>
      <c r="W5" s="52">
        <f t="shared" si="14"/>
        <v>3</v>
      </c>
      <c r="X5" s="52">
        <f t="shared" si="14"/>
        <v>6</v>
      </c>
      <c r="Y5" s="52">
        <f t="shared" si="14"/>
        <v>9</v>
      </c>
      <c r="Z5" s="52">
        <f t="shared" si="14"/>
        <v>12</v>
      </c>
      <c r="AA5" s="52">
        <f t="shared" si="14"/>
        <v>15</v>
      </c>
      <c r="AB5" s="52">
        <f t="shared" si="14"/>
        <v>18</v>
      </c>
      <c r="AC5" s="52">
        <f t="shared" si="14"/>
        <v>21</v>
      </c>
      <c r="AD5" s="52">
        <f t="shared" si="14"/>
        <v>24</v>
      </c>
      <c r="AE5" s="52">
        <f t="shared" si="14"/>
        <v>27</v>
      </c>
      <c r="AF5" s="52">
        <f t="shared" si="14"/>
        <v>30</v>
      </c>
      <c r="AG5" s="52">
        <f t="shared" si="14"/>
        <v>33</v>
      </c>
      <c r="AH5" s="52">
        <f t="shared" si="14"/>
        <v>36</v>
      </c>
      <c r="AI5" s="52">
        <f t="shared" si="14"/>
        <v>39</v>
      </c>
      <c r="AJ5" s="52">
        <f t="shared" si="14"/>
        <v>42</v>
      </c>
      <c r="AK5" s="52">
        <f t="shared" si="14"/>
        <v>45</v>
      </c>
      <c r="AL5" s="52">
        <f t="shared" si="14"/>
        <v>48</v>
      </c>
      <c r="AM5" s="52">
        <f t="shared" si="14"/>
        <v>51</v>
      </c>
      <c r="AN5" s="52">
        <f t="shared" si="14"/>
        <v>54</v>
      </c>
      <c r="AO5" s="52">
        <f t="shared" si="14"/>
        <v>57</v>
      </c>
      <c r="AP5" s="193">
        <f t="shared" ref="AP5:AP68" si="15">IF(ISNONTEXT($U5),$B5,"")</f>
        <v>60</v>
      </c>
      <c r="AQ5" s="52">
        <f t="shared" ref="AQ5:DB5" si="16">IF(ISNONTEXT($U5),AP5+$U5,"")</f>
        <v>63</v>
      </c>
      <c r="AR5" s="52">
        <f t="shared" si="16"/>
        <v>66</v>
      </c>
      <c r="AS5" s="52">
        <f t="shared" si="16"/>
        <v>69</v>
      </c>
      <c r="AT5" s="52">
        <f t="shared" si="16"/>
        <v>72</v>
      </c>
      <c r="AU5" s="52">
        <f t="shared" si="16"/>
        <v>75</v>
      </c>
      <c r="AV5" s="52">
        <f t="shared" si="16"/>
        <v>78</v>
      </c>
      <c r="AW5" s="52">
        <f t="shared" si="16"/>
        <v>81</v>
      </c>
      <c r="AX5" s="52">
        <f t="shared" si="16"/>
        <v>84</v>
      </c>
      <c r="AY5" s="52">
        <f t="shared" si="16"/>
        <v>87</v>
      </c>
      <c r="AZ5" s="52">
        <f t="shared" si="16"/>
        <v>90</v>
      </c>
      <c r="BA5" s="52">
        <f t="shared" si="16"/>
        <v>93</v>
      </c>
      <c r="BB5" s="52">
        <f t="shared" si="16"/>
        <v>96</v>
      </c>
      <c r="BC5" s="52">
        <f t="shared" si="16"/>
        <v>99</v>
      </c>
      <c r="BD5" s="52">
        <f t="shared" si="16"/>
        <v>102</v>
      </c>
      <c r="BE5" s="52">
        <f t="shared" si="16"/>
        <v>105</v>
      </c>
      <c r="BF5" s="52">
        <f t="shared" si="16"/>
        <v>108</v>
      </c>
      <c r="BG5" s="52">
        <f t="shared" si="16"/>
        <v>111</v>
      </c>
      <c r="BH5" s="52">
        <f t="shared" si="16"/>
        <v>114</v>
      </c>
      <c r="BI5" s="52">
        <f t="shared" si="16"/>
        <v>117</v>
      </c>
      <c r="BJ5" s="52">
        <f t="shared" si="16"/>
        <v>120</v>
      </c>
      <c r="BK5" s="52">
        <f t="shared" si="16"/>
        <v>123</v>
      </c>
      <c r="BL5" s="52">
        <f t="shared" si="16"/>
        <v>126</v>
      </c>
      <c r="BM5" s="52">
        <f t="shared" si="16"/>
        <v>129</v>
      </c>
      <c r="BN5" s="52">
        <f t="shared" si="16"/>
        <v>132</v>
      </c>
      <c r="BO5" s="52">
        <f t="shared" si="16"/>
        <v>135</v>
      </c>
      <c r="BP5" s="52">
        <f t="shared" si="16"/>
        <v>138</v>
      </c>
      <c r="BQ5" s="52">
        <f t="shared" si="16"/>
        <v>141</v>
      </c>
      <c r="BR5" s="52">
        <f t="shared" si="16"/>
        <v>144</v>
      </c>
      <c r="BS5" s="52">
        <f t="shared" si="16"/>
        <v>147</v>
      </c>
      <c r="BT5" s="52">
        <f t="shared" si="16"/>
        <v>150</v>
      </c>
      <c r="BU5" s="52">
        <f t="shared" si="16"/>
        <v>153</v>
      </c>
      <c r="BV5" s="52">
        <f t="shared" si="16"/>
        <v>156</v>
      </c>
      <c r="BW5" s="52">
        <f t="shared" si="16"/>
        <v>159</v>
      </c>
      <c r="BX5" s="52">
        <f t="shared" si="16"/>
        <v>162</v>
      </c>
      <c r="BY5" s="52">
        <f t="shared" si="16"/>
        <v>165</v>
      </c>
      <c r="BZ5" s="52">
        <f t="shared" si="16"/>
        <v>168</v>
      </c>
      <c r="CA5" s="52">
        <f t="shared" si="16"/>
        <v>171</v>
      </c>
      <c r="CB5" s="52">
        <f t="shared" si="16"/>
        <v>174</v>
      </c>
      <c r="CC5" s="52">
        <f t="shared" si="16"/>
        <v>177</v>
      </c>
      <c r="CD5" s="52">
        <f t="shared" si="16"/>
        <v>180</v>
      </c>
      <c r="CE5" s="52">
        <f t="shared" si="16"/>
        <v>183</v>
      </c>
      <c r="CF5" s="52">
        <f t="shared" si="16"/>
        <v>186</v>
      </c>
      <c r="CG5" s="52">
        <f t="shared" si="16"/>
        <v>189</v>
      </c>
      <c r="CH5" s="52">
        <f t="shared" si="16"/>
        <v>192</v>
      </c>
      <c r="CI5" s="52">
        <f t="shared" si="16"/>
        <v>195</v>
      </c>
      <c r="CJ5" s="52">
        <f t="shared" si="16"/>
        <v>198</v>
      </c>
      <c r="CK5" s="52">
        <f t="shared" si="16"/>
        <v>201</v>
      </c>
      <c r="CL5" s="52">
        <f t="shared" si="16"/>
        <v>204</v>
      </c>
      <c r="CM5" s="52">
        <f t="shared" si="16"/>
        <v>207</v>
      </c>
      <c r="CN5" s="52">
        <f t="shared" si="16"/>
        <v>210</v>
      </c>
      <c r="CO5" s="52">
        <f t="shared" si="16"/>
        <v>213</v>
      </c>
      <c r="CP5" s="52">
        <f t="shared" si="16"/>
        <v>216</v>
      </c>
      <c r="CQ5" s="52">
        <f t="shared" si="16"/>
        <v>219</v>
      </c>
      <c r="CR5" s="52">
        <f t="shared" si="16"/>
        <v>222</v>
      </c>
      <c r="CS5" s="52">
        <f t="shared" si="16"/>
        <v>225</v>
      </c>
      <c r="CT5" s="52">
        <f t="shared" si="16"/>
        <v>228</v>
      </c>
      <c r="CU5" s="52">
        <f t="shared" si="16"/>
        <v>231</v>
      </c>
      <c r="CV5" s="52">
        <f t="shared" si="16"/>
        <v>234</v>
      </c>
      <c r="CW5" s="52">
        <f t="shared" si="16"/>
        <v>237</v>
      </c>
      <c r="CX5" s="52">
        <f t="shared" si="16"/>
        <v>240</v>
      </c>
      <c r="CY5" s="52">
        <f t="shared" si="16"/>
        <v>243</v>
      </c>
      <c r="CZ5" s="52">
        <f t="shared" si="16"/>
        <v>246</v>
      </c>
      <c r="DA5" s="52">
        <f t="shared" si="16"/>
        <v>249</v>
      </c>
      <c r="DB5" s="52">
        <f t="shared" si="16"/>
        <v>252</v>
      </c>
      <c r="DC5" s="52">
        <f t="shared" ref="DC5:DR5" si="17">IF(ISNONTEXT($U5),DB5+$U5,"")</f>
        <v>255</v>
      </c>
      <c r="DD5" s="52">
        <f t="shared" si="17"/>
        <v>258</v>
      </c>
      <c r="DE5" s="52">
        <f t="shared" si="17"/>
        <v>261</v>
      </c>
      <c r="DF5" s="52">
        <f t="shared" si="17"/>
        <v>264</v>
      </c>
      <c r="DG5" s="52">
        <f t="shared" si="17"/>
        <v>267</v>
      </c>
      <c r="DH5" s="52">
        <f t="shared" si="17"/>
        <v>270</v>
      </c>
      <c r="DI5" s="52">
        <f t="shared" si="17"/>
        <v>273</v>
      </c>
      <c r="DJ5" s="52">
        <f t="shared" si="17"/>
        <v>276</v>
      </c>
      <c r="DK5" s="52">
        <f t="shared" si="17"/>
        <v>279</v>
      </c>
      <c r="DL5" s="52">
        <f t="shared" si="17"/>
        <v>282</v>
      </c>
      <c r="DM5" s="52">
        <f t="shared" si="17"/>
        <v>285</v>
      </c>
      <c r="DN5" s="52">
        <f t="shared" si="17"/>
        <v>288</v>
      </c>
      <c r="DO5" s="52">
        <f t="shared" si="17"/>
        <v>291</v>
      </c>
      <c r="DP5" s="52">
        <f t="shared" si="17"/>
        <v>294</v>
      </c>
      <c r="DQ5" s="52">
        <f t="shared" si="17"/>
        <v>297</v>
      </c>
      <c r="DR5" s="52">
        <f t="shared" si="17"/>
        <v>300</v>
      </c>
      <c r="DS5" s="179">
        <f t="shared" ref="DS5:DS10" si="18">IF(ISNONTEXT($J5),_xlfn.NORM.DIST(V5,$G5,$J5,FALSE),NA())</f>
        <v>3.5036580046112003E-11</v>
      </c>
      <c r="DT5" s="179">
        <f t="shared" ref="DT5:DT10" si="19">IF(ISNONTEXT($J5),_xlfn.NORM.DIST(W5,$G5,$J5,FALSE),NA())</f>
        <v>8.7796569618126636E-11</v>
      </c>
      <c r="DU5" s="179">
        <f t="shared" ref="DU5:DU10" si="20">IF(ISNONTEXT($J5),_xlfn.NORM.DIST(X5,$G5,$J5,FALSE),NA())</f>
        <v>2.1533729001979363E-10</v>
      </c>
      <c r="DV5" s="179">
        <f t="shared" ref="DV5:DV10" si="21">IF(ISNONTEXT($J5),_xlfn.NORM.DIST(Y5,$G5,$J5,FALSE),NA())</f>
        <v>5.1694792310200536E-10</v>
      </c>
      <c r="DW5" s="179">
        <f t="shared" ref="DW5:DW10" si="22">IF(ISNONTEXT($J5),_xlfn.NORM.DIST(Z5,$G5,$J5,FALSE),NA())</f>
        <v>1.2146753055056535E-9</v>
      </c>
      <c r="DX5" s="179">
        <f t="shared" ref="DX5:DX10" si="23">IF(ISNONTEXT($J5),_xlfn.NORM.DIST(AA5,$G5,$J5,FALSE),NA())</f>
        <v>2.7935694049651393E-9</v>
      </c>
      <c r="DY5" s="179">
        <f t="shared" ref="DY5:DY10" si="24">IF(ISNONTEXT($J5),_xlfn.NORM.DIST(AB5,$G5,$J5,FALSE),NA())</f>
        <v>6.2884640853575256E-9</v>
      </c>
      <c r="DZ5" s="179">
        <f t="shared" ref="DZ5:DZ10" si="25">IF(ISNONTEXT($J5),_xlfn.NORM.DIST(AC5,$G5,$J5,FALSE),NA())</f>
        <v>1.385528807836523E-8</v>
      </c>
      <c r="EA5" s="179">
        <f t="shared" ref="EA5:EA10" si="26">IF(ISNONTEXT($J5),_xlfn.NORM.DIST(AD5,$G5,$J5,FALSE),NA())</f>
        <v>2.9879435690181301E-8</v>
      </c>
      <c r="EB5" s="179">
        <f t="shared" ref="EB5:EB10" si="27">IF(ISNONTEXT($J5),_xlfn.NORM.DIST(AE5,$G5,$J5,FALSE),NA())</f>
        <v>6.306887407647838E-8</v>
      </c>
      <c r="EC5" s="179">
        <f t="shared" ref="EC5:EC10" si="28">IF(ISNONTEXT($J5),_xlfn.NORM.DIST(AF5,$G5,$J5,FALSE),NA())</f>
        <v>1.3029976146607649E-7</v>
      </c>
      <c r="ED5" s="179">
        <f t="shared" ref="ED5:ED10" si="29">IF(ISNONTEXT($J5),_xlfn.NORM.DIST(AG5,$G5,$J5,FALSE),NA())</f>
        <v>2.6348628808470628E-7</v>
      </c>
      <c r="EE5" s="179">
        <f t="shared" ref="EE5:EE10" si="30">IF(ISNONTEXT($J5),_xlfn.NORM.DIST(AH5,$G5,$J5,FALSE),NA())</f>
        <v>5.2150475645188234E-7</v>
      </c>
      <c r="EF5" s="179">
        <f t="shared" ref="EF5:EF10" si="31">IF(ISNONTEXT($J5),_xlfn.NORM.DIST(AI5,$G5,$J5,FALSE),NA())</f>
        <v>1.0102861149222322E-6</v>
      </c>
      <c r="EG5" s="179">
        <f t="shared" ref="EG5:EG10" si="32">IF(ISNONTEXT($J5),_xlfn.NORM.DIST(AJ5,$G5,$J5,FALSE),NA())</f>
        <v>1.9156508227910295E-6</v>
      </c>
      <c r="EH5" s="179">
        <f t="shared" ref="EH5:EH10" si="33">IF(ISNONTEXT($J5),_xlfn.NORM.DIST(AK5,$G5,$J5,FALSE),NA())</f>
        <v>3.5552829706935463E-6</v>
      </c>
      <c r="EI5" s="179">
        <f t="shared" ref="EI5:EI10" si="34">IF(ISNONTEXT($J5),_xlfn.NORM.DIST(AL5,$G5,$J5,FALSE),NA())</f>
        <v>6.4582945831144401E-6</v>
      </c>
      <c r="EJ5" s="179">
        <f t="shared" ref="EJ5:EJ10" si="35">IF(ISNONTEXT($J5),_xlfn.NORM.DIST(AM5,$G5,$J5,FALSE),NA())</f>
        <v>1.1482788999584088E-5</v>
      </c>
      <c r="EK5" s="179">
        <f t="shared" ref="EK5:EK10" si="36">IF(ISNONTEXT($J5),_xlfn.NORM.DIST(AN5,$G5,$J5,FALSE),NA())</f>
        <v>1.998309598206664E-5</v>
      </c>
      <c r="EL5" s="179">
        <f t="shared" ref="EL5:EL10" si="37">IF(ISNONTEXT($J5),_xlfn.NORM.DIST(AO5,$G5,$J5,FALSE),NA())</f>
        <v>3.4037998909701835E-5</v>
      </c>
      <c r="EM5" s="179">
        <f t="shared" ref="EM5:EM10" si="38">IF(ISNONTEXT($J5),_xlfn.NORM.DIST(AP5,$G5,$J5,FALSE),NA())</f>
        <v>5.6748073372445563E-5</v>
      </c>
      <c r="EN5" s="179">
        <f t="shared" ref="EN5:EN10" si="39">IF(ISNONTEXT($J5),_xlfn.NORM.DIST(AQ5,$G5,$J5,FALSE),NA())</f>
        <v>9.2602791580424315E-5</v>
      </c>
      <c r="EO5" s="179">
        <f t="shared" ref="EO5:EO10" si="40">IF(ISNONTEXT($J5),_xlfn.NORM.DIST(AR5,$G5,$J5,FALSE),NA())</f>
        <v>1.4790501244325057E-4</v>
      </c>
      <c r="EP5" s="179">
        <f t="shared" ref="EP5:EP10" si="41">IF(ISNONTEXT($J5),_xlfn.NORM.DIST(AS5,$G5,$J5,FALSE),NA())</f>
        <v>2.3122115247142162E-4</v>
      </c>
      <c r="EQ5" s="179">
        <f t="shared" ref="EQ5:EQ10" si="42">IF(ISNONTEXT($J5),_xlfn.NORM.DIST(AT5,$G5,$J5,FALSE),NA())</f>
        <v>3.5380021017470027E-4</v>
      </c>
      <c r="ER5" s="179">
        <f t="shared" ref="ER5:ER10" si="43">IF(ISNONTEXT($J5),_xlfn.NORM.DIST(AU5,$G5,$J5,FALSE),NA())</f>
        <v>5.298762663650615E-4</v>
      </c>
      <c r="ES5" s="179">
        <f t="shared" ref="ES5:ES10" si="44">IF(ISNONTEXT($J5),_xlfn.NORM.DIST(AV5,$G5,$J5,FALSE),NA())</f>
        <v>7.767418486328753E-4</v>
      </c>
      <c r="ET5" s="179">
        <f t="shared" ref="ET5:ET10" si="45">IF(ISNONTEXT($J5),_xlfn.NORM.DIST(AW5,$G5,$J5,FALSE),NA())</f>
        <v>1.1144607994992403E-3</v>
      </c>
      <c r="EU5" s="179">
        <f t="shared" ref="EU5:EU10" si="46">IF(ISNONTEXT($J5),_xlfn.NORM.DIST(AX5,$G5,$J5,FALSE),NA())</f>
        <v>1.5650879424297585E-3</v>
      </c>
      <c r="EV5" s="179">
        <f t="shared" ref="EV5:EV10" si="47">IF(ISNONTEXT($J5),_xlfn.NORM.DIST(AY5,$G5,$J5,FALSE),NA())</f>
        <v>2.1512879770298502E-3</v>
      </c>
      <c r="EW5" s="179">
        <f t="shared" ref="EW5:EW10" si="48">IF(ISNONTEXT($J5),_xlfn.NORM.DIST(AZ5,$G5,$J5,FALSE),NA())</f>
        <v>2.8943044371528728E-3</v>
      </c>
      <c r="EX5" s="179">
        <f t="shared" ref="EX5:EX10" si="49">IF(ISNONTEXT($J5),_xlfn.NORM.DIST(BA5,$G5,$J5,FALSE),NA())</f>
        <v>3.8113227449482014E-3</v>
      </c>
      <c r="EY5" s="179">
        <f t="shared" ref="EY5:EY10" si="50">IF(ISNONTEXT($J5),_xlfn.NORM.DIST(BB5,$G5,$J5,FALSE),NA())</f>
        <v>4.912392942182299E-3</v>
      </c>
      <c r="EZ5" s="179">
        <f t="shared" ref="EZ5:EZ10" si="51">IF(ISNONTEXT($J5),_xlfn.NORM.DIST(BC5,$G5,$J5,FALSE),NA())</f>
        <v>6.1972116225545194E-3</v>
      </c>
      <c r="FA5" s="179">
        <f t="shared" ref="FA5:FA10" si="52">IF(ISNONTEXT($J5),_xlfn.NORM.DIST(BD5,$G5,$J5,FALSE),NA())</f>
        <v>7.6521841107039723E-3</v>
      </c>
      <c r="FB5" s="179">
        <f t="shared" ref="FB5:FB10" si="53">IF(ISNONTEXT($J5),_xlfn.NORM.DIST(BE5,$G5,$J5,FALSE),NA())</f>
        <v>9.2482668048228939E-3</v>
      </c>
      <c r="FC5" s="179">
        <f t="shared" ref="FC5:FC10" si="54">IF(ISNONTEXT($J5),_xlfn.NORM.DIST(BF5,$G5,$J5,FALSE),NA())</f>
        <v>1.0940096325758729E-2</v>
      </c>
      <c r="FD5" s="179">
        <f t="shared" ref="FD5:FD10" si="55">IF(ISNONTEXT($J5),_xlfn.NORM.DIST(BG5,$G5,$J5,FALSE),NA())</f>
        <v>1.2666825783251168E-2</v>
      </c>
      <c r="FE5" s="179">
        <f t="shared" ref="FE5:FE10" si="56">IF(ISNONTEXT($J5),_xlfn.NORM.DIST(BH5,$G5,$J5,FALSE),NA())</f>
        <v>1.4354904407232475E-2</v>
      </c>
      <c r="FF5" s="179">
        <f t="shared" ref="FF5:FF10" si="57">IF(ISNONTEXT($J5),_xlfn.NORM.DIST(BI5,$G5,$J5,FALSE),NA())</f>
        <v>1.592277169149188E-2</v>
      </c>
      <c r="FG5" s="179">
        <f t="shared" ref="FG5:FG10" si="58">IF(ISNONTEXT($J5),_xlfn.NORM.DIST(BJ5,$G5,$J5,FALSE),NA())</f>
        <v>1.7287129571250504E-2</v>
      </c>
      <c r="FH5" s="179">
        <f t="shared" ref="FH5:FH10" si="59">IF(ISNONTEXT($J5),_xlfn.NORM.DIST(BK5,$G5,$J5,FALSE),NA())</f>
        <v>1.8370160982609934E-2</v>
      </c>
      <c r="FI5" s="179">
        <f t="shared" ref="FI5:FI10" si="60">IF(ISNONTEXT($J5),_xlfn.NORM.DIST(BL5,$G5,$J5,FALSE),NA())</f>
        <v>1.9106841152448616E-2</v>
      </c>
      <c r="FJ5" s="179">
        <f t="shared" ref="FJ5:FJ10" si="61">IF(ISNONTEXT($J5),_xlfn.NORM.DIST(BM5,$G5,$J5,FALSE),NA())</f>
        <v>1.9451391714503115E-2</v>
      </c>
      <c r="FK5" s="179">
        <f t="shared" ref="FK5:FK10" si="62">IF(ISNONTEXT($J5),_xlfn.NORM.DIST(BN5,$G5,$J5,FALSE),NA())</f>
        <v>1.9381988094339594E-2</v>
      </c>
      <c r="FL5" s="179">
        <f t="shared" ref="FL5:FL10" si="63">IF(ISNONTEXT($J5),_xlfn.NORM.DIST(BO5,$G5,$J5,FALSE),NA())</f>
        <v>1.8903047297492204E-2</v>
      </c>
      <c r="FM5" s="179">
        <f t="shared" ref="FM5:FM10" si="64">IF(ISNONTEXT($J5),_xlfn.NORM.DIST(BP5,$G5,$J5,FALSE),NA())</f>
        <v>1.8044762708569178E-2</v>
      </c>
      <c r="FN5" s="179">
        <f t="shared" ref="FN5:FN10" si="65">IF(ISNONTEXT($J5),_xlfn.NORM.DIST(BQ5,$G5,$J5,FALSE),NA())</f>
        <v>1.6859954011562855E-2</v>
      </c>
      <c r="FO5" s="179">
        <f t="shared" ref="FO5:FO10" si="66">IF(ISNONTEXT($J5),_xlfn.NORM.DIST(BR5,$G5,$J5,FALSE),NA())</f>
        <v>1.541868911272728E-2</v>
      </c>
      <c r="FP5" s="179">
        <f t="shared" ref="FP5:FP10" si="67">IF(ISNONTEXT($J5),_xlfn.NORM.DIST(BS5,$G5,$J5,FALSE),NA())</f>
        <v>1.3801439115279555E-2</v>
      </c>
      <c r="FQ5" s="179">
        <f t="shared" ref="FQ5:FQ10" si="68">IF(ISNONTEXT($J5),_xlfn.NORM.DIST(BT5,$G5,$J5,FALSE),NA())</f>
        <v>1.209169410266866E-2</v>
      </c>
      <c r="FR5" s="179">
        <f t="shared" ref="FR5:FR10" si="69">IF(ISNONTEXT($J5),_xlfn.NORM.DIST(BU5,$G5,$J5,FALSE),NA())</f>
        <v>1.0368974002627721E-2</v>
      </c>
      <c r="FS5" s="179">
        <f t="shared" ref="FS5:FS10" si="70">IF(ISNONTEXT($J5),_xlfn.NORM.DIST(BV5,$G5,$J5,FALSE),NA())</f>
        <v>8.7030258861538808E-3</v>
      </c>
      <c r="FT5" s="179">
        <f t="shared" ref="FT5:FT10" si="71">IF(ISNONTEXT($J5),_xlfn.NORM.DIST(BW5,$G5,$J5,FALSE),NA())</f>
        <v>7.1497461218048347E-3</v>
      </c>
      <c r="FU5" s="179">
        <f t="shared" ref="FU5:FU10" si="72">IF(ISNONTEXT($J5),_xlfn.NORM.DIST(BX5,$G5,$J5,FALSE),NA())</f>
        <v>5.7490597498174902E-3</v>
      </c>
      <c r="FV5" s="179">
        <f t="shared" ref="FV5:FV10" si="73">IF(ISNONTEXT($J5),_xlfn.NORM.DIST(BY5,$G5,$J5,FALSE),NA())</f>
        <v>4.5246905193183345E-3</v>
      </c>
      <c r="FW5" s="179">
        <f t="shared" ref="FW5:FW10" si="74">IF(ISNONTEXT($J5),_xlfn.NORM.DIST(BZ5,$G5,$J5,FALSE),NA())</f>
        <v>3.4855136895581198E-3</v>
      </c>
      <c r="FX5" s="179">
        <f t="shared" ref="FX5:FX10" si="75">IF(ISNONTEXT($J5),_xlfn.NORM.DIST(CA5,$G5,$J5,FALSE),NA())</f>
        <v>2.6280314723264053E-3</v>
      </c>
      <c r="FY5" s="179">
        <f t="shared" ref="FY5:FY10" si="76">IF(ISNONTEXT($J5),_xlfn.NORM.DIST(CB5,$G5,$J5,FALSE),NA())</f>
        <v>1.9394571410700553E-3</v>
      </c>
      <c r="FZ5" s="179">
        <f t="shared" ref="FZ5:FZ10" si="77">IF(ISNONTEXT($J5),_xlfn.NORM.DIST(CC5,$G5,$J5,FALSE),NA())</f>
        <v>1.400927523058525E-3</v>
      </c>
      <c r="GA5" s="179">
        <f t="shared" ref="GA5:GA10" si="78">IF(ISNONTEXT($J5),_xlfn.NORM.DIST(CD5,$G5,$J5,FALSE),NA())</f>
        <v>9.9046014423009344E-4</v>
      </c>
      <c r="GB5" s="179">
        <f t="shared" ref="GB5:GB10" si="79">IF(ISNONTEXT($J5),_xlfn.NORM.DIST(CE5,$G5,$J5,FALSE),NA())</f>
        <v>6.8540015287290516E-4</v>
      </c>
      <c r="GC5" s="179">
        <f t="shared" ref="GC5:GC10" si="80">IF(ISNONTEXT($J5),_xlfn.NORM.DIST(CF5,$G5,$J5,FALSE),NA())</f>
        <v>4.6423432162644591E-4</v>
      </c>
      <c r="GD5" s="179">
        <f t="shared" ref="GD5:GD10" si="81">IF(ISNONTEXT($J5),_xlfn.NORM.DIST(CG5,$G5,$J5,FALSE),NA())</f>
        <v>3.07762817921077E-4</v>
      </c>
      <c r="GE5" s="179">
        <f t="shared" ref="GE5:GE10" si="82">IF(ISNONTEXT($J5),_xlfn.NORM.DIST(CH5,$G5,$J5,FALSE),NA())</f>
        <v>1.9970130827370037E-4</v>
      </c>
      <c r="GF5" s="179">
        <f t="shared" ref="GF5:GF10" si="83">IF(ISNONTEXT($J5),_xlfn.NORM.DIST(CI5,$G5,$J5,FALSE),NA())</f>
        <v>1.268327842120917E-4</v>
      </c>
      <c r="GG5" s="179">
        <f t="shared" ref="GG5:GG10" si="84">IF(ISNONTEXT($J5),_xlfn.NORM.DIST(CJ5,$G5,$J5,FALSE),NA())</f>
        <v>7.8843881784505701E-5</v>
      </c>
      <c r="GH5" s="179">
        <f t="shared" ref="GH5:GH10" si="85">IF(ISNONTEXT($J5),_xlfn.NORM.DIST(CK5,$G5,$J5,FALSE),NA())</f>
        <v>4.7972276256136538E-5</v>
      </c>
      <c r="GI5" s="179">
        <f t="shared" ref="GI5:GI10" si="86">IF(ISNONTEXT($J5),_xlfn.NORM.DIST(CL5,$G5,$J5,FALSE),NA())</f>
        <v>2.8569228310239821E-5</v>
      </c>
      <c r="GJ5" s="179">
        <f t="shared" ref="GJ5:GJ10" si="87">IF(ISNONTEXT($J5),_xlfn.NORM.DIST(CM5,$G5,$J5,FALSE),NA())</f>
        <v>1.6653002580221824E-5</v>
      </c>
      <c r="GK5" s="179">
        <f t="shared" ref="GK5:GK10" si="88">IF(ISNONTEXT($J5),_xlfn.NORM.DIST(CN5,$G5,$J5,FALSE),NA())</f>
        <v>9.5010684037965966E-6</v>
      </c>
      <c r="GL5" s="179">
        <f t="shared" ref="GL5:GL10" si="89">IF(ISNONTEXT($J5),_xlfn.NORM.DIST(CO5,$G5,$J5,FALSE),NA())</f>
        <v>5.3056451001206651E-6</v>
      </c>
      <c r="GM5" s="179">
        <f t="shared" ref="GM5:GM10" si="90">IF(ISNONTEXT($J5),_xlfn.NORM.DIST(CP5,$G5,$J5,FALSE),NA())</f>
        <v>2.8999452823762276E-6</v>
      </c>
      <c r="GN5" s="179">
        <f t="shared" ref="GN5:GN10" si="91">IF(ISNONTEXT($J5),_xlfn.NORM.DIST(CQ5,$G5,$J5,FALSE),NA())</f>
        <v>1.5514124297075435E-6</v>
      </c>
      <c r="GO5" s="179">
        <f t="shared" ref="GO5:GO10" si="92">IF(ISNONTEXT($J5),_xlfn.NORM.DIST(CR5,$G5,$J5,FALSE),NA())</f>
        <v>8.1236384343570355E-7</v>
      </c>
      <c r="GP5" s="179">
        <f t="shared" ref="GP5:GP10" si="93">IF(ISNONTEXT($J5),_xlfn.NORM.DIST(CS5,$G5,$J5,FALSE),NA())</f>
        <v>4.1635114232435703E-7</v>
      </c>
      <c r="GQ5" s="179">
        <f t="shared" ref="GQ5:GQ10" si="94">IF(ISNONTEXT($J5),_xlfn.NORM.DIST(CT5,$G5,$J5,FALSE),NA())</f>
        <v>2.0885976803477082E-7</v>
      </c>
      <c r="GR5" s="179">
        <f t="shared" ref="GR5:GR10" si="95">IF(ISNONTEXT($J5),_xlfn.NORM.DIST(CU5,$G5,$J5,FALSE),NA())</f>
        <v>1.0255000313637608E-7</v>
      </c>
      <c r="GS5" s="179">
        <f t="shared" ref="GS5:GS10" si="96">IF(ISNONTEXT($J5),_xlfn.NORM.DIST(CV5,$G5,$J5,FALSE),NA())</f>
        <v>4.9283599599191062E-8</v>
      </c>
      <c r="GT5" s="179">
        <f t="shared" ref="GT5:GT10" si="97">IF(ISNONTEXT($J5),_xlfn.NORM.DIST(CW5,$G5,$J5,FALSE),NA())</f>
        <v>2.3182219784237103E-8</v>
      </c>
      <c r="GU5" s="179">
        <f t="shared" ref="GU5:GU10" si="98">IF(ISNONTEXT($J5),_xlfn.NORM.DIST(CX5,$G5,$J5,FALSE),NA())</f>
        <v>1.0673171140374248E-8</v>
      </c>
      <c r="GV5" s="179">
        <f t="shared" ref="GV5:GV10" si="99">IF(ISNONTEXT($J5),_xlfn.NORM.DIST(CY5,$G5,$J5,FALSE),NA())</f>
        <v>4.8096977280543021E-9</v>
      </c>
      <c r="GW5" s="179">
        <f t="shared" ref="GW5:GW10" si="100">IF(ISNONTEXT($J5),_xlfn.NORM.DIST(CZ5,$G5,$J5,FALSE),NA())</f>
        <v>2.121426304031097E-9</v>
      </c>
      <c r="GX5" s="179">
        <f t="shared" ref="GX5:GX10" si="101">IF(ISNONTEXT($J5),_xlfn.NORM.DIST(DA5,$G5,$J5,FALSE),NA())</f>
        <v>9.158492021103631E-10</v>
      </c>
      <c r="GY5" s="179">
        <f t="shared" ref="GY5:GY10" si="102">IF(ISNONTEXT($J5),_xlfn.NORM.DIST(DB5,$G5,$J5,FALSE),NA())</f>
        <v>3.8699544132345875E-10</v>
      </c>
      <c r="GZ5" s="179">
        <f t="shared" ref="GZ5:GZ10" si="103">IF(ISNONTEXT($J5),_xlfn.NORM.DIST(DC5,$G5,$J5,FALSE),NA())</f>
        <v>1.600565984280053E-10</v>
      </c>
      <c r="HA5" s="179">
        <f t="shared" ref="HA5:HA10" si="104">IF(ISNONTEXT($J5),_xlfn.NORM.DIST(DD5,$G5,$J5,FALSE),NA())</f>
        <v>6.4792863289645261E-11</v>
      </c>
      <c r="HB5" s="179">
        <f t="shared" ref="HB5:HB10" si="105">IF(ISNONTEXT($J5),_xlfn.NORM.DIST(DE5,$G5,$J5,FALSE),NA())</f>
        <v>2.5672408693176175E-11</v>
      </c>
      <c r="HC5" s="179">
        <f t="shared" ref="HC5:HC10" si="106">IF(ISNONTEXT($J5),_xlfn.NORM.DIST(DF5,$G5,$J5,FALSE),NA())</f>
        <v>9.9561611907485335E-12</v>
      </c>
      <c r="HD5" s="179">
        <f t="shared" ref="HD5:HD10" si="107">IF(ISNONTEXT($J5),_xlfn.NORM.DIST(DG5,$G5,$J5,FALSE),NA())</f>
        <v>3.7792278507726826E-12</v>
      </c>
      <c r="HE5" s="179">
        <f t="shared" ref="HE5:HE10" si="108">IF(ISNONTEXT($J5),_xlfn.NORM.DIST(DH5,$G5,$J5,FALSE),NA())</f>
        <v>1.4041066283978629E-12</v>
      </c>
      <c r="HF5" s="179">
        <f t="shared" ref="HF5:HF10" si="109">IF(ISNONTEXT($J5),_xlfn.NORM.DIST(DI5,$G5,$J5,FALSE),NA())</f>
        <v>5.1060252544899914E-13</v>
      </c>
      <c r="HG5" s="179">
        <f t="shared" ref="HG5:HG10" si="110">IF(ISNONTEXT($J5),_xlfn.NORM.DIST(DJ5,$G5,$J5,FALSE),NA())</f>
        <v>1.8174048527296104E-13</v>
      </c>
      <c r="HH5" s="179">
        <f t="shared" ref="HH5:HH10" si="111">IF(ISNONTEXT($J5),_xlfn.NORM.DIST(DK5,$G5,$J5,FALSE),NA())</f>
        <v>6.331494939106229E-14</v>
      </c>
      <c r="HI5" s="179">
        <f t="shared" ref="HI5:HI10" si="112">IF(ISNONTEXT($J5),_xlfn.NORM.DIST(DL5,$G5,$J5,FALSE),NA())</f>
        <v>2.1589704625306152E-14</v>
      </c>
      <c r="HJ5" s="179">
        <f t="shared" ref="HJ5:HJ10" si="113">IF(ISNONTEXT($J5),_xlfn.NORM.DIST(DM5,$G5,$J5,FALSE),NA())</f>
        <v>7.2056471767552238E-15</v>
      </c>
      <c r="HK5" s="179">
        <f t="shared" ref="HK5:HK10" si="114">IF(ISNONTEXT($J5),_xlfn.NORM.DIST(DN5,$G5,$J5,FALSE),NA())</f>
        <v>2.3538844586566632E-15</v>
      </c>
      <c r="HL5" s="179">
        <f t="shared" ref="HL5:HL10" si="115">IF(ISNONTEXT($J5),_xlfn.NORM.DIST(DO5,$G5,$J5,FALSE),NA())</f>
        <v>7.5263280806563669E-16</v>
      </c>
      <c r="HM5" s="179">
        <f t="shared" ref="HM5:HM10" si="116">IF(ISNONTEXT($J5),_xlfn.NORM.DIST(DP5,$G5,$J5,FALSE),NA())</f>
        <v>2.3554126647764977E-16</v>
      </c>
      <c r="HN5" s="179">
        <f t="shared" si="8"/>
        <v>7.2150064200479944E-17</v>
      </c>
      <c r="HO5" s="179">
        <f t="shared" si="9"/>
        <v>2.1631781809947127E-17</v>
      </c>
    </row>
    <row r="6" spans="1:224" x14ac:dyDescent="0.25">
      <c r="A6" s="4">
        <v>3</v>
      </c>
      <c r="B6" s="104">
        <f t="shared" si="10"/>
        <v>60</v>
      </c>
      <c r="C6" s="103">
        <v>120</v>
      </c>
      <c r="D6" s="104">
        <f t="shared" si="11"/>
        <v>240</v>
      </c>
      <c r="E6" s="38">
        <f t="shared" si="0"/>
        <v>1</v>
      </c>
      <c r="F6" s="38">
        <f t="shared" si="1"/>
        <v>0.5</v>
      </c>
      <c r="G6" s="81">
        <f t="shared" si="12"/>
        <v>130</v>
      </c>
      <c r="H6" s="24" t="s">
        <v>3</v>
      </c>
      <c r="I6" s="61"/>
      <c r="J6" s="82">
        <f>IF(AND(B6&gt;0,C6&gt;0,D6&gt;0,NOT(ISBLANK(H6))),(D6-B6)*VLOOKUP(H6,VLookups!$A$2:$B$8,2,FALSE),"")</f>
        <v>28.242640687119291</v>
      </c>
      <c r="K6" s="83">
        <f t="shared" si="2"/>
        <v>797.64675298172597</v>
      </c>
      <c r="L6" s="103">
        <v>150</v>
      </c>
      <c r="M6" s="34">
        <f>IF(AND(L6&gt;0,C6&gt;0,J6&gt;0,NOT(ISBLANK(H6))),ABS(VLOOKUP($L$1,VLookups!$A$38:$B$39,2,FALSE)-_xlfn.NORM.DIST(L6,G6,J6,TRUE)),"")</f>
        <v>0.76057365798347409</v>
      </c>
      <c r="N6" s="102">
        <f>IF(AND($B6&gt;0,$C6&gt;0,$D6&gt;0,NOT(ISBLANK($H6))),_xlfn.NORM.INV(ABS(VLOOKUP($L$1,VLookups!$A$38:$B$39,2,FALSE)-N$3),$G6,$J6),"")</f>
        <v>93.80559961230864</v>
      </c>
      <c r="O6" s="101">
        <f>IF(AND($B6&gt;0,$C6&gt;0,$D6&gt;0,NOT(ISBLANK($H6))),_xlfn.NORM.INV(ABS(VLOOKUP($L$1,VLookups!$A$38:$B$39,2,FALSE)-O$3),$G6,$J6),"")</f>
        <v>166.19440038769136</v>
      </c>
      <c r="P6" s="102">
        <f>IF(AND($B6&gt;0,$C6&gt;0,$D6&gt;0,NOT(ISBLANK($H6))),_xlfn.NORM.INV(ABS(VLOOKUP($L$1,VLookups!$A$38:$B$39,2,FALSE)-P$3),$G6,$J6),"")</f>
        <v>159.27161581560625</v>
      </c>
      <c r="Q6" s="101">
        <f>IF(AND($B6&gt;0,$C6&gt;0,$D6&gt;0,NOT(ISBLANK($H6))),_xlfn.NORM.INV(ABS(VLOOKUP($L$1,VLookups!$A$38:$B$39,2,FALSE)-Q$3),$G6,$J6),"")</f>
        <v>153.76960609444993</v>
      </c>
      <c r="R6" s="102">
        <f>IF(AND($B6&gt;0,$C6&gt;0,$D6&gt;0,NOT(ISBLANK($H6))),_xlfn.NORM.INV(ABS(VLOOKUP($L$1,VLookups!$A$38:$B$39,2,FALSE)-R$3),$G6,$J6),"")</f>
        <v>149.04937166193278</v>
      </c>
      <c r="S6" s="101">
        <f>IF(AND($B6&gt;0,$C6&gt;0,$D6&gt;0,NOT(ISBLANK($H6))),_xlfn.NORM.INV(ABS(VLOOKUP($L$1,VLookups!$A$38:$B$39,2,FALSE)-S$3),$G6,$J6),"")</f>
        <v>130</v>
      </c>
      <c r="T6" s="5"/>
      <c r="U6" s="178">
        <f t="shared" si="13"/>
        <v>3</v>
      </c>
      <c r="V6" s="52">
        <f t="shared" ref="V6:AO6" si="117">IF(ISNONTEXT($U6),W6-$U6,"")</f>
        <v>0</v>
      </c>
      <c r="W6" s="52">
        <f t="shared" si="117"/>
        <v>3</v>
      </c>
      <c r="X6" s="52">
        <f t="shared" si="117"/>
        <v>6</v>
      </c>
      <c r="Y6" s="52">
        <f t="shared" si="117"/>
        <v>9</v>
      </c>
      <c r="Z6" s="52">
        <f t="shared" si="117"/>
        <v>12</v>
      </c>
      <c r="AA6" s="52">
        <f t="shared" si="117"/>
        <v>15</v>
      </c>
      <c r="AB6" s="52">
        <f t="shared" si="117"/>
        <v>18</v>
      </c>
      <c r="AC6" s="52">
        <f t="shared" si="117"/>
        <v>21</v>
      </c>
      <c r="AD6" s="52">
        <f t="shared" si="117"/>
        <v>24</v>
      </c>
      <c r="AE6" s="52">
        <f t="shared" si="117"/>
        <v>27</v>
      </c>
      <c r="AF6" s="52">
        <f t="shared" si="117"/>
        <v>30</v>
      </c>
      <c r="AG6" s="52">
        <f t="shared" si="117"/>
        <v>33</v>
      </c>
      <c r="AH6" s="52">
        <f t="shared" si="117"/>
        <v>36</v>
      </c>
      <c r="AI6" s="52">
        <f t="shared" si="117"/>
        <v>39</v>
      </c>
      <c r="AJ6" s="52">
        <f t="shared" si="117"/>
        <v>42</v>
      </c>
      <c r="AK6" s="52">
        <f t="shared" si="117"/>
        <v>45</v>
      </c>
      <c r="AL6" s="52">
        <f t="shared" si="117"/>
        <v>48</v>
      </c>
      <c r="AM6" s="52">
        <f t="shared" si="117"/>
        <v>51</v>
      </c>
      <c r="AN6" s="52">
        <f t="shared" si="117"/>
        <v>54</v>
      </c>
      <c r="AO6" s="52">
        <f t="shared" si="117"/>
        <v>57</v>
      </c>
      <c r="AP6" s="193">
        <f t="shared" si="15"/>
        <v>60</v>
      </c>
      <c r="AQ6" s="52">
        <f t="shared" ref="AQ6:DB6" si="118">IF(ISNONTEXT($U6),AP6+$U6,"")</f>
        <v>63</v>
      </c>
      <c r="AR6" s="52">
        <f t="shared" si="118"/>
        <v>66</v>
      </c>
      <c r="AS6" s="52">
        <f t="shared" si="118"/>
        <v>69</v>
      </c>
      <c r="AT6" s="52">
        <f t="shared" si="118"/>
        <v>72</v>
      </c>
      <c r="AU6" s="52">
        <f t="shared" si="118"/>
        <v>75</v>
      </c>
      <c r="AV6" s="52">
        <f t="shared" si="118"/>
        <v>78</v>
      </c>
      <c r="AW6" s="52">
        <f t="shared" si="118"/>
        <v>81</v>
      </c>
      <c r="AX6" s="52">
        <f t="shared" si="118"/>
        <v>84</v>
      </c>
      <c r="AY6" s="52">
        <f t="shared" si="118"/>
        <v>87</v>
      </c>
      <c r="AZ6" s="52">
        <f t="shared" si="118"/>
        <v>90</v>
      </c>
      <c r="BA6" s="52">
        <f t="shared" si="118"/>
        <v>93</v>
      </c>
      <c r="BB6" s="52">
        <f t="shared" si="118"/>
        <v>96</v>
      </c>
      <c r="BC6" s="52">
        <f t="shared" si="118"/>
        <v>99</v>
      </c>
      <c r="BD6" s="52">
        <f t="shared" si="118"/>
        <v>102</v>
      </c>
      <c r="BE6" s="52">
        <f t="shared" si="118"/>
        <v>105</v>
      </c>
      <c r="BF6" s="52">
        <f t="shared" si="118"/>
        <v>108</v>
      </c>
      <c r="BG6" s="52">
        <f t="shared" si="118"/>
        <v>111</v>
      </c>
      <c r="BH6" s="52">
        <f t="shared" si="118"/>
        <v>114</v>
      </c>
      <c r="BI6" s="52">
        <f t="shared" si="118"/>
        <v>117</v>
      </c>
      <c r="BJ6" s="52">
        <f t="shared" si="118"/>
        <v>120</v>
      </c>
      <c r="BK6" s="52">
        <f t="shared" si="118"/>
        <v>123</v>
      </c>
      <c r="BL6" s="52">
        <f t="shared" si="118"/>
        <v>126</v>
      </c>
      <c r="BM6" s="52">
        <f t="shared" si="118"/>
        <v>129</v>
      </c>
      <c r="BN6" s="52">
        <f t="shared" si="118"/>
        <v>132</v>
      </c>
      <c r="BO6" s="52">
        <f t="shared" si="118"/>
        <v>135</v>
      </c>
      <c r="BP6" s="52">
        <f t="shared" si="118"/>
        <v>138</v>
      </c>
      <c r="BQ6" s="52">
        <f t="shared" si="118"/>
        <v>141</v>
      </c>
      <c r="BR6" s="52">
        <f t="shared" si="118"/>
        <v>144</v>
      </c>
      <c r="BS6" s="52">
        <f t="shared" si="118"/>
        <v>147</v>
      </c>
      <c r="BT6" s="52">
        <f t="shared" si="118"/>
        <v>150</v>
      </c>
      <c r="BU6" s="52">
        <f t="shared" si="118"/>
        <v>153</v>
      </c>
      <c r="BV6" s="52">
        <f t="shared" si="118"/>
        <v>156</v>
      </c>
      <c r="BW6" s="52">
        <f t="shared" si="118"/>
        <v>159</v>
      </c>
      <c r="BX6" s="52">
        <f t="shared" si="118"/>
        <v>162</v>
      </c>
      <c r="BY6" s="52">
        <f t="shared" si="118"/>
        <v>165</v>
      </c>
      <c r="BZ6" s="52">
        <f t="shared" si="118"/>
        <v>168</v>
      </c>
      <c r="CA6" s="52">
        <f t="shared" si="118"/>
        <v>171</v>
      </c>
      <c r="CB6" s="52">
        <f t="shared" si="118"/>
        <v>174</v>
      </c>
      <c r="CC6" s="52">
        <f t="shared" si="118"/>
        <v>177</v>
      </c>
      <c r="CD6" s="52">
        <f t="shared" si="118"/>
        <v>180</v>
      </c>
      <c r="CE6" s="52">
        <f t="shared" si="118"/>
        <v>183</v>
      </c>
      <c r="CF6" s="52">
        <f t="shared" si="118"/>
        <v>186</v>
      </c>
      <c r="CG6" s="52">
        <f t="shared" si="118"/>
        <v>189</v>
      </c>
      <c r="CH6" s="52">
        <f t="shared" si="118"/>
        <v>192</v>
      </c>
      <c r="CI6" s="52">
        <f t="shared" si="118"/>
        <v>195</v>
      </c>
      <c r="CJ6" s="52">
        <f t="shared" si="118"/>
        <v>198</v>
      </c>
      <c r="CK6" s="52">
        <f t="shared" si="118"/>
        <v>201</v>
      </c>
      <c r="CL6" s="52">
        <f t="shared" si="118"/>
        <v>204</v>
      </c>
      <c r="CM6" s="52">
        <f t="shared" si="118"/>
        <v>207</v>
      </c>
      <c r="CN6" s="52">
        <f t="shared" si="118"/>
        <v>210</v>
      </c>
      <c r="CO6" s="52">
        <f t="shared" si="118"/>
        <v>213</v>
      </c>
      <c r="CP6" s="52">
        <f t="shared" si="118"/>
        <v>216</v>
      </c>
      <c r="CQ6" s="52">
        <f t="shared" si="118"/>
        <v>219</v>
      </c>
      <c r="CR6" s="52">
        <f t="shared" si="118"/>
        <v>222</v>
      </c>
      <c r="CS6" s="52">
        <f t="shared" si="118"/>
        <v>225</v>
      </c>
      <c r="CT6" s="52">
        <f t="shared" si="118"/>
        <v>228</v>
      </c>
      <c r="CU6" s="52">
        <f t="shared" si="118"/>
        <v>231</v>
      </c>
      <c r="CV6" s="52">
        <f t="shared" si="118"/>
        <v>234</v>
      </c>
      <c r="CW6" s="52">
        <f t="shared" si="118"/>
        <v>237</v>
      </c>
      <c r="CX6" s="52">
        <f t="shared" si="118"/>
        <v>240</v>
      </c>
      <c r="CY6" s="52">
        <f t="shared" si="118"/>
        <v>243</v>
      </c>
      <c r="CZ6" s="52">
        <f t="shared" si="118"/>
        <v>246</v>
      </c>
      <c r="DA6" s="52">
        <f t="shared" si="118"/>
        <v>249</v>
      </c>
      <c r="DB6" s="52">
        <f t="shared" si="118"/>
        <v>252</v>
      </c>
      <c r="DC6" s="52">
        <f t="shared" ref="DC6:DR6" si="119">IF(ISNONTEXT($U6),DB6+$U6,"")</f>
        <v>255</v>
      </c>
      <c r="DD6" s="52">
        <f t="shared" si="119"/>
        <v>258</v>
      </c>
      <c r="DE6" s="52">
        <f t="shared" si="119"/>
        <v>261</v>
      </c>
      <c r="DF6" s="52">
        <f t="shared" si="119"/>
        <v>264</v>
      </c>
      <c r="DG6" s="52">
        <f t="shared" si="119"/>
        <v>267</v>
      </c>
      <c r="DH6" s="52">
        <f t="shared" si="119"/>
        <v>270</v>
      </c>
      <c r="DI6" s="52">
        <f t="shared" si="119"/>
        <v>273</v>
      </c>
      <c r="DJ6" s="52">
        <f t="shared" si="119"/>
        <v>276</v>
      </c>
      <c r="DK6" s="52">
        <f t="shared" si="119"/>
        <v>279</v>
      </c>
      <c r="DL6" s="52">
        <f t="shared" si="119"/>
        <v>282</v>
      </c>
      <c r="DM6" s="52">
        <f t="shared" si="119"/>
        <v>285</v>
      </c>
      <c r="DN6" s="52">
        <f t="shared" si="119"/>
        <v>288</v>
      </c>
      <c r="DO6" s="52">
        <f t="shared" si="119"/>
        <v>291</v>
      </c>
      <c r="DP6" s="52">
        <f t="shared" si="119"/>
        <v>294</v>
      </c>
      <c r="DQ6" s="52">
        <f t="shared" si="119"/>
        <v>297</v>
      </c>
      <c r="DR6" s="52">
        <f t="shared" si="119"/>
        <v>300</v>
      </c>
      <c r="DS6" s="179">
        <f t="shared" si="18"/>
        <v>3.5418965126031268E-7</v>
      </c>
      <c r="DT6" s="179">
        <f t="shared" si="19"/>
        <v>5.7428693213483111E-7</v>
      </c>
      <c r="DU6" s="179">
        <f t="shared" si="20"/>
        <v>9.2070769544061107E-7</v>
      </c>
      <c r="DV6" s="179">
        <f t="shared" si="21"/>
        <v>1.4595345662847729E-6</v>
      </c>
      <c r="DW6" s="179">
        <f t="shared" si="22"/>
        <v>2.287740546700088E-6</v>
      </c>
      <c r="DX6" s="179">
        <f t="shared" si="23"/>
        <v>3.5456750127652458E-6</v>
      </c>
      <c r="DY6" s="179">
        <f t="shared" si="24"/>
        <v>5.4336399449480289E-6</v>
      </c>
      <c r="DZ6" s="179">
        <f t="shared" si="25"/>
        <v>8.2334634099734422E-6</v>
      </c>
      <c r="EA6" s="179">
        <f t="shared" si="26"/>
        <v>1.2335990761826142E-5</v>
      </c>
      <c r="EB6" s="179">
        <f t="shared" si="27"/>
        <v>1.8275332360521998E-5</v>
      </c>
      <c r="EC6" s="179">
        <f t="shared" si="28"/>
        <v>2.6770489053408809E-5</v>
      </c>
      <c r="ED6" s="179">
        <f t="shared" si="29"/>
        <v>3.8774579713521726E-5</v>
      </c>
      <c r="EE6" s="179">
        <f t="shared" si="30"/>
        <v>5.5531277665088398E-5</v>
      </c>
      <c r="EF6" s="179">
        <f t="shared" si="31"/>
        <v>7.8637193481952464E-5</v>
      </c>
      <c r="EG6" s="179">
        <f t="shared" si="32"/>
        <v>1.1010780819617565E-4</v>
      </c>
      <c r="EH6" s="179">
        <f t="shared" si="33"/>
        <v>1.5244318107292558E-4</v>
      </c>
      <c r="EI6" s="179">
        <f t="shared" si="34"/>
        <v>2.0868808824310082E-4</v>
      </c>
      <c r="EJ6" s="179">
        <f t="shared" si="35"/>
        <v>2.8247960104525011E-4</v>
      </c>
      <c r="EK6" s="179">
        <f t="shared" si="36"/>
        <v>3.7807354944288142E-4</v>
      </c>
      <c r="EL6" s="179">
        <f t="shared" si="37"/>
        <v>5.0034005358245471E-4</v>
      </c>
      <c r="EM6" s="179">
        <f t="shared" si="38"/>
        <v>6.5471760596166352E-4</v>
      </c>
      <c r="EN6" s="179">
        <f t="shared" si="39"/>
        <v>8.4711533048228396E-4</v>
      </c>
      <c r="EO6" s="179">
        <f t="shared" si="40"/>
        <v>1.0837543054928902E-3</v>
      </c>
      <c r="EP6" s="179">
        <f t="shared" si="41"/>
        <v>1.3709414363955129E-3</v>
      </c>
      <c r="EQ6" s="179">
        <f t="shared" si="42"/>
        <v>1.7147734201115913E-3</v>
      </c>
      <c r="ER6" s="179">
        <f t="shared" si="43"/>
        <v>2.1207738312347853E-3</v>
      </c>
      <c r="ES6" s="179">
        <f t="shared" si="44"/>
        <v>2.5934730622806574E-3</v>
      </c>
      <c r="ET6" s="179">
        <f t="shared" si="45"/>
        <v>3.1359483404208187E-3</v>
      </c>
      <c r="EU6" s="179">
        <f t="shared" si="46"/>
        <v>3.7493486825731044E-3</v>
      </c>
      <c r="EV6" s="179">
        <f t="shared" si="47"/>
        <v>4.4324366249883325E-3</v>
      </c>
      <c r="EW6" s="179">
        <f t="shared" si="48"/>
        <v>5.1811839488272232E-3</v>
      </c>
      <c r="EX6" s="179">
        <f t="shared" si="49"/>
        <v>5.9884614867400472E-3</v>
      </c>
      <c r="EY6" s="179">
        <f t="shared" si="50"/>
        <v>6.8438626180808279E-3</v>
      </c>
      <c r="EZ6" s="179">
        <f t="shared" si="51"/>
        <v>7.7336956688263542E-3</v>
      </c>
      <c r="FA6" s="179">
        <f t="shared" si="52"/>
        <v>8.6411719208907226E-3</v>
      </c>
      <c r="FB6" s="179">
        <f t="shared" si="53"/>
        <v>9.5468035572457196E-3</v>
      </c>
      <c r="FC6" s="179">
        <f t="shared" si="54"/>
        <v>1.0429010376037225E-2</v>
      </c>
      <c r="FD6" s="179">
        <f t="shared" si="55"/>
        <v>1.1264916725491875E-2</v>
      </c>
      <c r="FE6" s="179">
        <f t="shared" si="56"/>
        <v>1.2031302448596721E-2</v>
      </c>
      <c r="FF6" s="179">
        <f t="shared" si="57"/>
        <v>1.2705655508654431E-2</v>
      </c>
      <c r="FG6" s="179">
        <f t="shared" si="58"/>
        <v>1.3267261230091622E-2</v>
      </c>
      <c r="FH6" s="179">
        <f t="shared" si="59"/>
        <v>1.3698255346626342E-2</v>
      </c>
      <c r="FI6" s="179">
        <f t="shared" si="60"/>
        <v>1.3984566468206826E-2</v>
      </c>
      <c r="FJ6" s="179">
        <f t="shared" si="61"/>
        <v>1.4116678700357793E-2</v>
      </c>
      <c r="FK6" s="179">
        <f t="shared" si="62"/>
        <v>1.4090156784108705E-2</v>
      </c>
      <c r="FL6" s="179">
        <f t="shared" si="63"/>
        <v>1.3905893336416121E-2</v>
      </c>
      <c r="FM6" s="179">
        <f t="shared" si="64"/>
        <v>1.3570058967801706E-2</v>
      </c>
      <c r="FN6" s="179">
        <f t="shared" si="65"/>
        <v>1.3093759165270599E-2</v>
      </c>
      <c r="FO6" s="179">
        <f t="shared" si="66"/>
        <v>1.2492424551727707E-2</v>
      </c>
      <c r="FP6" s="179">
        <f t="shared" si="67"/>
        <v>1.1784981212542452E-2</v>
      </c>
      <c r="FQ6" s="179">
        <f t="shared" si="68"/>
        <v>1.0992863279914781E-2</v>
      </c>
      <c r="FR6" s="179">
        <f t="shared" si="69"/>
        <v>1.0138939497443661E-2</v>
      </c>
      <c r="FS6" s="179">
        <f t="shared" si="70"/>
        <v>9.2464283590348757E-3</v>
      </c>
      <c r="FT6" s="179">
        <f t="shared" si="71"/>
        <v>8.3378726876800688E-3</v>
      </c>
      <c r="FU6" s="179">
        <f t="shared" si="72"/>
        <v>7.4342349565798627E-3</v>
      </c>
      <c r="FV6" s="179">
        <f t="shared" si="73"/>
        <v>6.5541605962101254E-3</v>
      </c>
      <c r="FW6" s="179">
        <f t="shared" si="74"/>
        <v>5.7134396898372384E-3</v>
      </c>
      <c r="FX6" s="179">
        <f t="shared" si="75"/>
        <v>4.9246796949624716E-3</v>
      </c>
      <c r="FY6" s="179">
        <f t="shared" si="76"/>
        <v>4.1971849136904155E-3</v>
      </c>
      <c r="FZ6" s="179">
        <f t="shared" si="77"/>
        <v>3.5370238659783535E-3</v>
      </c>
      <c r="GA6" s="179">
        <f t="shared" si="78"/>
        <v>2.9472545716706568E-3</v>
      </c>
      <c r="GB6" s="179">
        <f t="shared" si="79"/>
        <v>2.4282706050503746E-3</v>
      </c>
      <c r="GC6" s="179">
        <f t="shared" si="80"/>
        <v>1.9782277420665908E-3</v>
      </c>
      <c r="GD6" s="179">
        <f t="shared" si="81"/>
        <v>1.5935117351761146E-3</v>
      </c>
      <c r="GE6" s="179">
        <f t="shared" si="82"/>
        <v>1.2692115542011593E-3</v>
      </c>
      <c r="GF6" s="179">
        <f t="shared" si="83"/>
        <v>9.9956845215777666E-4</v>
      </c>
      <c r="GG6" s="179">
        <f t="shared" si="84"/>
        <v>7.7837851003919082E-4</v>
      </c>
      <c r="GH6" s="179">
        <f t="shared" si="85"/>
        <v>5.9933398704328864E-4</v>
      </c>
      <c r="GI6" s="179">
        <f t="shared" si="86"/>
        <v>4.5629609110225868E-4</v>
      </c>
      <c r="GJ6" s="179">
        <f t="shared" si="87"/>
        <v>3.434981189496557E-4</v>
      </c>
      <c r="GK6" s="179">
        <f t="shared" si="88"/>
        <v>2.5568293954514483E-4</v>
      </c>
      <c r="GL6" s="179">
        <f t="shared" si="89"/>
        <v>1.8818236011163328E-4</v>
      </c>
      <c r="GM6" s="179">
        <f t="shared" si="90"/>
        <v>1.369480472708483E-4</v>
      </c>
      <c r="GN6" s="179">
        <f t="shared" si="91"/>
        <v>9.8544536221071923E-5</v>
      </c>
      <c r="GO6" s="179">
        <f t="shared" si="92"/>
        <v>7.0114691668856223E-5</v>
      </c>
      <c r="GP6" s="179">
        <f t="shared" si="93"/>
        <v>4.9327065521798454E-5</v>
      </c>
      <c r="GQ6" s="179">
        <f t="shared" si="94"/>
        <v>3.4313206518176612E-5</v>
      </c>
      <c r="GR6" s="179">
        <f t="shared" si="95"/>
        <v>2.3601363895532071E-5</v>
      </c>
      <c r="GS6" s="179">
        <f t="shared" si="96"/>
        <v>1.6051390882578251E-5</v>
      </c>
      <c r="GT6" s="179">
        <f t="shared" si="97"/>
        <v>1.0794139172637672E-5</v>
      </c>
      <c r="GU6" s="179">
        <f t="shared" si="98"/>
        <v>7.1773335335368642E-6</v>
      </c>
      <c r="GV6" s="179">
        <f t="shared" si="99"/>
        <v>4.7188700372542372E-6</v>
      </c>
      <c r="GW6" s="179">
        <f t="shared" si="100"/>
        <v>3.0676985239989531E-6</v>
      </c>
      <c r="GX6" s="179">
        <f t="shared" si="101"/>
        <v>1.971910097820114E-6</v>
      </c>
      <c r="GY6" s="179">
        <f t="shared" si="102"/>
        <v>1.2533181163189935E-6</v>
      </c>
      <c r="GZ6" s="179">
        <f t="shared" si="103"/>
        <v>7.8765366188230354E-7</v>
      </c>
      <c r="HA6" s="179">
        <f t="shared" si="104"/>
        <v>4.8945080634411464E-7</v>
      </c>
      <c r="HB6" s="179">
        <f t="shared" si="105"/>
        <v>3.007340292229166E-7</v>
      </c>
      <c r="HC6" s="179">
        <f t="shared" si="106"/>
        <v>1.8270728765584089E-7</v>
      </c>
      <c r="HD6" s="179">
        <f t="shared" si="107"/>
        <v>1.0975616922855281E-7</v>
      </c>
      <c r="HE6" s="179">
        <f t="shared" si="108"/>
        <v>6.5193122656960368E-8</v>
      </c>
      <c r="HF6" s="179">
        <f t="shared" si="109"/>
        <v>3.8289033098346289E-8</v>
      </c>
      <c r="HG6" s="179">
        <f t="shared" si="110"/>
        <v>2.2235494276846527E-8</v>
      </c>
      <c r="HH6" s="179">
        <f t="shared" si="111"/>
        <v>1.276788461362337E-8</v>
      </c>
      <c r="HI6" s="179">
        <f t="shared" si="112"/>
        <v>7.2492133785336435E-9</v>
      </c>
      <c r="HJ6" s="179">
        <f t="shared" si="113"/>
        <v>4.0697018174910454E-9</v>
      </c>
      <c r="HK6" s="179">
        <f t="shared" si="114"/>
        <v>2.2590927912103548E-9</v>
      </c>
      <c r="HL6" s="179">
        <f t="shared" si="115"/>
        <v>1.2399532810426113E-9</v>
      </c>
      <c r="HM6" s="179">
        <f t="shared" si="116"/>
        <v>6.729400053652179E-10</v>
      </c>
      <c r="HN6" s="179">
        <f t="shared" si="8"/>
        <v>3.6111634427333826E-10</v>
      </c>
      <c r="HO6" s="179">
        <f t="shared" si="9"/>
        <v>1.9160979927466283E-10</v>
      </c>
    </row>
    <row r="7" spans="1:224" x14ac:dyDescent="0.25">
      <c r="A7" s="4">
        <v>4</v>
      </c>
      <c r="B7" s="104">
        <f t="shared" si="10"/>
        <v>60</v>
      </c>
      <c r="C7" s="103">
        <v>120</v>
      </c>
      <c r="D7" s="104">
        <f t="shared" si="11"/>
        <v>240</v>
      </c>
      <c r="E7" s="38">
        <f t="shared" si="0"/>
        <v>1</v>
      </c>
      <c r="F7" s="38">
        <f t="shared" si="1"/>
        <v>0.5</v>
      </c>
      <c r="G7" s="81">
        <f t="shared" si="12"/>
        <v>130</v>
      </c>
      <c r="H7" s="24" t="s">
        <v>1</v>
      </c>
      <c r="I7" s="61"/>
      <c r="J7" s="82">
        <f>IF(AND(B7&gt;0,C7&gt;0,D7&gt;0,NOT(ISBLANK(H7))),(D7-B7)*VLOOKUP(H7,VLookups!$A$2:$B$8,2,FALSE),"")</f>
        <v>36</v>
      </c>
      <c r="K7" s="83">
        <f t="shared" si="2"/>
        <v>1296</v>
      </c>
      <c r="L7" s="103">
        <v>150</v>
      </c>
      <c r="M7" s="34">
        <f>IF(AND(L7&gt;0,C7&gt;0,J7&gt;0,NOT(ISBLANK(H7))),ABS(VLOOKUP($L$1,VLookups!$A$38:$B$39,2,FALSE)-_xlfn.NORM.DIST(L7,G7,J7,TRUE)),"")</f>
        <v>0.7107426392460281</v>
      </c>
      <c r="N7" s="102">
        <f>IF(AND($B7&gt;0,$C7&gt;0,$D7&gt;0,NOT(ISBLANK($H7))),_xlfn.NORM.INV(ABS(VLOOKUP($L$1,VLookups!$A$38:$B$39,2,FALSE)-N$3),$G7,$J7),"")</f>
        <v>83.864143640394389</v>
      </c>
      <c r="O7" s="101">
        <f>IF(AND($B7&gt;0,$C7&gt;0,$D7&gt;0,NOT(ISBLANK($H7))),_xlfn.NORM.INV(ABS(VLOOKUP($L$1,VLookups!$A$38:$B$39,2,FALSE)-O$3),$G7,$J7),"")</f>
        <v>176.13585635960561</v>
      </c>
      <c r="P7" s="102">
        <f>IF(AND($B7&gt;0,$C7&gt;0,$D7&gt;0,NOT(ISBLANK($H7))),_xlfn.NORM.INV(ABS(VLOOKUP($L$1,VLookups!$A$38:$B$39,2,FALSE)-P$3),$G7,$J7),"")</f>
        <v>167.31160202177642</v>
      </c>
      <c r="Q7" s="101">
        <f>IF(AND($B7&gt;0,$C7&gt;0,$D7&gt;0,NOT(ISBLANK($H7))),_xlfn.NORM.INV(ABS(VLOOKUP($L$1,VLookups!$A$38:$B$39,2,FALSE)-Q$3),$G7,$J7),"")</f>
        <v>160.29836440862493</v>
      </c>
      <c r="R7" s="102">
        <f>IF(AND($B7&gt;0,$C7&gt;0,$D7&gt;0,NOT(ISBLANK($H7))),_xlfn.NORM.INV(ABS(VLOOKUP($L$1,VLookups!$A$38:$B$39,2,FALSE)-R$3),$G7,$J7),"")</f>
        <v>154.28163100705893</v>
      </c>
      <c r="S7" s="101">
        <f>IF(AND($B7&gt;0,$C7&gt;0,$D7&gt;0,NOT(ISBLANK($H7))),_xlfn.NORM.INV(ABS(VLOOKUP($L$1,VLookups!$A$38:$B$39,2,FALSE)-S$3),$G7,$J7),"")</f>
        <v>130</v>
      </c>
      <c r="T7" s="5"/>
      <c r="U7" s="178">
        <f t="shared" si="13"/>
        <v>3</v>
      </c>
      <c r="V7" s="52">
        <f t="shared" ref="V7:AO7" si="120">IF(ISNONTEXT($U7),W7-$U7,"")</f>
        <v>0</v>
      </c>
      <c r="W7" s="52">
        <f t="shared" si="120"/>
        <v>3</v>
      </c>
      <c r="X7" s="52">
        <f t="shared" si="120"/>
        <v>6</v>
      </c>
      <c r="Y7" s="52">
        <f t="shared" si="120"/>
        <v>9</v>
      </c>
      <c r="Z7" s="52">
        <f t="shared" si="120"/>
        <v>12</v>
      </c>
      <c r="AA7" s="52">
        <f t="shared" si="120"/>
        <v>15</v>
      </c>
      <c r="AB7" s="52">
        <f t="shared" si="120"/>
        <v>18</v>
      </c>
      <c r="AC7" s="52">
        <f t="shared" si="120"/>
        <v>21</v>
      </c>
      <c r="AD7" s="52">
        <f t="shared" si="120"/>
        <v>24</v>
      </c>
      <c r="AE7" s="52">
        <f t="shared" si="120"/>
        <v>27</v>
      </c>
      <c r="AF7" s="52">
        <f t="shared" si="120"/>
        <v>30</v>
      </c>
      <c r="AG7" s="52">
        <f t="shared" si="120"/>
        <v>33</v>
      </c>
      <c r="AH7" s="52">
        <f t="shared" si="120"/>
        <v>36</v>
      </c>
      <c r="AI7" s="52">
        <f t="shared" si="120"/>
        <v>39</v>
      </c>
      <c r="AJ7" s="52">
        <f t="shared" si="120"/>
        <v>42</v>
      </c>
      <c r="AK7" s="52">
        <f t="shared" si="120"/>
        <v>45</v>
      </c>
      <c r="AL7" s="52">
        <f t="shared" si="120"/>
        <v>48</v>
      </c>
      <c r="AM7" s="52">
        <f t="shared" si="120"/>
        <v>51</v>
      </c>
      <c r="AN7" s="52">
        <f t="shared" si="120"/>
        <v>54</v>
      </c>
      <c r="AO7" s="52">
        <f t="shared" si="120"/>
        <v>57</v>
      </c>
      <c r="AP7" s="193">
        <f t="shared" si="15"/>
        <v>60</v>
      </c>
      <c r="AQ7" s="52">
        <f t="shared" ref="AQ7:DB7" si="121">IF(ISNONTEXT($U7),AP7+$U7,"")</f>
        <v>63</v>
      </c>
      <c r="AR7" s="52">
        <f t="shared" si="121"/>
        <v>66</v>
      </c>
      <c r="AS7" s="52">
        <f t="shared" si="121"/>
        <v>69</v>
      </c>
      <c r="AT7" s="52">
        <f t="shared" si="121"/>
        <v>72</v>
      </c>
      <c r="AU7" s="52">
        <f t="shared" si="121"/>
        <v>75</v>
      </c>
      <c r="AV7" s="52">
        <f t="shared" si="121"/>
        <v>78</v>
      </c>
      <c r="AW7" s="52">
        <f t="shared" si="121"/>
        <v>81</v>
      </c>
      <c r="AX7" s="52">
        <f t="shared" si="121"/>
        <v>84</v>
      </c>
      <c r="AY7" s="52">
        <f t="shared" si="121"/>
        <v>87</v>
      </c>
      <c r="AZ7" s="52">
        <f t="shared" si="121"/>
        <v>90</v>
      </c>
      <c r="BA7" s="52">
        <f t="shared" si="121"/>
        <v>93</v>
      </c>
      <c r="BB7" s="52">
        <f t="shared" si="121"/>
        <v>96</v>
      </c>
      <c r="BC7" s="52">
        <f t="shared" si="121"/>
        <v>99</v>
      </c>
      <c r="BD7" s="52">
        <f t="shared" si="121"/>
        <v>102</v>
      </c>
      <c r="BE7" s="52">
        <f t="shared" si="121"/>
        <v>105</v>
      </c>
      <c r="BF7" s="52">
        <f t="shared" si="121"/>
        <v>108</v>
      </c>
      <c r="BG7" s="52">
        <f t="shared" si="121"/>
        <v>111</v>
      </c>
      <c r="BH7" s="52">
        <f t="shared" si="121"/>
        <v>114</v>
      </c>
      <c r="BI7" s="52">
        <f t="shared" si="121"/>
        <v>117</v>
      </c>
      <c r="BJ7" s="52">
        <f t="shared" si="121"/>
        <v>120</v>
      </c>
      <c r="BK7" s="52">
        <f t="shared" si="121"/>
        <v>123</v>
      </c>
      <c r="BL7" s="52">
        <f t="shared" si="121"/>
        <v>126</v>
      </c>
      <c r="BM7" s="52">
        <f t="shared" si="121"/>
        <v>129</v>
      </c>
      <c r="BN7" s="52">
        <f t="shared" si="121"/>
        <v>132</v>
      </c>
      <c r="BO7" s="52">
        <f t="shared" si="121"/>
        <v>135</v>
      </c>
      <c r="BP7" s="52">
        <f t="shared" si="121"/>
        <v>138</v>
      </c>
      <c r="BQ7" s="52">
        <f t="shared" si="121"/>
        <v>141</v>
      </c>
      <c r="BR7" s="52">
        <f t="shared" si="121"/>
        <v>144</v>
      </c>
      <c r="BS7" s="52">
        <f t="shared" si="121"/>
        <v>147</v>
      </c>
      <c r="BT7" s="52">
        <f t="shared" si="121"/>
        <v>150</v>
      </c>
      <c r="BU7" s="52">
        <f t="shared" si="121"/>
        <v>153</v>
      </c>
      <c r="BV7" s="52">
        <f t="shared" si="121"/>
        <v>156</v>
      </c>
      <c r="BW7" s="52">
        <f t="shared" si="121"/>
        <v>159</v>
      </c>
      <c r="BX7" s="52">
        <f t="shared" si="121"/>
        <v>162</v>
      </c>
      <c r="BY7" s="52">
        <f t="shared" si="121"/>
        <v>165</v>
      </c>
      <c r="BZ7" s="52">
        <f t="shared" si="121"/>
        <v>168</v>
      </c>
      <c r="CA7" s="52">
        <f t="shared" si="121"/>
        <v>171</v>
      </c>
      <c r="CB7" s="52">
        <f t="shared" si="121"/>
        <v>174</v>
      </c>
      <c r="CC7" s="52">
        <f t="shared" si="121"/>
        <v>177</v>
      </c>
      <c r="CD7" s="52">
        <f t="shared" si="121"/>
        <v>180</v>
      </c>
      <c r="CE7" s="52">
        <f t="shared" si="121"/>
        <v>183</v>
      </c>
      <c r="CF7" s="52">
        <f t="shared" si="121"/>
        <v>186</v>
      </c>
      <c r="CG7" s="52">
        <f t="shared" si="121"/>
        <v>189</v>
      </c>
      <c r="CH7" s="52">
        <f t="shared" si="121"/>
        <v>192</v>
      </c>
      <c r="CI7" s="52">
        <f t="shared" si="121"/>
        <v>195</v>
      </c>
      <c r="CJ7" s="52">
        <f t="shared" si="121"/>
        <v>198</v>
      </c>
      <c r="CK7" s="52">
        <f t="shared" si="121"/>
        <v>201</v>
      </c>
      <c r="CL7" s="52">
        <f t="shared" si="121"/>
        <v>204</v>
      </c>
      <c r="CM7" s="52">
        <f t="shared" si="121"/>
        <v>207</v>
      </c>
      <c r="CN7" s="52">
        <f t="shared" si="121"/>
        <v>210</v>
      </c>
      <c r="CO7" s="52">
        <f t="shared" si="121"/>
        <v>213</v>
      </c>
      <c r="CP7" s="52">
        <f t="shared" si="121"/>
        <v>216</v>
      </c>
      <c r="CQ7" s="52">
        <f t="shared" si="121"/>
        <v>219</v>
      </c>
      <c r="CR7" s="52">
        <f t="shared" si="121"/>
        <v>222</v>
      </c>
      <c r="CS7" s="52">
        <f t="shared" si="121"/>
        <v>225</v>
      </c>
      <c r="CT7" s="52">
        <f t="shared" si="121"/>
        <v>228</v>
      </c>
      <c r="CU7" s="52">
        <f t="shared" si="121"/>
        <v>231</v>
      </c>
      <c r="CV7" s="52">
        <f t="shared" si="121"/>
        <v>234</v>
      </c>
      <c r="CW7" s="52">
        <f t="shared" si="121"/>
        <v>237</v>
      </c>
      <c r="CX7" s="52">
        <f t="shared" si="121"/>
        <v>240</v>
      </c>
      <c r="CY7" s="52">
        <f t="shared" si="121"/>
        <v>243</v>
      </c>
      <c r="CZ7" s="52">
        <f t="shared" si="121"/>
        <v>246</v>
      </c>
      <c r="DA7" s="52">
        <f t="shared" si="121"/>
        <v>249</v>
      </c>
      <c r="DB7" s="52">
        <f t="shared" si="121"/>
        <v>252</v>
      </c>
      <c r="DC7" s="52">
        <f t="shared" ref="DC7:DR7" si="122">IF(ISNONTEXT($U7),DB7+$U7,"")</f>
        <v>255</v>
      </c>
      <c r="DD7" s="52">
        <f t="shared" si="122"/>
        <v>258</v>
      </c>
      <c r="DE7" s="52">
        <f t="shared" si="122"/>
        <v>261</v>
      </c>
      <c r="DF7" s="52">
        <f t="shared" si="122"/>
        <v>264</v>
      </c>
      <c r="DG7" s="52">
        <f t="shared" si="122"/>
        <v>267</v>
      </c>
      <c r="DH7" s="52">
        <f t="shared" si="122"/>
        <v>270</v>
      </c>
      <c r="DI7" s="52">
        <f t="shared" si="122"/>
        <v>273</v>
      </c>
      <c r="DJ7" s="52">
        <f t="shared" si="122"/>
        <v>276</v>
      </c>
      <c r="DK7" s="52">
        <f t="shared" si="122"/>
        <v>279</v>
      </c>
      <c r="DL7" s="52">
        <f t="shared" si="122"/>
        <v>282</v>
      </c>
      <c r="DM7" s="52">
        <f t="shared" si="122"/>
        <v>285</v>
      </c>
      <c r="DN7" s="52">
        <f t="shared" si="122"/>
        <v>288</v>
      </c>
      <c r="DO7" s="52">
        <f t="shared" si="122"/>
        <v>291</v>
      </c>
      <c r="DP7" s="52">
        <f t="shared" si="122"/>
        <v>294</v>
      </c>
      <c r="DQ7" s="52">
        <f t="shared" si="122"/>
        <v>297</v>
      </c>
      <c r="DR7" s="52">
        <f t="shared" si="122"/>
        <v>300</v>
      </c>
      <c r="DS7" s="179">
        <f t="shared" si="18"/>
        <v>1.6329795074908304E-5</v>
      </c>
      <c r="DT7" s="179">
        <f t="shared" si="19"/>
        <v>2.1986861306448278E-5</v>
      </c>
      <c r="DU7" s="179">
        <f t="shared" si="20"/>
        <v>2.9398813631823816E-5</v>
      </c>
      <c r="DV7" s="179">
        <f t="shared" si="21"/>
        <v>3.9037359975744924E-5</v>
      </c>
      <c r="DW7" s="179">
        <f t="shared" si="22"/>
        <v>5.1477226503673085E-5</v>
      </c>
      <c r="DX7" s="179">
        <f t="shared" si="23"/>
        <v>6.7411486886665637E-5</v>
      </c>
      <c r="DY7" s="179">
        <f t="shared" si="24"/>
        <v>8.7667119900501229E-5</v>
      </c>
      <c r="DZ7" s="179">
        <f t="shared" si="25"/>
        <v>1.1322012702074106E-4</v>
      </c>
      <c r="EA7" s="179">
        <f t="shared" si="26"/>
        <v>1.4520935709154927E-4</v>
      </c>
      <c r="EB7" s="179">
        <f t="shared" si="27"/>
        <v>1.8494799755040258E-4</v>
      </c>
      <c r="EC7" s="179">
        <f t="shared" si="28"/>
        <v>2.3393151344773205E-4</v>
      </c>
      <c r="ED7" s="179">
        <f t="shared" si="29"/>
        <v>2.9384066193214887E-4</v>
      </c>
      <c r="EE7" s="179">
        <f t="shared" si="30"/>
        <v>3.6653809880953132E-4</v>
      </c>
      <c r="EF7" s="179">
        <f t="shared" si="31"/>
        <v>4.540570447557629E-4</v>
      </c>
      <c r="EG7" s="179">
        <f t="shared" si="32"/>
        <v>5.585805117940952E-4</v>
      </c>
      <c r="EH7" s="179">
        <f t="shared" si="33"/>
        <v>6.8240972469227638E-4</v>
      </c>
      <c r="EI7" s="179">
        <f t="shared" si="34"/>
        <v>8.2792062298887121E-4</v>
      </c>
      <c r="EJ7" s="179">
        <f t="shared" si="35"/>
        <v>9.975077083735559E-4</v>
      </c>
      <c r="EK7" s="179">
        <f t="shared" si="36"/>
        <v>1.1935150128877003E-3</v>
      </c>
      <c r="EL7" s="179">
        <f t="shared" si="37"/>
        <v>1.4181546004699899E-3</v>
      </c>
      <c r="EM7" s="179">
        <f t="shared" si="38"/>
        <v>1.6734137615569426E-3</v>
      </c>
      <c r="EN7" s="179">
        <f t="shared" si="39"/>
        <v>1.9609528898088375E-3</v>
      </c>
      <c r="EO7" s="179">
        <f t="shared" si="40"/>
        <v>2.2819969017334957E-3</v>
      </c>
      <c r="EP7" s="179">
        <f t="shared" si="41"/>
        <v>2.6372239232310287E-3</v>
      </c>
      <c r="EQ7" s="179">
        <f t="shared" si="42"/>
        <v>3.0266557622220026E-3</v>
      </c>
      <c r="ER7" s="179">
        <f t="shared" si="43"/>
        <v>3.4495553482977088E-3</v>
      </c>
      <c r="ES7" s="179">
        <f t="shared" si="44"/>
        <v>3.9043367822609583E-3</v>
      </c>
      <c r="ET7" s="179">
        <f t="shared" si="45"/>
        <v>4.388493838007281E-3</v>
      </c>
      <c r="EU7" s="179">
        <f t="shared" si="46"/>
        <v>4.8985526436170733E-3</v>
      </c>
      <c r="EV7" s="179">
        <f t="shared" si="47"/>
        <v>5.4300538003992501E-3</v>
      </c>
      <c r="EW7" s="179">
        <f t="shared" si="48"/>
        <v>5.9775683611953071E-3</v>
      </c>
      <c r="EX7" s="179">
        <f t="shared" si="49"/>
        <v>6.5347508905366572E-3</v>
      </c>
      <c r="EY7" s="179">
        <f t="shared" si="50"/>
        <v>7.0944313045383598E-3</v>
      </c>
      <c r="EZ7" s="179">
        <f t="shared" si="51"/>
        <v>7.6487454007103713E-3</v>
      </c>
      <c r="FA7" s="179">
        <f t="shared" si="52"/>
        <v>8.1893020259688094E-3</v>
      </c>
      <c r="FB7" s="179">
        <f t="shared" si="53"/>
        <v>8.7073828052701627E-3</v>
      </c>
      <c r="FC7" s="179">
        <f t="shared" si="54"/>
        <v>9.1941683885081744E-3</v>
      </c>
      <c r="FD7" s="179">
        <f t="shared" si="55"/>
        <v>9.6409834009222421E-3</v>
      </c>
      <c r="FE7" s="179">
        <f t="shared" si="56"/>
        <v>1.0039550830076209E-2</v>
      </c>
      <c r="FF7" s="179">
        <f t="shared" si="57"/>
        <v>1.0382245564533342E-2</v>
      </c>
      <c r="FG7" s="179">
        <f t="shared" si="58"/>
        <v>1.0662336306184675E-2</v>
      </c>
      <c r="FH7" s="179">
        <f t="shared" si="59"/>
        <v>1.0874205168326337E-2</v>
      </c>
      <c r="FI7" s="179">
        <f t="shared" si="60"/>
        <v>1.1013534965419111E-2</v>
      </c>
      <c r="FJ7" s="179">
        <f t="shared" si="61"/>
        <v>1.1077455476966251E-2</v>
      </c>
      <c r="FK7" s="179">
        <f t="shared" si="62"/>
        <v>1.1064641764715152E-2</v>
      </c>
      <c r="FL7" s="179">
        <f t="shared" si="63"/>
        <v>1.0975359839182098E-2</v>
      </c>
      <c r="FM7" s="179">
        <f t="shared" si="64"/>
        <v>1.0811457476992954E-2</v>
      </c>
      <c r="FN7" s="179">
        <f t="shared" si="65"/>
        <v>1.057630063179593E-2</v>
      </c>
      <c r="FO7" s="179">
        <f t="shared" si="66"/>
        <v>1.0274658495381535E-2</v>
      </c>
      <c r="FP7" s="179">
        <f t="shared" si="67"/>
        <v>9.9125426910500799E-3</v>
      </c>
      <c r="FQ7" s="179">
        <f t="shared" si="68"/>
        <v>9.4970081712813671E-3</v>
      </c>
      <c r="FR7" s="179">
        <f t="shared" si="69"/>
        <v>9.0359250244874158E-3</v>
      </c>
      <c r="FS7" s="179">
        <f t="shared" si="70"/>
        <v>8.5377314828399102E-3</v>
      </c>
      <c r="FT7" s="179">
        <f t="shared" si="71"/>
        <v>8.011178916028221E-3</v>
      </c>
      <c r="FU7" s="179">
        <f t="shared" si="72"/>
        <v>7.4650794872589991E-3</v>
      </c>
      <c r="FV7" s="179">
        <f t="shared" si="73"/>
        <v>6.9080664714829621E-3</v>
      </c>
      <c r="FW7" s="179">
        <f t="shared" si="74"/>
        <v>6.3483760617395824E-3</v>
      </c>
      <c r="FX7" s="179">
        <f t="shared" si="75"/>
        <v>5.7936579170247875E-3</v>
      </c>
      <c r="FY7" s="179">
        <f t="shared" si="76"/>
        <v>5.2508198539808959E-3</v>
      </c>
      <c r="FZ7" s="179">
        <f t="shared" si="77"/>
        <v>4.7259100850930375E-3</v>
      </c>
      <c r="GA7" s="179">
        <f t="shared" si="78"/>
        <v>4.2240383882154358E-3</v>
      </c>
      <c r="GB7" s="179">
        <f t="shared" si="79"/>
        <v>3.7493356771123908E-3</v>
      </c>
      <c r="GC7" s="179">
        <f t="shared" si="80"/>
        <v>3.3049497340021257E-3</v>
      </c>
      <c r="GD7" s="179">
        <f t="shared" si="81"/>
        <v>2.8930734433986853E-3</v>
      </c>
      <c r="GE7" s="179">
        <f t="shared" si="82"/>
        <v>2.5150007857153642E-3</v>
      </c>
      <c r="GF7" s="179">
        <f t="shared" si="83"/>
        <v>2.1712051351635651E-3</v>
      </c>
      <c r="GG7" s="179">
        <f t="shared" si="84"/>
        <v>1.8614340588461174E-3</v>
      </c>
      <c r="GH7" s="179">
        <f t="shared" si="85"/>
        <v>1.5848148084492118E-3</v>
      </c>
      <c r="GI7" s="179">
        <f t="shared" si="86"/>
        <v>1.3399649894343536E-3</v>
      </c>
      <c r="GJ7" s="179">
        <f t="shared" si="87"/>
        <v>1.1251034284327746E-3</v>
      </c>
      <c r="GK7" s="179">
        <f t="shared" si="88"/>
        <v>9.3815697320196205E-4</v>
      </c>
      <c r="GL7" s="179">
        <f t="shared" si="89"/>
        <v>7.7685978440108854E-4</v>
      </c>
      <c r="GM7" s="179">
        <f t="shared" si="90"/>
        <v>6.3884255075713178E-4</v>
      </c>
      <c r="GN7" s="179">
        <f t="shared" si="91"/>
        <v>5.2170992191560969E-4</v>
      </c>
      <c r="GO7" s="179">
        <f t="shared" si="92"/>
        <v>4.2310525908615797E-4</v>
      </c>
      <c r="GP7" s="179">
        <f t="shared" si="93"/>
        <v>3.4076251658262795E-4</v>
      </c>
      <c r="GQ7" s="179">
        <f t="shared" si="94"/>
        <v>2.7254566354948891E-4</v>
      </c>
      <c r="GR7" s="179">
        <f t="shared" si="95"/>
        <v>2.1647652210933215E-4</v>
      </c>
      <c r="GS7" s="179">
        <f t="shared" si="96"/>
        <v>1.7075223371142807E-4</v>
      </c>
      <c r="GT7" s="179">
        <f t="shared" si="97"/>
        <v>1.3375377600192344E-4</v>
      </c>
      <c r="GU7" s="179">
        <f t="shared" si="98"/>
        <v>1.0404705094438527E-4</v>
      </c>
      <c r="GV7" s="179">
        <f t="shared" si="99"/>
        <v>8.0378068402376491E-5</v>
      </c>
      <c r="GW7" s="179">
        <f t="shared" si="100"/>
        <v>6.1663677459902787E-5</v>
      </c>
      <c r="GX7" s="179">
        <f t="shared" si="101"/>
        <v>4.6979170417601199E-5</v>
      </c>
      <c r="GY7" s="179">
        <f t="shared" si="102"/>
        <v>3.5543920738837992E-5</v>
      </c>
      <c r="GZ7" s="179">
        <f t="shared" si="103"/>
        <v>2.6706033296922827E-5</v>
      </c>
      <c r="HA7" s="179">
        <f t="shared" si="104"/>
        <v>1.9926797461647409E-5</v>
      </c>
      <c r="HB7" s="179">
        <f t="shared" si="105"/>
        <v>1.4765552195754002E-5</v>
      </c>
      <c r="HC7" s="179">
        <f t="shared" si="106"/>
        <v>1.0865405671825112E-5</v>
      </c>
      <c r="HD7" s="179">
        <f t="shared" si="107"/>
        <v>7.9401053473053609E-6</v>
      </c>
      <c r="HE7" s="179">
        <f t="shared" si="108"/>
        <v>5.7622307991089074E-6</v>
      </c>
      <c r="HF7" s="179">
        <f t="shared" si="109"/>
        <v>4.1527816837612768E-6</v>
      </c>
      <c r="HG7" s="179">
        <f t="shared" si="110"/>
        <v>2.9721561153819935E-6</v>
      </c>
      <c r="HH7" s="179">
        <f t="shared" si="111"/>
        <v>2.1124585716835893E-6</v>
      </c>
      <c r="HI7" s="179">
        <f t="shared" si="112"/>
        <v>1.4910384736748757E-6</v>
      </c>
      <c r="HJ7" s="179">
        <f t="shared" si="113"/>
        <v>1.0451378235824019E-6</v>
      </c>
      <c r="HK7" s="179">
        <f t="shared" si="114"/>
        <v>7.2751566086740734E-7</v>
      </c>
      <c r="HL7" s="179">
        <f t="shared" si="115"/>
        <v>5.0291570060132084E-7</v>
      </c>
      <c r="HM7" s="179">
        <f t="shared" si="116"/>
        <v>3.4524874436935427E-7</v>
      </c>
      <c r="HN7" s="179">
        <f t="shared" si="8"/>
        <v>2.3537107317275396E-7</v>
      </c>
      <c r="HO7" s="179">
        <f t="shared" si="9"/>
        <v>1.5935222556099771E-7</v>
      </c>
    </row>
    <row r="8" spans="1:224" x14ac:dyDescent="0.25">
      <c r="A8" s="4">
        <v>5</v>
      </c>
      <c r="B8" s="104">
        <f t="shared" si="10"/>
        <v>60</v>
      </c>
      <c r="C8" s="103">
        <v>120</v>
      </c>
      <c r="D8" s="104">
        <f t="shared" si="11"/>
        <v>240</v>
      </c>
      <c r="E8" s="38">
        <f t="shared" si="0"/>
        <v>1</v>
      </c>
      <c r="F8" s="38">
        <f t="shared" si="1"/>
        <v>0.5</v>
      </c>
      <c r="G8" s="81">
        <f t="shared" si="12"/>
        <v>130</v>
      </c>
      <c r="H8" s="24" t="s">
        <v>4</v>
      </c>
      <c r="I8" s="61"/>
      <c r="J8" s="82">
        <f>IF(AND(B8&gt;0,C8&gt;0,D8&gt;0,NOT(ISBLANK(H8))),(D8-B8)*VLOOKUP(H8,VLookups!$A$2:$B$8,2,FALSE),"")</f>
        <v>48.372115213907882</v>
      </c>
      <c r="K8" s="83">
        <f t="shared" si="2"/>
        <v>2339.8615302675785</v>
      </c>
      <c r="L8" s="103">
        <v>150</v>
      </c>
      <c r="M8" s="34">
        <f>IF(AND(L8&gt;0,C8&gt;0,J8&gt;0,NOT(ISBLANK(H8))),ABS(VLOOKUP($L$1,VLookups!$A$38:$B$39,2,FALSE)-_xlfn.NORM.DIST(L8,G8,J8,TRUE)),"")</f>
        <v>0.6603656825340718</v>
      </c>
      <c r="N8" s="102">
        <f>IF(AND($B8&gt;0,$C8&gt;0,$D8&gt;0,NOT(ISBLANK($H8))),_xlfn.NORM.INV(ABS(VLOOKUP($L$1,VLookups!$A$38:$B$39,2,FALSE)-N$3),$G8,$J8),"")</f>
        <v>68.008640018912558</v>
      </c>
      <c r="O8" s="101">
        <f>IF(AND($B8&gt;0,$C8&gt;0,$D8&gt;0,NOT(ISBLANK($H8))),_xlfn.NORM.INV(ABS(VLOOKUP($L$1,VLookups!$A$38:$B$39,2,FALSE)-O$3),$G8,$J8),"")</f>
        <v>191.99135998108744</v>
      </c>
      <c r="P8" s="102">
        <f>IF(AND($B8&gt;0,$C8&gt;0,$D8&gt;0,NOT(ISBLANK($H8))),_xlfn.NORM.INV(ABS(VLOOKUP($L$1,VLookups!$A$38:$B$39,2,FALSE)-P$3),$G8,$J8),"")</f>
        <v>180.13447532813467</v>
      </c>
      <c r="Q8" s="101">
        <f>IF(AND($B8&gt;0,$C8&gt;0,$D8&gt;0,NOT(ISBLANK($H8))),_xlfn.NORM.INV(ABS(VLOOKUP($L$1,VLookups!$A$38:$B$39,2,FALSE)-Q$3),$G8,$J8),"")</f>
        <v>170.71099927686032</v>
      </c>
      <c r="R8" s="102">
        <f>IF(AND($B8&gt;0,$C8&gt;0,$D8&gt;0,NOT(ISBLANK($H8))),_xlfn.NORM.INV(ABS(VLOOKUP($L$1,VLookups!$A$38:$B$39,2,FALSE)-R$3),$G8,$J8),"")</f>
        <v>162.62649590708483</v>
      </c>
      <c r="S8" s="101">
        <f>IF(AND($B8&gt;0,$C8&gt;0,$D8&gt;0,NOT(ISBLANK($H8))),_xlfn.NORM.INV(ABS(VLOOKUP($L$1,VLookups!$A$38:$B$39,2,FALSE)-S$3),$G8,$J8),"")</f>
        <v>130</v>
      </c>
      <c r="T8" s="5"/>
      <c r="U8" s="178">
        <f t="shared" si="13"/>
        <v>3</v>
      </c>
      <c r="V8" s="52">
        <f t="shared" ref="V8:AO8" si="123">IF(ISNONTEXT($U8),W8-$U8,"")</f>
        <v>0</v>
      </c>
      <c r="W8" s="52">
        <f t="shared" si="123"/>
        <v>3</v>
      </c>
      <c r="X8" s="52">
        <f t="shared" si="123"/>
        <v>6</v>
      </c>
      <c r="Y8" s="52">
        <f t="shared" si="123"/>
        <v>9</v>
      </c>
      <c r="Z8" s="52">
        <f t="shared" si="123"/>
        <v>12</v>
      </c>
      <c r="AA8" s="52">
        <f t="shared" si="123"/>
        <v>15</v>
      </c>
      <c r="AB8" s="52">
        <f t="shared" si="123"/>
        <v>18</v>
      </c>
      <c r="AC8" s="52">
        <f t="shared" si="123"/>
        <v>21</v>
      </c>
      <c r="AD8" s="52">
        <f t="shared" si="123"/>
        <v>24</v>
      </c>
      <c r="AE8" s="52">
        <f t="shared" si="123"/>
        <v>27</v>
      </c>
      <c r="AF8" s="52">
        <f t="shared" si="123"/>
        <v>30</v>
      </c>
      <c r="AG8" s="52">
        <f t="shared" si="123"/>
        <v>33</v>
      </c>
      <c r="AH8" s="52">
        <f t="shared" si="123"/>
        <v>36</v>
      </c>
      <c r="AI8" s="52">
        <f t="shared" si="123"/>
        <v>39</v>
      </c>
      <c r="AJ8" s="52">
        <f t="shared" si="123"/>
        <v>42</v>
      </c>
      <c r="AK8" s="52">
        <f t="shared" si="123"/>
        <v>45</v>
      </c>
      <c r="AL8" s="52">
        <f t="shared" si="123"/>
        <v>48</v>
      </c>
      <c r="AM8" s="52">
        <f t="shared" si="123"/>
        <v>51</v>
      </c>
      <c r="AN8" s="52">
        <f t="shared" si="123"/>
        <v>54</v>
      </c>
      <c r="AO8" s="52">
        <f t="shared" si="123"/>
        <v>57</v>
      </c>
      <c r="AP8" s="193">
        <f t="shared" si="15"/>
        <v>60</v>
      </c>
      <c r="AQ8" s="52">
        <f t="shared" ref="AQ8:DB8" si="124">IF(ISNONTEXT($U8),AP8+$U8,"")</f>
        <v>63</v>
      </c>
      <c r="AR8" s="52">
        <f t="shared" si="124"/>
        <v>66</v>
      </c>
      <c r="AS8" s="52">
        <f t="shared" si="124"/>
        <v>69</v>
      </c>
      <c r="AT8" s="52">
        <f t="shared" si="124"/>
        <v>72</v>
      </c>
      <c r="AU8" s="52">
        <f t="shared" si="124"/>
        <v>75</v>
      </c>
      <c r="AV8" s="52">
        <f t="shared" si="124"/>
        <v>78</v>
      </c>
      <c r="AW8" s="52">
        <f t="shared" si="124"/>
        <v>81</v>
      </c>
      <c r="AX8" s="52">
        <f t="shared" si="124"/>
        <v>84</v>
      </c>
      <c r="AY8" s="52">
        <f t="shared" si="124"/>
        <v>87</v>
      </c>
      <c r="AZ8" s="52">
        <f t="shared" si="124"/>
        <v>90</v>
      </c>
      <c r="BA8" s="52">
        <f t="shared" si="124"/>
        <v>93</v>
      </c>
      <c r="BB8" s="52">
        <f t="shared" si="124"/>
        <v>96</v>
      </c>
      <c r="BC8" s="52">
        <f t="shared" si="124"/>
        <v>99</v>
      </c>
      <c r="BD8" s="52">
        <f t="shared" si="124"/>
        <v>102</v>
      </c>
      <c r="BE8" s="52">
        <f t="shared" si="124"/>
        <v>105</v>
      </c>
      <c r="BF8" s="52">
        <f t="shared" si="124"/>
        <v>108</v>
      </c>
      <c r="BG8" s="52">
        <f t="shared" si="124"/>
        <v>111</v>
      </c>
      <c r="BH8" s="52">
        <f t="shared" si="124"/>
        <v>114</v>
      </c>
      <c r="BI8" s="52">
        <f t="shared" si="124"/>
        <v>117</v>
      </c>
      <c r="BJ8" s="52">
        <f t="shared" si="124"/>
        <v>120</v>
      </c>
      <c r="BK8" s="52">
        <f t="shared" si="124"/>
        <v>123</v>
      </c>
      <c r="BL8" s="52">
        <f t="shared" si="124"/>
        <v>126</v>
      </c>
      <c r="BM8" s="52">
        <f t="shared" si="124"/>
        <v>129</v>
      </c>
      <c r="BN8" s="52">
        <f t="shared" si="124"/>
        <v>132</v>
      </c>
      <c r="BO8" s="52">
        <f t="shared" si="124"/>
        <v>135</v>
      </c>
      <c r="BP8" s="52">
        <f t="shared" si="124"/>
        <v>138</v>
      </c>
      <c r="BQ8" s="52">
        <f t="shared" si="124"/>
        <v>141</v>
      </c>
      <c r="BR8" s="52">
        <f t="shared" si="124"/>
        <v>144</v>
      </c>
      <c r="BS8" s="52">
        <f t="shared" si="124"/>
        <v>147</v>
      </c>
      <c r="BT8" s="52">
        <f t="shared" si="124"/>
        <v>150</v>
      </c>
      <c r="BU8" s="52">
        <f t="shared" si="124"/>
        <v>153</v>
      </c>
      <c r="BV8" s="52">
        <f t="shared" si="124"/>
        <v>156</v>
      </c>
      <c r="BW8" s="52">
        <f t="shared" si="124"/>
        <v>159</v>
      </c>
      <c r="BX8" s="52">
        <f t="shared" si="124"/>
        <v>162</v>
      </c>
      <c r="BY8" s="52">
        <f t="shared" si="124"/>
        <v>165</v>
      </c>
      <c r="BZ8" s="52">
        <f t="shared" si="124"/>
        <v>168</v>
      </c>
      <c r="CA8" s="52">
        <f t="shared" si="124"/>
        <v>171</v>
      </c>
      <c r="CB8" s="52">
        <f t="shared" si="124"/>
        <v>174</v>
      </c>
      <c r="CC8" s="52">
        <f t="shared" si="124"/>
        <v>177</v>
      </c>
      <c r="CD8" s="52">
        <f t="shared" si="124"/>
        <v>180</v>
      </c>
      <c r="CE8" s="52">
        <f t="shared" si="124"/>
        <v>183</v>
      </c>
      <c r="CF8" s="52">
        <f t="shared" si="124"/>
        <v>186</v>
      </c>
      <c r="CG8" s="52">
        <f t="shared" si="124"/>
        <v>189</v>
      </c>
      <c r="CH8" s="52">
        <f t="shared" si="124"/>
        <v>192</v>
      </c>
      <c r="CI8" s="52">
        <f t="shared" si="124"/>
        <v>195</v>
      </c>
      <c r="CJ8" s="52">
        <f t="shared" si="124"/>
        <v>198</v>
      </c>
      <c r="CK8" s="52">
        <f t="shared" si="124"/>
        <v>201</v>
      </c>
      <c r="CL8" s="52">
        <f t="shared" si="124"/>
        <v>204</v>
      </c>
      <c r="CM8" s="52">
        <f t="shared" si="124"/>
        <v>207</v>
      </c>
      <c r="CN8" s="52">
        <f t="shared" si="124"/>
        <v>210</v>
      </c>
      <c r="CO8" s="52">
        <f t="shared" si="124"/>
        <v>213</v>
      </c>
      <c r="CP8" s="52">
        <f t="shared" si="124"/>
        <v>216</v>
      </c>
      <c r="CQ8" s="52">
        <f t="shared" si="124"/>
        <v>219</v>
      </c>
      <c r="CR8" s="52">
        <f t="shared" si="124"/>
        <v>222</v>
      </c>
      <c r="CS8" s="52">
        <f t="shared" si="124"/>
        <v>225</v>
      </c>
      <c r="CT8" s="52">
        <f t="shared" si="124"/>
        <v>228</v>
      </c>
      <c r="CU8" s="52">
        <f t="shared" si="124"/>
        <v>231</v>
      </c>
      <c r="CV8" s="52">
        <f t="shared" si="124"/>
        <v>234</v>
      </c>
      <c r="CW8" s="52">
        <f t="shared" si="124"/>
        <v>237</v>
      </c>
      <c r="CX8" s="52">
        <f t="shared" si="124"/>
        <v>240</v>
      </c>
      <c r="CY8" s="52">
        <f t="shared" si="124"/>
        <v>243</v>
      </c>
      <c r="CZ8" s="52">
        <f t="shared" si="124"/>
        <v>246</v>
      </c>
      <c r="DA8" s="52">
        <f t="shared" si="124"/>
        <v>249</v>
      </c>
      <c r="DB8" s="52">
        <f t="shared" si="124"/>
        <v>252</v>
      </c>
      <c r="DC8" s="52">
        <f t="shared" ref="DC8:DR8" si="125">IF(ISNONTEXT($U8),DB8+$U8,"")</f>
        <v>255</v>
      </c>
      <c r="DD8" s="52">
        <f t="shared" si="125"/>
        <v>258</v>
      </c>
      <c r="DE8" s="52">
        <f t="shared" si="125"/>
        <v>261</v>
      </c>
      <c r="DF8" s="52">
        <f t="shared" si="125"/>
        <v>264</v>
      </c>
      <c r="DG8" s="52">
        <f t="shared" si="125"/>
        <v>267</v>
      </c>
      <c r="DH8" s="52">
        <f t="shared" si="125"/>
        <v>270</v>
      </c>
      <c r="DI8" s="52">
        <f t="shared" si="125"/>
        <v>273</v>
      </c>
      <c r="DJ8" s="52">
        <f t="shared" si="125"/>
        <v>276</v>
      </c>
      <c r="DK8" s="52">
        <f t="shared" si="125"/>
        <v>279</v>
      </c>
      <c r="DL8" s="52">
        <f t="shared" si="125"/>
        <v>282</v>
      </c>
      <c r="DM8" s="52">
        <f t="shared" si="125"/>
        <v>285</v>
      </c>
      <c r="DN8" s="52">
        <f t="shared" si="125"/>
        <v>288</v>
      </c>
      <c r="DO8" s="52">
        <f t="shared" si="125"/>
        <v>291</v>
      </c>
      <c r="DP8" s="52">
        <f t="shared" si="125"/>
        <v>294</v>
      </c>
      <c r="DQ8" s="52">
        <f t="shared" si="125"/>
        <v>297</v>
      </c>
      <c r="DR8" s="52">
        <f t="shared" si="125"/>
        <v>300</v>
      </c>
      <c r="DS8" s="179">
        <f t="shared" si="18"/>
        <v>2.2281095965453985E-4</v>
      </c>
      <c r="DT8" s="179">
        <f t="shared" si="19"/>
        <v>2.6271690259360692E-4</v>
      </c>
      <c r="DU8" s="179">
        <f t="shared" si="20"/>
        <v>3.0858088408292251E-4</v>
      </c>
      <c r="DV8" s="179">
        <f t="shared" si="21"/>
        <v>3.6106015187367479E-4</v>
      </c>
      <c r="DW8" s="179">
        <f t="shared" si="22"/>
        <v>4.2084254645644129E-4</v>
      </c>
      <c r="DX8" s="179">
        <f t="shared" si="23"/>
        <v>4.8864027168167665E-4</v>
      </c>
      <c r="DY8" s="179">
        <f t="shared" si="24"/>
        <v>5.6518211677463901E-4</v>
      </c>
      <c r="DZ8" s="179">
        <f t="shared" si="25"/>
        <v>6.5120406701535296E-4</v>
      </c>
      <c r="EA8" s="179">
        <f t="shared" si="26"/>
        <v>7.4743827673908283E-4</v>
      </c>
      <c r="EB8" s="179">
        <f t="shared" si="27"/>
        <v>8.546004214125977E-4</v>
      </c>
      <c r="EC8" s="179">
        <f t="shared" si="28"/>
        <v>9.7337549482206577E-4</v>
      </c>
      <c r="ED8" s="179">
        <f t="shared" si="29"/>
        <v>1.1044021719983381E-3</v>
      </c>
      <c r="EE8" s="179">
        <f t="shared" si="30"/>
        <v>1.2482559171829101E-3</v>
      </c>
      <c r="EF8" s="179">
        <f t="shared" si="31"/>
        <v>1.4054310773342123E-3</v>
      </c>
      <c r="EG8" s="179">
        <f t="shared" si="32"/>
        <v>1.5763222634928686E-3</v>
      </c>
      <c r="EH8" s="179">
        <f t="shared" si="33"/>
        <v>1.761205382582275E-3</v>
      </c>
      <c r="EI8" s="179">
        <f t="shared" si="34"/>
        <v>1.9602187385036017E-3</v>
      </c>
      <c r="EJ8" s="179">
        <f t="shared" si="35"/>
        <v>2.1733446711269945E-3</v>
      </c>
      <c r="EK8" s="179">
        <f t="shared" si="36"/>
        <v>2.4003922423612755E-3</v>
      </c>
      <c r="EL8" s="179">
        <f t="shared" si="37"/>
        <v>2.6409815073340586E-3</v>
      </c>
      <c r="EM8" s="179">
        <f t="shared" si="38"/>
        <v>2.894529923437666E-3</v>
      </c>
      <c r="EN8" s="179">
        <f t="shared" si="39"/>
        <v>3.1602414484982301E-3</v>
      </c>
      <c r="EO8" s="179">
        <f t="shared" si="40"/>
        <v>3.4370988599361535E-3</v>
      </c>
      <c r="EP8" s="179">
        <f t="shared" si="41"/>
        <v>3.7238597883807885E-3</v>
      </c>
      <c r="EQ8" s="179">
        <f t="shared" si="42"/>
        <v>4.0190569013057245E-3</v>
      </c>
      <c r="ER8" s="179">
        <f t="shared" si="43"/>
        <v>4.3210025951225233E-3</v>
      </c>
      <c r="ES8" s="179">
        <f t="shared" si="44"/>
        <v>4.6277984588611954E-3</v>
      </c>
      <c r="ET8" s="179">
        <f t="shared" si="45"/>
        <v>4.9373496609421332E-3</v>
      </c>
      <c r="EU8" s="179">
        <f t="shared" si="46"/>
        <v>5.2473842852779218E-3</v>
      </c>
      <c r="EV8" s="179">
        <f t="shared" si="47"/>
        <v>5.5554775074584091E-3</v>
      </c>
      <c r="EW8" s="179">
        <f t="shared" si="48"/>
        <v>5.8590803601536404E-3</v>
      </c>
      <c r="EX8" s="179">
        <f t="shared" si="49"/>
        <v>6.155552693733593E-3</v>
      </c>
      <c r="EY8" s="179">
        <f t="shared" si="50"/>
        <v>6.4421997984355078E-3</v>
      </c>
      <c r="EZ8" s="179">
        <f t="shared" si="51"/>
        <v>6.7163120233687283E-3</v>
      </c>
      <c r="FA8" s="179">
        <f t="shared" si="52"/>
        <v>6.9752066103560204E-3</v>
      </c>
      <c r="FB8" s="179">
        <f t="shared" si="53"/>
        <v>7.2162708619313166E-3</v>
      </c>
      <c r="FC8" s="179">
        <f t="shared" si="54"/>
        <v>7.4370056871252916E-3</v>
      </c>
      <c r="FD8" s="179">
        <f t="shared" si="55"/>
        <v>7.6350685196550023E-3</v>
      </c>
      <c r="FE8" s="179">
        <f t="shared" si="56"/>
        <v>7.808314583590846E-3</v>
      </c>
      <c r="FF8" s="179">
        <f t="shared" si="57"/>
        <v>7.9548354932620045E-3</v>
      </c>
      <c r="FG8" s="179">
        <f t="shared" si="58"/>
        <v>8.0729942176858312E-3</v>
      </c>
      <c r="FH8" s="179">
        <f t="shared" si="59"/>
        <v>8.1614555145568743E-3</v>
      </c>
      <c r="FI8" s="179">
        <f t="shared" si="60"/>
        <v>8.2192110429714187E-3</v>
      </c>
      <c r="FJ8" s="179">
        <f t="shared" si="61"/>
        <v>8.2455984945810721E-3</v>
      </c>
      <c r="FK8" s="179">
        <f t="shared" si="62"/>
        <v>8.2403142356775819E-3</v>
      </c>
      <c r="FL8" s="179">
        <f t="shared" si="63"/>
        <v>8.203419122806083E-3</v>
      </c>
      <c r="FM8" s="179">
        <f t="shared" si="64"/>
        <v>8.135337336161912E-3</v>
      </c>
      <c r="FN8" s="179">
        <f t="shared" si="65"/>
        <v>8.0368482620397641E-3</v>
      </c>
      <c r="FO8" s="179">
        <f t="shared" si="66"/>
        <v>7.90907164154157E-3</v>
      </c>
      <c r="FP8" s="179">
        <f t="shared" si="67"/>
        <v>7.7534463812239142E-3</v>
      </c>
      <c r="FQ8" s="179">
        <f t="shared" si="68"/>
        <v>7.5717035863037737E-3</v>
      </c>
      <c r="FR8" s="179">
        <f t="shared" si="69"/>
        <v>7.365834522934136E-3</v>
      </c>
      <c r="FS8" s="179">
        <f t="shared" si="70"/>
        <v>7.1380543381898611E-3</v>
      </c>
      <c r="FT8" s="179">
        <f t="shared" si="71"/>
        <v>6.8907624610260367E-3</v>
      </c>
      <c r="FU8" s="179">
        <f t="shared" si="72"/>
        <v>6.6265006719564762E-3</v>
      </c>
      <c r="FV8" s="179">
        <f t="shared" si="73"/>
        <v>6.3479098621193166E-3</v>
      </c>
      <c r="FW8" s="179">
        <f t="shared" si="74"/>
        <v>6.0576865035482123E-3</v>
      </c>
      <c r="FX8" s="179">
        <f t="shared" si="75"/>
        <v>5.7585398228510295E-3</v>
      </c>
      <c r="FY8" s="179">
        <f t="shared" si="76"/>
        <v>5.4531506122334934E-3</v>
      </c>
      <c r="FZ8" s="179">
        <f t="shared" si="77"/>
        <v>5.1441325280054346E-3</v>
      </c>
      <c r="GA8" s="179">
        <f t="shared" si="78"/>
        <v>4.8339966213094198E-3</v>
      </c>
      <c r="GB8" s="179">
        <f t="shared" si="79"/>
        <v>4.5251197233795405E-3</v>
      </c>
      <c r="GC8" s="179">
        <f t="shared" si="80"/>
        <v>4.2197171731459824E-3</v>
      </c>
      <c r="GD8" s="179">
        <f t="shared" si="81"/>
        <v>3.9198202336080974E-3</v>
      </c>
      <c r="GE8" s="179">
        <f t="shared" si="82"/>
        <v>3.6272584002293292E-3</v>
      </c>
      <c r="GF8" s="179">
        <f t="shared" si="83"/>
        <v>3.3436466645433162E-3</v>
      </c>
      <c r="GG8" s="179">
        <f t="shared" si="84"/>
        <v>3.0703776636581861E-3</v>
      </c>
      <c r="GH8" s="179">
        <f t="shared" si="85"/>
        <v>2.8086185252825151E-3</v>
      </c>
      <c r="GI8" s="179">
        <f t="shared" si="86"/>
        <v>2.5593121114531507E-3</v>
      </c>
      <c r="GJ8" s="179">
        <f t="shared" si="87"/>
        <v>2.3231822747287797E-3</v>
      </c>
      <c r="GK8" s="179">
        <f t="shared" si="88"/>
        <v>2.1007426698185006E-3</v>
      </c>
      <c r="GL8" s="179">
        <f t="shared" si="89"/>
        <v>1.8923086122241222E-3</v>
      </c>
      <c r="GM8" s="179">
        <f t="shared" si="90"/>
        <v>1.6980114434951702E-3</v>
      </c>
      <c r="GN8" s="179">
        <f t="shared" si="91"/>
        <v>1.5178148494243082E-3</v>
      </c>
      <c r="GO8" s="179">
        <f t="shared" si="92"/>
        <v>1.3515325816291376E-3</v>
      </c>
      <c r="GP8" s="179">
        <f t="shared" si="93"/>
        <v>1.1988470526487639E-3</v>
      </c>
      <c r="GQ8" s="179">
        <f t="shared" si="94"/>
        <v>1.0593283077207059E-3</v>
      </c>
      <c r="GR8" s="179">
        <f t="shared" si="95"/>
        <v>9.3245292032875337E-4</v>
      </c>
      <c r="GS8" s="179">
        <f t="shared" si="96"/>
        <v>8.1762241082572115E-4</v>
      </c>
      <c r="GT8" s="179">
        <f t="shared" si="97"/>
        <v>7.1418084532215041E-4</v>
      </c>
      <c r="GU8" s="179">
        <f t="shared" si="98"/>
        <v>6.2143133306836193E-4</v>
      </c>
      <c r="GV8" s="179">
        <f t="shared" si="99"/>
        <v>5.3865120239822645E-4</v>
      </c>
      <c r="GW8" s="179">
        <f t="shared" si="100"/>
        <v>4.6510569585486456E-4</v>
      </c>
      <c r="GX8" s="179">
        <f t="shared" si="101"/>
        <v>4.0006008259092888E-4</v>
      </c>
      <c r="GY8" s="179">
        <f t="shared" si="102"/>
        <v>3.4279013907456983E-4</v>
      </c>
      <c r="GZ8" s="179">
        <f t="shared" si="103"/>
        <v>2.9259099643230593E-4</v>
      </c>
      <c r="HA8" s="179">
        <f t="shared" si="104"/>
        <v>2.4878439366476788E-4</v>
      </c>
      <c r="HB8" s="179">
        <f t="shared" si="105"/>
        <v>2.1072441005416087E-4</v>
      </c>
      <c r="HC8" s="179">
        <f t="shared" si="106"/>
        <v>1.778017772180644E-4</v>
      </c>
      <c r="HD8" s="179">
        <f t="shared" si="107"/>
        <v>1.4944689159172237E-4</v>
      </c>
      <c r="HE8" s="179">
        <f t="shared" si="108"/>
        <v>1.251316619992803E-4</v>
      </c>
      <c r="HF8" s="179">
        <f t="shared" si="109"/>
        <v>1.0437033493661E-4</v>
      </c>
      <c r="HG8" s="179">
        <f t="shared" si="110"/>
        <v>8.671944289439181E-5</v>
      </c>
      <c r="HH8" s="179">
        <f t="shared" si="111"/>
        <v>7.1777019241999189E-5</v>
      </c>
      <c r="HI8" s="179">
        <f t="shared" si="112"/>
        <v>5.9181217652779834E-5</v>
      </c>
      <c r="HJ8" s="179">
        <f t="shared" si="113"/>
        <v>4.8608465565628238E-5</v>
      </c>
      <c r="HK8" s="179">
        <f t="shared" si="114"/>
        <v>3.9771270505343415E-5</v>
      </c>
      <c r="HL8" s="179">
        <f t="shared" si="115"/>
        <v>3.2415785932430932E-5</v>
      </c>
      <c r="HM8" s="179">
        <f t="shared" si="116"/>
        <v>2.631923029907169E-5</v>
      </c>
      <c r="HN8" s="179">
        <f t="shared" si="8"/>
        <v>2.1287239706975892E-5</v>
      </c>
      <c r="HO8" s="179">
        <f t="shared" si="9"/>
        <v>1.7151221460933073E-5</v>
      </c>
    </row>
    <row r="9" spans="1:224" x14ac:dyDescent="0.25">
      <c r="A9" s="4">
        <v>6</v>
      </c>
      <c r="B9" s="104">
        <f t="shared" si="10"/>
        <v>60</v>
      </c>
      <c r="C9" s="103">
        <v>120</v>
      </c>
      <c r="D9" s="104">
        <f t="shared" si="11"/>
        <v>240</v>
      </c>
      <c r="E9" s="38">
        <f t="shared" si="0"/>
        <v>1</v>
      </c>
      <c r="F9" s="38">
        <f t="shared" si="1"/>
        <v>0.5</v>
      </c>
      <c r="G9" s="81">
        <f t="shared" si="12"/>
        <v>130</v>
      </c>
      <c r="H9" s="24" t="s">
        <v>2</v>
      </c>
      <c r="I9" s="61"/>
      <c r="J9" s="82">
        <f>IF(AND(B9&gt;0,C9&gt;0,D9&gt;0,NOT(ISBLANK(H9))),(D9-B9)*VLOOKUP(H9,VLookups!$A$2:$B$8,2,FALSE),"")</f>
        <v>60.744230427815765</v>
      </c>
      <c r="K9" s="83">
        <f t="shared" si="2"/>
        <v>3689.8615302675785</v>
      </c>
      <c r="L9" s="103">
        <v>150</v>
      </c>
      <c r="M9" s="34">
        <f>IF(AND(L9&gt;0,C9&gt;0,J9&gt;0,NOT(ISBLANK(H9))),ABS(VLOOKUP($L$1,VLookups!$A$38:$B$39,2,FALSE)-_xlfn.NORM.DIST(L9,G9,J9,TRUE)),"")</f>
        <v>0.62901639781058771</v>
      </c>
      <c r="N9" s="102">
        <f>IF(AND($B9&gt;0,$C9&gt;0,$D9&gt;0,NOT(ISBLANK($H9))),_xlfn.NORM.INV(ABS(VLOOKUP($L$1,VLookups!$A$38:$B$39,2,FALSE)-N$3),$G9,$J9),"")</f>
        <v>52.153136397430742</v>
      </c>
      <c r="O9" s="101">
        <f>IF(AND($B9&gt;0,$C9&gt;0,$D9&gt;0,NOT(ISBLANK($H9))),_xlfn.NORM.INV(ABS(VLOOKUP($L$1,VLookups!$A$38:$B$39,2,FALSE)-O$3),$G9,$J9),"")</f>
        <v>207.84686360256927</v>
      </c>
      <c r="P9" s="102">
        <f>IF(AND($B9&gt;0,$C9&gt;0,$D9&gt;0,NOT(ISBLANK($H9))),_xlfn.NORM.INV(ABS(VLOOKUP($L$1,VLookups!$A$38:$B$39,2,FALSE)-P$3),$G9,$J9),"")</f>
        <v>192.95734863449289</v>
      </c>
      <c r="Q9" s="101">
        <f>IF(AND($B9&gt;0,$C9&gt;0,$D9&gt;0,NOT(ISBLANK($H9))),_xlfn.NORM.INV(ABS(VLOOKUP($L$1,VLookups!$A$38:$B$39,2,FALSE)-Q$3),$G9,$J9),"")</f>
        <v>181.12363414509568</v>
      </c>
      <c r="R9" s="102">
        <f>IF(AND($B9&gt;0,$C9&gt;0,$D9&gt;0,NOT(ISBLANK($H9))),_xlfn.NORM.INV(ABS(VLOOKUP($L$1,VLookups!$A$38:$B$39,2,FALSE)-R$3),$G9,$J9),"")</f>
        <v>170.9713608071107</v>
      </c>
      <c r="S9" s="101">
        <f>IF(AND($B9&gt;0,$C9&gt;0,$D9&gt;0,NOT(ISBLANK($H9))),_xlfn.NORM.INV(ABS(VLOOKUP($L$1,VLookups!$A$38:$B$39,2,FALSE)-S$3),$G9,$J9),"")</f>
        <v>130</v>
      </c>
      <c r="T9" s="5"/>
      <c r="U9" s="178">
        <f t="shared" si="13"/>
        <v>3</v>
      </c>
      <c r="V9" s="52">
        <f t="shared" ref="V9:AO9" si="126">IF(ISNONTEXT($U9),W9-$U9,"")</f>
        <v>0</v>
      </c>
      <c r="W9" s="52">
        <f t="shared" si="126"/>
        <v>3</v>
      </c>
      <c r="X9" s="52">
        <f t="shared" si="126"/>
        <v>6</v>
      </c>
      <c r="Y9" s="52">
        <f t="shared" si="126"/>
        <v>9</v>
      </c>
      <c r="Z9" s="52">
        <f t="shared" si="126"/>
        <v>12</v>
      </c>
      <c r="AA9" s="52">
        <f t="shared" si="126"/>
        <v>15</v>
      </c>
      <c r="AB9" s="52">
        <f t="shared" si="126"/>
        <v>18</v>
      </c>
      <c r="AC9" s="52">
        <f t="shared" si="126"/>
        <v>21</v>
      </c>
      <c r="AD9" s="52">
        <f t="shared" si="126"/>
        <v>24</v>
      </c>
      <c r="AE9" s="52">
        <f t="shared" si="126"/>
        <v>27</v>
      </c>
      <c r="AF9" s="52">
        <f t="shared" si="126"/>
        <v>30</v>
      </c>
      <c r="AG9" s="52">
        <f t="shared" si="126"/>
        <v>33</v>
      </c>
      <c r="AH9" s="52">
        <f t="shared" si="126"/>
        <v>36</v>
      </c>
      <c r="AI9" s="52">
        <f t="shared" si="126"/>
        <v>39</v>
      </c>
      <c r="AJ9" s="52">
        <f t="shared" si="126"/>
        <v>42</v>
      </c>
      <c r="AK9" s="52">
        <f t="shared" si="126"/>
        <v>45</v>
      </c>
      <c r="AL9" s="52">
        <f t="shared" si="126"/>
        <v>48</v>
      </c>
      <c r="AM9" s="52">
        <f t="shared" si="126"/>
        <v>51</v>
      </c>
      <c r="AN9" s="52">
        <f t="shared" si="126"/>
        <v>54</v>
      </c>
      <c r="AO9" s="52">
        <f t="shared" si="126"/>
        <v>57</v>
      </c>
      <c r="AP9" s="193">
        <f t="shared" si="15"/>
        <v>60</v>
      </c>
      <c r="AQ9" s="52">
        <f t="shared" ref="AQ9:DB9" si="127">IF(ISNONTEXT($U9),AP9+$U9,"")</f>
        <v>63</v>
      </c>
      <c r="AR9" s="52">
        <f t="shared" si="127"/>
        <v>66</v>
      </c>
      <c r="AS9" s="52">
        <f t="shared" si="127"/>
        <v>69</v>
      </c>
      <c r="AT9" s="52">
        <f t="shared" si="127"/>
        <v>72</v>
      </c>
      <c r="AU9" s="52">
        <f t="shared" si="127"/>
        <v>75</v>
      </c>
      <c r="AV9" s="52">
        <f t="shared" si="127"/>
        <v>78</v>
      </c>
      <c r="AW9" s="52">
        <f t="shared" si="127"/>
        <v>81</v>
      </c>
      <c r="AX9" s="52">
        <f t="shared" si="127"/>
        <v>84</v>
      </c>
      <c r="AY9" s="52">
        <f t="shared" si="127"/>
        <v>87</v>
      </c>
      <c r="AZ9" s="52">
        <f t="shared" si="127"/>
        <v>90</v>
      </c>
      <c r="BA9" s="52">
        <f t="shared" si="127"/>
        <v>93</v>
      </c>
      <c r="BB9" s="52">
        <f t="shared" si="127"/>
        <v>96</v>
      </c>
      <c r="BC9" s="52">
        <f t="shared" si="127"/>
        <v>99</v>
      </c>
      <c r="BD9" s="52">
        <f t="shared" si="127"/>
        <v>102</v>
      </c>
      <c r="BE9" s="52">
        <f t="shared" si="127"/>
        <v>105</v>
      </c>
      <c r="BF9" s="52">
        <f t="shared" si="127"/>
        <v>108</v>
      </c>
      <c r="BG9" s="52">
        <f t="shared" si="127"/>
        <v>111</v>
      </c>
      <c r="BH9" s="52">
        <f t="shared" si="127"/>
        <v>114</v>
      </c>
      <c r="BI9" s="52">
        <f t="shared" si="127"/>
        <v>117</v>
      </c>
      <c r="BJ9" s="52">
        <f t="shared" si="127"/>
        <v>120</v>
      </c>
      <c r="BK9" s="52">
        <f t="shared" si="127"/>
        <v>123</v>
      </c>
      <c r="BL9" s="52">
        <f t="shared" si="127"/>
        <v>126</v>
      </c>
      <c r="BM9" s="52">
        <f t="shared" si="127"/>
        <v>129</v>
      </c>
      <c r="BN9" s="52">
        <f t="shared" si="127"/>
        <v>132</v>
      </c>
      <c r="BO9" s="52">
        <f t="shared" si="127"/>
        <v>135</v>
      </c>
      <c r="BP9" s="52">
        <f t="shared" si="127"/>
        <v>138</v>
      </c>
      <c r="BQ9" s="52">
        <f t="shared" si="127"/>
        <v>141</v>
      </c>
      <c r="BR9" s="52">
        <f t="shared" si="127"/>
        <v>144</v>
      </c>
      <c r="BS9" s="52">
        <f t="shared" si="127"/>
        <v>147</v>
      </c>
      <c r="BT9" s="52">
        <f t="shared" si="127"/>
        <v>150</v>
      </c>
      <c r="BU9" s="52">
        <f t="shared" si="127"/>
        <v>153</v>
      </c>
      <c r="BV9" s="52">
        <f t="shared" si="127"/>
        <v>156</v>
      </c>
      <c r="BW9" s="52">
        <f t="shared" si="127"/>
        <v>159</v>
      </c>
      <c r="BX9" s="52">
        <f t="shared" si="127"/>
        <v>162</v>
      </c>
      <c r="BY9" s="52">
        <f t="shared" si="127"/>
        <v>165</v>
      </c>
      <c r="BZ9" s="52">
        <f t="shared" si="127"/>
        <v>168</v>
      </c>
      <c r="CA9" s="52">
        <f t="shared" si="127"/>
        <v>171</v>
      </c>
      <c r="CB9" s="52">
        <f t="shared" si="127"/>
        <v>174</v>
      </c>
      <c r="CC9" s="52">
        <f t="shared" si="127"/>
        <v>177</v>
      </c>
      <c r="CD9" s="52">
        <f t="shared" si="127"/>
        <v>180</v>
      </c>
      <c r="CE9" s="52">
        <f t="shared" si="127"/>
        <v>183</v>
      </c>
      <c r="CF9" s="52">
        <f t="shared" si="127"/>
        <v>186</v>
      </c>
      <c r="CG9" s="52">
        <f t="shared" si="127"/>
        <v>189</v>
      </c>
      <c r="CH9" s="52">
        <f t="shared" si="127"/>
        <v>192</v>
      </c>
      <c r="CI9" s="52">
        <f t="shared" si="127"/>
        <v>195</v>
      </c>
      <c r="CJ9" s="52">
        <f t="shared" si="127"/>
        <v>198</v>
      </c>
      <c r="CK9" s="52">
        <f t="shared" si="127"/>
        <v>201</v>
      </c>
      <c r="CL9" s="52">
        <f t="shared" si="127"/>
        <v>204</v>
      </c>
      <c r="CM9" s="52">
        <f t="shared" si="127"/>
        <v>207</v>
      </c>
      <c r="CN9" s="52">
        <f t="shared" si="127"/>
        <v>210</v>
      </c>
      <c r="CO9" s="52">
        <f t="shared" si="127"/>
        <v>213</v>
      </c>
      <c r="CP9" s="52">
        <f t="shared" si="127"/>
        <v>216</v>
      </c>
      <c r="CQ9" s="52">
        <f t="shared" si="127"/>
        <v>219</v>
      </c>
      <c r="CR9" s="52">
        <f t="shared" si="127"/>
        <v>222</v>
      </c>
      <c r="CS9" s="52">
        <f t="shared" si="127"/>
        <v>225</v>
      </c>
      <c r="CT9" s="52">
        <f t="shared" si="127"/>
        <v>228</v>
      </c>
      <c r="CU9" s="52">
        <f t="shared" si="127"/>
        <v>231</v>
      </c>
      <c r="CV9" s="52">
        <f t="shared" si="127"/>
        <v>234</v>
      </c>
      <c r="CW9" s="52">
        <f t="shared" si="127"/>
        <v>237</v>
      </c>
      <c r="CX9" s="52">
        <f t="shared" si="127"/>
        <v>240</v>
      </c>
      <c r="CY9" s="52">
        <f t="shared" si="127"/>
        <v>243</v>
      </c>
      <c r="CZ9" s="52">
        <f t="shared" si="127"/>
        <v>246</v>
      </c>
      <c r="DA9" s="52">
        <f t="shared" si="127"/>
        <v>249</v>
      </c>
      <c r="DB9" s="52">
        <f t="shared" si="127"/>
        <v>252</v>
      </c>
      <c r="DC9" s="52">
        <f t="shared" ref="DC9:DR9" si="128">IF(ISNONTEXT($U9),DB9+$U9,"")</f>
        <v>255</v>
      </c>
      <c r="DD9" s="52">
        <f t="shared" si="128"/>
        <v>258</v>
      </c>
      <c r="DE9" s="52">
        <f t="shared" si="128"/>
        <v>261</v>
      </c>
      <c r="DF9" s="52">
        <f t="shared" si="128"/>
        <v>264</v>
      </c>
      <c r="DG9" s="52">
        <f t="shared" si="128"/>
        <v>267</v>
      </c>
      <c r="DH9" s="52">
        <f t="shared" si="128"/>
        <v>270</v>
      </c>
      <c r="DI9" s="52">
        <f t="shared" si="128"/>
        <v>273</v>
      </c>
      <c r="DJ9" s="52">
        <f t="shared" si="128"/>
        <v>276</v>
      </c>
      <c r="DK9" s="52">
        <f t="shared" si="128"/>
        <v>279</v>
      </c>
      <c r="DL9" s="52">
        <f t="shared" si="128"/>
        <v>282</v>
      </c>
      <c r="DM9" s="52">
        <f t="shared" si="128"/>
        <v>285</v>
      </c>
      <c r="DN9" s="52">
        <f t="shared" si="128"/>
        <v>288</v>
      </c>
      <c r="DO9" s="52">
        <f t="shared" si="128"/>
        <v>291</v>
      </c>
      <c r="DP9" s="52">
        <f t="shared" si="128"/>
        <v>294</v>
      </c>
      <c r="DQ9" s="52">
        <f t="shared" si="128"/>
        <v>297</v>
      </c>
      <c r="DR9" s="52">
        <f t="shared" si="128"/>
        <v>300</v>
      </c>
      <c r="DS9" s="179">
        <f t="shared" si="18"/>
        <v>6.6503593959769242E-4</v>
      </c>
      <c r="DT9" s="179">
        <f t="shared" si="19"/>
        <v>7.3827512182495132E-4</v>
      </c>
      <c r="DU9" s="179">
        <f t="shared" si="20"/>
        <v>8.1758338554693735E-4</v>
      </c>
      <c r="DV9" s="179">
        <f t="shared" si="21"/>
        <v>9.0320552650932228E-4</v>
      </c>
      <c r="DW9" s="179">
        <f t="shared" si="22"/>
        <v>9.9536375085062514E-4</v>
      </c>
      <c r="DX9" s="179">
        <f t="shared" si="23"/>
        <v>1.0942530360807537E-3</v>
      </c>
      <c r="DY9" s="179">
        <f t="shared" si="24"/>
        <v>1.2000363611472335E-3</v>
      </c>
      <c r="DZ9" s="179">
        <f t="shared" si="25"/>
        <v>1.3128398653611442E-3</v>
      </c>
      <c r="EA9" s="179">
        <f t="shared" si="26"/>
        <v>1.4327480032351866E-3</v>
      </c>
      <c r="EB9" s="179">
        <f t="shared" si="27"/>
        <v>1.5597987689212368E-3</v>
      </c>
      <c r="EC9" s="179">
        <f t="shared" si="28"/>
        <v>1.6939790697090649E-3</v>
      </c>
      <c r="ED9" s="179">
        <f t="shared" si="29"/>
        <v>1.8352203327474381E-3</v>
      </c>
      <c r="EE9" s="179">
        <f t="shared" si="30"/>
        <v>1.983394432566777E-3</v>
      </c>
      <c r="EF9" s="179">
        <f t="shared" si="31"/>
        <v>2.1383100289257381E-3</v>
      </c>
      <c r="EG9" s="179">
        <f t="shared" si="32"/>
        <v>2.2997094047995928E-3</v>
      </c>
      <c r="EH9" s="179">
        <f t="shared" si="33"/>
        <v>2.4672658928300982E-3</v>
      </c>
      <c r="EI9" s="179">
        <f t="shared" si="34"/>
        <v>2.640581975151868E-3</v>
      </c>
      <c r="EJ9" s="179">
        <f t="shared" si="35"/>
        <v>2.8191881361252571E-3</v>
      </c>
      <c r="EK9" s="179">
        <f t="shared" si="36"/>
        <v>3.0025425401109568E-3</v>
      </c>
      <c r="EL9" s="179">
        <f t="shared" si="37"/>
        <v>3.1900315970356577E-3</v>
      </c>
      <c r="EM9" s="179">
        <f t="shared" si="38"/>
        <v>3.3809714671915628E-3</v>
      </c>
      <c r="EN9" s="179">
        <f t="shared" si="39"/>
        <v>3.5746105436087463E-3</v>
      </c>
      <c r="EO9" s="179">
        <f t="shared" si="40"/>
        <v>3.7701329356152843E-3</v>
      </c>
      <c r="EP9" s="179">
        <f t="shared" si="41"/>
        <v>3.9666629610847258E-3</v>
      </c>
      <c r="EQ9" s="179">
        <f t="shared" si="42"/>
        <v>4.1632706376420019E-3</v>
      </c>
      <c r="ER9" s="179">
        <f t="shared" si="43"/>
        <v>4.3589781450798963E-3</v>
      </c>
      <c r="ES9" s="179">
        <f t="shared" si="44"/>
        <v>4.5527672127893878E-3</v>
      </c>
      <c r="ET9" s="179">
        <f t="shared" si="45"/>
        <v>4.7435873675198241E-3</v>
      </c>
      <c r="EU9" s="179">
        <f t="shared" si="46"/>
        <v>4.9303649586714248E-3</v>
      </c>
      <c r="EV9" s="179">
        <f t="shared" si="47"/>
        <v>5.1120128610065664E-3</v>
      </c>
      <c r="EW9" s="179">
        <f t="shared" si="48"/>
        <v>5.2874407385714835E-3</v>
      </c>
      <c r="EX9" s="179">
        <f t="shared" si="49"/>
        <v>5.4555657391583438E-3</v>
      </c>
      <c r="EY9" s="179">
        <f t="shared" si="50"/>
        <v>5.6153234761981185E-3</v>
      </c>
      <c r="EZ9" s="179">
        <f t="shared" si="51"/>
        <v>5.7656791449113903E-3</v>
      </c>
      <c r="FA9" s="179">
        <f t="shared" si="52"/>
        <v>5.905638612165324E-3</v>
      </c>
      <c r="FB9" s="179">
        <f t="shared" si="53"/>
        <v>6.034259315043377E-3</v>
      </c>
      <c r="FC9" s="179">
        <f t="shared" si="54"/>
        <v>6.1506608018177811E-3</v>
      </c>
      <c r="FD9" s="179">
        <f t="shared" si="55"/>
        <v>6.2540347509402079E-3</v>
      </c>
      <c r="FE9" s="179">
        <f t="shared" si="56"/>
        <v>6.3436543088731647E-3</v>
      </c>
      <c r="FF9" s="179">
        <f t="shared" si="57"/>
        <v>6.4188825960339443E-3</v>
      </c>
      <c r="FG9" s="179">
        <f t="shared" si="58"/>
        <v>6.4791802416939949E-3</v>
      </c>
      <c r="FH9" s="179">
        <f t="shared" si="59"/>
        <v>6.5241118231705274E-3</v>
      </c>
      <c r="FI9" s="179">
        <f t="shared" si="60"/>
        <v>6.5533511017898515E-3</v>
      </c>
      <c r="FJ9" s="179">
        <f t="shared" si="61"/>
        <v>6.5666849675507918E-3</v>
      </c>
      <c r="FK9" s="179">
        <f t="shared" si="62"/>
        <v>6.5640160257684002E-3</v>
      </c>
      <c r="FL9" s="179">
        <f t="shared" si="63"/>
        <v>6.5453637817797635E-3</v>
      </c>
      <c r="FM9" s="179">
        <f t="shared" si="64"/>
        <v>6.5108644035532636E-3</v>
      </c>
      <c r="FN9" s="179">
        <f t="shared" si="65"/>
        <v>6.4607690662428678E-3</v>
      </c>
      <c r="FO9" s="179">
        <f t="shared" si="66"/>
        <v>6.3954409068408078E-3</v>
      </c>
      <c r="FP9" s="179">
        <f t="shared" si="67"/>
        <v>6.3153506405787627E-3</v>
      </c>
      <c r="FQ9" s="179">
        <f t="shared" si="68"/>
        <v>6.2210709130989901E-3</v>
      </c>
      <c r="FR9" s="179">
        <f t="shared" si="69"/>
        <v>6.1132694831825098E-3</v>
      </c>
      <c r="FS9" s="179">
        <f t="shared" si="70"/>
        <v>5.9927013495435404E-3</v>
      </c>
      <c r="FT9" s="179">
        <f t="shared" si="71"/>
        <v>5.8601999514940519E-3</v>
      </c>
      <c r="FU9" s="179">
        <f t="shared" si="72"/>
        <v>5.7166675868287158E-3</v>
      </c>
      <c r="FV9" s="179">
        <f t="shared" si="73"/>
        <v>5.5630652008293443E-3</v>
      </c>
      <c r="FW9" s="179">
        <f t="shared" si="74"/>
        <v>5.4004017076658174E-3</v>
      </c>
      <c r="FX9" s="179">
        <f t="shared" si="75"/>
        <v>5.2297230095841767E-3</v>
      </c>
      <c r="FY9" s="179">
        <f t="shared" si="76"/>
        <v>5.0521008801089852E-3</v>
      </c>
      <c r="FZ9" s="179">
        <f t="shared" si="77"/>
        <v>4.8686218751122154E-3</v>
      </c>
      <c r="GA9" s="179">
        <f t="shared" si="78"/>
        <v>4.680376430155884E-3</v>
      </c>
      <c r="GB9" s="179">
        <f t="shared" si="79"/>
        <v>4.4884482942110001E-3</v>
      </c>
      <c r="GC9" s="179">
        <f t="shared" si="80"/>
        <v>4.2939044389632792E-3</v>
      </c>
      <c r="GD9" s="179">
        <f t="shared" si="81"/>
        <v>4.0977855697611476E-3</v>
      </c>
      <c r="GE9" s="179">
        <f t="shared" si="82"/>
        <v>3.9010973492109922E-3</v>
      </c>
      <c r="GF9" s="179">
        <f t="shared" si="83"/>
        <v>3.7048024278760481E-3</v>
      </c>
      <c r="GG9" s="179">
        <f t="shared" si="84"/>
        <v>3.509813358906187E-3</v>
      </c>
      <c r="GH9" s="179">
        <f t="shared" si="85"/>
        <v>3.3169864551410486E-3</v>
      </c>
      <c r="GI9" s="179">
        <f t="shared" si="86"/>
        <v>3.1271166287094626E-3</v>
      </c>
      <c r="GJ9" s="179">
        <f t="shared" si="87"/>
        <v>2.9409332348004275E-3</v>
      </c>
      <c r="GK9" s="179">
        <f t="shared" si="88"/>
        <v>2.7590969234871253E-3</v>
      </c>
      <c r="GL9" s="179">
        <f t="shared" si="89"/>
        <v>2.5821974865942077E-3</v>
      </c>
      <c r="GM9" s="179">
        <f t="shared" si="90"/>
        <v>2.4107526709184904E-3</v>
      </c>
      <c r="GN9" s="179">
        <f t="shared" si="91"/>
        <v>2.2452079149062588E-3</v>
      </c>
      <c r="GO9" s="179">
        <f t="shared" si="92"/>
        <v>2.085936953368638E-3</v>
      </c>
      <c r="GP9" s="179">
        <f t="shared" si="93"/>
        <v>1.9332432241391145E-3</v>
      </c>
      <c r="GQ9" s="179">
        <f t="shared" si="94"/>
        <v>1.7873620018498599E-3</v>
      </c>
      <c r="GR9" s="179">
        <f t="shared" si="95"/>
        <v>1.6484631772790395E-3</v>
      </c>
      <c r="GS9" s="179">
        <f t="shared" si="96"/>
        <v>1.516654596001953E-3</v>
      </c>
      <c r="GT9" s="179">
        <f t="shared" si="97"/>
        <v>1.3919858673198963E-3</v>
      </c>
      <c r="GU9" s="179">
        <f t="shared" si="98"/>
        <v>1.2744525535546712E-3</v>
      </c>
      <c r="GV9" s="179">
        <f t="shared" si="99"/>
        <v>1.1640006506590716E-3</v>
      </c>
      <c r="GW9" s="179">
        <f t="shared" si="100"/>
        <v>1.0605312735488205E-3</v>
      </c>
      <c r="GX9" s="179">
        <f t="shared" si="101"/>
        <v>9.6390546342884091E-4</v>
      </c>
      <c r="GY9" s="179">
        <f t="shared" si="102"/>
        <v>8.7394903946803936E-4</v>
      </c>
      <c r="GZ9" s="179">
        <f t="shared" si="103"/>
        <v>7.9045742326190409E-4</v>
      </c>
      <c r="HA9" s="179">
        <f t="shared" si="104"/>
        <v>7.1320037139614603E-4</v>
      </c>
      <c r="HB9" s="179">
        <f t="shared" si="105"/>
        <v>6.4192655887293569E-4</v>
      </c>
      <c r="HC9" s="179">
        <f t="shared" si="106"/>
        <v>5.7636796397595401E-4</v>
      </c>
      <c r="HD9" s="179">
        <f t="shared" si="107"/>
        <v>5.1624401313416684E-4</v>
      </c>
      <c r="HE9" s="179">
        <f t="shared" si="108"/>
        <v>4.6126545231469312E-4</v>
      </c>
      <c r="HF9" s="179">
        <f t="shared" si="109"/>
        <v>4.1113791926808212E-4</v>
      </c>
      <c r="HG9" s="179">
        <f t="shared" si="110"/>
        <v>3.6556519842099105E-4</v>
      </c>
      <c r="HH9" s="179">
        <f t="shared" si="111"/>
        <v>3.2425214723997805E-4</v>
      </c>
      <c r="HI9" s="179">
        <f t="shared" si="112"/>
        <v>2.8690728937698189E-4</v>
      </c>
      <c r="HJ9" s="179">
        <f t="shared" si="113"/>
        <v>2.5324507577622322E-4</v>
      </c>
      <c r="HK9" s="179">
        <f t="shared" si="114"/>
        <v>2.2298782012018935E-4</v>
      </c>
      <c r="HL9" s="179">
        <f t="shared" si="115"/>
        <v>1.9586731948688743E-4</v>
      </c>
      <c r="HM9" s="179">
        <f t="shared" si="116"/>
        <v>1.7162617486920522E-4</v>
      </c>
      <c r="HN9" s="179">
        <f t="shared" si="8"/>
        <v>1.500188292753501E-4</v>
      </c>
      <c r="HO9" s="179">
        <f t="shared" si="9"/>
        <v>1.3081234350787466E-4</v>
      </c>
    </row>
    <row r="10" spans="1:224" x14ac:dyDescent="0.25">
      <c r="A10" s="4">
        <v>7</v>
      </c>
      <c r="B10" s="104">
        <f t="shared" si="10"/>
        <v>60</v>
      </c>
      <c r="C10" s="103">
        <v>120</v>
      </c>
      <c r="D10" s="104">
        <f t="shared" si="11"/>
        <v>240</v>
      </c>
      <c r="E10" s="38">
        <f t="shared" si="0"/>
        <v>1</v>
      </c>
      <c r="F10" s="38">
        <f t="shared" si="1"/>
        <v>0.5</v>
      </c>
      <c r="G10" s="81">
        <f t="shared" si="12"/>
        <v>130</v>
      </c>
      <c r="H10" s="24" t="s">
        <v>15</v>
      </c>
      <c r="I10" s="61"/>
      <c r="J10" s="82">
        <f>IF(AND(B10&gt;0,C10&gt;0,D10&gt;0,NOT(ISBLANK(H10))),(D10-B10)*VLOOKUP(H10,VLookups!$A$2:$B$8,2,FALSE),"")</f>
        <v>73.11634564172364</v>
      </c>
      <c r="K10" s="83">
        <f t="shared" si="2"/>
        <v>5346</v>
      </c>
      <c r="L10" s="103">
        <v>150</v>
      </c>
      <c r="M10" s="34">
        <f>IF(AND(L10&gt;0,C10&gt;0,J10&gt;0,NOT(ISBLANK(H10))),ABS(VLOOKUP($L$1,VLookups!$A$38:$B$39,2,FALSE)-_xlfn.NORM.DIST(L10,G10,J10,TRUE)),"")</f>
        <v>0.60777963694510129</v>
      </c>
      <c r="N10" s="102">
        <f>IF(AND($B10&gt;0,$C10&gt;0,$D10&gt;0,NOT(ISBLANK($H10))),_xlfn.NORM.INV(ABS(VLOOKUP($L$1,VLookups!$A$38:$B$39,2,FALSE)-N$3),$G10,$J10),"")</f>
        <v>36.297632775948941</v>
      </c>
      <c r="O10" s="101">
        <f>IF(AND($B10&gt;0,$C10&gt;0,$D10&gt;0,NOT(ISBLANK($H10))),_xlfn.NORM.INV(ABS(VLOOKUP($L$1,VLookups!$A$38:$B$39,2,FALSE)-O$3),$G10,$J10),"")</f>
        <v>223.70236722405105</v>
      </c>
      <c r="P10" s="102">
        <f>IF(AND($B10&gt;0,$C10&gt;0,$D10&gt;0,NOT(ISBLANK($H10))),_xlfn.NORM.INV(ABS(VLOOKUP($L$1,VLookups!$A$38:$B$39,2,FALSE)-P$3),$G10,$J10),"")</f>
        <v>205.78022194085111</v>
      </c>
      <c r="Q10" s="101">
        <f>IF(AND($B10&gt;0,$C10&gt;0,$D10&gt;0,NOT(ISBLANK($H10))),_xlfn.NORM.INV(ABS(VLOOKUP($L$1,VLookups!$A$38:$B$39,2,FALSE)-Q$3),$G10,$J10),"")</f>
        <v>191.53626901333107</v>
      </c>
      <c r="R10" s="102">
        <f>IF(AND($B10&gt;0,$C10&gt;0,$D10&gt;0,NOT(ISBLANK($H10))),_xlfn.NORM.INV(ABS(VLOOKUP($L$1,VLookups!$A$38:$B$39,2,FALSE)-R$3),$G10,$J10),"")</f>
        <v>179.31622570713657</v>
      </c>
      <c r="S10" s="101">
        <f>IF(AND($B10&gt;0,$C10&gt;0,$D10&gt;0,NOT(ISBLANK($H10))),_xlfn.NORM.INV(ABS(VLOOKUP($L$1,VLookups!$A$38:$B$39,2,FALSE)-S$3),$G10,$J10),"")</f>
        <v>130</v>
      </c>
      <c r="T10" s="5"/>
      <c r="U10" s="178">
        <f t="shared" si="13"/>
        <v>3</v>
      </c>
      <c r="V10" s="52">
        <f t="shared" ref="V10:AO10" si="129">IF(ISNONTEXT($U10),W10-$U10,"")</f>
        <v>0</v>
      </c>
      <c r="W10" s="52">
        <f t="shared" si="129"/>
        <v>3</v>
      </c>
      <c r="X10" s="52">
        <f t="shared" si="129"/>
        <v>6</v>
      </c>
      <c r="Y10" s="52">
        <f t="shared" si="129"/>
        <v>9</v>
      </c>
      <c r="Z10" s="52">
        <f t="shared" si="129"/>
        <v>12</v>
      </c>
      <c r="AA10" s="52">
        <f t="shared" si="129"/>
        <v>15</v>
      </c>
      <c r="AB10" s="52">
        <f t="shared" si="129"/>
        <v>18</v>
      </c>
      <c r="AC10" s="52">
        <f t="shared" si="129"/>
        <v>21</v>
      </c>
      <c r="AD10" s="52">
        <f t="shared" si="129"/>
        <v>24</v>
      </c>
      <c r="AE10" s="52">
        <f t="shared" si="129"/>
        <v>27</v>
      </c>
      <c r="AF10" s="52">
        <f t="shared" si="129"/>
        <v>30</v>
      </c>
      <c r="AG10" s="52">
        <f t="shared" si="129"/>
        <v>33</v>
      </c>
      <c r="AH10" s="52">
        <f t="shared" si="129"/>
        <v>36</v>
      </c>
      <c r="AI10" s="52">
        <f t="shared" si="129"/>
        <v>39</v>
      </c>
      <c r="AJ10" s="52">
        <f t="shared" si="129"/>
        <v>42</v>
      </c>
      <c r="AK10" s="52">
        <f t="shared" si="129"/>
        <v>45</v>
      </c>
      <c r="AL10" s="52">
        <f t="shared" si="129"/>
        <v>48</v>
      </c>
      <c r="AM10" s="52">
        <f t="shared" si="129"/>
        <v>51</v>
      </c>
      <c r="AN10" s="52">
        <f t="shared" si="129"/>
        <v>54</v>
      </c>
      <c r="AO10" s="52">
        <f t="shared" si="129"/>
        <v>57</v>
      </c>
      <c r="AP10" s="193">
        <f t="shared" si="15"/>
        <v>60</v>
      </c>
      <c r="AQ10" s="52">
        <f t="shared" ref="AQ10:DB10" si="130">IF(ISNONTEXT($U10),AP10+$U10,"")</f>
        <v>63</v>
      </c>
      <c r="AR10" s="52">
        <f t="shared" si="130"/>
        <v>66</v>
      </c>
      <c r="AS10" s="52">
        <f t="shared" si="130"/>
        <v>69</v>
      </c>
      <c r="AT10" s="52">
        <f t="shared" si="130"/>
        <v>72</v>
      </c>
      <c r="AU10" s="52">
        <f t="shared" si="130"/>
        <v>75</v>
      </c>
      <c r="AV10" s="52">
        <f t="shared" si="130"/>
        <v>78</v>
      </c>
      <c r="AW10" s="52">
        <f t="shared" si="130"/>
        <v>81</v>
      </c>
      <c r="AX10" s="52">
        <f t="shared" si="130"/>
        <v>84</v>
      </c>
      <c r="AY10" s="52">
        <f t="shared" si="130"/>
        <v>87</v>
      </c>
      <c r="AZ10" s="52">
        <f t="shared" si="130"/>
        <v>90</v>
      </c>
      <c r="BA10" s="52">
        <f t="shared" si="130"/>
        <v>93</v>
      </c>
      <c r="BB10" s="52">
        <f t="shared" si="130"/>
        <v>96</v>
      </c>
      <c r="BC10" s="52">
        <f t="shared" si="130"/>
        <v>99</v>
      </c>
      <c r="BD10" s="52">
        <f t="shared" si="130"/>
        <v>102</v>
      </c>
      <c r="BE10" s="52">
        <f t="shared" si="130"/>
        <v>105</v>
      </c>
      <c r="BF10" s="52">
        <f t="shared" si="130"/>
        <v>108</v>
      </c>
      <c r="BG10" s="52">
        <f t="shared" si="130"/>
        <v>111</v>
      </c>
      <c r="BH10" s="52">
        <f t="shared" si="130"/>
        <v>114</v>
      </c>
      <c r="BI10" s="52">
        <f t="shared" si="130"/>
        <v>117</v>
      </c>
      <c r="BJ10" s="52">
        <f t="shared" si="130"/>
        <v>120</v>
      </c>
      <c r="BK10" s="52">
        <f t="shared" si="130"/>
        <v>123</v>
      </c>
      <c r="BL10" s="52">
        <f t="shared" si="130"/>
        <v>126</v>
      </c>
      <c r="BM10" s="52">
        <f t="shared" si="130"/>
        <v>129</v>
      </c>
      <c r="BN10" s="52">
        <f t="shared" si="130"/>
        <v>132</v>
      </c>
      <c r="BO10" s="52">
        <f t="shared" si="130"/>
        <v>135</v>
      </c>
      <c r="BP10" s="52">
        <f t="shared" si="130"/>
        <v>138</v>
      </c>
      <c r="BQ10" s="52">
        <f t="shared" si="130"/>
        <v>141</v>
      </c>
      <c r="BR10" s="52">
        <f t="shared" si="130"/>
        <v>144</v>
      </c>
      <c r="BS10" s="52">
        <f t="shared" si="130"/>
        <v>147</v>
      </c>
      <c r="BT10" s="52">
        <f t="shared" si="130"/>
        <v>150</v>
      </c>
      <c r="BU10" s="52">
        <f t="shared" si="130"/>
        <v>153</v>
      </c>
      <c r="BV10" s="52">
        <f t="shared" si="130"/>
        <v>156</v>
      </c>
      <c r="BW10" s="52">
        <f t="shared" si="130"/>
        <v>159</v>
      </c>
      <c r="BX10" s="52">
        <f t="shared" si="130"/>
        <v>162</v>
      </c>
      <c r="BY10" s="52">
        <f t="shared" si="130"/>
        <v>165</v>
      </c>
      <c r="BZ10" s="52">
        <f t="shared" si="130"/>
        <v>168</v>
      </c>
      <c r="CA10" s="52">
        <f t="shared" si="130"/>
        <v>171</v>
      </c>
      <c r="CB10" s="52">
        <f t="shared" si="130"/>
        <v>174</v>
      </c>
      <c r="CC10" s="52">
        <f t="shared" si="130"/>
        <v>177</v>
      </c>
      <c r="CD10" s="52">
        <f t="shared" si="130"/>
        <v>180</v>
      </c>
      <c r="CE10" s="52">
        <f t="shared" si="130"/>
        <v>183</v>
      </c>
      <c r="CF10" s="52">
        <f t="shared" si="130"/>
        <v>186</v>
      </c>
      <c r="CG10" s="52">
        <f t="shared" si="130"/>
        <v>189</v>
      </c>
      <c r="CH10" s="52">
        <f t="shared" si="130"/>
        <v>192</v>
      </c>
      <c r="CI10" s="52">
        <f t="shared" si="130"/>
        <v>195</v>
      </c>
      <c r="CJ10" s="52">
        <f t="shared" si="130"/>
        <v>198</v>
      </c>
      <c r="CK10" s="52">
        <f t="shared" si="130"/>
        <v>201</v>
      </c>
      <c r="CL10" s="52">
        <f t="shared" si="130"/>
        <v>204</v>
      </c>
      <c r="CM10" s="52">
        <f t="shared" si="130"/>
        <v>207</v>
      </c>
      <c r="CN10" s="52">
        <f t="shared" si="130"/>
        <v>210</v>
      </c>
      <c r="CO10" s="52">
        <f t="shared" si="130"/>
        <v>213</v>
      </c>
      <c r="CP10" s="52">
        <f t="shared" si="130"/>
        <v>216</v>
      </c>
      <c r="CQ10" s="52">
        <f t="shared" si="130"/>
        <v>219</v>
      </c>
      <c r="CR10" s="52">
        <f t="shared" si="130"/>
        <v>222</v>
      </c>
      <c r="CS10" s="52">
        <f t="shared" si="130"/>
        <v>225</v>
      </c>
      <c r="CT10" s="52">
        <f t="shared" si="130"/>
        <v>228</v>
      </c>
      <c r="CU10" s="52">
        <f t="shared" si="130"/>
        <v>231</v>
      </c>
      <c r="CV10" s="52">
        <f t="shared" si="130"/>
        <v>234</v>
      </c>
      <c r="CW10" s="52">
        <f t="shared" si="130"/>
        <v>237</v>
      </c>
      <c r="CX10" s="52">
        <f t="shared" si="130"/>
        <v>240</v>
      </c>
      <c r="CY10" s="52">
        <f t="shared" si="130"/>
        <v>243</v>
      </c>
      <c r="CZ10" s="52">
        <f t="shared" si="130"/>
        <v>246</v>
      </c>
      <c r="DA10" s="52">
        <f t="shared" si="130"/>
        <v>249</v>
      </c>
      <c r="DB10" s="52">
        <f t="shared" si="130"/>
        <v>252</v>
      </c>
      <c r="DC10" s="52">
        <f t="shared" ref="DC10:DR10" si="131">IF(ISNONTEXT($U10),DB10+$U10,"")</f>
        <v>255</v>
      </c>
      <c r="DD10" s="52">
        <f t="shared" si="131"/>
        <v>258</v>
      </c>
      <c r="DE10" s="52">
        <f t="shared" si="131"/>
        <v>261</v>
      </c>
      <c r="DF10" s="52">
        <f t="shared" si="131"/>
        <v>264</v>
      </c>
      <c r="DG10" s="52">
        <f t="shared" si="131"/>
        <v>267</v>
      </c>
      <c r="DH10" s="52">
        <f t="shared" si="131"/>
        <v>270</v>
      </c>
      <c r="DI10" s="52">
        <f t="shared" si="131"/>
        <v>273</v>
      </c>
      <c r="DJ10" s="52">
        <f t="shared" si="131"/>
        <v>276</v>
      </c>
      <c r="DK10" s="52">
        <f t="shared" si="131"/>
        <v>279</v>
      </c>
      <c r="DL10" s="52">
        <f t="shared" si="131"/>
        <v>282</v>
      </c>
      <c r="DM10" s="52">
        <f t="shared" si="131"/>
        <v>285</v>
      </c>
      <c r="DN10" s="52">
        <f t="shared" si="131"/>
        <v>288</v>
      </c>
      <c r="DO10" s="52">
        <f t="shared" si="131"/>
        <v>291</v>
      </c>
      <c r="DP10" s="52">
        <f t="shared" si="131"/>
        <v>294</v>
      </c>
      <c r="DQ10" s="52">
        <f t="shared" si="131"/>
        <v>297</v>
      </c>
      <c r="DR10" s="52">
        <f t="shared" si="131"/>
        <v>300</v>
      </c>
      <c r="DS10" s="179">
        <f t="shared" si="18"/>
        <v>1.1231573395099346E-3</v>
      </c>
      <c r="DT10" s="179">
        <f t="shared" si="19"/>
        <v>1.2071398016574447E-3</v>
      </c>
      <c r="DU10" s="179">
        <f t="shared" si="20"/>
        <v>1.2952195898552699E-3</v>
      </c>
      <c r="DV10" s="179">
        <f t="shared" si="21"/>
        <v>1.387388542444375E-3</v>
      </c>
      <c r="DW10" s="179">
        <f t="shared" si="22"/>
        <v>1.4836165433224965E-3</v>
      </c>
      <c r="DX10" s="179">
        <f t="shared" si="23"/>
        <v>1.5838501702200543E-3</v>
      </c>
      <c r="DY10" s="179">
        <f t="shared" si="24"/>
        <v>1.6880114507492317E-3</v>
      </c>
      <c r="DZ10" s="179">
        <f t="shared" si="25"/>
        <v>1.7959967466667777E-3</v>
      </c>
      <c r="EA10" s="179">
        <f t="shared" si="26"/>
        <v>1.9076757866302548E-3</v>
      </c>
      <c r="EB10" s="179">
        <f t="shared" si="27"/>
        <v>2.0228908672742254E-3</v>
      </c>
      <c r="EC10" s="179">
        <f t="shared" si="28"/>
        <v>2.1414562416747821E-3</v>
      </c>
      <c r="ED10" s="179">
        <f t="shared" si="29"/>
        <v>2.2631577132000329E-3</v>
      </c>
      <c r="EE10" s="179">
        <f t="shared" si="30"/>
        <v>2.3877524513575923E-3</v>
      </c>
      <c r="EF10" s="179">
        <f t="shared" si="31"/>
        <v>2.5149690445500444E-3</v>
      </c>
      <c r="EG10" s="179">
        <f t="shared" si="32"/>
        <v>2.6445078026436368E-3</v>
      </c>
      <c r="EH10" s="179">
        <f t="shared" si="33"/>
        <v>2.7760413199575573E-3</v>
      </c>
      <c r="EI10" s="179">
        <f t="shared" si="34"/>
        <v>2.9092153067105352E-3</v>
      </c>
      <c r="EJ10" s="179">
        <f t="shared" si="35"/>
        <v>3.0436496941432327E-3</v>
      </c>
      <c r="EK10" s="179">
        <f t="shared" si="36"/>
        <v>3.1789400154997333E-3</v>
      </c>
      <c r="EL10" s="179">
        <f t="shared" si="37"/>
        <v>3.314659061835418E-3</v>
      </c>
      <c r="EM10" s="179">
        <f t="shared" si="38"/>
        <v>3.4503588082626033E-3</v>
      </c>
      <c r="EN10" s="179">
        <f t="shared" si="39"/>
        <v>3.5855726027948401E-3</v>
      </c>
      <c r="EO10" s="179">
        <f t="shared" si="40"/>
        <v>3.7198176064547144E-3</v>
      </c>
      <c r="EP10" s="179">
        <f t="shared" si="41"/>
        <v>3.8525974698203872E-3</v>
      </c>
      <c r="EQ10" s="179">
        <f t="shared" si="42"/>
        <v>3.9834052277570317E-3</v>
      </c>
      <c r="ER10" s="179">
        <f t="shared" si="43"/>
        <v>4.1117263907660597E-3</v>
      </c>
      <c r="ES10" s="179">
        <f t="shared" si="44"/>
        <v>4.2370422082430069E-3</v>
      </c>
      <c r="ET10" s="179">
        <f t="shared" si="45"/>
        <v>4.3588330760187585E-3</v>
      </c>
      <c r="EU10" s="179">
        <f t="shared" si="46"/>
        <v>4.4765820579211581E-3</v>
      </c>
      <c r="EV10" s="179">
        <f t="shared" si="47"/>
        <v>4.5897784887846639E-3</v>
      </c>
      <c r="EW10" s="179">
        <f t="shared" si="48"/>
        <v>4.6979216244002449E-3</v>
      </c>
      <c r="EX10" s="179">
        <f t="shared" si="49"/>
        <v>4.8005243023770171E-3</v>
      </c>
      <c r="EY10" s="179">
        <f t="shared" si="50"/>
        <v>4.8971165768158988E-3</v>
      </c>
      <c r="EZ10" s="179">
        <f t="shared" si="51"/>
        <v>4.9872492891020765E-3</v>
      </c>
      <c r="FA10" s="179">
        <f t="shared" si="52"/>
        <v>5.0704975370279865E-3</v>
      </c>
      <c r="FB10" s="179">
        <f t="shared" si="53"/>
        <v>5.1464640048745581E-3</v>
      </c>
      <c r="FC10" s="179">
        <f t="shared" si="54"/>
        <v>5.2147821180101011E-3</v>
      </c>
      <c r="FD10" s="179">
        <f t="shared" si="55"/>
        <v>5.2751189870090306E-3</v>
      </c>
      <c r="FE10" s="179">
        <f t="shared" si="56"/>
        <v>5.3271781082336062E-3</v>
      </c>
      <c r="FF10" s="179">
        <f t="shared" si="57"/>
        <v>5.3707017902394688E-3</v>
      </c>
      <c r="FG10" s="179">
        <f t="shared" si="58"/>
        <v>5.4054732782296598E-3</v>
      </c>
      <c r="FH10" s="179">
        <f t="shared" si="59"/>
        <v>5.4313185520542713E-3</v>
      </c>
      <c r="FI10" s="179">
        <f t="shared" si="60"/>
        <v>5.4481077768883937E-3</v>
      </c>
      <c r="FJ10" s="179">
        <f t="shared" si="61"/>
        <v>5.455756389667687E-3</v>
      </c>
      <c r="FK10" s="179">
        <f t="shared" si="62"/>
        <v>5.4542258085612545E-3</v>
      </c>
      <c r="FL10" s="179">
        <f t="shared" si="63"/>
        <v>5.4435237571531497E-3</v>
      </c>
      <c r="FM10" s="179">
        <f t="shared" si="64"/>
        <v>5.4237041995211692E-3</v>
      </c>
      <c r="FN10" s="179">
        <f t="shared" si="65"/>
        <v>5.3948668869764869E-3</v>
      </c>
      <c r="FO10" s="179">
        <f t="shared" si="66"/>
        <v>5.3571565217910341E-3</v>
      </c>
      <c r="FP10" s="179">
        <f t="shared" si="67"/>
        <v>5.3107615477224566E-3</v>
      </c>
      <c r="FQ10" s="179">
        <f t="shared" si="68"/>
        <v>5.2559125814815102E-3</v>
      </c>
      <c r="FR10" s="179">
        <f t="shared" si="69"/>
        <v>5.1928805034092201E-3</v>
      </c>
      <c r="FS10" s="179">
        <f t="shared" si="70"/>
        <v>5.1219742294802964E-3</v>
      </c>
      <c r="FT10" s="179">
        <f t="shared" si="71"/>
        <v>5.0435381902691374E-3</v>
      </c>
      <c r="FU10" s="179">
        <f t="shared" si="72"/>
        <v>4.9579495456558483E-3</v>
      </c>
      <c r="FV10" s="179">
        <f t="shared" si="73"/>
        <v>4.8656151667685827E-3</v>
      </c>
      <c r="FW10" s="179">
        <f t="shared" si="74"/>
        <v>4.7669684189202265E-3</v>
      </c>
      <c r="FX10" s="179">
        <f t="shared" si="75"/>
        <v>4.6624657810743417E-3</v>
      </c>
      <c r="FY10" s="179">
        <f t="shared" si="76"/>
        <v>4.5525833386487434E-3</v>
      </c>
      <c r="FZ10" s="179">
        <f t="shared" si="77"/>
        <v>4.4378131872248672E-3</v>
      </c>
      <c r="GA10" s="179">
        <f t="shared" si="78"/>
        <v>4.3186597849758706E-3</v>
      </c>
      <c r="GB10" s="179">
        <f t="shared" si="79"/>
        <v>4.1956362913633648E-3</v>
      </c>
      <c r="GC10" s="179">
        <f t="shared" si="80"/>
        <v>4.0692609288972507E-3</v>
      </c>
      <c r="GD10" s="179">
        <f t="shared" si="81"/>
        <v>3.9400534035286252E-3</v>
      </c>
      <c r="GE10" s="179">
        <f t="shared" si="82"/>
        <v>3.8085314175825861E-3</v>
      </c>
      <c r="GF10" s="179">
        <f t="shared" si="83"/>
        <v>3.6752073070728639E-3</v>
      </c>
      <c r="GG10" s="179">
        <f t="shared" si="84"/>
        <v>3.5405848328161193E-3</v>
      </c>
      <c r="GH10" s="179">
        <f t="shared" si="85"/>
        <v>3.4051561520275519E-3</v>
      </c>
      <c r="GI10" s="179">
        <f t="shared" si="86"/>
        <v>3.2693989940820404E-3</v>
      </c>
      <c r="GJ10" s="179">
        <f t="shared" si="87"/>
        <v>3.1337740609198033E-3</v>
      </c>
      <c r="GK10" s="179">
        <f t="shared" si="88"/>
        <v>2.9987226692175053E-3</v>
      </c>
      <c r="GL10" s="179">
        <f t="shared" si="89"/>
        <v>2.8646646479904103E-3</v>
      </c>
      <c r="GM10" s="179">
        <f t="shared" si="90"/>
        <v>2.7319965017934644E-3</v>
      </c>
      <c r="GN10" s="179">
        <f t="shared" si="91"/>
        <v>2.6010898462027155E-3</v>
      </c>
      <c r="GO10" s="179">
        <f t="shared" si="92"/>
        <v>2.4722901188342201E-3</v>
      </c>
      <c r="GP10" s="179">
        <f t="shared" si="93"/>
        <v>2.3459155658434789E-3</v>
      </c>
      <c r="GQ10" s="179">
        <f t="shared" si="94"/>
        <v>2.2222565006883902E-3</v>
      </c>
      <c r="GR10" s="179">
        <f t="shared" si="95"/>
        <v>2.1015748289721159E-3</v>
      </c>
      <c r="GS10" s="179">
        <f t="shared" si="96"/>
        <v>1.984103830443357E-3</v>
      </c>
      <c r="GT10" s="179">
        <f t="shared" si="97"/>
        <v>1.8700481867493456E-3</v>
      </c>
      <c r="GU10" s="179">
        <f t="shared" si="98"/>
        <v>1.7595842413344726E-3</v>
      </c>
      <c r="GV10" s="179">
        <f t="shared" si="99"/>
        <v>1.6528604759724283E-3</v>
      </c>
      <c r="GW10" s="179">
        <f t="shared" si="100"/>
        <v>1.5499981868235581E-3</v>
      </c>
      <c r="GX10" s="179">
        <f t="shared" si="101"/>
        <v>1.4510923416278449E-3</v>
      </c>
      <c r="GY10" s="179">
        <f t="shared" si="102"/>
        <v>1.3562125986779788E-3</v>
      </c>
      <c r="GZ10" s="179">
        <f t="shared" si="103"/>
        <v>1.2654044675615771E-3</v>
      </c>
      <c r="HA10" s="179">
        <f t="shared" si="104"/>
        <v>1.1786905913074852E-3</v>
      </c>
      <c r="HB10" s="179">
        <f t="shared" si="105"/>
        <v>1.0960721295042316E-3</v>
      </c>
      <c r="HC10" s="179">
        <f t="shared" si="106"/>
        <v>1.017530222161771E-3</v>
      </c>
      <c r="HD10" s="179">
        <f t="shared" si="107"/>
        <v>9.430275145396453E-4</v>
      </c>
      <c r="HE10" s="179">
        <f t="shared" si="108"/>
        <v>8.7250972384233421E-4</v>
      </c>
      <c r="HF10" s="179">
        <f t="shared" si="109"/>
        <v>8.0590722956024366E-4</v>
      </c>
      <c r="HG10" s="179">
        <f t="shared" si="110"/>
        <v>7.4313667028559562E-4</v>
      </c>
      <c r="HH10" s="179">
        <f t="shared" si="111"/>
        <v>6.8410253102862766E-4</v>
      </c>
      <c r="HI10" s="179">
        <f t="shared" si="112"/>
        <v>6.2869870637276813E-4</v>
      </c>
      <c r="HJ10" s="179">
        <f t="shared" si="113"/>
        <v>5.7681002621001352E-4</v>
      </c>
      <c r="HK10" s="179">
        <f t="shared" si="114"/>
        <v>5.2831373226223683E-4</v>
      </c>
      <c r="HL10" s="179">
        <f t="shared" si="115"/>
        <v>4.8308089509457516E-4</v>
      </c>
      <c r="HM10" s="179">
        <f t="shared" si="116"/>
        <v>4.4097776283869082E-4</v>
      </c>
      <c r="HN10" s="179">
        <f t="shared" si="8"/>
        <v>4.0186703434378908E-4</v>
      </c>
      <c r="HO10" s="179">
        <f t="shared" si="9"/>
        <v>3.6560905094106466E-4</v>
      </c>
    </row>
    <row r="11" spans="1:224" x14ac:dyDescent="0.25">
      <c r="A11" s="4">
        <v>8</v>
      </c>
      <c r="B11" s="104" t="str">
        <f t="shared" si="10"/>
        <v/>
      </c>
      <c r="C11" s="103"/>
      <c r="D11" s="104" t="str">
        <f t="shared" si="11"/>
        <v/>
      </c>
      <c r="E11" s="38" t="str">
        <f t="shared" si="0"/>
        <v/>
      </c>
      <c r="F11" s="38" t="str">
        <f t="shared" si="1"/>
        <v/>
      </c>
      <c r="G11" s="81" t="str">
        <f t="shared" si="12"/>
        <v/>
      </c>
      <c r="H11" s="24"/>
      <c r="I11" s="61"/>
      <c r="J11" s="82" t="str">
        <f>IF(AND(B11&gt;0,C11&gt;0,D11&gt;0,NOT(ISBLANK(H11))),(D11-B11)*VLOOKUP(H11,VLookups!$A$2:$B$8,2,FALSE),"")</f>
        <v/>
      </c>
      <c r="K11" s="83" t="str">
        <f t="shared" si="2"/>
        <v/>
      </c>
      <c r="L11" s="103"/>
      <c r="M11" s="34" t="str">
        <f>IF(AND(L11&gt;0,C11&gt;0,J11&gt;0,NOT(ISBLANK(H11))),ABS(VLOOKUP($L$1,VLookups!$A$38:$B$39,2,FALSE)-_xlfn.NORM.DIST(L11,G11,J11,TRUE)),"")</f>
        <v/>
      </c>
      <c r="N11" s="102" t="str">
        <f>IF(AND($B11&gt;0,$C11&gt;0,$D11&gt;0,NOT(ISBLANK($H11))),_xlfn.NORM.INV(ABS(VLOOKUP($L$1,VLookups!$A$38:$B$39,2,FALSE)-N$3),$G11,$J11),"")</f>
        <v/>
      </c>
      <c r="O11" s="101" t="str">
        <f>IF(AND($B11&gt;0,$C11&gt;0,$D11&gt;0,NOT(ISBLANK($H11))),_xlfn.NORM.INV(ABS(VLOOKUP($L$1,VLookups!$A$38:$B$39,2,FALSE)-O$3),$G11,$J11),"")</f>
        <v/>
      </c>
      <c r="P11" s="102" t="str">
        <f>IF(AND($B11&gt;0,$C11&gt;0,$D11&gt;0,NOT(ISBLANK($H11))),_xlfn.NORM.INV(ABS(VLOOKUP($L$1,VLookups!$A$38:$B$39,2,FALSE)-P$3),$G11,$J11),"")</f>
        <v/>
      </c>
      <c r="Q11" s="101" t="str">
        <f>IF(AND($B11&gt;0,$C11&gt;0,$D11&gt;0,NOT(ISBLANK($H11))),_xlfn.NORM.INV(ABS(VLOOKUP($L$1,VLookups!$A$38:$B$39,2,FALSE)-Q$3),$G11,$J11),"")</f>
        <v/>
      </c>
      <c r="R11" s="102" t="str">
        <f>IF(AND($B11&gt;0,$C11&gt;0,$D11&gt;0,NOT(ISBLANK($H11))),_xlfn.NORM.INV(ABS(VLOOKUP($L$1,VLookups!$A$38:$B$39,2,FALSE)-R$3),$G11,$J11),"")</f>
        <v/>
      </c>
      <c r="S11" s="101" t="str">
        <f>IF(AND($B11&gt;0,$C11&gt;0,$D11&gt;0,NOT(ISBLANK($H11))),_xlfn.NORM.INV(ABS(VLOOKUP($L$1,VLookups!$A$38:$B$39,2,FALSE)-S$3),$G11,$J11),"")</f>
        <v/>
      </c>
      <c r="T11" s="5"/>
      <c r="U11" s="178" t="str">
        <f t="shared" si="13"/>
        <v/>
      </c>
      <c r="V11" s="52" t="str">
        <f t="shared" ref="V11:AO11" si="132">IF(ISNONTEXT($U11),W11-$U11,"")</f>
        <v/>
      </c>
      <c r="W11" s="52" t="str">
        <f t="shared" si="132"/>
        <v/>
      </c>
      <c r="X11" s="52" t="str">
        <f t="shared" si="132"/>
        <v/>
      </c>
      <c r="Y11" s="52" t="str">
        <f t="shared" si="132"/>
        <v/>
      </c>
      <c r="Z11" s="52" t="str">
        <f t="shared" si="132"/>
        <v/>
      </c>
      <c r="AA11" s="52" t="str">
        <f t="shared" si="132"/>
        <v/>
      </c>
      <c r="AB11" s="52" t="str">
        <f t="shared" si="132"/>
        <v/>
      </c>
      <c r="AC11" s="52" t="str">
        <f t="shared" si="132"/>
        <v/>
      </c>
      <c r="AD11" s="52" t="str">
        <f t="shared" si="132"/>
        <v/>
      </c>
      <c r="AE11" s="52" t="str">
        <f t="shared" si="132"/>
        <v/>
      </c>
      <c r="AF11" s="52" t="str">
        <f t="shared" si="132"/>
        <v/>
      </c>
      <c r="AG11" s="52" t="str">
        <f t="shared" si="132"/>
        <v/>
      </c>
      <c r="AH11" s="52" t="str">
        <f t="shared" si="132"/>
        <v/>
      </c>
      <c r="AI11" s="52" t="str">
        <f t="shared" si="132"/>
        <v/>
      </c>
      <c r="AJ11" s="52" t="str">
        <f t="shared" si="132"/>
        <v/>
      </c>
      <c r="AK11" s="52" t="str">
        <f t="shared" si="132"/>
        <v/>
      </c>
      <c r="AL11" s="52" t="str">
        <f t="shared" si="132"/>
        <v/>
      </c>
      <c r="AM11" s="52" t="str">
        <f t="shared" si="132"/>
        <v/>
      </c>
      <c r="AN11" s="52" t="str">
        <f t="shared" si="132"/>
        <v/>
      </c>
      <c r="AO11" s="52" t="str">
        <f t="shared" si="132"/>
        <v/>
      </c>
      <c r="AP11" s="193" t="str">
        <f t="shared" si="15"/>
        <v/>
      </c>
      <c r="AQ11" s="52" t="str">
        <f t="shared" ref="AQ11:DB11" si="133">IF(ISNONTEXT($U11),AP11+$U11,"")</f>
        <v/>
      </c>
      <c r="AR11" s="52" t="str">
        <f t="shared" si="133"/>
        <v/>
      </c>
      <c r="AS11" s="52" t="str">
        <f t="shared" si="133"/>
        <v/>
      </c>
      <c r="AT11" s="52" t="str">
        <f t="shared" si="133"/>
        <v/>
      </c>
      <c r="AU11" s="52" t="str">
        <f t="shared" si="133"/>
        <v/>
      </c>
      <c r="AV11" s="52" t="str">
        <f t="shared" si="133"/>
        <v/>
      </c>
      <c r="AW11" s="52" t="str">
        <f t="shared" si="133"/>
        <v/>
      </c>
      <c r="AX11" s="52" t="str">
        <f t="shared" si="133"/>
        <v/>
      </c>
      <c r="AY11" s="52" t="str">
        <f t="shared" si="133"/>
        <v/>
      </c>
      <c r="AZ11" s="52" t="str">
        <f t="shared" si="133"/>
        <v/>
      </c>
      <c r="BA11" s="52" t="str">
        <f t="shared" si="133"/>
        <v/>
      </c>
      <c r="BB11" s="52" t="str">
        <f t="shared" si="133"/>
        <v/>
      </c>
      <c r="BC11" s="52" t="str">
        <f t="shared" si="133"/>
        <v/>
      </c>
      <c r="BD11" s="52" t="str">
        <f t="shared" si="133"/>
        <v/>
      </c>
      <c r="BE11" s="52" t="str">
        <f t="shared" si="133"/>
        <v/>
      </c>
      <c r="BF11" s="52" t="str">
        <f t="shared" si="133"/>
        <v/>
      </c>
      <c r="BG11" s="52" t="str">
        <f t="shared" si="133"/>
        <v/>
      </c>
      <c r="BH11" s="52" t="str">
        <f t="shared" si="133"/>
        <v/>
      </c>
      <c r="BI11" s="52" t="str">
        <f t="shared" si="133"/>
        <v/>
      </c>
      <c r="BJ11" s="52" t="str">
        <f t="shared" si="133"/>
        <v/>
      </c>
      <c r="BK11" s="52" t="str">
        <f t="shared" si="133"/>
        <v/>
      </c>
      <c r="BL11" s="52" t="str">
        <f t="shared" si="133"/>
        <v/>
      </c>
      <c r="BM11" s="52" t="str">
        <f t="shared" si="133"/>
        <v/>
      </c>
      <c r="BN11" s="52" t="str">
        <f t="shared" si="133"/>
        <v/>
      </c>
      <c r="BO11" s="52" t="str">
        <f t="shared" si="133"/>
        <v/>
      </c>
      <c r="BP11" s="52" t="str">
        <f t="shared" si="133"/>
        <v/>
      </c>
      <c r="BQ11" s="52" t="str">
        <f t="shared" si="133"/>
        <v/>
      </c>
      <c r="BR11" s="52" t="str">
        <f t="shared" si="133"/>
        <v/>
      </c>
      <c r="BS11" s="52" t="str">
        <f t="shared" si="133"/>
        <v/>
      </c>
      <c r="BT11" s="52" t="str">
        <f t="shared" si="133"/>
        <v/>
      </c>
      <c r="BU11" s="52" t="str">
        <f t="shared" si="133"/>
        <v/>
      </c>
      <c r="BV11" s="52" t="str">
        <f t="shared" si="133"/>
        <v/>
      </c>
      <c r="BW11" s="52" t="str">
        <f t="shared" si="133"/>
        <v/>
      </c>
      <c r="BX11" s="52" t="str">
        <f t="shared" si="133"/>
        <v/>
      </c>
      <c r="BY11" s="52" t="str">
        <f t="shared" si="133"/>
        <v/>
      </c>
      <c r="BZ11" s="52" t="str">
        <f t="shared" si="133"/>
        <v/>
      </c>
      <c r="CA11" s="52" t="str">
        <f t="shared" si="133"/>
        <v/>
      </c>
      <c r="CB11" s="52" t="str">
        <f t="shared" si="133"/>
        <v/>
      </c>
      <c r="CC11" s="52" t="str">
        <f t="shared" si="133"/>
        <v/>
      </c>
      <c r="CD11" s="52" t="str">
        <f t="shared" si="133"/>
        <v/>
      </c>
      <c r="CE11" s="52" t="str">
        <f t="shared" si="133"/>
        <v/>
      </c>
      <c r="CF11" s="52" t="str">
        <f t="shared" si="133"/>
        <v/>
      </c>
      <c r="CG11" s="52" t="str">
        <f t="shared" si="133"/>
        <v/>
      </c>
      <c r="CH11" s="52" t="str">
        <f t="shared" si="133"/>
        <v/>
      </c>
      <c r="CI11" s="52" t="str">
        <f t="shared" si="133"/>
        <v/>
      </c>
      <c r="CJ11" s="52" t="str">
        <f t="shared" si="133"/>
        <v/>
      </c>
      <c r="CK11" s="52" t="str">
        <f t="shared" si="133"/>
        <v/>
      </c>
      <c r="CL11" s="52" t="str">
        <f t="shared" si="133"/>
        <v/>
      </c>
      <c r="CM11" s="52" t="str">
        <f t="shared" si="133"/>
        <v/>
      </c>
      <c r="CN11" s="52" t="str">
        <f t="shared" si="133"/>
        <v/>
      </c>
      <c r="CO11" s="52" t="str">
        <f t="shared" si="133"/>
        <v/>
      </c>
      <c r="CP11" s="52" t="str">
        <f t="shared" si="133"/>
        <v/>
      </c>
      <c r="CQ11" s="52" t="str">
        <f t="shared" si="133"/>
        <v/>
      </c>
      <c r="CR11" s="52" t="str">
        <f t="shared" si="133"/>
        <v/>
      </c>
      <c r="CS11" s="52" t="str">
        <f t="shared" si="133"/>
        <v/>
      </c>
      <c r="CT11" s="52" t="str">
        <f t="shared" si="133"/>
        <v/>
      </c>
      <c r="CU11" s="52" t="str">
        <f t="shared" si="133"/>
        <v/>
      </c>
      <c r="CV11" s="52" t="str">
        <f t="shared" si="133"/>
        <v/>
      </c>
      <c r="CW11" s="52" t="str">
        <f t="shared" si="133"/>
        <v/>
      </c>
      <c r="CX11" s="52" t="str">
        <f t="shared" si="133"/>
        <v/>
      </c>
      <c r="CY11" s="52" t="str">
        <f t="shared" si="133"/>
        <v/>
      </c>
      <c r="CZ11" s="52" t="str">
        <f t="shared" si="133"/>
        <v/>
      </c>
      <c r="DA11" s="52" t="str">
        <f t="shared" si="133"/>
        <v/>
      </c>
      <c r="DB11" s="52" t="str">
        <f t="shared" si="133"/>
        <v/>
      </c>
      <c r="DC11" s="52" t="str">
        <f t="shared" ref="DC11:DR11" si="134">IF(ISNONTEXT($U11),DB11+$U11,"")</f>
        <v/>
      </c>
      <c r="DD11" s="52" t="str">
        <f t="shared" si="134"/>
        <v/>
      </c>
      <c r="DE11" s="52" t="str">
        <f t="shared" si="134"/>
        <v/>
      </c>
      <c r="DF11" s="52" t="str">
        <f t="shared" si="134"/>
        <v/>
      </c>
      <c r="DG11" s="52" t="str">
        <f t="shared" si="134"/>
        <v/>
      </c>
      <c r="DH11" s="52" t="str">
        <f t="shared" si="134"/>
        <v/>
      </c>
      <c r="DI11" s="52" t="str">
        <f t="shared" si="134"/>
        <v/>
      </c>
      <c r="DJ11" s="52" t="str">
        <f t="shared" si="134"/>
        <v/>
      </c>
      <c r="DK11" s="52" t="str">
        <f t="shared" si="134"/>
        <v/>
      </c>
      <c r="DL11" s="52" t="str">
        <f t="shared" si="134"/>
        <v/>
      </c>
      <c r="DM11" s="52" t="str">
        <f t="shared" si="134"/>
        <v/>
      </c>
      <c r="DN11" s="52" t="str">
        <f t="shared" si="134"/>
        <v/>
      </c>
      <c r="DO11" s="52" t="str">
        <f t="shared" si="134"/>
        <v/>
      </c>
      <c r="DP11" s="52" t="str">
        <f t="shared" si="134"/>
        <v/>
      </c>
      <c r="DQ11" s="52" t="str">
        <f t="shared" si="134"/>
        <v/>
      </c>
      <c r="DR11" s="52" t="str">
        <f t="shared" si="134"/>
        <v/>
      </c>
      <c r="DS11" s="179" t="e">
        <f t="shared" ref="DS11:DS42" si="135">IF(ISNONTEXT($J11),_xlfn.NORM.DIST(V11,$G11,$J11,FALSE),NA())</f>
        <v>#N/A</v>
      </c>
      <c r="DT11" s="179" t="e">
        <f t="shared" ref="DT11:DT42" si="136">IF(ISNONTEXT($J11),_xlfn.NORM.DIST(W11,$G11,$J11,FALSE),NA())</f>
        <v>#N/A</v>
      </c>
      <c r="DU11" s="179" t="e">
        <f t="shared" ref="DU11:DU42" si="137">IF(ISNONTEXT($J11),_xlfn.NORM.DIST(X11,$G11,$J11,FALSE),NA())</f>
        <v>#N/A</v>
      </c>
      <c r="DV11" s="179" t="e">
        <f t="shared" ref="DV11:DV42" si="138">IF(ISNONTEXT($J11),_xlfn.NORM.DIST(Y11,$G11,$J11,FALSE),NA())</f>
        <v>#N/A</v>
      </c>
      <c r="DW11" s="179" t="e">
        <f t="shared" ref="DW11:DW42" si="139">IF(ISNONTEXT($J11),_xlfn.NORM.DIST(Z11,$G11,$J11,FALSE),NA())</f>
        <v>#N/A</v>
      </c>
      <c r="DX11" s="179" t="e">
        <f t="shared" ref="DX11:DX42" si="140">IF(ISNONTEXT($J11),_xlfn.NORM.DIST(AA11,$G11,$J11,FALSE),NA())</f>
        <v>#N/A</v>
      </c>
      <c r="DY11" s="179" t="e">
        <f t="shared" ref="DY11:DY42" si="141">IF(ISNONTEXT($J11),_xlfn.NORM.DIST(AB11,$G11,$J11,FALSE),NA())</f>
        <v>#N/A</v>
      </c>
      <c r="DZ11" s="179" t="e">
        <f t="shared" ref="DZ11:DZ42" si="142">IF(ISNONTEXT($J11),_xlfn.NORM.DIST(AC11,$G11,$J11,FALSE),NA())</f>
        <v>#N/A</v>
      </c>
      <c r="EA11" s="179" t="e">
        <f t="shared" ref="EA11:EA42" si="143">IF(ISNONTEXT($J11),_xlfn.NORM.DIST(AD11,$G11,$J11,FALSE),NA())</f>
        <v>#N/A</v>
      </c>
      <c r="EB11" s="179" t="e">
        <f t="shared" ref="EB11:EB42" si="144">IF(ISNONTEXT($J11),_xlfn.NORM.DIST(AE11,$G11,$J11,FALSE),NA())</f>
        <v>#N/A</v>
      </c>
      <c r="EC11" s="179" t="e">
        <f t="shared" ref="EC11:EC42" si="145">IF(ISNONTEXT($J11),_xlfn.NORM.DIST(AF11,$G11,$J11,FALSE),NA())</f>
        <v>#N/A</v>
      </c>
      <c r="ED11" s="179" t="e">
        <f t="shared" ref="ED11:ED42" si="146">IF(ISNONTEXT($J11),_xlfn.NORM.DIST(AG11,$G11,$J11,FALSE),NA())</f>
        <v>#N/A</v>
      </c>
      <c r="EE11" s="179" t="e">
        <f t="shared" ref="EE11:EE42" si="147">IF(ISNONTEXT($J11),_xlfn.NORM.DIST(AH11,$G11,$J11,FALSE),NA())</f>
        <v>#N/A</v>
      </c>
      <c r="EF11" s="179" t="e">
        <f t="shared" ref="EF11:EF42" si="148">IF(ISNONTEXT($J11),_xlfn.NORM.DIST(AI11,$G11,$J11,FALSE),NA())</f>
        <v>#N/A</v>
      </c>
      <c r="EG11" s="179" t="e">
        <f t="shared" ref="EG11:EG42" si="149">IF(ISNONTEXT($J11),_xlfn.NORM.DIST(AJ11,$G11,$J11,FALSE),NA())</f>
        <v>#N/A</v>
      </c>
      <c r="EH11" s="179" t="e">
        <f t="shared" ref="EH11:EH42" si="150">IF(ISNONTEXT($J11),_xlfn.NORM.DIST(AK11,$G11,$J11,FALSE),NA())</f>
        <v>#N/A</v>
      </c>
      <c r="EI11" s="179" t="e">
        <f t="shared" ref="EI11:EI42" si="151">IF(ISNONTEXT($J11),_xlfn.NORM.DIST(AL11,$G11,$J11,FALSE),NA())</f>
        <v>#N/A</v>
      </c>
      <c r="EJ11" s="179" t="e">
        <f t="shared" ref="EJ11:EJ42" si="152">IF(ISNONTEXT($J11),_xlfn.NORM.DIST(AM11,$G11,$J11,FALSE),NA())</f>
        <v>#N/A</v>
      </c>
      <c r="EK11" s="179" t="e">
        <f t="shared" ref="EK11:EK42" si="153">IF(ISNONTEXT($J11),_xlfn.NORM.DIST(AN11,$G11,$J11,FALSE),NA())</f>
        <v>#N/A</v>
      </c>
      <c r="EL11" s="179" t="e">
        <f t="shared" ref="EL11:EL42" si="154">IF(ISNONTEXT($J11),_xlfn.NORM.DIST(AO11,$G11,$J11,FALSE),NA())</f>
        <v>#N/A</v>
      </c>
      <c r="EM11" s="179" t="e">
        <f t="shared" ref="EM11:EM42" si="155">IF(ISNONTEXT($J11),_xlfn.NORM.DIST(AP11,$G11,$J11,FALSE),NA())</f>
        <v>#N/A</v>
      </c>
      <c r="EN11" s="179" t="e">
        <f t="shared" ref="EN11:EN42" si="156">IF(ISNONTEXT($J11),_xlfn.NORM.DIST(AQ11,$G11,$J11,FALSE),NA())</f>
        <v>#N/A</v>
      </c>
      <c r="EO11" s="179" t="e">
        <f t="shared" ref="EO11:EO42" si="157">IF(ISNONTEXT($J11),_xlfn.NORM.DIST(AR11,$G11,$J11,FALSE),NA())</f>
        <v>#N/A</v>
      </c>
      <c r="EP11" s="179" t="e">
        <f t="shared" ref="EP11:EP42" si="158">IF(ISNONTEXT($J11),_xlfn.NORM.DIST(AS11,$G11,$J11,FALSE),NA())</f>
        <v>#N/A</v>
      </c>
      <c r="EQ11" s="179" t="e">
        <f t="shared" ref="EQ11:EQ42" si="159">IF(ISNONTEXT($J11),_xlfn.NORM.DIST(AT11,$G11,$J11,FALSE),NA())</f>
        <v>#N/A</v>
      </c>
      <c r="ER11" s="179" t="e">
        <f t="shared" ref="ER11:ER42" si="160">IF(ISNONTEXT($J11),_xlfn.NORM.DIST(AU11,$G11,$J11,FALSE),NA())</f>
        <v>#N/A</v>
      </c>
      <c r="ES11" s="179" t="e">
        <f t="shared" ref="ES11:ES42" si="161">IF(ISNONTEXT($J11),_xlfn.NORM.DIST(AV11,$G11,$J11,FALSE),NA())</f>
        <v>#N/A</v>
      </c>
      <c r="ET11" s="179" t="e">
        <f t="shared" ref="ET11:ET42" si="162">IF(ISNONTEXT($J11),_xlfn.NORM.DIST(AW11,$G11,$J11,FALSE),NA())</f>
        <v>#N/A</v>
      </c>
      <c r="EU11" s="179" t="e">
        <f t="shared" ref="EU11:EU42" si="163">IF(ISNONTEXT($J11),_xlfn.NORM.DIST(AX11,$G11,$J11,FALSE),NA())</f>
        <v>#N/A</v>
      </c>
      <c r="EV11" s="179" t="e">
        <f t="shared" ref="EV11:EV42" si="164">IF(ISNONTEXT($J11),_xlfn.NORM.DIST(AY11,$G11,$J11,FALSE),NA())</f>
        <v>#N/A</v>
      </c>
      <c r="EW11" s="179" t="e">
        <f t="shared" ref="EW11:EW42" si="165">IF(ISNONTEXT($J11),_xlfn.NORM.DIST(AZ11,$G11,$J11,FALSE),NA())</f>
        <v>#N/A</v>
      </c>
      <c r="EX11" s="179" t="e">
        <f t="shared" ref="EX11:EX42" si="166">IF(ISNONTEXT($J11),_xlfn.NORM.DIST(BA11,$G11,$J11,FALSE),NA())</f>
        <v>#N/A</v>
      </c>
      <c r="EY11" s="179" t="e">
        <f t="shared" ref="EY11:EY42" si="167">IF(ISNONTEXT($J11),_xlfn.NORM.DIST(BB11,$G11,$J11,FALSE),NA())</f>
        <v>#N/A</v>
      </c>
      <c r="EZ11" s="179" t="e">
        <f t="shared" ref="EZ11:EZ42" si="168">IF(ISNONTEXT($J11),_xlfn.NORM.DIST(BC11,$G11,$J11,FALSE),NA())</f>
        <v>#N/A</v>
      </c>
      <c r="FA11" s="179" t="e">
        <f t="shared" ref="FA11:FA42" si="169">IF(ISNONTEXT($J11),_xlfn.NORM.DIST(BD11,$G11,$J11,FALSE),NA())</f>
        <v>#N/A</v>
      </c>
      <c r="FB11" s="179" t="e">
        <f t="shared" ref="FB11:FB42" si="170">IF(ISNONTEXT($J11),_xlfn.NORM.DIST(BE11,$G11,$J11,FALSE),NA())</f>
        <v>#N/A</v>
      </c>
      <c r="FC11" s="179" t="e">
        <f t="shared" ref="FC11:FC42" si="171">IF(ISNONTEXT($J11),_xlfn.NORM.DIST(BF11,$G11,$J11,FALSE),NA())</f>
        <v>#N/A</v>
      </c>
      <c r="FD11" s="179" t="e">
        <f t="shared" ref="FD11:FD42" si="172">IF(ISNONTEXT($J11),_xlfn.NORM.DIST(BG11,$G11,$J11,FALSE),NA())</f>
        <v>#N/A</v>
      </c>
      <c r="FE11" s="179" t="e">
        <f t="shared" ref="FE11:FE42" si="173">IF(ISNONTEXT($J11),_xlfn.NORM.DIST(BH11,$G11,$J11,FALSE),NA())</f>
        <v>#N/A</v>
      </c>
      <c r="FF11" s="179" t="e">
        <f t="shared" ref="FF11:FF42" si="174">IF(ISNONTEXT($J11),_xlfn.NORM.DIST(BI11,$G11,$J11,FALSE),NA())</f>
        <v>#N/A</v>
      </c>
      <c r="FG11" s="179" t="e">
        <f t="shared" ref="FG11:FG42" si="175">IF(ISNONTEXT($J11),_xlfn.NORM.DIST(BJ11,$G11,$J11,FALSE),NA())</f>
        <v>#N/A</v>
      </c>
      <c r="FH11" s="179" t="e">
        <f t="shared" ref="FH11:FH42" si="176">IF(ISNONTEXT($J11),_xlfn.NORM.DIST(BK11,$G11,$J11,FALSE),NA())</f>
        <v>#N/A</v>
      </c>
      <c r="FI11" s="179" t="e">
        <f t="shared" ref="FI11:FI42" si="177">IF(ISNONTEXT($J11),_xlfn.NORM.DIST(BL11,$G11,$J11,FALSE),NA())</f>
        <v>#N/A</v>
      </c>
      <c r="FJ11" s="179" t="e">
        <f t="shared" ref="FJ11:FJ42" si="178">IF(ISNONTEXT($J11),_xlfn.NORM.DIST(BM11,$G11,$J11,FALSE),NA())</f>
        <v>#N/A</v>
      </c>
      <c r="FK11" s="179" t="e">
        <f t="shared" ref="FK11:FK42" si="179">IF(ISNONTEXT($J11),_xlfn.NORM.DIST(BN11,$G11,$J11,FALSE),NA())</f>
        <v>#N/A</v>
      </c>
      <c r="FL11" s="179" t="e">
        <f t="shared" ref="FL11:FL42" si="180">IF(ISNONTEXT($J11),_xlfn.NORM.DIST(BO11,$G11,$J11,FALSE),NA())</f>
        <v>#N/A</v>
      </c>
      <c r="FM11" s="179" t="e">
        <f t="shared" ref="FM11:FM42" si="181">IF(ISNONTEXT($J11),_xlfn.NORM.DIST(BP11,$G11,$J11,FALSE),NA())</f>
        <v>#N/A</v>
      </c>
      <c r="FN11" s="179" t="e">
        <f t="shared" ref="FN11:FN42" si="182">IF(ISNONTEXT($J11),_xlfn.NORM.DIST(BQ11,$G11,$J11,FALSE),NA())</f>
        <v>#N/A</v>
      </c>
      <c r="FO11" s="179" t="e">
        <f t="shared" ref="FO11:FO42" si="183">IF(ISNONTEXT($J11),_xlfn.NORM.DIST(BR11,$G11,$J11,FALSE),NA())</f>
        <v>#N/A</v>
      </c>
      <c r="FP11" s="179" t="e">
        <f t="shared" ref="FP11:FP42" si="184">IF(ISNONTEXT($J11),_xlfn.NORM.DIST(BS11,$G11,$J11,FALSE),NA())</f>
        <v>#N/A</v>
      </c>
      <c r="FQ11" s="179" t="e">
        <f t="shared" ref="FQ11:FQ42" si="185">IF(ISNONTEXT($J11),_xlfn.NORM.DIST(BT11,$G11,$J11,FALSE),NA())</f>
        <v>#N/A</v>
      </c>
      <c r="FR11" s="179" t="e">
        <f t="shared" ref="FR11:FR42" si="186">IF(ISNONTEXT($J11),_xlfn.NORM.DIST(BU11,$G11,$J11,FALSE),NA())</f>
        <v>#N/A</v>
      </c>
      <c r="FS11" s="179" t="e">
        <f t="shared" ref="FS11:FS42" si="187">IF(ISNONTEXT($J11),_xlfn.NORM.DIST(BV11,$G11,$J11,FALSE),NA())</f>
        <v>#N/A</v>
      </c>
      <c r="FT11" s="179" t="e">
        <f t="shared" ref="FT11:FT42" si="188">IF(ISNONTEXT($J11),_xlfn.NORM.DIST(BW11,$G11,$J11,FALSE),NA())</f>
        <v>#N/A</v>
      </c>
      <c r="FU11" s="179" t="e">
        <f t="shared" ref="FU11:FU42" si="189">IF(ISNONTEXT($J11),_xlfn.NORM.DIST(BX11,$G11,$J11,FALSE),NA())</f>
        <v>#N/A</v>
      </c>
      <c r="FV11" s="179" t="e">
        <f t="shared" ref="FV11:FV42" si="190">IF(ISNONTEXT($J11),_xlfn.NORM.DIST(BY11,$G11,$J11,FALSE),NA())</f>
        <v>#N/A</v>
      </c>
      <c r="FW11" s="179" t="e">
        <f t="shared" ref="FW11:FW42" si="191">IF(ISNONTEXT($J11),_xlfn.NORM.DIST(BZ11,$G11,$J11,FALSE),NA())</f>
        <v>#N/A</v>
      </c>
      <c r="FX11" s="179" t="e">
        <f t="shared" ref="FX11:FX42" si="192">IF(ISNONTEXT($J11),_xlfn.NORM.DIST(CA11,$G11,$J11,FALSE),NA())</f>
        <v>#N/A</v>
      </c>
      <c r="FY11" s="179" t="e">
        <f t="shared" ref="FY11:FY42" si="193">IF(ISNONTEXT($J11),_xlfn.NORM.DIST(CB11,$G11,$J11,FALSE),NA())</f>
        <v>#N/A</v>
      </c>
      <c r="FZ11" s="179" t="e">
        <f t="shared" ref="FZ11:FZ42" si="194">IF(ISNONTEXT($J11),_xlfn.NORM.DIST(CC11,$G11,$J11,FALSE),NA())</f>
        <v>#N/A</v>
      </c>
      <c r="GA11" s="179" t="e">
        <f t="shared" ref="GA11:GA42" si="195">IF(ISNONTEXT($J11),_xlfn.NORM.DIST(CD11,$G11,$J11,FALSE),NA())</f>
        <v>#N/A</v>
      </c>
      <c r="GB11" s="179" t="e">
        <f t="shared" ref="GB11:GB42" si="196">IF(ISNONTEXT($J11),_xlfn.NORM.DIST(CE11,$G11,$J11,FALSE),NA())</f>
        <v>#N/A</v>
      </c>
      <c r="GC11" s="179" t="e">
        <f t="shared" ref="GC11:GC42" si="197">IF(ISNONTEXT($J11),_xlfn.NORM.DIST(CF11,$G11,$J11,FALSE),NA())</f>
        <v>#N/A</v>
      </c>
      <c r="GD11" s="179" t="e">
        <f t="shared" ref="GD11:GD42" si="198">IF(ISNONTEXT($J11),_xlfn.NORM.DIST(CG11,$G11,$J11,FALSE),NA())</f>
        <v>#N/A</v>
      </c>
      <c r="GE11" s="179" t="e">
        <f t="shared" ref="GE11:GE42" si="199">IF(ISNONTEXT($J11),_xlfn.NORM.DIST(CH11,$G11,$J11,FALSE),NA())</f>
        <v>#N/A</v>
      </c>
      <c r="GF11" s="179" t="e">
        <f t="shared" ref="GF11:GF42" si="200">IF(ISNONTEXT($J11),_xlfn.NORM.DIST(CI11,$G11,$J11,FALSE),NA())</f>
        <v>#N/A</v>
      </c>
      <c r="GG11" s="179" t="e">
        <f t="shared" ref="GG11:GG42" si="201">IF(ISNONTEXT($J11),_xlfn.NORM.DIST(CJ11,$G11,$J11,FALSE),NA())</f>
        <v>#N/A</v>
      </c>
      <c r="GH11" s="179" t="e">
        <f t="shared" ref="GH11:GH42" si="202">IF(ISNONTEXT($J11),_xlfn.NORM.DIST(CK11,$G11,$J11,FALSE),NA())</f>
        <v>#N/A</v>
      </c>
      <c r="GI11" s="179" t="e">
        <f t="shared" ref="GI11:GI42" si="203">IF(ISNONTEXT($J11),_xlfn.NORM.DIST(CL11,$G11,$J11,FALSE),NA())</f>
        <v>#N/A</v>
      </c>
      <c r="GJ11" s="179" t="e">
        <f t="shared" ref="GJ11:GJ42" si="204">IF(ISNONTEXT($J11),_xlfn.NORM.DIST(CM11,$G11,$J11,FALSE),NA())</f>
        <v>#N/A</v>
      </c>
      <c r="GK11" s="179" t="e">
        <f t="shared" ref="GK11:GK42" si="205">IF(ISNONTEXT($J11),_xlfn.NORM.DIST(CN11,$G11,$J11,FALSE),NA())</f>
        <v>#N/A</v>
      </c>
      <c r="GL11" s="179" t="e">
        <f t="shared" ref="GL11:GL42" si="206">IF(ISNONTEXT($J11),_xlfn.NORM.DIST(CO11,$G11,$J11,FALSE),NA())</f>
        <v>#N/A</v>
      </c>
      <c r="GM11" s="179" t="e">
        <f t="shared" ref="GM11:GM42" si="207">IF(ISNONTEXT($J11),_xlfn.NORM.DIST(CP11,$G11,$J11,FALSE),NA())</f>
        <v>#N/A</v>
      </c>
      <c r="GN11" s="179" t="e">
        <f t="shared" ref="GN11:GN42" si="208">IF(ISNONTEXT($J11),_xlfn.NORM.DIST(CQ11,$G11,$J11,FALSE),NA())</f>
        <v>#N/A</v>
      </c>
      <c r="GO11" s="179" t="e">
        <f t="shared" ref="GO11:GO42" si="209">IF(ISNONTEXT($J11),_xlfn.NORM.DIST(CR11,$G11,$J11,FALSE),NA())</f>
        <v>#N/A</v>
      </c>
      <c r="GP11" s="179" t="e">
        <f t="shared" ref="GP11:GP42" si="210">IF(ISNONTEXT($J11),_xlfn.NORM.DIST(CS11,$G11,$J11,FALSE),NA())</f>
        <v>#N/A</v>
      </c>
      <c r="GQ11" s="179" t="e">
        <f t="shared" ref="GQ11:GQ42" si="211">IF(ISNONTEXT($J11),_xlfn.NORM.DIST(CT11,$G11,$J11,FALSE),NA())</f>
        <v>#N/A</v>
      </c>
      <c r="GR11" s="179" t="e">
        <f t="shared" ref="GR11:GR42" si="212">IF(ISNONTEXT($J11),_xlfn.NORM.DIST(CU11,$G11,$J11,FALSE),NA())</f>
        <v>#N/A</v>
      </c>
      <c r="GS11" s="179" t="e">
        <f t="shared" ref="GS11:GS42" si="213">IF(ISNONTEXT($J11),_xlfn.NORM.DIST(CV11,$G11,$J11,FALSE),NA())</f>
        <v>#N/A</v>
      </c>
      <c r="GT11" s="179" t="e">
        <f t="shared" ref="GT11:GT42" si="214">IF(ISNONTEXT($J11),_xlfn.NORM.DIST(CW11,$G11,$J11,FALSE),NA())</f>
        <v>#N/A</v>
      </c>
      <c r="GU11" s="179" t="e">
        <f t="shared" ref="GU11:GU42" si="215">IF(ISNONTEXT($J11),_xlfn.NORM.DIST(CX11,$G11,$J11,FALSE),NA())</f>
        <v>#N/A</v>
      </c>
      <c r="GV11" s="179" t="e">
        <f t="shared" ref="GV11:GV42" si="216">IF(ISNONTEXT($J11),_xlfn.NORM.DIST(CY11,$G11,$J11,FALSE),NA())</f>
        <v>#N/A</v>
      </c>
      <c r="GW11" s="179" t="e">
        <f t="shared" ref="GW11:GW42" si="217">IF(ISNONTEXT($J11),_xlfn.NORM.DIST(CZ11,$G11,$J11,FALSE),NA())</f>
        <v>#N/A</v>
      </c>
      <c r="GX11" s="179" t="e">
        <f t="shared" ref="GX11:GX42" si="218">IF(ISNONTEXT($J11),_xlfn.NORM.DIST(DA11,$G11,$J11,FALSE),NA())</f>
        <v>#N/A</v>
      </c>
      <c r="GY11" s="179" t="e">
        <f t="shared" ref="GY11:GY42" si="219">IF(ISNONTEXT($J11),_xlfn.NORM.DIST(DB11,$G11,$J11,FALSE),NA())</f>
        <v>#N/A</v>
      </c>
      <c r="GZ11" s="179" t="e">
        <f t="shared" ref="GZ11:GZ42" si="220">IF(ISNONTEXT($J11),_xlfn.NORM.DIST(DC11,$G11,$J11,FALSE),NA())</f>
        <v>#N/A</v>
      </c>
      <c r="HA11" s="179" t="e">
        <f t="shared" ref="HA11:HA42" si="221">IF(ISNONTEXT($J11),_xlfn.NORM.DIST(DD11,$G11,$J11,FALSE),NA())</f>
        <v>#N/A</v>
      </c>
      <c r="HB11" s="179" t="e">
        <f t="shared" ref="HB11:HB42" si="222">IF(ISNONTEXT($J11),_xlfn.NORM.DIST(DE11,$G11,$J11,FALSE),NA())</f>
        <v>#N/A</v>
      </c>
      <c r="HC11" s="179" t="e">
        <f t="shared" ref="HC11:HC42" si="223">IF(ISNONTEXT($J11),_xlfn.NORM.DIST(DF11,$G11,$J11,FALSE),NA())</f>
        <v>#N/A</v>
      </c>
      <c r="HD11" s="179" t="e">
        <f t="shared" ref="HD11:HD42" si="224">IF(ISNONTEXT($J11),_xlfn.NORM.DIST(DG11,$G11,$J11,FALSE),NA())</f>
        <v>#N/A</v>
      </c>
      <c r="HE11" s="179" t="e">
        <f t="shared" ref="HE11:HE42" si="225">IF(ISNONTEXT($J11),_xlfn.NORM.DIST(DH11,$G11,$J11,FALSE),NA())</f>
        <v>#N/A</v>
      </c>
      <c r="HF11" s="179" t="e">
        <f t="shared" ref="HF11:HF42" si="226">IF(ISNONTEXT($J11),_xlfn.NORM.DIST(DI11,$G11,$J11,FALSE),NA())</f>
        <v>#N/A</v>
      </c>
      <c r="HG11" s="179" t="e">
        <f t="shared" ref="HG11:HG42" si="227">IF(ISNONTEXT($J11),_xlfn.NORM.DIST(DJ11,$G11,$J11,FALSE),NA())</f>
        <v>#N/A</v>
      </c>
      <c r="HH11" s="179" t="e">
        <f t="shared" ref="HH11:HH42" si="228">IF(ISNONTEXT($J11),_xlfn.NORM.DIST(DK11,$G11,$J11,FALSE),NA())</f>
        <v>#N/A</v>
      </c>
      <c r="HI11" s="179" t="e">
        <f t="shared" ref="HI11:HI42" si="229">IF(ISNONTEXT($J11),_xlfn.NORM.DIST(DL11,$G11,$J11,FALSE),NA())</f>
        <v>#N/A</v>
      </c>
      <c r="HJ11" s="179" t="e">
        <f t="shared" ref="HJ11:HJ42" si="230">IF(ISNONTEXT($J11),_xlfn.NORM.DIST(DM11,$G11,$J11,FALSE),NA())</f>
        <v>#N/A</v>
      </c>
      <c r="HK11" s="179" t="e">
        <f t="shared" ref="HK11:HK42" si="231">IF(ISNONTEXT($J11),_xlfn.NORM.DIST(DN11,$G11,$J11,FALSE),NA())</f>
        <v>#N/A</v>
      </c>
      <c r="HL11" s="179" t="e">
        <f t="shared" ref="HL11:HL42" si="232">IF(ISNONTEXT($J11),_xlfn.NORM.DIST(DO11,$G11,$J11,FALSE),NA())</f>
        <v>#N/A</v>
      </c>
      <c r="HM11" s="179" t="e">
        <f t="shared" ref="HM11:HM42" si="233">IF(ISNONTEXT($J11),_xlfn.NORM.DIST(DP11,$G11,$J11,FALSE),NA())</f>
        <v>#N/A</v>
      </c>
      <c r="HN11" s="179" t="e">
        <f t="shared" ref="HN11:HN42" si="234">IF(ISNONTEXT($J11),_xlfn.NORM.DIST(DQ11,$G11,$J11,FALSE),NA())</f>
        <v>#N/A</v>
      </c>
      <c r="HO11" s="179" t="e">
        <f t="shared" ref="HO11:HO42" si="235">IF(ISNONTEXT($J11),_xlfn.NORM.DIST(DR11,$G11,$J11,FALSE),NA())</f>
        <v>#N/A</v>
      </c>
    </row>
    <row r="12" spans="1:224" x14ac:dyDescent="0.25">
      <c r="A12" s="4">
        <v>9</v>
      </c>
      <c r="B12" s="104" t="str">
        <f t="shared" si="10"/>
        <v/>
      </c>
      <c r="C12" s="103"/>
      <c r="D12" s="104" t="str">
        <f t="shared" si="11"/>
        <v/>
      </c>
      <c r="E12" s="38" t="str">
        <f t="shared" si="0"/>
        <v/>
      </c>
      <c r="F12" s="38" t="str">
        <f t="shared" si="1"/>
        <v/>
      </c>
      <c r="G12" s="81" t="str">
        <f t="shared" si="12"/>
        <v/>
      </c>
      <c r="H12" s="24"/>
      <c r="I12" s="61"/>
      <c r="J12" s="82" t="str">
        <f>IF(AND(B12&gt;0,C12&gt;0,D12&gt;0,NOT(ISBLANK(H12))),(D12-B12)*VLOOKUP(H12,VLookups!$A$2:$B$8,2,FALSE),"")</f>
        <v/>
      </c>
      <c r="K12" s="83" t="str">
        <f t="shared" si="2"/>
        <v/>
      </c>
      <c r="L12" s="103"/>
      <c r="M12" s="34" t="str">
        <f>IF(AND(L12&gt;0,C12&gt;0,J12&gt;0,NOT(ISBLANK(H12))),ABS(VLOOKUP($L$1,VLookups!$A$38:$B$39,2,FALSE)-_xlfn.NORM.DIST(L12,G12,J12,TRUE)),"")</f>
        <v/>
      </c>
      <c r="N12" s="102" t="str">
        <f>IF(AND($B12&gt;0,$C12&gt;0,$D12&gt;0,NOT(ISBLANK($H12))),_xlfn.NORM.INV(ABS(VLOOKUP($L$1,VLookups!$A$38:$B$39,2,FALSE)-N$3),$G12,$J12),"")</f>
        <v/>
      </c>
      <c r="O12" s="101" t="str">
        <f>IF(AND($B12&gt;0,$C12&gt;0,$D12&gt;0,NOT(ISBLANK($H12))),_xlfn.NORM.INV(ABS(VLOOKUP($L$1,VLookups!$A$38:$B$39,2,FALSE)-O$3),$G12,$J12),"")</f>
        <v/>
      </c>
      <c r="P12" s="102" t="str">
        <f>IF(AND($B12&gt;0,$C12&gt;0,$D12&gt;0,NOT(ISBLANK($H12))),_xlfn.NORM.INV(ABS(VLOOKUP($L$1,VLookups!$A$38:$B$39,2,FALSE)-P$3),$G12,$J12),"")</f>
        <v/>
      </c>
      <c r="Q12" s="101" t="str">
        <f>IF(AND($B12&gt;0,$C12&gt;0,$D12&gt;0,NOT(ISBLANK($H12))),_xlfn.NORM.INV(ABS(VLOOKUP($L$1,VLookups!$A$38:$B$39,2,FALSE)-Q$3),$G12,$J12),"")</f>
        <v/>
      </c>
      <c r="R12" s="102" t="str">
        <f>IF(AND($B12&gt;0,$C12&gt;0,$D12&gt;0,NOT(ISBLANK($H12))),_xlfn.NORM.INV(ABS(VLOOKUP($L$1,VLookups!$A$38:$B$39,2,FALSE)-R$3),$G12,$J12),"")</f>
        <v/>
      </c>
      <c r="S12" s="101" t="str">
        <f>IF(AND($B12&gt;0,$C12&gt;0,$D12&gt;0,NOT(ISBLANK($H12))),_xlfn.NORM.INV(ABS(VLOOKUP($L$1,VLookups!$A$38:$B$39,2,FALSE)-S$3),$G12,$J12),"")</f>
        <v/>
      </c>
      <c r="T12" s="5"/>
      <c r="U12" s="178" t="str">
        <f t="shared" si="13"/>
        <v/>
      </c>
      <c r="V12" s="52" t="str">
        <f t="shared" ref="V12:AO12" si="236">IF(ISNONTEXT($U12),W12-$U12,"")</f>
        <v/>
      </c>
      <c r="W12" s="52" t="str">
        <f t="shared" si="236"/>
        <v/>
      </c>
      <c r="X12" s="52" t="str">
        <f t="shared" si="236"/>
        <v/>
      </c>
      <c r="Y12" s="52" t="str">
        <f t="shared" si="236"/>
        <v/>
      </c>
      <c r="Z12" s="52" t="str">
        <f t="shared" si="236"/>
        <v/>
      </c>
      <c r="AA12" s="52" t="str">
        <f t="shared" si="236"/>
        <v/>
      </c>
      <c r="AB12" s="52" t="str">
        <f t="shared" si="236"/>
        <v/>
      </c>
      <c r="AC12" s="52" t="str">
        <f t="shared" si="236"/>
        <v/>
      </c>
      <c r="AD12" s="52" t="str">
        <f t="shared" si="236"/>
        <v/>
      </c>
      <c r="AE12" s="52" t="str">
        <f t="shared" si="236"/>
        <v/>
      </c>
      <c r="AF12" s="52" t="str">
        <f t="shared" si="236"/>
        <v/>
      </c>
      <c r="AG12" s="52" t="str">
        <f t="shared" si="236"/>
        <v/>
      </c>
      <c r="AH12" s="52" t="str">
        <f t="shared" si="236"/>
        <v/>
      </c>
      <c r="AI12" s="52" t="str">
        <f t="shared" si="236"/>
        <v/>
      </c>
      <c r="AJ12" s="52" t="str">
        <f t="shared" si="236"/>
        <v/>
      </c>
      <c r="AK12" s="52" t="str">
        <f t="shared" si="236"/>
        <v/>
      </c>
      <c r="AL12" s="52" t="str">
        <f t="shared" si="236"/>
        <v/>
      </c>
      <c r="AM12" s="52" t="str">
        <f t="shared" si="236"/>
        <v/>
      </c>
      <c r="AN12" s="52" t="str">
        <f t="shared" si="236"/>
        <v/>
      </c>
      <c r="AO12" s="52" t="str">
        <f t="shared" si="236"/>
        <v/>
      </c>
      <c r="AP12" s="193" t="str">
        <f t="shared" si="15"/>
        <v/>
      </c>
      <c r="AQ12" s="52" t="str">
        <f t="shared" ref="AQ12:DB12" si="237">IF(ISNONTEXT($U12),AP12+$U12,"")</f>
        <v/>
      </c>
      <c r="AR12" s="52" t="str">
        <f t="shared" si="237"/>
        <v/>
      </c>
      <c r="AS12" s="52" t="str">
        <f t="shared" si="237"/>
        <v/>
      </c>
      <c r="AT12" s="52" t="str">
        <f t="shared" si="237"/>
        <v/>
      </c>
      <c r="AU12" s="52" t="str">
        <f t="shared" si="237"/>
        <v/>
      </c>
      <c r="AV12" s="52" t="str">
        <f t="shared" si="237"/>
        <v/>
      </c>
      <c r="AW12" s="52" t="str">
        <f t="shared" si="237"/>
        <v/>
      </c>
      <c r="AX12" s="52" t="str">
        <f t="shared" si="237"/>
        <v/>
      </c>
      <c r="AY12" s="52" t="str">
        <f t="shared" si="237"/>
        <v/>
      </c>
      <c r="AZ12" s="52" t="str">
        <f t="shared" si="237"/>
        <v/>
      </c>
      <c r="BA12" s="52" t="str">
        <f t="shared" si="237"/>
        <v/>
      </c>
      <c r="BB12" s="52" t="str">
        <f t="shared" si="237"/>
        <v/>
      </c>
      <c r="BC12" s="52" t="str">
        <f t="shared" si="237"/>
        <v/>
      </c>
      <c r="BD12" s="52" t="str">
        <f t="shared" si="237"/>
        <v/>
      </c>
      <c r="BE12" s="52" t="str">
        <f t="shared" si="237"/>
        <v/>
      </c>
      <c r="BF12" s="52" t="str">
        <f t="shared" si="237"/>
        <v/>
      </c>
      <c r="BG12" s="52" t="str">
        <f t="shared" si="237"/>
        <v/>
      </c>
      <c r="BH12" s="52" t="str">
        <f t="shared" si="237"/>
        <v/>
      </c>
      <c r="BI12" s="52" t="str">
        <f t="shared" si="237"/>
        <v/>
      </c>
      <c r="BJ12" s="52" t="str">
        <f t="shared" si="237"/>
        <v/>
      </c>
      <c r="BK12" s="52" t="str">
        <f t="shared" si="237"/>
        <v/>
      </c>
      <c r="BL12" s="52" t="str">
        <f t="shared" si="237"/>
        <v/>
      </c>
      <c r="BM12" s="52" t="str">
        <f t="shared" si="237"/>
        <v/>
      </c>
      <c r="BN12" s="52" t="str">
        <f t="shared" si="237"/>
        <v/>
      </c>
      <c r="BO12" s="52" t="str">
        <f t="shared" si="237"/>
        <v/>
      </c>
      <c r="BP12" s="52" t="str">
        <f t="shared" si="237"/>
        <v/>
      </c>
      <c r="BQ12" s="52" t="str">
        <f t="shared" si="237"/>
        <v/>
      </c>
      <c r="BR12" s="52" t="str">
        <f t="shared" si="237"/>
        <v/>
      </c>
      <c r="BS12" s="52" t="str">
        <f t="shared" si="237"/>
        <v/>
      </c>
      <c r="BT12" s="52" t="str">
        <f t="shared" si="237"/>
        <v/>
      </c>
      <c r="BU12" s="52" t="str">
        <f t="shared" si="237"/>
        <v/>
      </c>
      <c r="BV12" s="52" t="str">
        <f t="shared" si="237"/>
        <v/>
      </c>
      <c r="BW12" s="52" t="str">
        <f t="shared" si="237"/>
        <v/>
      </c>
      <c r="BX12" s="52" t="str">
        <f t="shared" si="237"/>
        <v/>
      </c>
      <c r="BY12" s="52" t="str">
        <f t="shared" si="237"/>
        <v/>
      </c>
      <c r="BZ12" s="52" t="str">
        <f t="shared" si="237"/>
        <v/>
      </c>
      <c r="CA12" s="52" t="str">
        <f t="shared" si="237"/>
        <v/>
      </c>
      <c r="CB12" s="52" t="str">
        <f t="shared" si="237"/>
        <v/>
      </c>
      <c r="CC12" s="52" t="str">
        <f t="shared" si="237"/>
        <v/>
      </c>
      <c r="CD12" s="52" t="str">
        <f t="shared" si="237"/>
        <v/>
      </c>
      <c r="CE12" s="52" t="str">
        <f t="shared" si="237"/>
        <v/>
      </c>
      <c r="CF12" s="52" t="str">
        <f t="shared" si="237"/>
        <v/>
      </c>
      <c r="CG12" s="52" t="str">
        <f t="shared" si="237"/>
        <v/>
      </c>
      <c r="CH12" s="52" t="str">
        <f t="shared" si="237"/>
        <v/>
      </c>
      <c r="CI12" s="52" t="str">
        <f t="shared" si="237"/>
        <v/>
      </c>
      <c r="CJ12" s="52" t="str">
        <f t="shared" si="237"/>
        <v/>
      </c>
      <c r="CK12" s="52" t="str">
        <f t="shared" si="237"/>
        <v/>
      </c>
      <c r="CL12" s="52" t="str">
        <f t="shared" si="237"/>
        <v/>
      </c>
      <c r="CM12" s="52" t="str">
        <f t="shared" si="237"/>
        <v/>
      </c>
      <c r="CN12" s="52" t="str">
        <f t="shared" si="237"/>
        <v/>
      </c>
      <c r="CO12" s="52" t="str">
        <f t="shared" si="237"/>
        <v/>
      </c>
      <c r="CP12" s="52" t="str">
        <f t="shared" si="237"/>
        <v/>
      </c>
      <c r="CQ12" s="52" t="str">
        <f t="shared" si="237"/>
        <v/>
      </c>
      <c r="CR12" s="52" t="str">
        <f t="shared" si="237"/>
        <v/>
      </c>
      <c r="CS12" s="52" t="str">
        <f t="shared" si="237"/>
        <v/>
      </c>
      <c r="CT12" s="52" t="str">
        <f t="shared" si="237"/>
        <v/>
      </c>
      <c r="CU12" s="52" t="str">
        <f t="shared" si="237"/>
        <v/>
      </c>
      <c r="CV12" s="52" t="str">
        <f t="shared" si="237"/>
        <v/>
      </c>
      <c r="CW12" s="52" t="str">
        <f t="shared" si="237"/>
        <v/>
      </c>
      <c r="CX12" s="52" t="str">
        <f t="shared" si="237"/>
        <v/>
      </c>
      <c r="CY12" s="52" t="str">
        <f t="shared" si="237"/>
        <v/>
      </c>
      <c r="CZ12" s="52" t="str">
        <f t="shared" si="237"/>
        <v/>
      </c>
      <c r="DA12" s="52" t="str">
        <f t="shared" si="237"/>
        <v/>
      </c>
      <c r="DB12" s="52" t="str">
        <f t="shared" si="237"/>
        <v/>
      </c>
      <c r="DC12" s="52" t="str">
        <f t="shared" ref="DC12:DR12" si="238">IF(ISNONTEXT($U12),DB12+$U12,"")</f>
        <v/>
      </c>
      <c r="DD12" s="52" t="str">
        <f t="shared" si="238"/>
        <v/>
      </c>
      <c r="DE12" s="52" t="str">
        <f t="shared" si="238"/>
        <v/>
      </c>
      <c r="DF12" s="52" t="str">
        <f t="shared" si="238"/>
        <v/>
      </c>
      <c r="DG12" s="52" t="str">
        <f t="shared" si="238"/>
        <v/>
      </c>
      <c r="DH12" s="52" t="str">
        <f t="shared" si="238"/>
        <v/>
      </c>
      <c r="DI12" s="52" t="str">
        <f t="shared" si="238"/>
        <v/>
      </c>
      <c r="DJ12" s="52" t="str">
        <f t="shared" si="238"/>
        <v/>
      </c>
      <c r="DK12" s="52" t="str">
        <f t="shared" si="238"/>
        <v/>
      </c>
      <c r="DL12" s="52" t="str">
        <f t="shared" si="238"/>
        <v/>
      </c>
      <c r="DM12" s="52" t="str">
        <f t="shared" si="238"/>
        <v/>
      </c>
      <c r="DN12" s="52" t="str">
        <f t="shared" si="238"/>
        <v/>
      </c>
      <c r="DO12" s="52" t="str">
        <f t="shared" si="238"/>
        <v/>
      </c>
      <c r="DP12" s="52" t="str">
        <f t="shared" si="238"/>
        <v/>
      </c>
      <c r="DQ12" s="52" t="str">
        <f t="shared" si="238"/>
        <v/>
      </c>
      <c r="DR12" s="52" t="str">
        <f t="shared" si="238"/>
        <v/>
      </c>
      <c r="DS12" s="179" t="e">
        <f t="shared" si="135"/>
        <v>#N/A</v>
      </c>
      <c r="DT12" s="179" t="e">
        <f t="shared" si="136"/>
        <v>#N/A</v>
      </c>
      <c r="DU12" s="179" t="e">
        <f t="shared" si="137"/>
        <v>#N/A</v>
      </c>
      <c r="DV12" s="179" t="e">
        <f t="shared" si="138"/>
        <v>#N/A</v>
      </c>
      <c r="DW12" s="179" t="e">
        <f t="shared" si="139"/>
        <v>#N/A</v>
      </c>
      <c r="DX12" s="179" t="e">
        <f t="shared" si="140"/>
        <v>#N/A</v>
      </c>
      <c r="DY12" s="179" t="e">
        <f t="shared" si="141"/>
        <v>#N/A</v>
      </c>
      <c r="DZ12" s="179" t="e">
        <f t="shared" si="142"/>
        <v>#N/A</v>
      </c>
      <c r="EA12" s="179" t="e">
        <f t="shared" si="143"/>
        <v>#N/A</v>
      </c>
      <c r="EB12" s="179" t="e">
        <f t="shared" si="144"/>
        <v>#N/A</v>
      </c>
      <c r="EC12" s="179" t="e">
        <f t="shared" si="145"/>
        <v>#N/A</v>
      </c>
      <c r="ED12" s="179" t="e">
        <f t="shared" si="146"/>
        <v>#N/A</v>
      </c>
      <c r="EE12" s="179" t="e">
        <f t="shared" si="147"/>
        <v>#N/A</v>
      </c>
      <c r="EF12" s="179" t="e">
        <f t="shared" si="148"/>
        <v>#N/A</v>
      </c>
      <c r="EG12" s="179" t="e">
        <f t="shared" si="149"/>
        <v>#N/A</v>
      </c>
      <c r="EH12" s="179" t="e">
        <f t="shared" si="150"/>
        <v>#N/A</v>
      </c>
      <c r="EI12" s="179" t="e">
        <f t="shared" si="151"/>
        <v>#N/A</v>
      </c>
      <c r="EJ12" s="179" t="e">
        <f t="shared" si="152"/>
        <v>#N/A</v>
      </c>
      <c r="EK12" s="179" t="e">
        <f t="shared" si="153"/>
        <v>#N/A</v>
      </c>
      <c r="EL12" s="179" t="e">
        <f t="shared" si="154"/>
        <v>#N/A</v>
      </c>
      <c r="EM12" s="179" t="e">
        <f t="shared" si="155"/>
        <v>#N/A</v>
      </c>
      <c r="EN12" s="179" t="e">
        <f t="shared" si="156"/>
        <v>#N/A</v>
      </c>
      <c r="EO12" s="179" t="e">
        <f t="shared" si="157"/>
        <v>#N/A</v>
      </c>
      <c r="EP12" s="179" t="e">
        <f t="shared" si="158"/>
        <v>#N/A</v>
      </c>
      <c r="EQ12" s="179" t="e">
        <f t="shared" si="159"/>
        <v>#N/A</v>
      </c>
      <c r="ER12" s="179" t="e">
        <f t="shared" si="160"/>
        <v>#N/A</v>
      </c>
      <c r="ES12" s="179" t="e">
        <f t="shared" si="161"/>
        <v>#N/A</v>
      </c>
      <c r="ET12" s="179" t="e">
        <f t="shared" si="162"/>
        <v>#N/A</v>
      </c>
      <c r="EU12" s="179" t="e">
        <f t="shared" si="163"/>
        <v>#N/A</v>
      </c>
      <c r="EV12" s="179" t="e">
        <f t="shared" si="164"/>
        <v>#N/A</v>
      </c>
      <c r="EW12" s="179" t="e">
        <f t="shared" si="165"/>
        <v>#N/A</v>
      </c>
      <c r="EX12" s="179" t="e">
        <f t="shared" si="166"/>
        <v>#N/A</v>
      </c>
      <c r="EY12" s="179" t="e">
        <f t="shared" si="167"/>
        <v>#N/A</v>
      </c>
      <c r="EZ12" s="179" t="e">
        <f t="shared" si="168"/>
        <v>#N/A</v>
      </c>
      <c r="FA12" s="179" t="e">
        <f t="shared" si="169"/>
        <v>#N/A</v>
      </c>
      <c r="FB12" s="179" t="e">
        <f t="shared" si="170"/>
        <v>#N/A</v>
      </c>
      <c r="FC12" s="179" t="e">
        <f t="shared" si="171"/>
        <v>#N/A</v>
      </c>
      <c r="FD12" s="179" t="e">
        <f t="shared" si="172"/>
        <v>#N/A</v>
      </c>
      <c r="FE12" s="179" t="e">
        <f t="shared" si="173"/>
        <v>#N/A</v>
      </c>
      <c r="FF12" s="179" t="e">
        <f t="shared" si="174"/>
        <v>#N/A</v>
      </c>
      <c r="FG12" s="179" t="e">
        <f t="shared" si="175"/>
        <v>#N/A</v>
      </c>
      <c r="FH12" s="179" t="e">
        <f t="shared" si="176"/>
        <v>#N/A</v>
      </c>
      <c r="FI12" s="179" t="e">
        <f t="shared" si="177"/>
        <v>#N/A</v>
      </c>
      <c r="FJ12" s="179" t="e">
        <f t="shared" si="178"/>
        <v>#N/A</v>
      </c>
      <c r="FK12" s="179" t="e">
        <f t="shared" si="179"/>
        <v>#N/A</v>
      </c>
      <c r="FL12" s="179" t="e">
        <f t="shared" si="180"/>
        <v>#N/A</v>
      </c>
      <c r="FM12" s="179" t="e">
        <f t="shared" si="181"/>
        <v>#N/A</v>
      </c>
      <c r="FN12" s="179" t="e">
        <f t="shared" si="182"/>
        <v>#N/A</v>
      </c>
      <c r="FO12" s="179" t="e">
        <f t="shared" si="183"/>
        <v>#N/A</v>
      </c>
      <c r="FP12" s="179" t="e">
        <f t="shared" si="184"/>
        <v>#N/A</v>
      </c>
      <c r="FQ12" s="179" t="e">
        <f t="shared" si="185"/>
        <v>#N/A</v>
      </c>
      <c r="FR12" s="179" t="e">
        <f t="shared" si="186"/>
        <v>#N/A</v>
      </c>
      <c r="FS12" s="179" t="e">
        <f t="shared" si="187"/>
        <v>#N/A</v>
      </c>
      <c r="FT12" s="179" t="e">
        <f t="shared" si="188"/>
        <v>#N/A</v>
      </c>
      <c r="FU12" s="179" t="e">
        <f t="shared" si="189"/>
        <v>#N/A</v>
      </c>
      <c r="FV12" s="179" t="e">
        <f t="shared" si="190"/>
        <v>#N/A</v>
      </c>
      <c r="FW12" s="179" t="e">
        <f t="shared" si="191"/>
        <v>#N/A</v>
      </c>
      <c r="FX12" s="179" t="e">
        <f t="shared" si="192"/>
        <v>#N/A</v>
      </c>
      <c r="FY12" s="179" t="e">
        <f t="shared" si="193"/>
        <v>#N/A</v>
      </c>
      <c r="FZ12" s="179" t="e">
        <f t="shared" si="194"/>
        <v>#N/A</v>
      </c>
      <c r="GA12" s="179" t="e">
        <f t="shared" si="195"/>
        <v>#N/A</v>
      </c>
      <c r="GB12" s="179" t="e">
        <f t="shared" si="196"/>
        <v>#N/A</v>
      </c>
      <c r="GC12" s="179" t="e">
        <f t="shared" si="197"/>
        <v>#N/A</v>
      </c>
      <c r="GD12" s="179" t="e">
        <f t="shared" si="198"/>
        <v>#N/A</v>
      </c>
      <c r="GE12" s="179" t="e">
        <f t="shared" si="199"/>
        <v>#N/A</v>
      </c>
      <c r="GF12" s="179" t="e">
        <f t="shared" si="200"/>
        <v>#N/A</v>
      </c>
      <c r="GG12" s="179" t="e">
        <f t="shared" si="201"/>
        <v>#N/A</v>
      </c>
      <c r="GH12" s="179" t="e">
        <f t="shared" si="202"/>
        <v>#N/A</v>
      </c>
      <c r="GI12" s="179" t="e">
        <f t="shared" si="203"/>
        <v>#N/A</v>
      </c>
      <c r="GJ12" s="179" t="e">
        <f t="shared" si="204"/>
        <v>#N/A</v>
      </c>
      <c r="GK12" s="179" t="e">
        <f t="shared" si="205"/>
        <v>#N/A</v>
      </c>
      <c r="GL12" s="179" t="e">
        <f t="shared" si="206"/>
        <v>#N/A</v>
      </c>
      <c r="GM12" s="179" t="e">
        <f t="shared" si="207"/>
        <v>#N/A</v>
      </c>
      <c r="GN12" s="179" t="e">
        <f t="shared" si="208"/>
        <v>#N/A</v>
      </c>
      <c r="GO12" s="179" t="e">
        <f t="shared" si="209"/>
        <v>#N/A</v>
      </c>
      <c r="GP12" s="179" t="e">
        <f t="shared" si="210"/>
        <v>#N/A</v>
      </c>
      <c r="GQ12" s="179" t="e">
        <f t="shared" si="211"/>
        <v>#N/A</v>
      </c>
      <c r="GR12" s="179" t="e">
        <f t="shared" si="212"/>
        <v>#N/A</v>
      </c>
      <c r="GS12" s="179" t="e">
        <f t="shared" si="213"/>
        <v>#N/A</v>
      </c>
      <c r="GT12" s="179" t="e">
        <f t="shared" si="214"/>
        <v>#N/A</v>
      </c>
      <c r="GU12" s="179" t="e">
        <f t="shared" si="215"/>
        <v>#N/A</v>
      </c>
      <c r="GV12" s="179" t="e">
        <f t="shared" si="216"/>
        <v>#N/A</v>
      </c>
      <c r="GW12" s="179" t="e">
        <f t="shared" si="217"/>
        <v>#N/A</v>
      </c>
      <c r="GX12" s="179" t="e">
        <f t="shared" si="218"/>
        <v>#N/A</v>
      </c>
      <c r="GY12" s="179" t="e">
        <f t="shared" si="219"/>
        <v>#N/A</v>
      </c>
      <c r="GZ12" s="179" t="e">
        <f t="shared" si="220"/>
        <v>#N/A</v>
      </c>
      <c r="HA12" s="179" t="e">
        <f t="shared" si="221"/>
        <v>#N/A</v>
      </c>
      <c r="HB12" s="179" t="e">
        <f t="shared" si="222"/>
        <v>#N/A</v>
      </c>
      <c r="HC12" s="179" t="e">
        <f t="shared" si="223"/>
        <v>#N/A</v>
      </c>
      <c r="HD12" s="179" t="e">
        <f t="shared" si="224"/>
        <v>#N/A</v>
      </c>
      <c r="HE12" s="179" t="e">
        <f t="shared" si="225"/>
        <v>#N/A</v>
      </c>
      <c r="HF12" s="179" t="e">
        <f t="shared" si="226"/>
        <v>#N/A</v>
      </c>
      <c r="HG12" s="179" t="e">
        <f t="shared" si="227"/>
        <v>#N/A</v>
      </c>
      <c r="HH12" s="179" t="e">
        <f t="shared" si="228"/>
        <v>#N/A</v>
      </c>
      <c r="HI12" s="179" t="e">
        <f t="shared" si="229"/>
        <v>#N/A</v>
      </c>
      <c r="HJ12" s="179" t="e">
        <f t="shared" si="230"/>
        <v>#N/A</v>
      </c>
      <c r="HK12" s="179" t="e">
        <f t="shared" si="231"/>
        <v>#N/A</v>
      </c>
      <c r="HL12" s="179" t="e">
        <f t="shared" si="232"/>
        <v>#N/A</v>
      </c>
      <c r="HM12" s="179" t="e">
        <f t="shared" si="233"/>
        <v>#N/A</v>
      </c>
      <c r="HN12" s="179" t="e">
        <f t="shared" si="234"/>
        <v>#N/A</v>
      </c>
      <c r="HO12" s="179" t="e">
        <f t="shared" si="235"/>
        <v>#N/A</v>
      </c>
    </row>
    <row r="13" spans="1:224" x14ac:dyDescent="0.25">
      <c r="A13" s="4">
        <v>10</v>
      </c>
      <c r="B13" s="104" t="str">
        <f t="shared" si="10"/>
        <v/>
      </c>
      <c r="C13" s="103"/>
      <c r="D13" s="104" t="str">
        <f t="shared" si="11"/>
        <v/>
      </c>
      <c r="E13" s="38" t="str">
        <f t="shared" si="0"/>
        <v/>
      </c>
      <c r="F13" s="38" t="str">
        <f t="shared" si="1"/>
        <v/>
      </c>
      <c r="G13" s="81" t="str">
        <f t="shared" si="12"/>
        <v/>
      </c>
      <c r="H13" s="24"/>
      <c r="I13" s="61"/>
      <c r="J13" s="82" t="str">
        <f>IF(AND(B13&gt;0,C13&gt;0,D13&gt;0,NOT(ISBLANK(H13))),(D13-B13)*VLOOKUP(H13,VLookups!$A$2:$B$8,2,FALSE),"")</f>
        <v/>
      </c>
      <c r="K13" s="83" t="str">
        <f t="shared" si="2"/>
        <v/>
      </c>
      <c r="L13" s="103"/>
      <c r="M13" s="34" t="str">
        <f>IF(AND(L13&gt;0,C13&gt;0,J13&gt;0,NOT(ISBLANK(H13))),ABS(VLOOKUP($L$1,VLookups!$A$38:$B$39,2,FALSE)-_xlfn.NORM.DIST(L13,G13,J13,TRUE)),"")</f>
        <v/>
      </c>
      <c r="N13" s="102" t="str">
        <f>IF(AND($B13&gt;0,$C13&gt;0,$D13&gt;0,NOT(ISBLANK($H13))),_xlfn.NORM.INV(ABS(VLOOKUP($L$1,VLookups!$A$38:$B$39,2,FALSE)-N$3),$G13,$J13),"")</f>
        <v/>
      </c>
      <c r="O13" s="101" t="str">
        <f>IF(AND($B13&gt;0,$C13&gt;0,$D13&gt;0,NOT(ISBLANK($H13))),_xlfn.NORM.INV(ABS(VLOOKUP($L$1,VLookups!$A$38:$B$39,2,FALSE)-O$3),$G13,$J13),"")</f>
        <v/>
      </c>
      <c r="P13" s="102" t="str">
        <f>IF(AND($B13&gt;0,$C13&gt;0,$D13&gt;0,NOT(ISBLANK($H13))),_xlfn.NORM.INV(ABS(VLOOKUP($L$1,VLookups!$A$38:$B$39,2,FALSE)-P$3),$G13,$J13),"")</f>
        <v/>
      </c>
      <c r="Q13" s="101" t="str">
        <f>IF(AND($B13&gt;0,$C13&gt;0,$D13&gt;0,NOT(ISBLANK($H13))),_xlfn.NORM.INV(ABS(VLOOKUP($L$1,VLookups!$A$38:$B$39,2,FALSE)-Q$3),$G13,$J13),"")</f>
        <v/>
      </c>
      <c r="R13" s="102" t="str">
        <f>IF(AND($B13&gt;0,$C13&gt;0,$D13&gt;0,NOT(ISBLANK($H13))),_xlfn.NORM.INV(ABS(VLOOKUP($L$1,VLookups!$A$38:$B$39,2,FALSE)-R$3),$G13,$J13),"")</f>
        <v/>
      </c>
      <c r="S13" s="101" t="str">
        <f>IF(AND($B13&gt;0,$C13&gt;0,$D13&gt;0,NOT(ISBLANK($H13))),_xlfn.NORM.INV(ABS(VLOOKUP($L$1,VLookups!$A$38:$B$39,2,FALSE)-S$3),$G13,$J13),"")</f>
        <v/>
      </c>
      <c r="T13" s="5"/>
      <c r="U13" s="178" t="str">
        <f t="shared" si="13"/>
        <v/>
      </c>
      <c r="V13" s="52" t="str">
        <f t="shared" ref="V13:AO13" si="239">IF(ISNONTEXT($U13),W13-$U13,"")</f>
        <v/>
      </c>
      <c r="W13" s="52" t="str">
        <f t="shared" si="239"/>
        <v/>
      </c>
      <c r="X13" s="52" t="str">
        <f t="shared" si="239"/>
        <v/>
      </c>
      <c r="Y13" s="52" t="str">
        <f t="shared" si="239"/>
        <v/>
      </c>
      <c r="Z13" s="52" t="str">
        <f t="shared" si="239"/>
        <v/>
      </c>
      <c r="AA13" s="52" t="str">
        <f t="shared" si="239"/>
        <v/>
      </c>
      <c r="AB13" s="52" t="str">
        <f t="shared" si="239"/>
        <v/>
      </c>
      <c r="AC13" s="52" t="str">
        <f t="shared" si="239"/>
        <v/>
      </c>
      <c r="AD13" s="52" t="str">
        <f t="shared" si="239"/>
        <v/>
      </c>
      <c r="AE13" s="52" t="str">
        <f t="shared" si="239"/>
        <v/>
      </c>
      <c r="AF13" s="52" t="str">
        <f t="shared" si="239"/>
        <v/>
      </c>
      <c r="AG13" s="52" t="str">
        <f t="shared" si="239"/>
        <v/>
      </c>
      <c r="AH13" s="52" t="str">
        <f t="shared" si="239"/>
        <v/>
      </c>
      <c r="AI13" s="52" t="str">
        <f t="shared" si="239"/>
        <v/>
      </c>
      <c r="AJ13" s="52" t="str">
        <f t="shared" si="239"/>
        <v/>
      </c>
      <c r="AK13" s="52" t="str">
        <f t="shared" si="239"/>
        <v/>
      </c>
      <c r="AL13" s="52" t="str">
        <f t="shared" si="239"/>
        <v/>
      </c>
      <c r="AM13" s="52" t="str">
        <f t="shared" si="239"/>
        <v/>
      </c>
      <c r="AN13" s="52" t="str">
        <f t="shared" si="239"/>
        <v/>
      </c>
      <c r="AO13" s="52" t="str">
        <f t="shared" si="239"/>
        <v/>
      </c>
      <c r="AP13" s="193" t="str">
        <f t="shared" si="15"/>
        <v/>
      </c>
      <c r="AQ13" s="52" t="str">
        <f t="shared" ref="AQ13:DB13" si="240">IF(ISNONTEXT($U13),AP13+$U13,"")</f>
        <v/>
      </c>
      <c r="AR13" s="52" t="str">
        <f t="shared" si="240"/>
        <v/>
      </c>
      <c r="AS13" s="52" t="str">
        <f t="shared" si="240"/>
        <v/>
      </c>
      <c r="AT13" s="52" t="str">
        <f t="shared" si="240"/>
        <v/>
      </c>
      <c r="AU13" s="52" t="str">
        <f t="shared" si="240"/>
        <v/>
      </c>
      <c r="AV13" s="52" t="str">
        <f t="shared" si="240"/>
        <v/>
      </c>
      <c r="AW13" s="52" t="str">
        <f t="shared" si="240"/>
        <v/>
      </c>
      <c r="AX13" s="52" t="str">
        <f t="shared" si="240"/>
        <v/>
      </c>
      <c r="AY13" s="52" t="str">
        <f t="shared" si="240"/>
        <v/>
      </c>
      <c r="AZ13" s="52" t="str">
        <f t="shared" si="240"/>
        <v/>
      </c>
      <c r="BA13" s="52" t="str">
        <f t="shared" si="240"/>
        <v/>
      </c>
      <c r="BB13" s="52" t="str">
        <f t="shared" si="240"/>
        <v/>
      </c>
      <c r="BC13" s="52" t="str">
        <f t="shared" si="240"/>
        <v/>
      </c>
      <c r="BD13" s="52" t="str">
        <f t="shared" si="240"/>
        <v/>
      </c>
      <c r="BE13" s="52" t="str">
        <f t="shared" si="240"/>
        <v/>
      </c>
      <c r="BF13" s="52" t="str">
        <f t="shared" si="240"/>
        <v/>
      </c>
      <c r="BG13" s="52" t="str">
        <f t="shared" si="240"/>
        <v/>
      </c>
      <c r="BH13" s="52" t="str">
        <f t="shared" si="240"/>
        <v/>
      </c>
      <c r="BI13" s="52" t="str">
        <f t="shared" si="240"/>
        <v/>
      </c>
      <c r="BJ13" s="52" t="str">
        <f t="shared" si="240"/>
        <v/>
      </c>
      <c r="BK13" s="52" t="str">
        <f t="shared" si="240"/>
        <v/>
      </c>
      <c r="BL13" s="52" t="str">
        <f t="shared" si="240"/>
        <v/>
      </c>
      <c r="BM13" s="52" t="str">
        <f t="shared" si="240"/>
        <v/>
      </c>
      <c r="BN13" s="52" t="str">
        <f t="shared" si="240"/>
        <v/>
      </c>
      <c r="BO13" s="52" t="str">
        <f t="shared" si="240"/>
        <v/>
      </c>
      <c r="BP13" s="52" t="str">
        <f t="shared" si="240"/>
        <v/>
      </c>
      <c r="BQ13" s="52" t="str">
        <f t="shared" si="240"/>
        <v/>
      </c>
      <c r="BR13" s="52" t="str">
        <f t="shared" si="240"/>
        <v/>
      </c>
      <c r="BS13" s="52" t="str">
        <f t="shared" si="240"/>
        <v/>
      </c>
      <c r="BT13" s="52" t="str">
        <f t="shared" si="240"/>
        <v/>
      </c>
      <c r="BU13" s="52" t="str">
        <f t="shared" si="240"/>
        <v/>
      </c>
      <c r="BV13" s="52" t="str">
        <f t="shared" si="240"/>
        <v/>
      </c>
      <c r="BW13" s="52" t="str">
        <f t="shared" si="240"/>
        <v/>
      </c>
      <c r="BX13" s="52" t="str">
        <f t="shared" si="240"/>
        <v/>
      </c>
      <c r="BY13" s="52" t="str">
        <f t="shared" si="240"/>
        <v/>
      </c>
      <c r="BZ13" s="52" t="str">
        <f t="shared" si="240"/>
        <v/>
      </c>
      <c r="CA13" s="52" t="str">
        <f t="shared" si="240"/>
        <v/>
      </c>
      <c r="CB13" s="52" t="str">
        <f t="shared" si="240"/>
        <v/>
      </c>
      <c r="CC13" s="52" t="str">
        <f t="shared" si="240"/>
        <v/>
      </c>
      <c r="CD13" s="52" t="str">
        <f t="shared" si="240"/>
        <v/>
      </c>
      <c r="CE13" s="52" t="str">
        <f t="shared" si="240"/>
        <v/>
      </c>
      <c r="CF13" s="52" t="str">
        <f t="shared" si="240"/>
        <v/>
      </c>
      <c r="CG13" s="52" t="str">
        <f t="shared" si="240"/>
        <v/>
      </c>
      <c r="CH13" s="52" t="str">
        <f t="shared" si="240"/>
        <v/>
      </c>
      <c r="CI13" s="52" t="str">
        <f t="shared" si="240"/>
        <v/>
      </c>
      <c r="CJ13" s="52" t="str">
        <f t="shared" si="240"/>
        <v/>
      </c>
      <c r="CK13" s="52" t="str">
        <f t="shared" si="240"/>
        <v/>
      </c>
      <c r="CL13" s="52" t="str">
        <f t="shared" si="240"/>
        <v/>
      </c>
      <c r="CM13" s="52" t="str">
        <f t="shared" si="240"/>
        <v/>
      </c>
      <c r="CN13" s="52" t="str">
        <f t="shared" si="240"/>
        <v/>
      </c>
      <c r="CO13" s="52" t="str">
        <f t="shared" si="240"/>
        <v/>
      </c>
      <c r="CP13" s="52" t="str">
        <f t="shared" si="240"/>
        <v/>
      </c>
      <c r="CQ13" s="52" t="str">
        <f t="shared" si="240"/>
        <v/>
      </c>
      <c r="CR13" s="52" t="str">
        <f t="shared" si="240"/>
        <v/>
      </c>
      <c r="CS13" s="52" t="str">
        <f t="shared" si="240"/>
        <v/>
      </c>
      <c r="CT13" s="52" t="str">
        <f t="shared" si="240"/>
        <v/>
      </c>
      <c r="CU13" s="52" t="str">
        <f t="shared" si="240"/>
        <v/>
      </c>
      <c r="CV13" s="52" t="str">
        <f t="shared" si="240"/>
        <v/>
      </c>
      <c r="CW13" s="52" t="str">
        <f t="shared" si="240"/>
        <v/>
      </c>
      <c r="CX13" s="52" t="str">
        <f t="shared" si="240"/>
        <v/>
      </c>
      <c r="CY13" s="52" t="str">
        <f t="shared" si="240"/>
        <v/>
      </c>
      <c r="CZ13" s="52" t="str">
        <f t="shared" si="240"/>
        <v/>
      </c>
      <c r="DA13" s="52" t="str">
        <f t="shared" si="240"/>
        <v/>
      </c>
      <c r="DB13" s="52" t="str">
        <f t="shared" si="240"/>
        <v/>
      </c>
      <c r="DC13" s="52" t="str">
        <f t="shared" ref="DC13:DR13" si="241">IF(ISNONTEXT($U13),DB13+$U13,"")</f>
        <v/>
      </c>
      <c r="DD13" s="52" t="str">
        <f t="shared" si="241"/>
        <v/>
      </c>
      <c r="DE13" s="52" t="str">
        <f t="shared" si="241"/>
        <v/>
      </c>
      <c r="DF13" s="52" t="str">
        <f t="shared" si="241"/>
        <v/>
      </c>
      <c r="DG13" s="52" t="str">
        <f t="shared" si="241"/>
        <v/>
      </c>
      <c r="DH13" s="52" t="str">
        <f t="shared" si="241"/>
        <v/>
      </c>
      <c r="DI13" s="52" t="str">
        <f t="shared" si="241"/>
        <v/>
      </c>
      <c r="DJ13" s="52" t="str">
        <f t="shared" si="241"/>
        <v/>
      </c>
      <c r="DK13" s="52" t="str">
        <f t="shared" si="241"/>
        <v/>
      </c>
      <c r="DL13" s="52" t="str">
        <f t="shared" si="241"/>
        <v/>
      </c>
      <c r="DM13" s="52" t="str">
        <f t="shared" si="241"/>
        <v/>
      </c>
      <c r="DN13" s="52" t="str">
        <f t="shared" si="241"/>
        <v/>
      </c>
      <c r="DO13" s="52" t="str">
        <f t="shared" si="241"/>
        <v/>
      </c>
      <c r="DP13" s="52" t="str">
        <f t="shared" si="241"/>
        <v/>
      </c>
      <c r="DQ13" s="52" t="str">
        <f t="shared" si="241"/>
        <v/>
      </c>
      <c r="DR13" s="52" t="str">
        <f t="shared" si="241"/>
        <v/>
      </c>
      <c r="DS13" s="179" t="e">
        <f t="shared" si="135"/>
        <v>#N/A</v>
      </c>
      <c r="DT13" s="179" t="e">
        <f t="shared" si="136"/>
        <v>#N/A</v>
      </c>
      <c r="DU13" s="179" t="e">
        <f t="shared" si="137"/>
        <v>#N/A</v>
      </c>
      <c r="DV13" s="179" t="e">
        <f t="shared" si="138"/>
        <v>#N/A</v>
      </c>
      <c r="DW13" s="179" t="e">
        <f t="shared" si="139"/>
        <v>#N/A</v>
      </c>
      <c r="DX13" s="179" t="e">
        <f t="shared" si="140"/>
        <v>#N/A</v>
      </c>
      <c r="DY13" s="179" t="e">
        <f t="shared" si="141"/>
        <v>#N/A</v>
      </c>
      <c r="DZ13" s="179" t="e">
        <f t="shared" si="142"/>
        <v>#N/A</v>
      </c>
      <c r="EA13" s="179" t="e">
        <f t="shared" si="143"/>
        <v>#N/A</v>
      </c>
      <c r="EB13" s="179" t="e">
        <f t="shared" si="144"/>
        <v>#N/A</v>
      </c>
      <c r="EC13" s="179" t="e">
        <f t="shared" si="145"/>
        <v>#N/A</v>
      </c>
      <c r="ED13" s="179" t="e">
        <f t="shared" si="146"/>
        <v>#N/A</v>
      </c>
      <c r="EE13" s="179" t="e">
        <f t="shared" si="147"/>
        <v>#N/A</v>
      </c>
      <c r="EF13" s="179" t="e">
        <f t="shared" si="148"/>
        <v>#N/A</v>
      </c>
      <c r="EG13" s="179" t="e">
        <f t="shared" si="149"/>
        <v>#N/A</v>
      </c>
      <c r="EH13" s="179" t="e">
        <f t="shared" si="150"/>
        <v>#N/A</v>
      </c>
      <c r="EI13" s="179" t="e">
        <f t="shared" si="151"/>
        <v>#N/A</v>
      </c>
      <c r="EJ13" s="179" t="e">
        <f t="shared" si="152"/>
        <v>#N/A</v>
      </c>
      <c r="EK13" s="179" t="e">
        <f t="shared" si="153"/>
        <v>#N/A</v>
      </c>
      <c r="EL13" s="179" t="e">
        <f t="shared" si="154"/>
        <v>#N/A</v>
      </c>
      <c r="EM13" s="179" t="e">
        <f t="shared" si="155"/>
        <v>#N/A</v>
      </c>
      <c r="EN13" s="179" t="e">
        <f t="shared" si="156"/>
        <v>#N/A</v>
      </c>
      <c r="EO13" s="179" t="e">
        <f t="shared" si="157"/>
        <v>#N/A</v>
      </c>
      <c r="EP13" s="179" t="e">
        <f t="shared" si="158"/>
        <v>#N/A</v>
      </c>
      <c r="EQ13" s="179" t="e">
        <f t="shared" si="159"/>
        <v>#N/A</v>
      </c>
      <c r="ER13" s="179" t="e">
        <f t="shared" si="160"/>
        <v>#N/A</v>
      </c>
      <c r="ES13" s="179" t="e">
        <f t="shared" si="161"/>
        <v>#N/A</v>
      </c>
      <c r="ET13" s="179" t="e">
        <f t="shared" si="162"/>
        <v>#N/A</v>
      </c>
      <c r="EU13" s="179" t="e">
        <f t="shared" si="163"/>
        <v>#N/A</v>
      </c>
      <c r="EV13" s="179" t="e">
        <f t="shared" si="164"/>
        <v>#N/A</v>
      </c>
      <c r="EW13" s="179" t="e">
        <f t="shared" si="165"/>
        <v>#N/A</v>
      </c>
      <c r="EX13" s="179" t="e">
        <f t="shared" si="166"/>
        <v>#N/A</v>
      </c>
      <c r="EY13" s="179" t="e">
        <f t="shared" si="167"/>
        <v>#N/A</v>
      </c>
      <c r="EZ13" s="179" t="e">
        <f t="shared" si="168"/>
        <v>#N/A</v>
      </c>
      <c r="FA13" s="179" t="e">
        <f t="shared" si="169"/>
        <v>#N/A</v>
      </c>
      <c r="FB13" s="179" t="e">
        <f t="shared" si="170"/>
        <v>#N/A</v>
      </c>
      <c r="FC13" s="179" t="e">
        <f t="shared" si="171"/>
        <v>#N/A</v>
      </c>
      <c r="FD13" s="179" t="e">
        <f t="shared" si="172"/>
        <v>#N/A</v>
      </c>
      <c r="FE13" s="179" t="e">
        <f t="shared" si="173"/>
        <v>#N/A</v>
      </c>
      <c r="FF13" s="179" t="e">
        <f t="shared" si="174"/>
        <v>#N/A</v>
      </c>
      <c r="FG13" s="179" t="e">
        <f t="shared" si="175"/>
        <v>#N/A</v>
      </c>
      <c r="FH13" s="179" t="e">
        <f t="shared" si="176"/>
        <v>#N/A</v>
      </c>
      <c r="FI13" s="179" t="e">
        <f t="shared" si="177"/>
        <v>#N/A</v>
      </c>
      <c r="FJ13" s="179" t="e">
        <f t="shared" si="178"/>
        <v>#N/A</v>
      </c>
      <c r="FK13" s="179" t="e">
        <f t="shared" si="179"/>
        <v>#N/A</v>
      </c>
      <c r="FL13" s="179" t="e">
        <f t="shared" si="180"/>
        <v>#N/A</v>
      </c>
      <c r="FM13" s="179" t="e">
        <f t="shared" si="181"/>
        <v>#N/A</v>
      </c>
      <c r="FN13" s="179" t="e">
        <f t="shared" si="182"/>
        <v>#N/A</v>
      </c>
      <c r="FO13" s="179" t="e">
        <f t="shared" si="183"/>
        <v>#N/A</v>
      </c>
      <c r="FP13" s="179" t="e">
        <f t="shared" si="184"/>
        <v>#N/A</v>
      </c>
      <c r="FQ13" s="179" t="e">
        <f t="shared" si="185"/>
        <v>#N/A</v>
      </c>
      <c r="FR13" s="179" t="e">
        <f t="shared" si="186"/>
        <v>#N/A</v>
      </c>
      <c r="FS13" s="179" t="e">
        <f t="shared" si="187"/>
        <v>#N/A</v>
      </c>
      <c r="FT13" s="179" t="e">
        <f t="shared" si="188"/>
        <v>#N/A</v>
      </c>
      <c r="FU13" s="179" t="e">
        <f t="shared" si="189"/>
        <v>#N/A</v>
      </c>
      <c r="FV13" s="179" t="e">
        <f t="shared" si="190"/>
        <v>#N/A</v>
      </c>
      <c r="FW13" s="179" t="e">
        <f t="shared" si="191"/>
        <v>#N/A</v>
      </c>
      <c r="FX13" s="179" t="e">
        <f t="shared" si="192"/>
        <v>#N/A</v>
      </c>
      <c r="FY13" s="179" t="e">
        <f t="shared" si="193"/>
        <v>#N/A</v>
      </c>
      <c r="FZ13" s="179" t="e">
        <f t="shared" si="194"/>
        <v>#N/A</v>
      </c>
      <c r="GA13" s="179" t="e">
        <f t="shared" si="195"/>
        <v>#N/A</v>
      </c>
      <c r="GB13" s="179" t="e">
        <f t="shared" si="196"/>
        <v>#N/A</v>
      </c>
      <c r="GC13" s="179" t="e">
        <f t="shared" si="197"/>
        <v>#N/A</v>
      </c>
      <c r="GD13" s="179" t="e">
        <f t="shared" si="198"/>
        <v>#N/A</v>
      </c>
      <c r="GE13" s="179" t="e">
        <f t="shared" si="199"/>
        <v>#N/A</v>
      </c>
      <c r="GF13" s="179" t="e">
        <f t="shared" si="200"/>
        <v>#N/A</v>
      </c>
      <c r="GG13" s="179" t="e">
        <f t="shared" si="201"/>
        <v>#N/A</v>
      </c>
      <c r="GH13" s="179" t="e">
        <f t="shared" si="202"/>
        <v>#N/A</v>
      </c>
      <c r="GI13" s="179" t="e">
        <f t="shared" si="203"/>
        <v>#N/A</v>
      </c>
      <c r="GJ13" s="179" t="e">
        <f t="shared" si="204"/>
        <v>#N/A</v>
      </c>
      <c r="GK13" s="179" t="e">
        <f t="shared" si="205"/>
        <v>#N/A</v>
      </c>
      <c r="GL13" s="179" t="e">
        <f t="shared" si="206"/>
        <v>#N/A</v>
      </c>
      <c r="GM13" s="179" t="e">
        <f t="shared" si="207"/>
        <v>#N/A</v>
      </c>
      <c r="GN13" s="179" t="e">
        <f t="shared" si="208"/>
        <v>#N/A</v>
      </c>
      <c r="GO13" s="179" t="e">
        <f t="shared" si="209"/>
        <v>#N/A</v>
      </c>
      <c r="GP13" s="179" t="e">
        <f t="shared" si="210"/>
        <v>#N/A</v>
      </c>
      <c r="GQ13" s="179" t="e">
        <f t="shared" si="211"/>
        <v>#N/A</v>
      </c>
      <c r="GR13" s="179" t="e">
        <f t="shared" si="212"/>
        <v>#N/A</v>
      </c>
      <c r="GS13" s="179" t="e">
        <f t="shared" si="213"/>
        <v>#N/A</v>
      </c>
      <c r="GT13" s="179" t="e">
        <f t="shared" si="214"/>
        <v>#N/A</v>
      </c>
      <c r="GU13" s="179" t="e">
        <f t="shared" si="215"/>
        <v>#N/A</v>
      </c>
      <c r="GV13" s="179" t="e">
        <f t="shared" si="216"/>
        <v>#N/A</v>
      </c>
      <c r="GW13" s="179" t="e">
        <f t="shared" si="217"/>
        <v>#N/A</v>
      </c>
      <c r="GX13" s="179" t="e">
        <f t="shared" si="218"/>
        <v>#N/A</v>
      </c>
      <c r="GY13" s="179" t="e">
        <f t="shared" si="219"/>
        <v>#N/A</v>
      </c>
      <c r="GZ13" s="179" t="e">
        <f t="shared" si="220"/>
        <v>#N/A</v>
      </c>
      <c r="HA13" s="179" t="e">
        <f t="shared" si="221"/>
        <v>#N/A</v>
      </c>
      <c r="HB13" s="179" t="e">
        <f t="shared" si="222"/>
        <v>#N/A</v>
      </c>
      <c r="HC13" s="179" t="e">
        <f t="shared" si="223"/>
        <v>#N/A</v>
      </c>
      <c r="HD13" s="179" t="e">
        <f t="shared" si="224"/>
        <v>#N/A</v>
      </c>
      <c r="HE13" s="179" t="e">
        <f t="shared" si="225"/>
        <v>#N/A</v>
      </c>
      <c r="HF13" s="179" t="e">
        <f t="shared" si="226"/>
        <v>#N/A</v>
      </c>
      <c r="HG13" s="179" t="e">
        <f t="shared" si="227"/>
        <v>#N/A</v>
      </c>
      <c r="HH13" s="179" t="e">
        <f t="shared" si="228"/>
        <v>#N/A</v>
      </c>
      <c r="HI13" s="179" t="e">
        <f t="shared" si="229"/>
        <v>#N/A</v>
      </c>
      <c r="HJ13" s="179" t="e">
        <f t="shared" si="230"/>
        <v>#N/A</v>
      </c>
      <c r="HK13" s="179" t="e">
        <f t="shared" si="231"/>
        <v>#N/A</v>
      </c>
      <c r="HL13" s="179" t="e">
        <f t="shared" si="232"/>
        <v>#N/A</v>
      </c>
      <c r="HM13" s="179" t="e">
        <f t="shared" si="233"/>
        <v>#N/A</v>
      </c>
      <c r="HN13" s="179" t="e">
        <f t="shared" si="234"/>
        <v>#N/A</v>
      </c>
      <c r="HO13" s="179" t="e">
        <f t="shared" si="235"/>
        <v>#N/A</v>
      </c>
    </row>
    <row r="14" spans="1:224" hidden="1" x14ac:dyDescent="0.25">
      <c r="A14" s="4">
        <v>11</v>
      </c>
      <c r="B14" s="104" t="str">
        <f t="shared" si="10"/>
        <v/>
      </c>
      <c r="C14" s="103"/>
      <c r="D14" s="104" t="str">
        <f t="shared" si="11"/>
        <v/>
      </c>
      <c r="E14" s="38" t="str">
        <f t="shared" si="0"/>
        <v/>
      </c>
      <c r="F14" s="38" t="str">
        <f t="shared" si="1"/>
        <v/>
      </c>
      <c r="G14" s="81" t="str">
        <f t="shared" si="12"/>
        <v/>
      </c>
      <c r="H14" s="24"/>
      <c r="I14" s="61"/>
      <c r="J14" s="82" t="str">
        <f>IF(AND(B14&gt;0,C14&gt;0,D14&gt;0,NOT(ISBLANK(H14))),(D14-B14)*VLOOKUP(H14,VLookups!$A$2:$B$8,2,FALSE),"")</f>
        <v/>
      </c>
      <c r="K14" s="83" t="str">
        <f t="shared" si="2"/>
        <v/>
      </c>
      <c r="L14" s="103"/>
      <c r="M14" s="34" t="str">
        <f>IF(AND(L14&gt;0,C14&gt;0,J14&gt;0,NOT(ISBLANK(H14))),ABS(VLOOKUP($L$1,VLookups!$A$38:$B$39,2,FALSE)-_xlfn.NORM.DIST(L14,G14,J14,TRUE)),"")</f>
        <v/>
      </c>
      <c r="N14" s="102" t="str">
        <f>IF(AND($B14&gt;0,$C14&gt;0,$D14&gt;0,NOT(ISBLANK($H14))),_xlfn.NORM.INV(ABS(VLOOKUP($L$1,VLookups!$A$38:$B$39,2,FALSE)-N$3),$G14,$J14),"")</f>
        <v/>
      </c>
      <c r="O14" s="101" t="str">
        <f>IF(AND($B14&gt;0,$C14&gt;0,$D14&gt;0,NOT(ISBLANK($H14))),_xlfn.NORM.INV(ABS(VLOOKUP($L$1,VLookups!$A$38:$B$39,2,FALSE)-O$3),$G14,$J14),"")</f>
        <v/>
      </c>
      <c r="P14" s="102" t="str">
        <f>IF(AND($B14&gt;0,$C14&gt;0,$D14&gt;0,NOT(ISBLANK($H14))),_xlfn.NORM.INV(ABS(VLOOKUP($L$1,VLookups!$A$38:$B$39,2,FALSE)-P$3),$G14,$J14),"")</f>
        <v/>
      </c>
      <c r="Q14" s="101" t="str">
        <f>IF(AND($B14&gt;0,$C14&gt;0,$D14&gt;0,NOT(ISBLANK($H14))),_xlfn.NORM.INV(ABS(VLOOKUP($L$1,VLookups!$A$38:$B$39,2,FALSE)-Q$3),$G14,$J14),"")</f>
        <v/>
      </c>
      <c r="R14" s="102" t="str">
        <f>IF(AND($B14&gt;0,$C14&gt;0,$D14&gt;0,NOT(ISBLANK($H14))),_xlfn.NORM.INV(ABS(VLOOKUP($L$1,VLookups!$A$38:$B$39,2,FALSE)-R$3),$G14,$J14),"")</f>
        <v/>
      </c>
      <c r="S14" s="101" t="str">
        <f>IF(AND($B14&gt;0,$C14&gt;0,$D14&gt;0,NOT(ISBLANK($H14))),_xlfn.NORM.INV(ABS(VLOOKUP($L$1,VLookups!$A$38:$B$39,2,FALSE)-S$3),$G14,$J14),"")</f>
        <v/>
      </c>
      <c r="T14" s="5"/>
      <c r="U14" s="178" t="str">
        <f t="shared" si="13"/>
        <v/>
      </c>
      <c r="V14" s="52" t="str">
        <f t="shared" ref="V14:AO14" si="242">IF(ISNONTEXT($U14),W14-$U14,"")</f>
        <v/>
      </c>
      <c r="W14" s="52" t="str">
        <f t="shared" si="242"/>
        <v/>
      </c>
      <c r="X14" s="52" t="str">
        <f t="shared" si="242"/>
        <v/>
      </c>
      <c r="Y14" s="52" t="str">
        <f t="shared" si="242"/>
        <v/>
      </c>
      <c r="Z14" s="52" t="str">
        <f t="shared" si="242"/>
        <v/>
      </c>
      <c r="AA14" s="52" t="str">
        <f t="shared" si="242"/>
        <v/>
      </c>
      <c r="AB14" s="52" t="str">
        <f t="shared" si="242"/>
        <v/>
      </c>
      <c r="AC14" s="52" t="str">
        <f t="shared" si="242"/>
        <v/>
      </c>
      <c r="AD14" s="52" t="str">
        <f t="shared" si="242"/>
        <v/>
      </c>
      <c r="AE14" s="52" t="str">
        <f t="shared" si="242"/>
        <v/>
      </c>
      <c r="AF14" s="52" t="str">
        <f t="shared" si="242"/>
        <v/>
      </c>
      <c r="AG14" s="52" t="str">
        <f t="shared" si="242"/>
        <v/>
      </c>
      <c r="AH14" s="52" t="str">
        <f t="shared" si="242"/>
        <v/>
      </c>
      <c r="AI14" s="52" t="str">
        <f t="shared" si="242"/>
        <v/>
      </c>
      <c r="AJ14" s="52" t="str">
        <f t="shared" si="242"/>
        <v/>
      </c>
      <c r="AK14" s="52" t="str">
        <f t="shared" si="242"/>
        <v/>
      </c>
      <c r="AL14" s="52" t="str">
        <f t="shared" si="242"/>
        <v/>
      </c>
      <c r="AM14" s="52" t="str">
        <f t="shared" si="242"/>
        <v/>
      </c>
      <c r="AN14" s="52" t="str">
        <f t="shared" si="242"/>
        <v/>
      </c>
      <c r="AO14" s="52" t="str">
        <f t="shared" si="242"/>
        <v/>
      </c>
      <c r="AP14" s="193" t="str">
        <f t="shared" si="15"/>
        <v/>
      </c>
      <c r="AQ14" s="52" t="str">
        <f t="shared" ref="AQ14:DB14" si="243">IF(ISNONTEXT($U14),AP14+$U14,"")</f>
        <v/>
      </c>
      <c r="AR14" s="52" t="str">
        <f t="shared" si="243"/>
        <v/>
      </c>
      <c r="AS14" s="52" t="str">
        <f t="shared" si="243"/>
        <v/>
      </c>
      <c r="AT14" s="52" t="str">
        <f t="shared" si="243"/>
        <v/>
      </c>
      <c r="AU14" s="52" t="str">
        <f t="shared" si="243"/>
        <v/>
      </c>
      <c r="AV14" s="52" t="str">
        <f t="shared" si="243"/>
        <v/>
      </c>
      <c r="AW14" s="52" t="str">
        <f t="shared" si="243"/>
        <v/>
      </c>
      <c r="AX14" s="52" t="str">
        <f t="shared" si="243"/>
        <v/>
      </c>
      <c r="AY14" s="52" t="str">
        <f t="shared" si="243"/>
        <v/>
      </c>
      <c r="AZ14" s="52" t="str">
        <f t="shared" si="243"/>
        <v/>
      </c>
      <c r="BA14" s="52" t="str">
        <f t="shared" si="243"/>
        <v/>
      </c>
      <c r="BB14" s="52" t="str">
        <f t="shared" si="243"/>
        <v/>
      </c>
      <c r="BC14" s="52" t="str">
        <f t="shared" si="243"/>
        <v/>
      </c>
      <c r="BD14" s="52" t="str">
        <f t="shared" si="243"/>
        <v/>
      </c>
      <c r="BE14" s="52" t="str">
        <f t="shared" si="243"/>
        <v/>
      </c>
      <c r="BF14" s="52" t="str">
        <f t="shared" si="243"/>
        <v/>
      </c>
      <c r="BG14" s="52" t="str">
        <f t="shared" si="243"/>
        <v/>
      </c>
      <c r="BH14" s="52" t="str">
        <f t="shared" si="243"/>
        <v/>
      </c>
      <c r="BI14" s="52" t="str">
        <f t="shared" si="243"/>
        <v/>
      </c>
      <c r="BJ14" s="52" t="str">
        <f t="shared" si="243"/>
        <v/>
      </c>
      <c r="BK14" s="52" t="str">
        <f t="shared" si="243"/>
        <v/>
      </c>
      <c r="BL14" s="52" t="str">
        <f t="shared" si="243"/>
        <v/>
      </c>
      <c r="BM14" s="52" t="str">
        <f t="shared" si="243"/>
        <v/>
      </c>
      <c r="BN14" s="52" t="str">
        <f t="shared" si="243"/>
        <v/>
      </c>
      <c r="BO14" s="52" t="str">
        <f t="shared" si="243"/>
        <v/>
      </c>
      <c r="BP14" s="52" t="str">
        <f t="shared" si="243"/>
        <v/>
      </c>
      <c r="BQ14" s="52" t="str">
        <f t="shared" si="243"/>
        <v/>
      </c>
      <c r="BR14" s="52" t="str">
        <f t="shared" si="243"/>
        <v/>
      </c>
      <c r="BS14" s="52" t="str">
        <f t="shared" si="243"/>
        <v/>
      </c>
      <c r="BT14" s="52" t="str">
        <f t="shared" si="243"/>
        <v/>
      </c>
      <c r="BU14" s="52" t="str">
        <f t="shared" si="243"/>
        <v/>
      </c>
      <c r="BV14" s="52" t="str">
        <f t="shared" si="243"/>
        <v/>
      </c>
      <c r="BW14" s="52" t="str">
        <f t="shared" si="243"/>
        <v/>
      </c>
      <c r="BX14" s="52" t="str">
        <f t="shared" si="243"/>
        <v/>
      </c>
      <c r="BY14" s="52" t="str">
        <f t="shared" si="243"/>
        <v/>
      </c>
      <c r="BZ14" s="52" t="str">
        <f t="shared" si="243"/>
        <v/>
      </c>
      <c r="CA14" s="52" t="str">
        <f t="shared" si="243"/>
        <v/>
      </c>
      <c r="CB14" s="52" t="str">
        <f t="shared" si="243"/>
        <v/>
      </c>
      <c r="CC14" s="52" t="str">
        <f t="shared" si="243"/>
        <v/>
      </c>
      <c r="CD14" s="52" t="str">
        <f t="shared" si="243"/>
        <v/>
      </c>
      <c r="CE14" s="52" t="str">
        <f t="shared" si="243"/>
        <v/>
      </c>
      <c r="CF14" s="52" t="str">
        <f t="shared" si="243"/>
        <v/>
      </c>
      <c r="CG14" s="52" t="str">
        <f t="shared" si="243"/>
        <v/>
      </c>
      <c r="CH14" s="52" t="str">
        <f t="shared" si="243"/>
        <v/>
      </c>
      <c r="CI14" s="52" t="str">
        <f t="shared" si="243"/>
        <v/>
      </c>
      <c r="CJ14" s="52" t="str">
        <f t="shared" si="243"/>
        <v/>
      </c>
      <c r="CK14" s="52" t="str">
        <f t="shared" si="243"/>
        <v/>
      </c>
      <c r="CL14" s="52" t="str">
        <f t="shared" si="243"/>
        <v/>
      </c>
      <c r="CM14" s="52" t="str">
        <f t="shared" si="243"/>
        <v/>
      </c>
      <c r="CN14" s="52" t="str">
        <f t="shared" si="243"/>
        <v/>
      </c>
      <c r="CO14" s="52" t="str">
        <f t="shared" si="243"/>
        <v/>
      </c>
      <c r="CP14" s="52" t="str">
        <f t="shared" si="243"/>
        <v/>
      </c>
      <c r="CQ14" s="52" t="str">
        <f t="shared" si="243"/>
        <v/>
      </c>
      <c r="CR14" s="52" t="str">
        <f t="shared" si="243"/>
        <v/>
      </c>
      <c r="CS14" s="52" t="str">
        <f t="shared" si="243"/>
        <v/>
      </c>
      <c r="CT14" s="52" t="str">
        <f t="shared" si="243"/>
        <v/>
      </c>
      <c r="CU14" s="52" t="str">
        <f t="shared" si="243"/>
        <v/>
      </c>
      <c r="CV14" s="52" t="str">
        <f t="shared" si="243"/>
        <v/>
      </c>
      <c r="CW14" s="52" t="str">
        <f t="shared" si="243"/>
        <v/>
      </c>
      <c r="CX14" s="52" t="str">
        <f t="shared" si="243"/>
        <v/>
      </c>
      <c r="CY14" s="52" t="str">
        <f t="shared" si="243"/>
        <v/>
      </c>
      <c r="CZ14" s="52" t="str">
        <f t="shared" si="243"/>
        <v/>
      </c>
      <c r="DA14" s="52" t="str">
        <f t="shared" si="243"/>
        <v/>
      </c>
      <c r="DB14" s="52" t="str">
        <f t="shared" si="243"/>
        <v/>
      </c>
      <c r="DC14" s="52" t="str">
        <f t="shared" ref="DC14:DR14" si="244">IF(ISNONTEXT($U14),DB14+$U14,"")</f>
        <v/>
      </c>
      <c r="DD14" s="52" t="str">
        <f t="shared" si="244"/>
        <v/>
      </c>
      <c r="DE14" s="52" t="str">
        <f t="shared" si="244"/>
        <v/>
      </c>
      <c r="DF14" s="52" t="str">
        <f t="shared" si="244"/>
        <v/>
      </c>
      <c r="DG14" s="52" t="str">
        <f t="shared" si="244"/>
        <v/>
      </c>
      <c r="DH14" s="52" t="str">
        <f t="shared" si="244"/>
        <v/>
      </c>
      <c r="DI14" s="52" t="str">
        <f t="shared" si="244"/>
        <v/>
      </c>
      <c r="DJ14" s="52" t="str">
        <f t="shared" si="244"/>
        <v/>
      </c>
      <c r="DK14" s="52" t="str">
        <f t="shared" si="244"/>
        <v/>
      </c>
      <c r="DL14" s="52" t="str">
        <f t="shared" si="244"/>
        <v/>
      </c>
      <c r="DM14" s="52" t="str">
        <f t="shared" si="244"/>
        <v/>
      </c>
      <c r="DN14" s="52" t="str">
        <f t="shared" si="244"/>
        <v/>
      </c>
      <c r="DO14" s="52" t="str">
        <f t="shared" si="244"/>
        <v/>
      </c>
      <c r="DP14" s="52" t="str">
        <f t="shared" si="244"/>
        <v/>
      </c>
      <c r="DQ14" s="52" t="str">
        <f t="shared" si="244"/>
        <v/>
      </c>
      <c r="DR14" s="52" t="str">
        <f t="shared" si="244"/>
        <v/>
      </c>
      <c r="DS14" s="179" t="e">
        <f t="shared" si="135"/>
        <v>#N/A</v>
      </c>
      <c r="DT14" s="179" t="e">
        <f t="shared" si="136"/>
        <v>#N/A</v>
      </c>
      <c r="DU14" s="179" t="e">
        <f t="shared" si="137"/>
        <v>#N/A</v>
      </c>
      <c r="DV14" s="179" t="e">
        <f t="shared" si="138"/>
        <v>#N/A</v>
      </c>
      <c r="DW14" s="179" t="e">
        <f t="shared" si="139"/>
        <v>#N/A</v>
      </c>
      <c r="DX14" s="179" t="e">
        <f t="shared" si="140"/>
        <v>#N/A</v>
      </c>
      <c r="DY14" s="179" t="e">
        <f t="shared" si="141"/>
        <v>#N/A</v>
      </c>
      <c r="DZ14" s="179" t="e">
        <f t="shared" si="142"/>
        <v>#N/A</v>
      </c>
      <c r="EA14" s="179" t="e">
        <f t="shared" si="143"/>
        <v>#N/A</v>
      </c>
      <c r="EB14" s="179" t="e">
        <f t="shared" si="144"/>
        <v>#N/A</v>
      </c>
      <c r="EC14" s="179" t="e">
        <f t="shared" si="145"/>
        <v>#N/A</v>
      </c>
      <c r="ED14" s="179" t="e">
        <f t="shared" si="146"/>
        <v>#N/A</v>
      </c>
      <c r="EE14" s="179" t="e">
        <f t="shared" si="147"/>
        <v>#N/A</v>
      </c>
      <c r="EF14" s="179" t="e">
        <f t="shared" si="148"/>
        <v>#N/A</v>
      </c>
      <c r="EG14" s="179" t="e">
        <f t="shared" si="149"/>
        <v>#N/A</v>
      </c>
      <c r="EH14" s="179" t="e">
        <f t="shared" si="150"/>
        <v>#N/A</v>
      </c>
      <c r="EI14" s="179" t="e">
        <f t="shared" si="151"/>
        <v>#N/A</v>
      </c>
      <c r="EJ14" s="179" t="e">
        <f t="shared" si="152"/>
        <v>#N/A</v>
      </c>
      <c r="EK14" s="179" t="e">
        <f t="shared" si="153"/>
        <v>#N/A</v>
      </c>
      <c r="EL14" s="179" t="e">
        <f t="shared" si="154"/>
        <v>#N/A</v>
      </c>
      <c r="EM14" s="179" t="e">
        <f t="shared" si="155"/>
        <v>#N/A</v>
      </c>
      <c r="EN14" s="179" t="e">
        <f t="shared" si="156"/>
        <v>#N/A</v>
      </c>
      <c r="EO14" s="179" t="e">
        <f t="shared" si="157"/>
        <v>#N/A</v>
      </c>
      <c r="EP14" s="179" t="e">
        <f t="shared" si="158"/>
        <v>#N/A</v>
      </c>
      <c r="EQ14" s="179" t="e">
        <f t="shared" si="159"/>
        <v>#N/A</v>
      </c>
      <c r="ER14" s="179" t="e">
        <f t="shared" si="160"/>
        <v>#N/A</v>
      </c>
      <c r="ES14" s="179" t="e">
        <f t="shared" si="161"/>
        <v>#N/A</v>
      </c>
      <c r="ET14" s="179" t="e">
        <f t="shared" si="162"/>
        <v>#N/A</v>
      </c>
      <c r="EU14" s="179" t="e">
        <f t="shared" si="163"/>
        <v>#N/A</v>
      </c>
      <c r="EV14" s="179" t="e">
        <f t="shared" si="164"/>
        <v>#N/A</v>
      </c>
      <c r="EW14" s="179" t="e">
        <f t="shared" si="165"/>
        <v>#N/A</v>
      </c>
      <c r="EX14" s="179" t="e">
        <f t="shared" si="166"/>
        <v>#N/A</v>
      </c>
      <c r="EY14" s="179" t="e">
        <f t="shared" si="167"/>
        <v>#N/A</v>
      </c>
      <c r="EZ14" s="179" t="e">
        <f t="shared" si="168"/>
        <v>#N/A</v>
      </c>
      <c r="FA14" s="179" t="e">
        <f t="shared" si="169"/>
        <v>#N/A</v>
      </c>
      <c r="FB14" s="179" t="e">
        <f t="shared" si="170"/>
        <v>#N/A</v>
      </c>
      <c r="FC14" s="179" t="e">
        <f t="shared" si="171"/>
        <v>#N/A</v>
      </c>
      <c r="FD14" s="179" t="e">
        <f t="shared" si="172"/>
        <v>#N/A</v>
      </c>
      <c r="FE14" s="179" t="e">
        <f t="shared" si="173"/>
        <v>#N/A</v>
      </c>
      <c r="FF14" s="179" t="e">
        <f t="shared" si="174"/>
        <v>#N/A</v>
      </c>
      <c r="FG14" s="179" t="e">
        <f t="shared" si="175"/>
        <v>#N/A</v>
      </c>
      <c r="FH14" s="179" t="e">
        <f t="shared" si="176"/>
        <v>#N/A</v>
      </c>
      <c r="FI14" s="179" t="e">
        <f t="shared" si="177"/>
        <v>#N/A</v>
      </c>
      <c r="FJ14" s="179" t="e">
        <f t="shared" si="178"/>
        <v>#N/A</v>
      </c>
      <c r="FK14" s="179" t="e">
        <f t="shared" si="179"/>
        <v>#N/A</v>
      </c>
      <c r="FL14" s="179" t="e">
        <f t="shared" si="180"/>
        <v>#N/A</v>
      </c>
      <c r="FM14" s="179" t="e">
        <f t="shared" si="181"/>
        <v>#N/A</v>
      </c>
      <c r="FN14" s="179" t="e">
        <f t="shared" si="182"/>
        <v>#N/A</v>
      </c>
      <c r="FO14" s="179" t="e">
        <f t="shared" si="183"/>
        <v>#N/A</v>
      </c>
      <c r="FP14" s="179" t="e">
        <f t="shared" si="184"/>
        <v>#N/A</v>
      </c>
      <c r="FQ14" s="179" t="e">
        <f t="shared" si="185"/>
        <v>#N/A</v>
      </c>
      <c r="FR14" s="179" t="e">
        <f t="shared" si="186"/>
        <v>#N/A</v>
      </c>
      <c r="FS14" s="179" t="e">
        <f t="shared" si="187"/>
        <v>#N/A</v>
      </c>
      <c r="FT14" s="179" t="e">
        <f t="shared" si="188"/>
        <v>#N/A</v>
      </c>
      <c r="FU14" s="179" t="e">
        <f t="shared" si="189"/>
        <v>#N/A</v>
      </c>
      <c r="FV14" s="179" t="e">
        <f t="shared" si="190"/>
        <v>#N/A</v>
      </c>
      <c r="FW14" s="179" t="e">
        <f t="shared" si="191"/>
        <v>#N/A</v>
      </c>
      <c r="FX14" s="179" t="e">
        <f t="shared" si="192"/>
        <v>#N/A</v>
      </c>
      <c r="FY14" s="179" t="e">
        <f t="shared" si="193"/>
        <v>#N/A</v>
      </c>
      <c r="FZ14" s="179" t="e">
        <f t="shared" si="194"/>
        <v>#N/A</v>
      </c>
      <c r="GA14" s="179" t="e">
        <f t="shared" si="195"/>
        <v>#N/A</v>
      </c>
      <c r="GB14" s="179" t="e">
        <f t="shared" si="196"/>
        <v>#N/A</v>
      </c>
      <c r="GC14" s="179" t="e">
        <f t="shared" si="197"/>
        <v>#N/A</v>
      </c>
      <c r="GD14" s="179" t="e">
        <f t="shared" si="198"/>
        <v>#N/A</v>
      </c>
      <c r="GE14" s="179" t="e">
        <f t="shared" si="199"/>
        <v>#N/A</v>
      </c>
      <c r="GF14" s="179" t="e">
        <f t="shared" si="200"/>
        <v>#N/A</v>
      </c>
      <c r="GG14" s="179" t="e">
        <f t="shared" si="201"/>
        <v>#N/A</v>
      </c>
      <c r="GH14" s="179" t="e">
        <f t="shared" si="202"/>
        <v>#N/A</v>
      </c>
      <c r="GI14" s="179" t="e">
        <f t="shared" si="203"/>
        <v>#N/A</v>
      </c>
      <c r="GJ14" s="179" t="e">
        <f t="shared" si="204"/>
        <v>#N/A</v>
      </c>
      <c r="GK14" s="179" t="e">
        <f t="shared" si="205"/>
        <v>#N/A</v>
      </c>
      <c r="GL14" s="179" t="e">
        <f t="shared" si="206"/>
        <v>#N/A</v>
      </c>
      <c r="GM14" s="179" t="e">
        <f t="shared" si="207"/>
        <v>#N/A</v>
      </c>
      <c r="GN14" s="179" t="e">
        <f t="shared" si="208"/>
        <v>#N/A</v>
      </c>
      <c r="GO14" s="179" t="e">
        <f t="shared" si="209"/>
        <v>#N/A</v>
      </c>
      <c r="GP14" s="179" t="e">
        <f t="shared" si="210"/>
        <v>#N/A</v>
      </c>
      <c r="GQ14" s="179" t="e">
        <f t="shared" si="211"/>
        <v>#N/A</v>
      </c>
      <c r="GR14" s="179" t="e">
        <f t="shared" si="212"/>
        <v>#N/A</v>
      </c>
      <c r="GS14" s="179" t="e">
        <f t="shared" si="213"/>
        <v>#N/A</v>
      </c>
      <c r="GT14" s="179" t="e">
        <f t="shared" si="214"/>
        <v>#N/A</v>
      </c>
      <c r="GU14" s="179" t="e">
        <f t="shared" si="215"/>
        <v>#N/A</v>
      </c>
      <c r="GV14" s="179" t="e">
        <f t="shared" si="216"/>
        <v>#N/A</v>
      </c>
      <c r="GW14" s="179" t="e">
        <f t="shared" si="217"/>
        <v>#N/A</v>
      </c>
      <c r="GX14" s="179" t="e">
        <f t="shared" si="218"/>
        <v>#N/A</v>
      </c>
      <c r="GY14" s="179" t="e">
        <f t="shared" si="219"/>
        <v>#N/A</v>
      </c>
      <c r="GZ14" s="179" t="e">
        <f t="shared" si="220"/>
        <v>#N/A</v>
      </c>
      <c r="HA14" s="179" t="e">
        <f t="shared" si="221"/>
        <v>#N/A</v>
      </c>
      <c r="HB14" s="179" t="e">
        <f t="shared" si="222"/>
        <v>#N/A</v>
      </c>
      <c r="HC14" s="179" t="e">
        <f t="shared" si="223"/>
        <v>#N/A</v>
      </c>
      <c r="HD14" s="179" t="e">
        <f t="shared" si="224"/>
        <v>#N/A</v>
      </c>
      <c r="HE14" s="179" t="e">
        <f t="shared" si="225"/>
        <v>#N/A</v>
      </c>
      <c r="HF14" s="179" t="e">
        <f t="shared" si="226"/>
        <v>#N/A</v>
      </c>
      <c r="HG14" s="179" t="e">
        <f t="shared" si="227"/>
        <v>#N/A</v>
      </c>
      <c r="HH14" s="179" t="e">
        <f t="shared" si="228"/>
        <v>#N/A</v>
      </c>
      <c r="HI14" s="179" t="e">
        <f t="shared" si="229"/>
        <v>#N/A</v>
      </c>
      <c r="HJ14" s="179" t="e">
        <f t="shared" si="230"/>
        <v>#N/A</v>
      </c>
      <c r="HK14" s="179" t="e">
        <f t="shared" si="231"/>
        <v>#N/A</v>
      </c>
      <c r="HL14" s="179" t="e">
        <f t="shared" si="232"/>
        <v>#N/A</v>
      </c>
      <c r="HM14" s="179" t="e">
        <f t="shared" si="233"/>
        <v>#N/A</v>
      </c>
      <c r="HN14" s="179" t="e">
        <f t="shared" si="234"/>
        <v>#N/A</v>
      </c>
      <c r="HO14" s="179" t="e">
        <f t="shared" si="235"/>
        <v>#N/A</v>
      </c>
    </row>
    <row r="15" spans="1:224" hidden="1" x14ac:dyDescent="0.25">
      <c r="A15" s="4">
        <v>12</v>
      </c>
      <c r="B15" s="104" t="str">
        <f t="shared" si="10"/>
        <v/>
      </c>
      <c r="C15" s="103"/>
      <c r="D15" s="104" t="str">
        <f t="shared" si="11"/>
        <v/>
      </c>
      <c r="E15" s="38" t="str">
        <f t="shared" si="0"/>
        <v/>
      </c>
      <c r="F15" s="38" t="str">
        <f t="shared" si="1"/>
        <v/>
      </c>
      <c r="G15" s="81" t="str">
        <f t="shared" si="12"/>
        <v/>
      </c>
      <c r="H15" s="24"/>
      <c r="I15" s="61"/>
      <c r="J15" s="82" t="str">
        <f>IF(AND(B15&gt;0,C15&gt;0,D15&gt;0,NOT(ISBLANK(H15))),(D15-B15)*VLOOKUP(H15,VLookups!$A$2:$B$8,2,FALSE),"")</f>
        <v/>
      </c>
      <c r="K15" s="83" t="str">
        <f t="shared" si="2"/>
        <v/>
      </c>
      <c r="L15" s="103"/>
      <c r="M15" s="34" t="str">
        <f>IF(AND(L15&gt;0,C15&gt;0,J15&gt;0,NOT(ISBLANK(H15))),ABS(VLOOKUP($L$1,VLookups!$A$38:$B$39,2,FALSE)-_xlfn.NORM.DIST(L15,G15,J15,TRUE)),"")</f>
        <v/>
      </c>
      <c r="N15" s="102" t="str">
        <f>IF(AND($B15&gt;0,$C15&gt;0,$D15&gt;0,NOT(ISBLANK($H15))),_xlfn.NORM.INV(ABS(VLOOKUP($L$1,VLookups!$A$38:$B$39,2,FALSE)-N$3),$G15,$J15),"")</f>
        <v/>
      </c>
      <c r="O15" s="101" t="str">
        <f>IF(AND($B15&gt;0,$C15&gt;0,$D15&gt;0,NOT(ISBLANK($H15))),_xlfn.NORM.INV(ABS(VLOOKUP($L$1,VLookups!$A$38:$B$39,2,FALSE)-O$3),$G15,$J15),"")</f>
        <v/>
      </c>
      <c r="P15" s="102" t="str">
        <f>IF(AND($B15&gt;0,$C15&gt;0,$D15&gt;0,NOT(ISBLANK($H15))),_xlfn.NORM.INV(ABS(VLOOKUP($L$1,VLookups!$A$38:$B$39,2,FALSE)-P$3),$G15,$J15),"")</f>
        <v/>
      </c>
      <c r="Q15" s="101" t="str">
        <f>IF(AND($B15&gt;0,$C15&gt;0,$D15&gt;0,NOT(ISBLANK($H15))),_xlfn.NORM.INV(ABS(VLOOKUP($L$1,VLookups!$A$38:$B$39,2,FALSE)-Q$3),$G15,$J15),"")</f>
        <v/>
      </c>
      <c r="R15" s="102" t="str">
        <f>IF(AND($B15&gt;0,$C15&gt;0,$D15&gt;0,NOT(ISBLANK($H15))),_xlfn.NORM.INV(ABS(VLOOKUP($L$1,VLookups!$A$38:$B$39,2,FALSE)-R$3),$G15,$J15),"")</f>
        <v/>
      </c>
      <c r="S15" s="101" t="str">
        <f>IF(AND($B15&gt;0,$C15&gt;0,$D15&gt;0,NOT(ISBLANK($H15))),_xlfn.NORM.INV(ABS(VLOOKUP($L$1,VLookups!$A$38:$B$39,2,FALSE)-S$3),$G15,$J15),"")</f>
        <v/>
      </c>
      <c r="T15" s="5"/>
      <c r="U15" s="178" t="str">
        <f t="shared" si="13"/>
        <v/>
      </c>
      <c r="V15" s="52" t="str">
        <f t="shared" ref="V15:AO15" si="245">IF(ISNONTEXT($U15),W15-$U15,"")</f>
        <v/>
      </c>
      <c r="W15" s="52" t="str">
        <f t="shared" si="245"/>
        <v/>
      </c>
      <c r="X15" s="52" t="str">
        <f t="shared" si="245"/>
        <v/>
      </c>
      <c r="Y15" s="52" t="str">
        <f t="shared" si="245"/>
        <v/>
      </c>
      <c r="Z15" s="52" t="str">
        <f t="shared" si="245"/>
        <v/>
      </c>
      <c r="AA15" s="52" t="str">
        <f t="shared" si="245"/>
        <v/>
      </c>
      <c r="AB15" s="52" t="str">
        <f t="shared" si="245"/>
        <v/>
      </c>
      <c r="AC15" s="52" t="str">
        <f t="shared" si="245"/>
        <v/>
      </c>
      <c r="AD15" s="52" t="str">
        <f t="shared" si="245"/>
        <v/>
      </c>
      <c r="AE15" s="52" t="str">
        <f t="shared" si="245"/>
        <v/>
      </c>
      <c r="AF15" s="52" t="str">
        <f t="shared" si="245"/>
        <v/>
      </c>
      <c r="AG15" s="52" t="str">
        <f t="shared" si="245"/>
        <v/>
      </c>
      <c r="AH15" s="52" t="str">
        <f t="shared" si="245"/>
        <v/>
      </c>
      <c r="AI15" s="52" t="str">
        <f t="shared" si="245"/>
        <v/>
      </c>
      <c r="AJ15" s="52" t="str">
        <f t="shared" si="245"/>
        <v/>
      </c>
      <c r="AK15" s="52" t="str">
        <f t="shared" si="245"/>
        <v/>
      </c>
      <c r="AL15" s="52" t="str">
        <f t="shared" si="245"/>
        <v/>
      </c>
      <c r="AM15" s="52" t="str">
        <f t="shared" si="245"/>
        <v/>
      </c>
      <c r="AN15" s="52" t="str">
        <f t="shared" si="245"/>
        <v/>
      </c>
      <c r="AO15" s="52" t="str">
        <f t="shared" si="245"/>
        <v/>
      </c>
      <c r="AP15" s="193" t="str">
        <f t="shared" si="15"/>
        <v/>
      </c>
      <c r="AQ15" s="52" t="str">
        <f t="shared" ref="AQ15:DB15" si="246">IF(ISNONTEXT($U15),AP15+$U15,"")</f>
        <v/>
      </c>
      <c r="AR15" s="52" t="str">
        <f t="shared" si="246"/>
        <v/>
      </c>
      <c r="AS15" s="52" t="str">
        <f t="shared" si="246"/>
        <v/>
      </c>
      <c r="AT15" s="52" t="str">
        <f t="shared" si="246"/>
        <v/>
      </c>
      <c r="AU15" s="52" t="str">
        <f t="shared" si="246"/>
        <v/>
      </c>
      <c r="AV15" s="52" t="str">
        <f t="shared" si="246"/>
        <v/>
      </c>
      <c r="AW15" s="52" t="str">
        <f t="shared" si="246"/>
        <v/>
      </c>
      <c r="AX15" s="52" t="str">
        <f t="shared" si="246"/>
        <v/>
      </c>
      <c r="AY15" s="52" t="str">
        <f t="shared" si="246"/>
        <v/>
      </c>
      <c r="AZ15" s="52" t="str">
        <f t="shared" si="246"/>
        <v/>
      </c>
      <c r="BA15" s="52" t="str">
        <f t="shared" si="246"/>
        <v/>
      </c>
      <c r="BB15" s="52" t="str">
        <f t="shared" si="246"/>
        <v/>
      </c>
      <c r="BC15" s="52" t="str">
        <f t="shared" si="246"/>
        <v/>
      </c>
      <c r="BD15" s="52" t="str">
        <f t="shared" si="246"/>
        <v/>
      </c>
      <c r="BE15" s="52" t="str">
        <f t="shared" si="246"/>
        <v/>
      </c>
      <c r="BF15" s="52" t="str">
        <f t="shared" si="246"/>
        <v/>
      </c>
      <c r="BG15" s="52" t="str">
        <f t="shared" si="246"/>
        <v/>
      </c>
      <c r="BH15" s="52" t="str">
        <f t="shared" si="246"/>
        <v/>
      </c>
      <c r="BI15" s="52" t="str">
        <f t="shared" si="246"/>
        <v/>
      </c>
      <c r="BJ15" s="52" t="str">
        <f t="shared" si="246"/>
        <v/>
      </c>
      <c r="BK15" s="52" t="str">
        <f t="shared" si="246"/>
        <v/>
      </c>
      <c r="BL15" s="52" t="str">
        <f t="shared" si="246"/>
        <v/>
      </c>
      <c r="BM15" s="52" t="str">
        <f t="shared" si="246"/>
        <v/>
      </c>
      <c r="BN15" s="52" t="str">
        <f t="shared" si="246"/>
        <v/>
      </c>
      <c r="BO15" s="52" t="str">
        <f t="shared" si="246"/>
        <v/>
      </c>
      <c r="BP15" s="52" t="str">
        <f t="shared" si="246"/>
        <v/>
      </c>
      <c r="BQ15" s="52" t="str">
        <f t="shared" si="246"/>
        <v/>
      </c>
      <c r="BR15" s="52" t="str">
        <f t="shared" si="246"/>
        <v/>
      </c>
      <c r="BS15" s="52" t="str">
        <f t="shared" si="246"/>
        <v/>
      </c>
      <c r="BT15" s="52" t="str">
        <f t="shared" si="246"/>
        <v/>
      </c>
      <c r="BU15" s="52" t="str">
        <f t="shared" si="246"/>
        <v/>
      </c>
      <c r="BV15" s="52" t="str">
        <f t="shared" si="246"/>
        <v/>
      </c>
      <c r="BW15" s="52" t="str">
        <f t="shared" si="246"/>
        <v/>
      </c>
      <c r="BX15" s="52" t="str">
        <f t="shared" si="246"/>
        <v/>
      </c>
      <c r="BY15" s="52" t="str">
        <f t="shared" si="246"/>
        <v/>
      </c>
      <c r="BZ15" s="52" t="str">
        <f t="shared" si="246"/>
        <v/>
      </c>
      <c r="CA15" s="52" t="str">
        <f t="shared" si="246"/>
        <v/>
      </c>
      <c r="CB15" s="52" t="str">
        <f t="shared" si="246"/>
        <v/>
      </c>
      <c r="CC15" s="52" t="str">
        <f t="shared" si="246"/>
        <v/>
      </c>
      <c r="CD15" s="52" t="str">
        <f t="shared" si="246"/>
        <v/>
      </c>
      <c r="CE15" s="52" t="str">
        <f t="shared" si="246"/>
        <v/>
      </c>
      <c r="CF15" s="52" t="str">
        <f t="shared" si="246"/>
        <v/>
      </c>
      <c r="CG15" s="52" t="str">
        <f t="shared" si="246"/>
        <v/>
      </c>
      <c r="CH15" s="52" t="str">
        <f t="shared" si="246"/>
        <v/>
      </c>
      <c r="CI15" s="52" t="str">
        <f t="shared" si="246"/>
        <v/>
      </c>
      <c r="CJ15" s="52" t="str">
        <f t="shared" si="246"/>
        <v/>
      </c>
      <c r="CK15" s="52" t="str">
        <f t="shared" si="246"/>
        <v/>
      </c>
      <c r="CL15" s="52" t="str">
        <f t="shared" si="246"/>
        <v/>
      </c>
      <c r="CM15" s="52" t="str">
        <f t="shared" si="246"/>
        <v/>
      </c>
      <c r="CN15" s="52" t="str">
        <f t="shared" si="246"/>
        <v/>
      </c>
      <c r="CO15" s="52" t="str">
        <f t="shared" si="246"/>
        <v/>
      </c>
      <c r="CP15" s="52" t="str">
        <f t="shared" si="246"/>
        <v/>
      </c>
      <c r="CQ15" s="52" t="str">
        <f t="shared" si="246"/>
        <v/>
      </c>
      <c r="CR15" s="52" t="str">
        <f t="shared" si="246"/>
        <v/>
      </c>
      <c r="CS15" s="52" t="str">
        <f t="shared" si="246"/>
        <v/>
      </c>
      <c r="CT15" s="52" t="str">
        <f t="shared" si="246"/>
        <v/>
      </c>
      <c r="CU15" s="52" t="str">
        <f t="shared" si="246"/>
        <v/>
      </c>
      <c r="CV15" s="52" t="str">
        <f t="shared" si="246"/>
        <v/>
      </c>
      <c r="CW15" s="52" t="str">
        <f t="shared" si="246"/>
        <v/>
      </c>
      <c r="CX15" s="52" t="str">
        <f t="shared" si="246"/>
        <v/>
      </c>
      <c r="CY15" s="52" t="str">
        <f t="shared" si="246"/>
        <v/>
      </c>
      <c r="CZ15" s="52" t="str">
        <f t="shared" si="246"/>
        <v/>
      </c>
      <c r="DA15" s="52" t="str">
        <f t="shared" si="246"/>
        <v/>
      </c>
      <c r="DB15" s="52" t="str">
        <f t="shared" si="246"/>
        <v/>
      </c>
      <c r="DC15" s="52" t="str">
        <f t="shared" ref="DC15:DR15" si="247">IF(ISNONTEXT($U15),DB15+$U15,"")</f>
        <v/>
      </c>
      <c r="DD15" s="52" t="str">
        <f t="shared" si="247"/>
        <v/>
      </c>
      <c r="DE15" s="52" t="str">
        <f t="shared" si="247"/>
        <v/>
      </c>
      <c r="DF15" s="52" t="str">
        <f t="shared" si="247"/>
        <v/>
      </c>
      <c r="DG15" s="52" t="str">
        <f t="shared" si="247"/>
        <v/>
      </c>
      <c r="DH15" s="52" t="str">
        <f t="shared" si="247"/>
        <v/>
      </c>
      <c r="DI15" s="52" t="str">
        <f t="shared" si="247"/>
        <v/>
      </c>
      <c r="DJ15" s="52" t="str">
        <f t="shared" si="247"/>
        <v/>
      </c>
      <c r="DK15" s="52" t="str">
        <f t="shared" si="247"/>
        <v/>
      </c>
      <c r="DL15" s="52" t="str">
        <f t="shared" si="247"/>
        <v/>
      </c>
      <c r="DM15" s="52" t="str">
        <f t="shared" si="247"/>
        <v/>
      </c>
      <c r="DN15" s="52" t="str">
        <f t="shared" si="247"/>
        <v/>
      </c>
      <c r="DO15" s="52" t="str">
        <f t="shared" si="247"/>
        <v/>
      </c>
      <c r="DP15" s="52" t="str">
        <f t="shared" si="247"/>
        <v/>
      </c>
      <c r="DQ15" s="52" t="str">
        <f t="shared" si="247"/>
        <v/>
      </c>
      <c r="DR15" s="52" t="str">
        <f t="shared" si="247"/>
        <v/>
      </c>
      <c r="DS15" s="179" t="e">
        <f t="shared" si="135"/>
        <v>#N/A</v>
      </c>
      <c r="DT15" s="179" t="e">
        <f t="shared" si="136"/>
        <v>#N/A</v>
      </c>
      <c r="DU15" s="179" t="e">
        <f t="shared" si="137"/>
        <v>#N/A</v>
      </c>
      <c r="DV15" s="179" t="e">
        <f t="shared" si="138"/>
        <v>#N/A</v>
      </c>
      <c r="DW15" s="179" t="e">
        <f t="shared" si="139"/>
        <v>#N/A</v>
      </c>
      <c r="DX15" s="179" t="e">
        <f t="shared" si="140"/>
        <v>#N/A</v>
      </c>
      <c r="DY15" s="179" t="e">
        <f t="shared" si="141"/>
        <v>#N/A</v>
      </c>
      <c r="DZ15" s="179" t="e">
        <f t="shared" si="142"/>
        <v>#N/A</v>
      </c>
      <c r="EA15" s="179" t="e">
        <f t="shared" si="143"/>
        <v>#N/A</v>
      </c>
      <c r="EB15" s="179" t="e">
        <f t="shared" si="144"/>
        <v>#N/A</v>
      </c>
      <c r="EC15" s="179" t="e">
        <f t="shared" si="145"/>
        <v>#N/A</v>
      </c>
      <c r="ED15" s="179" t="e">
        <f t="shared" si="146"/>
        <v>#N/A</v>
      </c>
      <c r="EE15" s="179" t="e">
        <f t="shared" si="147"/>
        <v>#N/A</v>
      </c>
      <c r="EF15" s="179" t="e">
        <f t="shared" si="148"/>
        <v>#N/A</v>
      </c>
      <c r="EG15" s="179" t="e">
        <f t="shared" si="149"/>
        <v>#N/A</v>
      </c>
      <c r="EH15" s="179" t="e">
        <f t="shared" si="150"/>
        <v>#N/A</v>
      </c>
      <c r="EI15" s="179" t="e">
        <f t="shared" si="151"/>
        <v>#N/A</v>
      </c>
      <c r="EJ15" s="179" t="e">
        <f t="shared" si="152"/>
        <v>#N/A</v>
      </c>
      <c r="EK15" s="179" t="e">
        <f t="shared" si="153"/>
        <v>#N/A</v>
      </c>
      <c r="EL15" s="179" t="e">
        <f t="shared" si="154"/>
        <v>#N/A</v>
      </c>
      <c r="EM15" s="179" t="e">
        <f t="shared" si="155"/>
        <v>#N/A</v>
      </c>
      <c r="EN15" s="179" t="e">
        <f t="shared" si="156"/>
        <v>#N/A</v>
      </c>
      <c r="EO15" s="179" t="e">
        <f t="shared" si="157"/>
        <v>#N/A</v>
      </c>
      <c r="EP15" s="179" t="e">
        <f t="shared" si="158"/>
        <v>#N/A</v>
      </c>
      <c r="EQ15" s="179" t="e">
        <f t="shared" si="159"/>
        <v>#N/A</v>
      </c>
      <c r="ER15" s="179" t="e">
        <f t="shared" si="160"/>
        <v>#N/A</v>
      </c>
      <c r="ES15" s="179" t="e">
        <f t="shared" si="161"/>
        <v>#N/A</v>
      </c>
      <c r="ET15" s="179" t="e">
        <f t="shared" si="162"/>
        <v>#N/A</v>
      </c>
      <c r="EU15" s="179" t="e">
        <f t="shared" si="163"/>
        <v>#N/A</v>
      </c>
      <c r="EV15" s="179" t="e">
        <f t="shared" si="164"/>
        <v>#N/A</v>
      </c>
      <c r="EW15" s="179" t="e">
        <f t="shared" si="165"/>
        <v>#N/A</v>
      </c>
      <c r="EX15" s="179" t="e">
        <f t="shared" si="166"/>
        <v>#N/A</v>
      </c>
      <c r="EY15" s="179" t="e">
        <f t="shared" si="167"/>
        <v>#N/A</v>
      </c>
      <c r="EZ15" s="179" t="e">
        <f t="shared" si="168"/>
        <v>#N/A</v>
      </c>
      <c r="FA15" s="179" t="e">
        <f t="shared" si="169"/>
        <v>#N/A</v>
      </c>
      <c r="FB15" s="179" t="e">
        <f t="shared" si="170"/>
        <v>#N/A</v>
      </c>
      <c r="FC15" s="179" t="e">
        <f t="shared" si="171"/>
        <v>#N/A</v>
      </c>
      <c r="FD15" s="179" t="e">
        <f t="shared" si="172"/>
        <v>#N/A</v>
      </c>
      <c r="FE15" s="179" t="e">
        <f t="shared" si="173"/>
        <v>#N/A</v>
      </c>
      <c r="FF15" s="179" t="e">
        <f t="shared" si="174"/>
        <v>#N/A</v>
      </c>
      <c r="FG15" s="179" t="e">
        <f t="shared" si="175"/>
        <v>#N/A</v>
      </c>
      <c r="FH15" s="179" t="e">
        <f t="shared" si="176"/>
        <v>#N/A</v>
      </c>
      <c r="FI15" s="179" t="e">
        <f t="shared" si="177"/>
        <v>#N/A</v>
      </c>
      <c r="FJ15" s="179" t="e">
        <f t="shared" si="178"/>
        <v>#N/A</v>
      </c>
      <c r="FK15" s="179" t="e">
        <f t="shared" si="179"/>
        <v>#N/A</v>
      </c>
      <c r="FL15" s="179" t="e">
        <f t="shared" si="180"/>
        <v>#N/A</v>
      </c>
      <c r="FM15" s="179" t="e">
        <f t="shared" si="181"/>
        <v>#N/A</v>
      </c>
      <c r="FN15" s="179" t="e">
        <f t="shared" si="182"/>
        <v>#N/A</v>
      </c>
      <c r="FO15" s="179" t="e">
        <f t="shared" si="183"/>
        <v>#N/A</v>
      </c>
      <c r="FP15" s="179" t="e">
        <f t="shared" si="184"/>
        <v>#N/A</v>
      </c>
      <c r="FQ15" s="179" t="e">
        <f t="shared" si="185"/>
        <v>#N/A</v>
      </c>
      <c r="FR15" s="179" t="e">
        <f t="shared" si="186"/>
        <v>#N/A</v>
      </c>
      <c r="FS15" s="179" t="e">
        <f t="shared" si="187"/>
        <v>#N/A</v>
      </c>
      <c r="FT15" s="179" t="e">
        <f t="shared" si="188"/>
        <v>#N/A</v>
      </c>
      <c r="FU15" s="179" t="e">
        <f t="shared" si="189"/>
        <v>#N/A</v>
      </c>
      <c r="FV15" s="179" t="e">
        <f t="shared" si="190"/>
        <v>#N/A</v>
      </c>
      <c r="FW15" s="179" t="e">
        <f t="shared" si="191"/>
        <v>#N/A</v>
      </c>
      <c r="FX15" s="179" t="e">
        <f t="shared" si="192"/>
        <v>#N/A</v>
      </c>
      <c r="FY15" s="179" t="e">
        <f t="shared" si="193"/>
        <v>#N/A</v>
      </c>
      <c r="FZ15" s="179" t="e">
        <f t="shared" si="194"/>
        <v>#N/A</v>
      </c>
      <c r="GA15" s="179" t="e">
        <f t="shared" si="195"/>
        <v>#N/A</v>
      </c>
      <c r="GB15" s="179" t="e">
        <f t="shared" si="196"/>
        <v>#N/A</v>
      </c>
      <c r="GC15" s="179" t="e">
        <f t="shared" si="197"/>
        <v>#N/A</v>
      </c>
      <c r="GD15" s="179" t="e">
        <f t="shared" si="198"/>
        <v>#N/A</v>
      </c>
      <c r="GE15" s="179" t="e">
        <f t="shared" si="199"/>
        <v>#N/A</v>
      </c>
      <c r="GF15" s="179" t="e">
        <f t="shared" si="200"/>
        <v>#N/A</v>
      </c>
      <c r="GG15" s="179" t="e">
        <f t="shared" si="201"/>
        <v>#N/A</v>
      </c>
      <c r="GH15" s="179" t="e">
        <f t="shared" si="202"/>
        <v>#N/A</v>
      </c>
      <c r="GI15" s="179" t="e">
        <f t="shared" si="203"/>
        <v>#N/A</v>
      </c>
      <c r="GJ15" s="179" t="e">
        <f t="shared" si="204"/>
        <v>#N/A</v>
      </c>
      <c r="GK15" s="179" t="e">
        <f t="shared" si="205"/>
        <v>#N/A</v>
      </c>
      <c r="GL15" s="179" t="e">
        <f t="shared" si="206"/>
        <v>#N/A</v>
      </c>
      <c r="GM15" s="179" t="e">
        <f t="shared" si="207"/>
        <v>#N/A</v>
      </c>
      <c r="GN15" s="179" t="e">
        <f t="shared" si="208"/>
        <v>#N/A</v>
      </c>
      <c r="GO15" s="179" t="e">
        <f t="shared" si="209"/>
        <v>#N/A</v>
      </c>
      <c r="GP15" s="179" t="e">
        <f t="shared" si="210"/>
        <v>#N/A</v>
      </c>
      <c r="GQ15" s="179" t="e">
        <f t="shared" si="211"/>
        <v>#N/A</v>
      </c>
      <c r="GR15" s="179" t="e">
        <f t="shared" si="212"/>
        <v>#N/A</v>
      </c>
      <c r="GS15" s="179" t="e">
        <f t="shared" si="213"/>
        <v>#N/A</v>
      </c>
      <c r="GT15" s="179" t="e">
        <f t="shared" si="214"/>
        <v>#N/A</v>
      </c>
      <c r="GU15" s="179" t="e">
        <f t="shared" si="215"/>
        <v>#N/A</v>
      </c>
      <c r="GV15" s="179" t="e">
        <f t="shared" si="216"/>
        <v>#N/A</v>
      </c>
      <c r="GW15" s="179" t="e">
        <f t="shared" si="217"/>
        <v>#N/A</v>
      </c>
      <c r="GX15" s="179" t="e">
        <f t="shared" si="218"/>
        <v>#N/A</v>
      </c>
      <c r="GY15" s="179" t="e">
        <f t="shared" si="219"/>
        <v>#N/A</v>
      </c>
      <c r="GZ15" s="179" t="e">
        <f t="shared" si="220"/>
        <v>#N/A</v>
      </c>
      <c r="HA15" s="179" t="e">
        <f t="shared" si="221"/>
        <v>#N/A</v>
      </c>
      <c r="HB15" s="179" t="e">
        <f t="shared" si="222"/>
        <v>#N/A</v>
      </c>
      <c r="HC15" s="179" t="e">
        <f t="shared" si="223"/>
        <v>#N/A</v>
      </c>
      <c r="HD15" s="179" t="e">
        <f t="shared" si="224"/>
        <v>#N/A</v>
      </c>
      <c r="HE15" s="179" t="e">
        <f t="shared" si="225"/>
        <v>#N/A</v>
      </c>
      <c r="HF15" s="179" t="e">
        <f t="shared" si="226"/>
        <v>#N/A</v>
      </c>
      <c r="HG15" s="179" t="e">
        <f t="shared" si="227"/>
        <v>#N/A</v>
      </c>
      <c r="HH15" s="179" t="e">
        <f t="shared" si="228"/>
        <v>#N/A</v>
      </c>
      <c r="HI15" s="179" t="e">
        <f t="shared" si="229"/>
        <v>#N/A</v>
      </c>
      <c r="HJ15" s="179" t="e">
        <f t="shared" si="230"/>
        <v>#N/A</v>
      </c>
      <c r="HK15" s="179" t="e">
        <f t="shared" si="231"/>
        <v>#N/A</v>
      </c>
      <c r="HL15" s="179" t="e">
        <f t="shared" si="232"/>
        <v>#N/A</v>
      </c>
      <c r="HM15" s="179" t="e">
        <f t="shared" si="233"/>
        <v>#N/A</v>
      </c>
      <c r="HN15" s="179" t="e">
        <f t="shared" si="234"/>
        <v>#N/A</v>
      </c>
      <c r="HO15" s="179" t="e">
        <f t="shared" si="235"/>
        <v>#N/A</v>
      </c>
    </row>
    <row r="16" spans="1:224" hidden="1" x14ac:dyDescent="0.25">
      <c r="A16" s="4">
        <v>13</v>
      </c>
      <c r="B16" s="104" t="str">
        <f t="shared" si="10"/>
        <v/>
      </c>
      <c r="C16" s="103"/>
      <c r="D16" s="104" t="str">
        <f t="shared" si="11"/>
        <v/>
      </c>
      <c r="E16" s="38" t="str">
        <f t="shared" si="0"/>
        <v/>
      </c>
      <c r="F16" s="38" t="str">
        <f t="shared" si="1"/>
        <v/>
      </c>
      <c r="G16" s="81" t="str">
        <f t="shared" si="12"/>
        <v/>
      </c>
      <c r="H16" s="24"/>
      <c r="I16" s="61"/>
      <c r="J16" s="82" t="str">
        <f>IF(AND(B16&gt;0,C16&gt;0,D16&gt;0,NOT(ISBLANK(H16))),(D16-B16)*VLOOKUP(H16,VLookups!$A$2:$B$8,2,FALSE),"")</f>
        <v/>
      </c>
      <c r="K16" s="83" t="str">
        <f t="shared" si="2"/>
        <v/>
      </c>
      <c r="L16" s="103"/>
      <c r="M16" s="34" t="str">
        <f>IF(AND(L16&gt;0,C16&gt;0,J16&gt;0,NOT(ISBLANK(H16))),ABS(VLOOKUP($L$1,VLookups!$A$38:$B$39,2,FALSE)-_xlfn.NORM.DIST(L16,G16,J16,TRUE)),"")</f>
        <v/>
      </c>
      <c r="N16" s="102" t="str">
        <f>IF(AND($B16&gt;0,$C16&gt;0,$D16&gt;0,NOT(ISBLANK($H16))),_xlfn.NORM.INV(ABS(VLOOKUP($L$1,VLookups!$A$38:$B$39,2,FALSE)-N$3),$G16,$J16),"")</f>
        <v/>
      </c>
      <c r="O16" s="101" t="str">
        <f>IF(AND($B16&gt;0,$C16&gt;0,$D16&gt;0,NOT(ISBLANK($H16))),_xlfn.NORM.INV(ABS(VLOOKUP($L$1,VLookups!$A$38:$B$39,2,FALSE)-O$3),$G16,$J16),"")</f>
        <v/>
      </c>
      <c r="P16" s="102" t="str">
        <f>IF(AND($B16&gt;0,$C16&gt;0,$D16&gt;0,NOT(ISBLANK($H16))),_xlfn.NORM.INV(ABS(VLOOKUP($L$1,VLookups!$A$38:$B$39,2,FALSE)-P$3),$G16,$J16),"")</f>
        <v/>
      </c>
      <c r="Q16" s="101" t="str">
        <f>IF(AND($B16&gt;0,$C16&gt;0,$D16&gt;0,NOT(ISBLANK($H16))),_xlfn.NORM.INV(ABS(VLOOKUP($L$1,VLookups!$A$38:$B$39,2,FALSE)-Q$3),$G16,$J16),"")</f>
        <v/>
      </c>
      <c r="R16" s="102" t="str">
        <f>IF(AND($B16&gt;0,$C16&gt;0,$D16&gt;0,NOT(ISBLANK($H16))),_xlfn.NORM.INV(ABS(VLOOKUP($L$1,VLookups!$A$38:$B$39,2,FALSE)-R$3),$G16,$J16),"")</f>
        <v/>
      </c>
      <c r="S16" s="101" t="str">
        <f>IF(AND($B16&gt;0,$C16&gt;0,$D16&gt;0,NOT(ISBLANK($H16))),_xlfn.NORM.INV(ABS(VLOOKUP($L$1,VLookups!$A$38:$B$39,2,FALSE)-S$3),$G16,$J16),"")</f>
        <v/>
      </c>
      <c r="T16" s="5"/>
      <c r="U16" s="178" t="str">
        <f t="shared" si="13"/>
        <v/>
      </c>
      <c r="V16" s="52" t="str">
        <f t="shared" ref="V16:AO16" si="248">IF(ISNONTEXT($U16),W16-$U16,"")</f>
        <v/>
      </c>
      <c r="W16" s="52" t="str">
        <f t="shared" si="248"/>
        <v/>
      </c>
      <c r="X16" s="52" t="str">
        <f t="shared" si="248"/>
        <v/>
      </c>
      <c r="Y16" s="52" t="str">
        <f t="shared" si="248"/>
        <v/>
      </c>
      <c r="Z16" s="52" t="str">
        <f t="shared" si="248"/>
        <v/>
      </c>
      <c r="AA16" s="52" t="str">
        <f t="shared" si="248"/>
        <v/>
      </c>
      <c r="AB16" s="52" t="str">
        <f t="shared" si="248"/>
        <v/>
      </c>
      <c r="AC16" s="52" t="str">
        <f t="shared" si="248"/>
        <v/>
      </c>
      <c r="AD16" s="52" t="str">
        <f t="shared" si="248"/>
        <v/>
      </c>
      <c r="AE16" s="52" t="str">
        <f t="shared" si="248"/>
        <v/>
      </c>
      <c r="AF16" s="52" t="str">
        <f t="shared" si="248"/>
        <v/>
      </c>
      <c r="AG16" s="52" t="str">
        <f t="shared" si="248"/>
        <v/>
      </c>
      <c r="AH16" s="52" t="str">
        <f t="shared" si="248"/>
        <v/>
      </c>
      <c r="AI16" s="52" t="str">
        <f t="shared" si="248"/>
        <v/>
      </c>
      <c r="AJ16" s="52" t="str">
        <f t="shared" si="248"/>
        <v/>
      </c>
      <c r="AK16" s="52" t="str">
        <f t="shared" si="248"/>
        <v/>
      </c>
      <c r="AL16" s="52" t="str">
        <f t="shared" si="248"/>
        <v/>
      </c>
      <c r="AM16" s="52" t="str">
        <f t="shared" si="248"/>
        <v/>
      </c>
      <c r="AN16" s="52" t="str">
        <f t="shared" si="248"/>
        <v/>
      </c>
      <c r="AO16" s="52" t="str">
        <f t="shared" si="248"/>
        <v/>
      </c>
      <c r="AP16" s="193" t="str">
        <f t="shared" si="15"/>
        <v/>
      </c>
      <c r="AQ16" s="52" t="str">
        <f t="shared" ref="AQ16:DB16" si="249">IF(ISNONTEXT($U16),AP16+$U16,"")</f>
        <v/>
      </c>
      <c r="AR16" s="52" t="str">
        <f t="shared" si="249"/>
        <v/>
      </c>
      <c r="AS16" s="52" t="str">
        <f t="shared" si="249"/>
        <v/>
      </c>
      <c r="AT16" s="52" t="str">
        <f t="shared" si="249"/>
        <v/>
      </c>
      <c r="AU16" s="52" t="str">
        <f t="shared" si="249"/>
        <v/>
      </c>
      <c r="AV16" s="52" t="str">
        <f t="shared" si="249"/>
        <v/>
      </c>
      <c r="AW16" s="52" t="str">
        <f t="shared" si="249"/>
        <v/>
      </c>
      <c r="AX16" s="52" t="str">
        <f t="shared" si="249"/>
        <v/>
      </c>
      <c r="AY16" s="52" t="str">
        <f t="shared" si="249"/>
        <v/>
      </c>
      <c r="AZ16" s="52" t="str">
        <f t="shared" si="249"/>
        <v/>
      </c>
      <c r="BA16" s="52" t="str">
        <f t="shared" si="249"/>
        <v/>
      </c>
      <c r="BB16" s="52" t="str">
        <f t="shared" si="249"/>
        <v/>
      </c>
      <c r="BC16" s="52" t="str">
        <f t="shared" si="249"/>
        <v/>
      </c>
      <c r="BD16" s="52" t="str">
        <f t="shared" si="249"/>
        <v/>
      </c>
      <c r="BE16" s="52" t="str">
        <f t="shared" si="249"/>
        <v/>
      </c>
      <c r="BF16" s="52" t="str">
        <f t="shared" si="249"/>
        <v/>
      </c>
      <c r="BG16" s="52" t="str">
        <f t="shared" si="249"/>
        <v/>
      </c>
      <c r="BH16" s="52" t="str">
        <f t="shared" si="249"/>
        <v/>
      </c>
      <c r="BI16" s="52" t="str">
        <f t="shared" si="249"/>
        <v/>
      </c>
      <c r="BJ16" s="52" t="str">
        <f t="shared" si="249"/>
        <v/>
      </c>
      <c r="BK16" s="52" t="str">
        <f t="shared" si="249"/>
        <v/>
      </c>
      <c r="BL16" s="52" t="str">
        <f t="shared" si="249"/>
        <v/>
      </c>
      <c r="BM16" s="52" t="str">
        <f t="shared" si="249"/>
        <v/>
      </c>
      <c r="BN16" s="52" t="str">
        <f t="shared" si="249"/>
        <v/>
      </c>
      <c r="BO16" s="52" t="str">
        <f t="shared" si="249"/>
        <v/>
      </c>
      <c r="BP16" s="52" t="str">
        <f t="shared" si="249"/>
        <v/>
      </c>
      <c r="BQ16" s="52" t="str">
        <f t="shared" si="249"/>
        <v/>
      </c>
      <c r="BR16" s="52" t="str">
        <f t="shared" si="249"/>
        <v/>
      </c>
      <c r="BS16" s="52" t="str">
        <f t="shared" si="249"/>
        <v/>
      </c>
      <c r="BT16" s="52" t="str">
        <f t="shared" si="249"/>
        <v/>
      </c>
      <c r="BU16" s="52" t="str">
        <f t="shared" si="249"/>
        <v/>
      </c>
      <c r="BV16" s="52" t="str">
        <f t="shared" si="249"/>
        <v/>
      </c>
      <c r="BW16" s="52" t="str">
        <f t="shared" si="249"/>
        <v/>
      </c>
      <c r="BX16" s="52" t="str">
        <f t="shared" si="249"/>
        <v/>
      </c>
      <c r="BY16" s="52" t="str">
        <f t="shared" si="249"/>
        <v/>
      </c>
      <c r="BZ16" s="52" t="str">
        <f t="shared" si="249"/>
        <v/>
      </c>
      <c r="CA16" s="52" t="str">
        <f t="shared" si="249"/>
        <v/>
      </c>
      <c r="CB16" s="52" t="str">
        <f t="shared" si="249"/>
        <v/>
      </c>
      <c r="CC16" s="52" t="str">
        <f t="shared" si="249"/>
        <v/>
      </c>
      <c r="CD16" s="52" t="str">
        <f t="shared" si="249"/>
        <v/>
      </c>
      <c r="CE16" s="52" t="str">
        <f t="shared" si="249"/>
        <v/>
      </c>
      <c r="CF16" s="52" t="str">
        <f t="shared" si="249"/>
        <v/>
      </c>
      <c r="CG16" s="52" t="str">
        <f t="shared" si="249"/>
        <v/>
      </c>
      <c r="CH16" s="52" t="str">
        <f t="shared" si="249"/>
        <v/>
      </c>
      <c r="CI16" s="52" t="str">
        <f t="shared" si="249"/>
        <v/>
      </c>
      <c r="CJ16" s="52" t="str">
        <f t="shared" si="249"/>
        <v/>
      </c>
      <c r="CK16" s="52" t="str">
        <f t="shared" si="249"/>
        <v/>
      </c>
      <c r="CL16" s="52" t="str">
        <f t="shared" si="249"/>
        <v/>
      </c>
      <c r="CM16" s="52" t="str">
        <f t="shared" si="249"/>
        <v/>
      </c>
      <c r="CN16" s="52" t="str">
        <f t="shared" si="249"/>
        <v/>
      </c>
      <c r="CO16" s="52" t="str">
        <f t="shared" si="249"/>
        <v/>
      </c>
      <c r="CP16" s="52" t="str">
        <f t="shared" si="249"/>
        <v/>
      </c>
      <c r="CQ16" s="52" t="str">
        <f t="shared" si="249"/>
        <v/>
      </c>
      <c r="CR16" s="52" t="str">
        <f t="shared" si="249"/>
        <v/>
      </c>
      <c r="CS16" s="52" t="str">
        <f t="shared" si="249"/>
        <v/>
      </c>
      <c r="CT16" s="52" t="str">
        <f t="shared" si="249"/>
        <v/>
      </c>
      <c r="CU16" s="52" t="str">
        <f t="shared" si="249"/>
        <v/>
      </c>
      <c r="CV16" s="52" t="str">
        <f t="shared" si="249"/>
        <v/>
      </c>
      <c r="CW16" s="52" t="str">
        <f t="shared" si="249"/>
        <v/>
      </c>
      <c r="CX16" s="52" t="str">
        <f t="shared" si="249"/>
        <v/>
      </c>
      <c r="CY16" s="52" t="str">
        <f t="shared" si="249"/>
        <v/>
      </c>
      <c r="CZ16" s="52" t="str">
        <f t="shared" si="249"/>
        <v/>
      </c>
      <c r="DA16" s="52" t="str">
        <f t="shared" si="249"/>
        <v/>
      </c>
      <c r="DB16" s="52" t="str">
        <f t="shared" si="249"/>
        <v/>
      </c>
      <c r="DC16" s="52" t="str">
        <f t="shared" ref="DC16:DR16" si="250">IF(ISNONTEXT($U16),DB16+$U16,"")</f>
        <v/>
      </c>
      <c r="DD16" s="52" t="str">
        <f t="shared" si="250"/>
        <v/>
      </c>
      <c r="DE16" s="52" t="str">
        <f t="shared" si="250"/>
        <v/>
      </c>
      <c r="DF16" s="52" t="str">
        <f t="shared" si="250"/>
        <v/>
      </c>
      <c r="DG16" s="52" t="str">
        <f t="shared" si="250"/>
        <v/>
      </c>
      <c r="DH16" s="52" t="str">
        <f t="shared" si="250"/>
        <v/>
      </c>
      <c r="DI16" s="52" t="str">
        <f t="shared" si="250"/>
        <v/>
      </c>
      <c r="DJ16" s="52" t="str">
        <f t="shared" si="250"/>
        <v/>
      </c>
      <c r="DK16" s="52" t="str">
        <f t="shared" si="250"/>
        <v/>
      </c>
      <c r="DL16" s="52" t="str">
        <f t="shared" si="250"/>
        <v/>
      </c>
      <c r="DM16" s="52" t="str">
        <f t="shared" si="250"/>
        <v/>
      </c>
      <c r="DN16" s="52" t="str">
        <f t="shared" si="250"/>
        <v/>
      </c>
      <c r="DO16" s="52" t="str">
        <f t="shared" si="250"/>
        <v/>
      </c>
      <c r="DP16" s="52" t="str">
        <f t="shared" si="250"/>
        <v/>
      </c>
      <c r="DQ16" s="52" t="str">
        <f t="shared" si="250"/>
        <v/>
      </c>
      <c r="DR16" s="52" t="str">
        <f t="shared" si="250"/>
        <v/>
      </c>
      <c r="DS16" s="179" t="e">
        <f t="shared" si="135"/>
        <v>#N/A</v>
      </c>
      <c r="DT16" s="179" t="e">
        <f t="shared" si="136"/>
        <v>#N/A</v>
      </c>
      <c r="DU16" s="179" t="e">
        <f t="shared" si="137"/>
        <v>#N/A</v>
      </c>
      <c r="DV16" s="179" t="e">
        <f t="shared" si="138"/>
        <v>#N/A</v>
      </c>
      <c r="DW16" s="179" t="e">
        <f t="shared" si="139"/>
        <v>#N/A</v>
      </c>
      <c r="DX16" s="179" t="e">
        <f t="shared" si="140"/>
        <v>#N/A</v>
      </c>
      <c r="DY16" s="179" t="e">
        <f t="shared" si="141"/>
        <v>#N/A</v>
      </c>
      <c r="DZ16" s="179" t="e">
        <f t="shared" si="142"/>
        <v>#N/A</v>
      </c>
      <c r="EA16" s="179" t="e">
        <f t="shared" si="143"/>
        <v>#N/A</v>
      </c>
      <c r="EB16" s="179" t="e">
        <f t="shared" si="144"/>
        <v>#N/A</v>
      </c>
      <c r="EC16" s="179" t="e">
        <f t="shared" si="145"/>
        <v>#N/A</v>
      </c>
      <c r="ED16" s="179" t="e">
        <f t="shared" si="146"/>
        <v>#N/A</v>
      </c>
      <c r="EE16" s="179" t="e">
        <f t="shared" si="147"/>
        <v>#N/A</v>
      </c>
      <c r="EF16" s="179" t="e">
        <f t="shared" si="148"/>
        <v>#N/A</v>
      </c>
      <c r="EG16" s="179" t="e">
        <f t="shared" si="149"/>
        <v>#N/A</v>
      </c>
      <c r="EH16" s="179" t="e">
        <f t="shared" si="150"/>
        <v>#N/A</v>
      </c>
      <c r="EI16" s="179" t="e">
        <f t="shared" si="151"/>
        <v>#N/A</v>
      </c>
      <c r="EJ16" s="179" t="e">
        <f t="shared" si="152"/>
        <v>#N/A</v>
      </c>
      <c r="EK16" s="179" t="e">
        <f t="shared" si="153"/>
        <v>#N/A</v>
      </c>
      <c r="EL16" s="179" t="e">
        <f t="shared" si="154"/>
        <v>#N/A</v>
      </c>
      <c r="EM16" s="179" t="e">
        <f t="shared" si="155"/>
        <v>#N/A</v>
      </c>
      <c r="EN16" s="179" t="e">
        <f t="shared" si="156"/>
        <v>#N/A</v>
      </c>
      <c r="EO16" s="179" t="e">
        <f t="shared" si="157"/>
        <v>#N/A</v>
      </c>
      <c r="EP16" s="179" t="e">
        <f t="shared" si="158"/>
        <v>#N/A</v>
      </c>
      <c r="EQ16" s="179" t="e">
        <f t="shared" si="159"/>
        <v>#N/A</v>
      </c>
      <c r="ER16" s="179" t="e">
        <f t="shared" si="160"/>
        <v>#N/A</v>
      </c>
      <c r="ES16" s="179" t="e">
        <f t="shared" si="161"/>
        <v>#N/A</v>
      </c>
      <c r="ET16" s="179" t="e">
        <f t="shared" si="162"/>
        <v>#N/A</v>
      </c>
      <c r="EU16" s="179" t="e">
        <f t="shared" si="163"/>
        <v>#N/A</v>
      </c>
      <c r="EV16" s="179" t="e">
        <f t="shared" si="164"/>
        <v>#N/A</v>
      </c>
      <c r="EW16" s="179" t="e">
        <f t="shared" si="165"/>
        <v>#N/A</v>
      </c>
      <c r="EX16" s="179" t="e">
        <f t="shared" si="166"/>
        <v>#N/A</v>
      </c>
      <c r="EY16" s="179" t="e">
        <f t="shared" si="167"/>
        <v>#N/A</v>
      </c>
      <c r="EZ16" s="179" t="e">
        <f t="shared" si="168"/>
        <v>#N/A</v>
      </c>
      <c r="FA16" s="179" t="e">
        <f t="shared" si="169"/>
        <v>#N/A</v>
      </c>
      <c r="FB16" s="179" t="e">
        <f t="shared" si="170"/>
        <v>#N/A</v>
      </c>
      <c r="FC16" s="179" t="e">
        <f t="shared" si="171"/>
        <v>#N/A</v>
      </c>
      <c r="FD16" s="179" t="e">
        <f t="shared" si="172"/>
        <v>#N/A</v>
      </c>
      <c r="FE16" s="179" t="e">
        <f t="shared" si="173"/>
        <v>#N/A</v>
      </c>
      <c r="FF16" s="179" t="e">
        <f t="shared" si="174"/>
        <v>#N/A</v>
      </c>
      <c r="FG16" s="179" t="e">
        <f t="shared" si="175"/>
        <v>#N/A</v>
      </c>
      <c r="FH16" s="179" t="e">
        <f t="shared" si="176"/>
        <v>#N/A</v>
      </c>
      <c r="FI16" s="179" t="e">
        <f t="shared" si="177"/>
        <v>#N/A</v>
      </c>
      <c r="FJ16" s="179" t="e">
        <f t="shared" si="178"/>
        <v>#N/A</v>
      </c>
      <c r="FK16" s="179" t="e">
        <f t="shared" si="179"/>
        <v>#N/A</v>
      </c>
      <c r="FL16" s="179" t="e">
        <f t="shared" si="180"/>
        <v>#N/A</v>
      </c>
      <c r="FM16" s="179" t="e">
        <f t="shared" si="181"/>
        <v>#N/A</v>
      </c>
      <c r="FN16" s="179" t="e">
        <f t="shared" si="182"/>
        <v>#N/A</v>
      </c>
      <c r="FO16" s="179" t="e">
        <f t="shared" si="183"/>
        <v>#N/A</v>
      </c>
      <c r="FP16" s="179" t="e">
        <f t="shared" si="184"/>
        <v>#N/A</v>
      </c>
      <c r="FQ16" s="179" t="e">
        <f t="shared" si="185"/>
        <v>#N/A</v>
      </c>
      <c r="FR16" s="179" t="e">
        <f t="shared" si="186"/>
        <v>#N/A</v>
      </c>
      <c r="FS16" s="179" t="e">
        <f t="shared" si="187"/>
        <v>#N/A</v>
      </c>
      <c r="FT16" s="179" t="e">
        <f t="shared" si="188"/>
        <v>#N/A</v>
      </c>
      <c r="FU16" s="179" t="e">
        <f t="shared" si="189"/>
        <v>#N/A</v>
      </c>
      <c r="FV16" s="179" t="e">
        <f t="shared" si="190"/>
        <v>#N/A</v>
      </c>
      <c r="FW16" s="179" t="e">
        <f t="shared" si="191"/>
        <v>#N/A</v>
      </c>
      <c r="FX16" s="179" t="e">
        <f t="shared" si="192"/>
        <v>#N/A</v>
      </c>
      <c r="FY16" s="179" t="e">
        <f t="shared" si="193"/>
        <v>#N/A</v>
      </c>
      <c r="FZ16" s="179" t="e">
        <f t="shared" si="194"/>
        <v>#N/A</v>
      </c>
      <c r="GA16" s="179" t="e">
        <f t="shared" si="195"/>
        <v>#N/A</v>
      </c>
      <c r="GB16" s="179" t="e">
        <f t="shared" si="196"/>
        <v>#N/A</v>
      </c>
      <c r="GC16" s="179" t="e">
        <f t="shared" si="197"/>
        <v>#N/A</v>
      </c>
      <c r="GD16" s="179" t="e">
        <f t="shared" si="198"/>
        <v>#N/A</v>
      </c>
      <c r="GE16" s="179" t="e">
        <f t="shared" si="199"/>
        <v>#N/A</v>
      </c>
      <c r="GF16" s="179" t="e">
        <f t="shared" si="200"/>
        <v>#N/A</v>
      </c>
      <c r="GG16" s="179" t="e">
        <f t="shared" si="201"/>
        <v>#N/A</v>
      </c>
      <c r="GH16" s="179" t="e">
        <f t="shared" si="202"/>
        <v>#N/A</v>
      </c>
      <c r="GI16" s="179" t="e">
        <f t="shared" si="203"/>
        <v>#N/A</v>
      </c>
      <c r="GJ16" s="179" t="e">
        <f t="shared" si="204"/>
        <v>#N/A</v>
      </c>
      <c r="GK16" s="179" t="e">
        <f t="shared" si="205"/>
        <v>#N/A</v>
      </c>
      <c r="GL16" s="179" t="e">
        <f t="shared" si="206"/>
        <v>#N/A</v>
      </c>
      <c r="GM16" s="179" t="e">
        <f t="shared" si="207"/>
        <v>#N/A</v>
      </c>
      <c r="GN16" s="179" t="e">
        <f t="shared" si="208"/>
        <v>#N/A</v>
      </c>
      <c r="GO16" s="179" t="e">
        <f t="shared" si="209"/>
        <v>#N/A</v>
      </c>
      <c r="GP16" s="179" t="e">
        <f t="shared" si="210"/>
        <v>#N/A</v>
      </c>
      <c r="GQ16" s="179" t="e">
        <f t="shared" si="211"/>
        <v>#N/A</v>
      </c>
      <c r="GR16" s="179" t="e">
        <f t="shared" si="212"/>
        <v>#N/A</v>
      </c>
      <c r="GS16" s="179" t="e">
        <f t="shared" si="213"/>
        <v>#N/A</v>
      </c>
      <c r="GT16" s="179" t="e">
        <f t="shared" si="214"/>
        <v>#N/A</v>
      </c>
      <c r="GU16" s="179" t="e">
        <f t="shared" si="215"/>
        <v>#N/A</v>
      </c>
      <c r="GV16" s="179" t="e">
        <f t="shared" si="216"/>
        <v>#N/A</v>
      </c>
      <c r="GW16" s="179" t="e">
        <f t="shared" si="217"/>
        <v>#N/A</v>
      </c>
      <c r="GX16" s="179" t="e">
        <f t="shared" si="218"/>
        <v>#N/A</v>
      </c>
      <c r="GY16" s="179" t="e">
        <f t="shared" si="219"/>
        <v>#N/A</v>
      </c>
      <c r="GZ16" s="179" t="e">
        <f t="shared" si="220"/>
        <v>#N/A</v>
      </c>
      <c r="HA16" s="179" t="e">
        <f t="shared" si="221"/>
        <v>#N/A</v>
      </c>
      <c r="HB16" s="179" t="e">
        <f t="shared" si="222"/>
        <v>#N/A</v>
      </c>
      <c r="HC16" s="179" t="e">
        <f t="shared" si="223"/>
        <v>#N/A</v>
      </c>
      <c r="HD16" s="179" t="e">
        <f t="shared" si="224"/>
        <v>#N/A</v>
      </c>
      <c r="HE16" s="179" t="e">
        <f t="shared" si="225"/>
        <v>#N/A</v>
      </c>
      <c r="HF16" s="179" t="e">
        <f t="shared" si="226"/>
        <v>#N/A</v>
      </c>
      <c r="HG16" s="179" t="e">
        <f t="shared" si="227"/>
        <v>#N/A</v>
      </c>
      <c r="HH16" s="179" t="e">
        <f t="shared" si="228"/>
        <v>#N/A</v>
      </c>
      <c r="HI16" s="179" t="e">
        <f t="shared" si="229"/>
        <v>#N/A</v>
      </c>
      <c r="HJ16" s="179" t="e">
        <f t="shared" si="230"/>
        <v>#N/A</v>
      </c>
      <c r="HK16" s="179" t="e">
        <f t="shared" si="231"/>
        <v>#N/A</v>
      </c>
      <c r="HL16" s="179" t="e">
        <f t="shared" si="232"/>
        <v>#N/A</v>
      </c>
      <c r="HM16" s="179" t="e">
        <f t="shared" si="233"/>
        <v>#N/A</v>
      </c>
      <c r="HN16" s="179" t="e">
        <f t="shared" si="234"/>
        <v>#N/A</v>
      </c>
      <c r="HO16" s="179" t="e">
        <f t="shared" si="235"/>
        <v>#N/A</v>
      </c>
    </row>
    <row r="17" spans="1:223" hidden="1" x14ac:dyDescent="0.25">
      <c r="A17" s="4">
        <v>14</v>
      </c>
      <c r="B17" s="104" t="str">
        <f t="shared" si="10"/>
        <v/>
      </c>
      <c r="C17" s="103"/>
      <c r="D17" s="104" t="str">
        <f t="shared" si="11"/>
        <v/>
      </c>
      <c r="E17" s="38" t="str">
        <f t="shared" si="0"/>
        <v/>
      </c>
      <c r="F17" s="38" t="str">
        <f t="shared" si="1"/>
        <v/>
      </c>
      <c r="G17" s="81" t="str">
        <f t="shared" si="12"/>
        <v/>
      </c>
      <c r="H17" s="24"/>
      <c r="I17" s="61"/>
      <c r="J17" s="82" t="str">
        <f>IF(AND(B17&gt;0,C17&gt;0,D17&gt;0,NOT(ISBLANK(H17))),(D17-B17)*VLOOKUP(H17,VLookups!$A$2:$B$8,2,FALSE),"")</f>
        <v/>
      </c>
      <c r="K17" s="83" t="str">
        <f t="shared" si="2"/>
        <v/>
      </c>
      <c r="L17" s="103"/>
      <c r="M17" s="34" t="str">
        <f>IF(AND(L17&gt;0,C17&gt;0,J17&gt;0,NOT(ISBLANK(H17))),ABS(VLOOKUP($L$1,VLookups!$A$38:$B$39,2,FALSE)-_xlfn.NORM.DIST(L17,G17,J17,TRUE)),"")</f>
        <v/>
      </c>
      <c r="N17" s="102" t="str">
        <f>IF(AND($B17&gt;0,$C17&gt;0,$D17&gt;0,NOT(ISBLANK($H17))),_xlfn.NORM.INV(ABS(VLOOKUP($L$1,VLookups!$A$38:$B$39,2,FALSE)-N$3),$G17,$J17),"")</f>
        <v/>
      </c>
      <c r="O17" s="101" t="str">
        <f>IF(AND($B17&gt;0,$C17&gt;0,$D17&gt;0,NOT(ISBLANK($H17))),_xlfn.NORM.INV(ABS(VLOOKUP($L$1,VLookups!$A$38:$B$39,2,FALSE)-O$3),$G17,$J17),"")</f>
        <v/>
      </c>
      <c r="P17" s="102" t="str">
        <f>IF(AND($B17&gt;0,$C17&gt;0,$D17&gt;0,NOT(ISBLANK($H17))),_xlfn.NORM.INV(ABS(VLOOKUP($L$1,VLookups!$A$38:$B$39,2,FALSE)-P$3),$G17,$J17),"")</f>
        <v/>
      </c>
      <c r="Q17" s="101" t="str">
        <f>IF(AND($B17&gt;0,$C17&gt;0,$D17&gt;0,NOT(ISBLANK($H17))),_xlfn.NORM.INV(ABS(VLOOKUP($L$1,VLookups!$A$38:$B$39,2,FALSE)-Q$3),$G17,$J17),"")</f>
        <v/>
      </c>
      <c r="R17" s="102" t="str">
        <f>IF(AND($B17&gt;0,$C17&gt;0,$D17&gt;0,NOT(ISBLANK($H17))),_xlfn.NORM.INV(ABS(VLOOKUP($L$1,VLookups!$A$38:$B$39,2,FALSE)-R$3),$G17,$J17),"")</f>
        <v/>
      </c>
      <c r="S17" s="101" t="str">
        <f>IF(AND($B17&gt;0,$C17&gt;0,$D17&gt;0,NOT(ISBLANK($H17))),_xlfn.NORM.INV(ABS(VLOOKUP($L$1,VLookups!$A$38:$B$39,2,FALSE)-S$3),$G17,$J17),"")</f>
        <v/>
      </c>
      <c r="T17" s="5"/>
      <c r="U17" s="178" t="str">
        <f t="shared" si="13"/>
        <v/>
      </c>
      <c r="V17" s="52" t="str">
        <f t="shared" ref="V17:AO17" si="251">IF(ISNONTEXT($U17),W17-$U17,"")</f>
        <v/>
      </c>
      <c r="W17" s="52" t="str">
        <f t="shared" si="251"/>
        <v/>
      </c>
      <c r="X17" s="52" t="str">
        <f t="shared" si="251"/>
        <v/>
      </c>
      <c r="Y17" s="52" t="str">
        <f t="shared" si="251"/>
        <v/>
      </c>
      <c r="Z17" s="52" t="str">
        <f t="shared" si="251"/>
        <v/>
      </c>
      <c r="AA17" s="52" t="str">
        <f t="shared" si="251"/>
        <v/>
      </c>
      <c r="AB17" s="52" t="str">
        <f t="shared" si="251"/>
        <v/>
      </c>
      <c r="AC17" s="52" t="str">
        <f t="shared" si="251"/>
        <v/>
      </c>
      <c r="AD17" s="52" t="str">
        <f t="shared" si="251"/>
        <v/>
      </c>
      <c r="AE17" s="52" t="str">
        <f t="shared" si="251"/>
        <v/>
      </c>
      <c r="AF17" s="52" t="str">
        <f t="shared" si="251"/>
        <v/>
      </c>
      <c r="AG17" s="52" t="str">
        <f t="shared" si="251"/>
        <v/>
      </c>
      <c r="AH17" s="52" t="str">
        <f t="shared" si="251"/>
        <v/>
      </c>
      <c r="AI17" s="52" t="str">
        <f t="shared" si="251"/>
        <v/>
      </c>
      <c r="AJ17" s="52" t="str">
        <f t="shared" si="251"/>
        <v/>
      </c>
      <c r="AK17" s="52" t="str">
        <f t="shared" si="251"/>
        <v/>
      </c>
      <c r="AL17" s="52" t="str">
        <f t="shared" si="251"/>
        <v/>
      </c>
      <c r="AM17" s="52" t="str">
        <f t="shared" si="251"/>
        <v/>
      </c>
      <c r="AN17" s="52" t="str">
        <f t="shared" si="251"/>
        <v/>
      </c>
      <c r="AO17" s="52" t="str">
        <f t="shared" si="251"/>
        <v/>
      </c>
      <c r="AP17" s="193" t="str">
        <f t="shared" si="15"/>
        <v/>
      </c>
      <c r="AQ17" s="52" t="str">
        <f t="shared" ref="AQ17:DB17" si="252">IF(ISNONTEXT($U17),AP17+$U17,"")</f>
        <v/>
      </c>
      <c r="AR17" s="52" t="str">
        <f t="shared" si="252"/>
        <v/>
      </c>
      <c r="AS17" s="52" t="str">
        <f t="shared" si="252"/>
        <v/>
      </c>
      <c r="AT17" s="52" t="str">
        <f t="shared" si="252"/>
        <v/>
      </c>
      <c r="AU17" s="52" t="str">
        <f t="shared" si="252"/>
        <v/>
      </c>
      <c r="AV17" s="52" t="str">
        <f t="shared" si="252"/>
        <v/>
      </c>
      <c r="AW17" s="52" t="str">
        <f t="shared" si="252"/>
        <v/>
      </c>
      <c r="AX17" s="52" t="str">
        <f t="shared" si="252"/>
        <v/>
      </c>
      <c r="AY17" s="52" t="str">
        <f t="shared" si="252"/>
        <v/>
      </c>
      <c r="AZ17" s="52" t="str">
        <f t="shared" si="252"/>
        <v/>
      </c>
      <c r="BA17" s="52" t="str">
        <f t="shared" si="252"/>
        <v/>
      </c>
      <c r="BB17" s="52" t="str">
        <f t="shared" si="252"/>
        <v/>
      </c>
      <c r="BC17" s="52" t="str">
        <f t="shared" si="252"/>
        <v/>
      </c>
      <c r="BD17" s="52" t="str">
        <f t="shared" si="252"/>
        <v/>
      </c>
      <c r="BE17" s="52" t="str">
        <f t="shared" si="252"/>
        <v/>
      </c>
      <c r="BF17" s="52" t="str">
        <f t="shared" si="252"/>
        <v/>
      </c>
      <c r="BG17" s="52" t="str">
        <f t="shared" si="252"/>
        <v/>
      </c>
      <c r="BH17" s="52" t="str">
        <f t="shared" si="252"/>
        <v/>
      </c>
      <c r="BI17" s="52" t="str">
        <f t="shared" si="252"/>
        <v/>
      </c>
      <c r="BJ17" s="52" t="str">
        <f t="shared" si="252"/>
        <v/>
      </c>
      <c r="BK17" s="52" t="str">
        <f t="shared" si="252"/>
        <v/>
      </c>
      <c r="BL17" s="52" t="str">
        <f t="shared" si="252"/>
        <v/>
      </c>
      <c r="BM17" s="52" t="str">
        <f t="shared" si="252"/>
        <v/>
      </c>
      <c r="BN17" s="52" t="str">
        <f t="shared" si="252"/>
        <v/>
      </c>
      <c r="BO17" s="52" t="str">
        <f t="shared" si="252"/>
        <v/>
      </c>
      <c r="BP17" s="52" t="str">
        <f t="shared" si="252"/>
        <v/>
      </c>
      <c r="BQ17" s="52" t="str">
        <f t="shared" si="252"/>
        <v/>
      </c>
      <c r="BR17" s="52" t="str">
        <f t="shared" si="252"/>
        <v/>
      </c>
      <c r="BS17" s="52" t="str">
        <f t="shared" si="252"/>
        <v/>
      </c>
      <c r="BT17" s="52" t="str">
        <f t="shared" si="252"/>
        <v/>
      </c>
      <c r="BU17" s="52" t="str">
        <f t="shared" si="252"/>
        <v/>
      </c>
      <c r="BV17" s="52" t="str">
        <f t="shared" si="252"/>
        <v/>
      </c>
      <c r="BW17" s="52" t="str">
        <f t="shared" si="252"/>
        <v/>
      </c>
      <c r="BX17" s="52" t="str">
        <f t="shared" si="252"/>
        <v/>
      </c>
      <c r="BY17" s="52" t="str">
        <f t="shared" si="252"/>
        <v/>
      </c>
      <c r="BZ17" s="52" t="str">
        <f t="shared" si="252"/>
        <v/>
      </c>
      <c r="CA17" s="52" t="str">
        <f t="shared" si="252"/>
        <v/>
      </c>
      <c r="CB17" s="52" t="str">
        <f t="shared" si="252"/>
        <v/>
      </c>
      <c r="CC17" s="52" t="str">
        <f t="shared" si="252"/>
        <v/>
      </c>
      <c r="CD17" s="52" t="str">
        <f t="shared" si="252"/>
        <v/>
      </c>
      <c r="CE17" s="52" t="str">
        <f t="shared" si="252"/>
        <v/>
      </c>
      <c r="CF17" s="52" t="str">
        <f t="shared" si="252"/>
        <v/>
      </c>
      <c r="CG17" s="52" t="str">
        <f t="shared" si="252"/>
        <v/>
      </c>
      <c r="CH17" s="52" t="str">
        <f t="shared" si="252"/>
        <v/>
      </c>
      <c r="CI17" s="52" t="str">
        <f t="shared" si="252"/>
        <v/>
      </c>
      <c r="CJ17" s="52" t="str">
        <f t="shared" si="252"/>
        <v/>
      </c>
      <c r="CK17" s="52" t="str">
        <f t="shared" si="252"/>
        <v/>
      </c>
      <c r="CL17" s="52" t="str">
        <f t="shared" si="252"/>
        <v/>
      </c>
      <c r="CM17" s="52" t="str">
        <f t="shared" si="252"/>
        <v/>
      </c>
      <c r="CN17" s="52" t="str">
        <f t="shared" si="252"/>
        <v/>
      </c>
      <c r="CO17" s="52" t="str">
        <f t="shared" si="252"/>
        <v/>
      </c>
      <c r="CP17" s="52" t="str">
        <f t="shared" si="252"/>
        <v/>
      </c>
      <c r="CQ17" s="52" t="str">
        <f t="shared" si="252"/>
        <v/>
      </c>
      <c r="CR17" s="52" t="str">
        <f t="shared" si="252"/>
        <v/>
      </c>
      <c r="CS17" s="52" t="str">
        <f t="shared" si="252"/>
        <v/>
      </c>
      <c r="CT17" s="52" t="str">
        <f t="shared" si="252"/>
        <v/>
      </c>
      <c r="CU17" s="52" t="str">
        <f t="shared" si="252"/>
        <v/>
      </c>
      <c r="CV17" s="52" t="str">
        <f t="shared" si="252"/>
        <v/>
      </c>
      <c r="CW17" s="52" t="str">
        <f t="shared" si="252"/>
        <v/>
      </c>
      <c r="CX17" s="52" t="str">
        <f t="shared" si="252"/>
        <v/>
      </c>
      <c r="CY17" s="52" t="str">
        <f t="shared" si="252"/>
        <v/>
      </c>
      <c r="CZ17" s="52" t="str">
        <f t="shared" si="252"/>
        <v/>
      </c>
      <c r="DA17" s="52" t="str">
        <f t="shared" si="252"/>
        <v/>
      </c>
      <c r="DB17" s="52" t="str">
        <f t="shared" si="252"/>
        <v/>
      </c>
      <c r="DC17" s="52" t="str">
        <f t="shared" ref="DC17:DR17" si="253">IF(ISNONTEXT($U17),DB17+$U17,"")</f>
        <v/>
      </c>
      <c r="DD17" s="52" t="str">
        <f t="shared" si="253"/>
        <v/>
      </c>
      <c r="DE17" s="52" t="str">
        <f t="shared" si="253"/>
        <v/>
      </c>
      <c r="DF17" s="52" t="str">
        <f t="shared" si="253"/>
        <v/>
      </c>
      <c r="DG17" s="52" t="str">
        <f t="shared" si="253"/>
        <v/>
      </c>
      <c r="DH17" s="52" t="str">
        <f t="shared" si="253"/>
        <v/>
      </c>
      <c r="DI17" s="52" t="str">
        <f t="shared" si="253"/>
        <v/>
      </c>
      <c r="DJ17" s="52" t="str">
        <f t="shared" si="253"/>
        <v/>
      </c>
      <c r="DK17" s="52" t="str">
        <f t="shared" si="253"/>
        <v/>
      </c>
      <c r="DL17" s="52" t="str">
        <f t="shared" si="253"/>
        <v/>
      </c>
      <c r="DM17" s="52" t="str">
        <f t="shared" si="253"/>
        <v/>
      </c>
      <c r="DN17" s="52" t="str">
        <f t="shared" si="253"/>
        <v/>
      </c>
      <c r="DO17" s="52" t="str">
        <f t="shared" si="253"/>
        <v/>
      </c>
      <c r="DP17" s="52" t="str">
        <f t="shared" si="253"/>
        <v/>
      </c>
      <c r="DQ17" s="52" t="str">
        <f t="shared" si="253"/>
        <v/>
      </c>
      <c r="DR17" s="52" t="str">
        <f t="shared" si="253"/>
        <v/>
      </c>
      <c r="DS17" s="179" t="e">
        <f t="shared" si="135"/>
        <v>#N/A</v>
      </c>
      <c r="DT17" s="179" t="e">
        <f t="shared" si="136"/>
        <v>#N/A</v>
      </c>
      <c r="DU17" s="179" t="e">
        <f t="shared" si="137"/>
        <v>#N/A</v>
      </c>
      <c r="DV17" s="179" t="e">
        <f t="shared" si="138"/>
        <v>#N/A</v>
      </c>
      <c r="DW17" s="179" t="e">
        <f t="shared" si="139"/>
        <v>#N/A</v>
      </c>
      <c r="DX17" s="179" t="e">
        <f t="shared" si="140"/>
        <v>#N/A</v>
      </c>
      <c r="DY17" s="179" t="e">
        <f t="shared" si="141"/>
        <v>#N/A</v>
      </c>
      <c r="DZ17" s="179" t="e">
        <f t="shared" si="142"/>
        <v>#N/A</v>
      </c>
      <c r="EA17" s="179" t="e">
        <f t="shared" si="143"/>
        <v>#N/A</v>
      </c>
      <c r="EB17" s="179" t="e">
        <f t="shared" si="144"/>
        <v>#N/A</v>
      </c>
      <c r="EC17" s="179" t="e">
        <f t="shared" si="145"/>
        <v>#N/A</v>
      </c>
      <c r="ED17" s="179" t="e">
        <f t="shared" si="146"/>
        <v>#N/A</v>
      </c>
      <c r="EE17" s="179" t="e">
        <f t="shared" si="147"/>
        <v>#N/A</v>
      </c>
      <c r="EF17" s="179" t="e">
        <f t="shared" si="148"/>
        <v>#N/A</v>
      </c>
      <c r="EG17" s="179" t="e">
        <f t="shared" si="149"/>
        <v>#N/A</v>
      </c>
      <c r="EH17" s="179" t="e">
        <f t="shared" si="150"/>
        <v>#N/A</v>
      </c>
      <c r="EI17" s="179" t="e">
        <f t="shared" si="151"/>
        <v>#N/A</v>
      </c>
      <c r="EJ17" s="179" t="e">
        <f t="shared" si="152"/>
        <v>#N/A</v>
      </c>
      <c r="EK17" s="179" t="e">
        <f t="shared" si="153"/>
        <v>#N/A</v>
      </c>
      <c r="EL17" s="179" t="e">
        <f t="shared" si="154"/>
        <v>#N/A</v>
      </c>
      <c r="EM17" s="179" t="e">
        <f t="shared" si="155"/>
        <v>#N/A</v>
      </c>
      <c r="EN17" s="179" t="e">
        <f t="shared" si="156"/>
        <v>#N/A</v>
      </c>
      <c r="EO17" s="179" t="e">
        <f t="shared" si="157"/>
        <v>#N/A</v>
      </c>
      <c r="EP17" s="179" t="e">
        <f t="shared" si="158"/>
        <v>#N/A</v>
      </c>
      <c r="EQ17" s="179" t="e">
        <f t="shared" si="159"/>
        <v>#N/A</v>
      </c>
      <c r="ER17" s="179" t="e">
        <f t="shared" si="160"/>
        <v>#N/A</v>
      </c>
      <c r="ES17" s="179" t="e">
        <f t="shared" si="161"/>
        <v>#N/A</v>
      </c>
      <c r="ET17" s="179" t="e">
        <f t="shared" si="162"/>
        <v>#N/A</v>
      </c>
      <c r="EU17" s="179" t="e">
        <f t="shared" si="163"/>
        <v>#N/A</v>
      </c>
      <c r="EV17" s="179" t="e">
        <f t="shared" si="164"/>
        <v>#N/A</v>
      </c>
      <c r="EW17" s="179" t="e">
        <f t="shared" si="165"/>
        <v>#N/A</v>
      </c>
      <c r="EX17" s="179" t="e">
        <f t="shared" si="166"/>
        <v>#N/A</v>
      </c>
      <c r="EY17" s="179" t="e">
        <f t="shared" si="167"/>
        <v>#N/A</v>
      </c>
      <c r="EZ17" s="179" t="e">
        <f t="shared" si="168"/>
        <v>#N/A</v>
      </c>
      <c r="FA17" s="179" t="e">
        <f t="shared" si="169"/>
        <v>#N/A</v>
      </c>
      <c r="FB17" s="179" t="e">
        <f t="shared" si="170"/>
        <v>#N/A</v>
      </c>
      <c r="FC17" s="179" t="e">
        <f t="shared" si="171"/>
        <v>#N/A</v>
      </c>
      <c r="FD17" s="179" t="e">
        <f t="shared" si="172"/>
        <v>#N/A</v>
      </c>
      <c r="FE17" s="179" t="e">
        <f t="shared" si="173"/>
        <v>#N/A</v>
      </c>
      <c r="FF17" s="179" t="e">
        <f t="shared" si="174"/>
        <v>#N/A</v>
      </c>
      <c r="FG17" s="179" t="e">
        <f t="shared" si="175"/>
        <v>#N/A</v>
      </c>
      <c r="FH17" s="179" t="e">
        <f t="shared" si="176"/>
        <v>#N/A</v>
      </c>
      <c r="FI17" s="179" t="e">
        <f t="shared" si="177"/>
        <v>#N/A</v>
      </c>
      <c r="FJ17" s="179" t="e">
        <f t="shared" si="178"/>
        <v>#N/A</v>
      </c>
      <c r="FK17" s="179" t="e">
        <f t="shared" si="179"/>
        <v>#N/A</v>
      </c>
      <c r="FL17" s="179" t="e">
        <f t="shared" si="180"/>
        <v>#N/A</v>
      </c>
      <c r="FM17" s="179" t="e">
        <f t="shared" si="181"/>
        <v>#N/A</v>
      </c>
      <c r="FN17" s="179" t="e">
        <f t="shared" si="182"/>
        <v>#N/A</v>
      </c>
      <c r="FO17" s="179" t="e">
        <f t="shared" si="183"/>
        <v>#N/A</v>
      </c>
      <c r="FP17" s="179" t="e">
        <f t="shared" si="184"/>
        <v>#N/A</v>
      </c>
      <c r="FQ17" s="179" t="e">
        <f t="shared" si="185"/>
        <v>#N/A</v>
      </c>
      <c r="FR17" s="179" t="e">
        <f t="shared" si="186"/>
        <v>#N/A</v>
      </c>
      <c r="FS17" s="179" t="e">
        <f t="shared" si="187"/>
        <v>#N/A</v>
      </c>
      <c r="FT17" s="179" t="e">
        <f t="shared" si="188"/>
        <v>#N/A</v>
      </c>
      <c r="FU17" s="179" t="e">
        <f t="shared" si="189"/>
        <v>#N/A</v>
      </c>
      <c r="FV17" s="179" t="e">
        <f t="shared" si="190"/>
        <v>#N/A</v>
      </c>
      <c r="FW17" s="179" t="e">
        <f t="shared" si="191"/>
        <v>#N/A</v>
      </c>
      <c r="FX17" s="179" t="e">
        <f t="shared" si="192"/>
        <v>#N/A</v>
      </c>
      <c r="FY17" s="179" t="e">
        <f t="shared" si="193"/>
        <v>#N/A</v>
      </c>
      <c r="FZ17" s="179" t="e">
        <f t="shared" si="194"/>
        <v>#N/A</v>
      </c>
      <c r="GA17" s="179" t="e">
        <f t="shared" si="195"/>
        <v>#N/A</v>
      </c>
      <c r="GB17" s="179" t="e">
        <f t="shared" si="196"/>
        <v>#N/A</v>
      </c>
      <c r="GC17" s="179" t="e">
        <f t="shared" si="197"/>
        <v>#N/A</v>
      </c>
      <c r="GD17" s="179" t="e">
        <f t="shared" si="198"/>
        <v>#N/A</v>
      </c>
      <c r="GE17" s="179" t="e">
        <f t="shared" si="199"/>
        <v>#N/A</v>
      </c>
      <c r="GF17" s="179" t="e">
        <f t="shared" si="200"/>
        <v>#N/A</v>
      </c>
      <c r="GG17" s="179" t="e">
        <f t="shared" si="201"/>
        <v>#N/A</v>
      </c>
      <c r="GH17" s="179" t="e">
        <f t="shared" si="202"/>
        <v>#N/A</v>
      </c>
      <c r="GI17" s="179" t="e">
        <f t="shared" si="203"/>
        <v>#N/A</v>
      </c>
      <c r="GJ17" s="179" t="e">
        <f t="shared" si="204"/>
        <v>#N/A</v>
      </c>
      <c r="GK17" s="179" t="e">
        <f t="shared" si="205"/>
        <v>#N/A</v>
      </c>
      <c r="GL17" s="179" t="e">
        <f t="shared" si="206"/>
        <v>#N/A</v>
      </c>
      <c r="GM17" s="179" t="e">
        <f t="shared" si="207"/>
        <v>#N/A</v>
      </c>
      <c r="GN17" s="179" t="e">
        <f t="shared" si="208"/>
        <v>#N/A</v>
      </c>
      <c r="GO17" s="179" t="e">
        <f t="shared" si="209"/>
        <v>#N/A</v>
      </c>
      <c r="GP17" s="179" t="e">
        <f t="shared" si="210"/>
        <v>#N/A</v>
      </c>
      <c r="GQ17" s="179" t="e">
        <f t="shared" si="211"/>
        <v>#N/A</v>
      </c>
      <c r="GR17" s="179" t="e">
        <f t="shared" si="212"/>
        <v>#N/A</v>
      </c>
      <c r="GS17" s="179" t="e">
        <f t="shared" si="213"/>
        <v>#N/A</v>
      </c>
      <c r="GT17" s="179" t="e">
        <f t="shared" si="214"/>
        <v>#N/A</v>
      </c>
      <c r="GU17" s="179" t="e">
        <f t="shared" si="215"/>
        <v>#N/A</v>
      </c>
      <c r="GV17" s="179" t="e">
        <f t="shared" si="216"/>
        <v>#N/A</v>
      </c>
      <c r="GW17" s="179" t="e">
        <f t="shared" si="217"/>
        <v>#N/A</v>
      </c>
      <c r="GX17" s="179" t="e">
        <f t="shared" si="218"/>
        <v>#N/A</v>
      </c>
      <c r="GY17" s="179" t="e">
        <f t="shared" si="219"/>
        <v>#N/A</v>
      </c>
      <c r="GZ17" s="179" t="e">
        <f t="shared" si="220"/>
        <v>#N/A</v>
      </c>
      <c r="HA17" s="179" t="e">
        <f t="shared" si="221"/>
        <v>#N/A</v>
      </c>
      <c r="HB17" s="179" t="e">
        <f t="shared" si="222"/>
        <v>#N/A</v>
      </c>
      <c r="HC17" s="179" t="e">
        <f t="shared" si="223"/>
        <v>#N/A</v>
      </c>
      <c r="HD17" s="179" t="e">
        <f t="shared" si="224"/>
        <v>#N/A</v>
      </c>
      <c r="HE17" s="179" t="e">
        <f t="shared" si="225"/>
        <v>#N/A</v>
      </c>
      <c r="HF17" s="179" t="e">
        <f t="shared" si="226"/>
        <v>#N/A</v>
      </c>
      <c r="HG17" s="179" t="e">
        <f t="shared" si="227"/>
        <v>#N/A</v>
      </c>
      <c r="HH17" s="179" t="e">
        <f t="shared" si="228"/>
        <v>#N/A</v>
      </c>
      <c r="HI17" s="179" t="e">
        <f t="shared" si="229"/>
        <v>#N/A</v>
      </c>
      <c r="HJ17" s="179" t="e">
        <f t="shared" si="230"/>
        <v>#N/A</v>
      </c>
      <c r="HK17" s="179" t="e">
        <f t="shared" si="231"/>
        <v>#N/A</v>
      </c>
      <c r="HL17" s="179" t="e">
        <f t="shared" si="232"/>
        <v>#N/A</v>
      </c>
      <c r="HM17" s="179" t="e">
        <f t="shared" si="233"/>
        <v>#N/A</v>
      </c>
      <c r="HN17" s="179" t="e">
        <f t="shared" si="234"/>
        <v>#N/A</v>
      </c>
      <c r="HO17" s="179" t="e">
        <f t="shared" si="235"/>
        <v>#N/A</v>
      </c>
    </row>
    <row r="18" spans="1:223" hidden="1" x14ac:dyDescent="0.25">
      <c r="A18" s="4">
        <v>15</v>
      </c>
      <c r="B18" s="104" t="str">
        <f t="shared" si="10"/>
        <v/>
      </c>
      <c r="C18" s="103"/>
      <c r="D18" s="104" t="str">
        <f t="shared" si="11"/>
        <v/>
      </c>
      <c r="E18" s="38" t="str">
        <f t="shared" si="0"/>
        <v/>
      </c>
      <c r="F18" s="38" t="str">
        <f t="shared" si="1"/>
        <v/>
      </c>
      <c r="G18" s="81" t="str">
        <f t="shared" si="12"/>
        <v/>
      </c>
      <c r="H18" s="24"/>
      <c r="I18" s="61"/>
      <c r="J18" s="82" t="str">
        <f>IF(AND(B18&gt;0,C18&gt;0,D18&gt;0,NOT(ISBLANK(H18))),(D18-B18)*VLOOKUP(H18,VLookups!$A$2:$B$8,2,FALSE),"")</f>
        <v/>
      </c>
      <c r="K18" s="83" t="str">
        <f t="shared" si="2"/>
        <v/>
      </c>
      <c r="L18" s="103"/>
      <c r="M18" s="34" t="str">
        <f>IF(AND(L18&gt;0,C18&gt;0,J18&gt;0,NOT(ISBLANK(H18))),ABS(VLOOKUP($L$1,VLookups!$A$38:$B$39,2,FALSE)-_xlfn.NORM.DIST(L18,G18,J18,TRUE)),"")</f>
        <v/>
      </c>
      <c r="N18" s="102" t="str">
        <f>IF(AND($B18&gt;0,$C18&gt;0,$D18&gt;0,NOT(ISBLANK($H18))),_xlfn.NORM.INV(ABS(VLOOKUP($L$1,VLookups!$A$38:$B$39,2,FALSE)-N$3),$G18,$J18),"")</f>
        <v/>
      </c>
      <c r="O18" s="101" t="str">
        <f>IF(AND($B18&gt;0,$C18&gt;0,$D18&gt;0,NOT(ISBLANK($H18))),_xlfn.NORM.INV(ABS(VLOOKUP($L$1,VLookups!$A$38:$B$39,2,FALSE)-O$3),$G18,$J18),"")</f>
        <v/>
      </c>
      <c r="P18" s="102" t="str">
        <f>IF(AND($B18&gt;0,$C18&gt;0,$D18&gt;0,NOT(ISBLANK($H18))),_xlfn.NORM.INV(ABS(VLOOKUP($L$1,VLookups!$A$38:$B$39,2,FALSE)-P$3),$G18,$J18),"")</f>
        <v/>
      </c>
      <c r="Q18" s="101" t="str">
        <f>IF(AND($B18&gt;0,$C18&gt;0,$D18&gt;0,NOT(ISBLANK($H18))),_xlfn.NORM.INV(ABS(VLOOKUP($L$1,VLookups!$A$38:$B$39,2,FALSE)-Q$3),$G18,$J18),"")</f>
        <v/>
      </c>
      <c r="R18" s="102" t="str">
        <f>IF(AND($B18&gt;0,$C18&gt;0,$D18&gt;0,NOT(ISBLANK($H18))),_xlfn.NORM.INV(ABS(VLOOKUP($L$1,VLookups!$A$38:$B$39,2,FALSE)-R$3),$G18,$J18),"")</f>
        <v/>
      </c>
      <c r="S18" s="101" t="str">
        <f>IF(AND($B18&gt;0,$C18&gt;0,$D18&gt;0,NOT(ISBLANK($H18))),_xlfn.NORM.INV(ABS(VLOOKUP($L$1,VLookups!$A$38:$B$39,2,FALSE)-S$3),$G18,$J18),"")</f>
        <v/>
      </c>
      <c r="T18" s="5"/>
      <c r="U18" s="178" t="str">
        <f t="shared" si="13"/>
        <v/>
      </c>
      <c r="V18" s="52" t="str">
        <f t="shared" ref="V18:AO18" si="254">IF(ISNONTEXT($U18),W18-$U18,"")</f>
        <v/>
      </c>
      <c r="W18" s="52" t="str">
        <f t="shared" si="254"/>
        <v/>
      </c>
      <c r="X18" s="52" t="str">
        <f t="shared" si="254"/>
        <v/>
      </c>
      <c r="Y18" s="52" t="str">
        <f t="shared" si="254"/>
        <v/>
      </c>
      <c r="Z18" s="52" t="str">
        <f t="shared" si="254"/>
        <v/>
      </c>
      <c r="AA18" s="52" t="str">
        <f t="shared" si="254"/>
        <v/>
      </c>
      <c r="AB18" s="52" t="str">
        <f t="shared" si="254"/>
        <v/>
      </c>
      <c r="AC18" s="52" t="str">
        <f t="shared" si="254"/>
        <v/>
      </c>
      <c r="AD18" s="52" t="str">
        <f t="shared" si="254"/>
        <v/>
      </c>
      <c r="AE18" s="52" t="str">
        <f t="shared" si="254"/>
        <v/>
      </c>
      <c r="AF18" s="52" t="str">
        <f t="shared" si="254"/>
        <v/>
      </c>
      <c r="AG18" s="52" t="str">
        <f t="shared" si="254"/>
        <v/>
      </c>
      <c r="AH18" s="52" t="str">
        <f t="shared" si="254"/>
        <v/>
      </c>
      <c r="AI18" s="52" t="str">
        <f t="shared" si="254"/>
        <v/>
      </c>
      <c r="AJ18" s="52" t="str">
        <f t="shared" si="254"/>
        <v/>
      </c>
      <c r="AK18" s="52" t="str">
        <f t="shared" si="254"/>
        <v/>
      </c>
      <c r="AL18" s="52" t="str">
        <f t="shared" si="254"/>
        <v/>
      </c>
      <c r="AM18" s="52" t="str">
        <f t="shared" si="254"/>
        <v/>
      </c>
      <c r="AN18" s="52" t="str">
        <f t="shared" si="254"/>
        <v/>
      </c>
      <c r="AO18" s="52" t="str">
        <f t="shared" si="254"/>
        <v/>
      </c>
      <c r="AP18" s="193" t="str">
        <f t="shared" si="15"/>
        <v/>
      </c>
      <c r="AQ18" s="52" t="str">
        <f t="shared" ref="AQ18:DB18" si="255">IF(ISNONTEXT($U18),AP18+$U18,"")</f>
        <v/>
      </c>
      <c r="AR18" s="52" t="str">
        <f t="shared" si="255"/>
        <v/>
      </c>
      <c r="AS18" s="52" t="str">
        <f t="shared" si="255"/>
        <v/>
      </c>
      <c r="AT18" s="52" t="str">
        <f t="shared" si="255"/>
        <v/>
      </c>
      <c r="AU18" s="52" t="str">
        <f t="shared" si="255"/>
        <v/>
      </c>
      <c r="AV18" s="52" t="str">
        <f t="shared" si="255"/>
        <v/>
      </c>
      <c r="AW18" s="52" t="str">
        <f t="shared" si="255"/>
        <v/>
      </c>
      <c r="AX18" s="52" t="str">
        <f t="shared" si="255"/>
        <v/>
      </c>
      <c r="AY18" s="52" t="str">
        <f t="shared" si="255"/>
        <v/>
      </c>
      <c r="AZ18" s="52" t="str">
        <f t="shared" si="255"/>
        <v/>
      </c>
      <c r="BA18" s="52" t="str">
        <f t="shared" si="255"/>
        <v/>
      </c>
      <c r="BB18" s="52" t="str">
        <f t="shared" si="255"/>
        <v/>
      </c>
      <c r="BC18" s="52" t="str">
        <f t="shared" si="255"/>
        <v/>
      </c>
      <c r="BD18" s="52" t="str">
        <f t="shared" si="255"/>
        <v/>
      </c>
      <c r="BE18" s="52" t="str">
        <f t="shared" si="255"/>
        <v/>
      </c>
      <c r="BF18" s="52" t="str">
        <f t="shared" si="255"/>
        <v/>
      </c>
      <c r="BG18" s="52" t="str">
        <f t="shared" si="255"/>
        <v/>
      </c>
      <c r="BH18" s="52" t="str">
        <f t="shared" si="255"/>
        <v/>
      </c>
      <c r="BI18" s="52" t="str">
        <f t="shared" si="255"/>
        <v/>
      </c>
      <c r="BJ18" s="52" t="str">
        <f t="shared" si="255"/>
        <v/>
      </c>
      <c r="BK18" s="52" t="str">
        <f t="shared" si="255"/>
        <v/>
      </c>
      <c r="BL18" s="52" t="str">
        <f t="shared" si="255"/>
        <v/>
      </c>
      <c r="BM18" s="52" t="str">
        <f t="shared" si="255"/>
        <v/>
      </c>
      <c r="BN18" s="52" t="str">
        <f t="shared" si="255"/>
        <v/>
      </c>
      <c r="BO18" s="52" t="str">
        <f t="shared" si="255"/>
        <v/>
      </c>
      <c r="BP18" s="52" t="str">
        <f t="shared" si="255"/>
        <v/>
      </c>
      <c r="BQ18" s="52" t="str">
        <f t="shared" si="255"/>
        <v/>
      </c>
      <c r="BR18" s="52" t="str">
        <f t="shared" si="255"/>
        <v/>
      </c>
      <c r="BS18" s="52" t="str">
        <f t="shared" si="255"/>
        <v/>
      </c>
      <c r="BT18" s="52" t="str">
        <f t="shared" si="255"/>
        <v/>
      </c>
      <c r="BU18" s="52" t="str">
        <f t="shared" si="255"/>
        <v/>
      </c>
      <c r="BV18" s="52" t="str">
        <f t="shared" si="255"/>
        <v/>
      </c>
      <c r="BW18" s="52" t="str">
        <f t="shared" si="255"/>
        <v/>
      </c>
      <c r="BX18" s="52" t="str">
        <f t="shared" si="255"/>
        <v/>
      </c>
      <c r="BY18" s="52" t="str">
        <f t="shared" si="255"/>
        <v/>
      </c>
      <c r="BZ18" s="52" t="str">
        <f t="shared" si="255"/>
        <v/>
      </c>
      <c r="CA18" s="52" t="str">
        <f t="shared" si="255"/>
        <v/>
      </c>
      <c r="CB18" s="52" t="str">
        <f t="shared" si="255"/>
        <v/>
      </c>
      <c r="CC18" s="52" t="str">
        <f t="shared" si="255"/>
        <v/>
      </c>
      <c r="CD18" s="52" t="str">
        <f t="shared" si="255"/>
        <v/>
      </c>
      <c r="CE18" s="52" t="str">
        <f t="shared" si="255"/>
        <v/>
      </c>
      <c r="CF18" s="52" t="str">
        <f t="shared" si="255"/>
        <v/>
      </c>
      <c r="CG18" s="52" t="str">
        <f t="shared" si="255"/>
        <v/>
      </c>
      <c r="CH18" s="52" t="str">
        <f t="shared" si="255"/>
        <v/>
      </c>
      <c r="CI18" s="52" t="str">
        <f t="shared" si="255"/>
        <v/>
      </c>
      <c r="CJ18" s="52" t="str">
        <f t="shared" si="255"/>
        <v/>
      </c>
      <c r="CK18" s="52" t="str">
        <f t="shared" si="255"/>
        <v/>
      </c>
      <c r="CL18" s="52" t="str">
        <f t="shared" si="255"/>
        <v/>
      </c>
      <c r="CM18" s="52" t="str">
        <f t="shared" si="255"/>
        <v/>
      </c>
      <c r="CN18" s="52" t="str">
        <f t="shared" si="255"/>
        <v/>
      </c>
      <c r="CO18" s="52" t="str">
        <f t="shared" si="255"/>
        <v/>
      </c>
      <c r="CP18" s="52" t="str">
        <f t="shared" si="255"/>
        <v/>
      </c>
      <c r="CQ18" s="52" t="str">
        <f t="shared" si="255"/>
        <v/>
      </c>
      <c r="CR18" s="52" t="str">
        <f t="shared" si="255"/>
        <v/>
      </c>
      <c r="CS18" s="52" t="str">
        <f t="shared" si="255"/>
        <v/>
      </c>
      <c r="CT18" s="52" t="str">
        <f t="shared" si="255"/>
        <v/>
      </c>
      <c r="CU18" s="52" t="str">
        <f t="shared" si="255"/>
        <v/>
      </c>
      <c r="CV18" s="52" t="str">
        <f t="shared" si="255"/>
        <v/>
      </c>
      <c r="CW18" s="52" t="str">
        <f t="shared" si="255"/>
        <v/>
      </c>
      <c r="CX18" s="52" t="str">
        <f t="shared" si="255"/>
        <v/>
      </c>
      <c r="CY18" s="52" t="str">
        <f t="shared" si="255"/>
        <v/>
      </c>
      <c r="CZ18" s="52" t="str">
        <f t="shared" si="255"/>
        <v/>
      </c>
      <c r="DA18" s="52" t="str">
        <f t="shared" si="255"/>
        <v/>
      </c>
      <c r="DB18" s="52" t="str">
        <f t="shared" si="255"/>
        <v/>
      </c>
      <c r="DC18" s="52" t="str">
        <f t="shared" ref="DC18:DR18" si="256">IF(ISNONTEXT($U18),DB18+$U18,"")</f>
        <v/>
      </c>
      <c r="DD18" s="52" t="str">
        <f t="shared" si="256"/>
        <v/>
      </c>
      <c r="DE18" s="52" t="str">
        <f t="shared" si="256"/>
        <v/>
      </c>
      <c r="DF18" s="52" t="str">
        <f t="shared" si="256"/>
        <v/>
      </c>
      <c r="DG18" s="52" t="str">
        <f t="shared" si="256"/>
        <v/>
      </c>
      <c r="DH18" s="52" t="str">
        <f t="shared" si="256"/>
        <v/>
      </c>
      <c r="DI18" s="52" t="str">
        <f t="shared" si="256"/>
        <v/>
      </c>
      <c r="DJ18" s="52" t="str">
        <f t="shared" si="256"/>
        <v/>
      </c>
      <c r="DK18" s="52" t="str">
        <f t="shared" si="256"/>
        <v/>
      </c>
      <c r="DL18" s="52" t="str">
        <f t="shared" si="256"/>
        <v/>
      </c>
      <c r="DM18" s="52" t="str">
        <f t="shared" si="256"/>
        <v/>
      </c>
      <c r="DN18" s="52" t="str">
        <f t="shared" si="256"/>
        <v/>
      </c>
      <c r="DO18" s="52" t="str">
        <f t="shared" si="256"/>
        <v/>
      </c>
      <c r="DP18" s="52" t="str">
        <f t="shared" si="256"/>
        <v/>
      </c>
      <c r="DQ18" s="52" t="str">
        <f t="shared" si="256"/>
        <v/>
      </c>
      <c r="DR18" s="52" t="str">
        <f t="shared" si="256"/>
        <v/>
      </c>
      <c r="DS18" s="179" t="e">
        <f t="shared" si="135"/>
        <v>#N/A</v>
      </c>
      <c r="DT18" s="179" t="e">
        <f t="shared" si="136"/>
        <v>#N/A</v>
      </c>
      <c r="DU18" s="179" t="e">
        <f t="shared" si="137"/>
        <v>#N/A</v>
      </c>
      <c r="DV18" s="179" t="e">
        <f t="shared" si="138"/>
        <v>#N/A</v>
      </c>
      <c r="DW18" s="179" t="e">
        <f t="shared" si="139"/>
        <v>#N/A</v>
      </c>
      <c r="DX18" s="179" t="e">
        <f t="shared" si="140"/>
        <v>#N/A</v>
      </c>
      <c r="DY18" s="179" t="e">
        <f t="shared" si="141"/>
        <v>#N/A</v>
      </c>
      <c r="DZ18" s="179" t="e">
        <f t="shared" si="142"/>
        <v>#N/A</v>
      </c>
      <c r="EA18" s="179" t="e">
        <f t="shared" si="143"/>
        <v>#N/A</v>
      </c>
      <c r="EB18" s="179" t="e">
        <f t="shared" si="144"/>
        <v>#N/A</v>
      </c>
      <c r="EC18" s="179" t="e">
        <f t="shared" si="145"/>
        <v>#N/A</v>
      </c>
      <c r="ED18" s="179" t="e">
        <f t="shared" si="146"/>
        <v>#N/A</v>
      </c>
      <c r="EE18" s="179" t="e">
        <f t="shared" si="147"/>
        <v>#N/A</v>
      </c>
      <c r="EF18" s="179" t="e">
        <f t="shared" si="148"/>
        <v>#N/A</v>
      </c>
      <c r="EG18" s="179" t="e">
        <f t="shared" si="149"/>
        <v>#N/A</v>
      </c>
      <c r="EH18" s="179" t="e">
        <f t="shared" si="150"/>
        <v>#N/A</v>
      </c>
      <c r="EI18" s="179" t="e">
        <f t="shared" si="151"/>
        <v>#N/A</v>
      </c>
      <c r="EJ18" s="179" t="e">
        <f t="shared" si="152"/>
        <v>#N/A</v>
      </c>
      <c r="EK18" s="179" t="e">
        <f t="shared" si="153"/>
        <v>#N/A</v>
      </c>
      <c r="EL18" s="179" t="e">
        <f t="shared" si="154"/>
        <v>#N/A</v>
      </c>
      <c r="EM18" s="179" t="e">
        <f t="shared" si="155"/>
        <v>#N/A</v>
      </c>
      <c r="EN18" s="179" t="e">
        <f t="shared" si="156"/>
        <v>#N/A</v>
      </c>
      <c r="EO18" s="179" t="e">
        <f t="shared" si="157"/>
        <v>#N/A</v>
      </c>
      <c r="EP18" s="179" t="e">
        <f t="shared" si="158"/>
        <v>#N/A</v>
      </c>
      <c r="EQ18" s="179" t="e">
        <f t="shared" si="159"/>
        <v>#N/A</v>
      </c>
      <c r="ER18" s="179" t="e">
        <f t="shared" si="160"/>
        <v>#N/A</v>
      </c>
      <c r="ES18" s="179" t="e">
        <f t="shared" si="161"/>
        <v>#N/A</v>
      </c>
      <c r="ET18" s="179" t="e">
        <f t="shared" si="162"/>
        <v>#N/A</v>
      </c>
      <c r="EU18" s="179" t="e">
        <f t="shared" si="163"/>
        <v>#N/A</v>
      </c>
      <c r="EV18" s="179" t="e">
        <f t="shared" si="164"/>
        <v>#N/A</v>
      </c>
      <c r="EW18" s="179" t="e">
        <f t="shared" si="165"/>
        <v>#N/A</v>
      </c>
      <c r="EX18" s="179" t="e">
        <f t="shared" si="166"/>
        <v>#N/A</v>
      </c>
      <c r="EY18" s="179" t="e">
        <f t="shared" si="167"/>
        <v>#N/A</v>
      </c>
      <c r="EZ18" s="179" t="e">
        <f t="shared" si="168"/>
        <v>#N/A</v>
      </c>
      <c r="FA18" s="179" t="e">
        <f t="shared" si="169"/>
        <v>#N/A</v>
      </c>
      <c r="FB18" s="179" t="e">
        <f t="shared" si="170"/>
        <v>#N/A</v>
      </c>
      <c r="FC18" s="179" t="e">
        <f t="shared" si="171"/>
        <v>#N/A</v>
      </c>
      <c r="FD18" s="179" t="e">
        <f t="shared" si="172"/>
        <v>#N/A</v>
      </c>
      <c r="FE18" s="179" t="e">
        <f t="shared" si="173"/>
        <v>#N/A</v>
      </c>
      <c r="FF18" s="179" t="e">
        <f t="shared" si="174"/>
        <v>#N/A</v>
      </c>
      <c r="FG18" s="179" t="e">
        <f t="shared" si="175"/>
        <v>#N/A</v>
      </c>
      <c r="FH18" s="179" t="e">
        <f t="shared" si="176"/>
        <v>#N/A</v>
      </c>
      <c r="FI18" s="179" t="e">
        <f t="shared" si="177"/>
        <v>#N/A</v>
      </c>
      <c r="FJ18" s="179" t="e">
        <f t="shared" si="178"/>
        <v>#N/A</v>
      </c>
      <c r="FK18" s="179" t="e">
        <f t="shared" si="179"/>
        <v>#N/A</v>
      </c>
      <c r="FL18" s="179" t="e">
        <f t="shared" si="180"/>
        <v>#N/A</v>
      </c>
      <c r="FM18" s="179" t="e">
        <f t="shared" si="181"/>
        <v>#N/A</v>
      </c>
      <c r="FN18" s="179" t="e">
        <f t="shared" si="182"/>
        <v>#N/A</v>
      </c>
      <c r="FO18" s="179" t="e">
        <f t="shared" si="183"/>
        <v>#N/A</v>
      </c>
      <c r="FP18" s="179" t="e">
        <f t="shared" si="184"/>
        <v>#N/A</v>
      </c>
      <c r="FQ18" s="179" t="e">
        <f t="shared" si="185"/>
        <v>#N/A</v>
      </c>
      <c r="FR18" s="179" t="e">
        <f t="shared" si="186"/>
        <v>#N/A</v>
      </c>
      <c r="FS18" s="179" t="e">
        <f t="shared" si="187"/>
        <v>#N/A</v>
      </c>
      <c r="FT18" s="179" t="e">
        <f t="shared" si="188"/>
        <v>#N/A</v>
      </c>
      <c r="FU18" s="179" t="e">
        <f t="shared" si="189"/>
        <v>#N/A</v>
      </c>
      <c r="FV18" s="179" t="e">
        <f t="shared" si="190"/>
        <v>#N/A</v>
      </c>
      <c r="FW18" s="179" t="e">
        <f t="shared" si="191"/>
        <v>#N/A</v>
      </c>
      <c r="FX18" s="179" t="e">
        <f t="shared" si="192"/>
        <v>#N/A</v>
      </c>
      <c r="FY18" s="179" t="e">
        <f t="shared" si="193"/>
        <v>#N/A</v>
      </c>
      <c r="FZ18" s="179" t="e">
        <f t="shared" si="194"/>
        <v>#N/A</v>
      </c>
      <c r="GA18" s="179" t="e">
        <f t="shared" si="195"/>
        <v>#N/A</v>
      </c>
      <c r="GB18" s="179" t="e">
        <f t="shared" si="196"/>
        <v>#N/A</v>
      </c>
      <c r="GC18" s="179" t="e">
        <f t="shared" si="197"/>
        <v>#N/A</v>
      </c>
      <c r="GD18" s="179" t="e">
        <f t="shared" si="198"/>
        <v>#N/A</v>
      </c>
      <c r="GE18" s="179" t="e">
        <f t="shared" si="199"/>
        <v>#N/A</v>
      </c>
      <c r="GF18" s="179" t="e">
        <f t="shared" si="200"/>
        <v>#N/A</v>
      </c>
      <c r="GG18" s="179" t="e">
        <f t="shared" si="201"/>
        <v>#N/A</v>
      </c>
      <c r="GH18" s="179" t="e">
        <f t="shared" si="202"/>
        <v>#N/A</v>
      </c>
      <c r="GI18" s="179" t="e">
        <f t="shared" si="203"/>
        <v>#N/A</v>
      </c>
      <c r="GJ18" s="179" t="e">
        <f t="shared" si="204"/>
        <v>#N/A</v>
      </c>
      <c r="GK18" s="179" t="e">
        <f t="shared" si="205"/>
        <v>#N/A</v>
      </c>
      <c r="GL18" s="179" t="e">
        <f t="shared" si="206"/>
        <v>#N/A</v>
      </c>
      <c r="GM18" s="179" t="e">
        <f t="shared" si="207"/>
        <v>#N/A</v>
      </c>
      <c r="GN18" s="179" t="e">
        <f t="shared" si="208"/>
        <v>#N/A</v>
      </c>
      <c r="GO18" s="179" t="e">
        <f t="shared" si="209"/>
        <v>#N/A</v>
      </c>
      <c r="GP18" s="179" t="e">
        <f t="shared" si="210"/>
        <v>#N/A</v>
      </c>
      <c r="GQ18" s="179" t="e">
        <f t="shared" si="211"/>
        <v>#N/A</v>
      </c>
      <c r="GR18" s="179" t="e">
        <f t="shared" si="212"/>
        <v>#N/A</v>
      </c>
      <c r="GS18" s="179" t="e">
        <f t="shared" si="213"/>
        <v>#N/A</v>
      </c>
      <c r="GT18" s="179" t="e">
        <f t="shared" si="214"/>
        <v>#N/A</v>
      </c>
      <c r="GU18" s="179" t="e">
        <f t="shared" si="215"/>
        <v>#N/A</v>
      </c>
      <c r="GV18" s="179" t="e">
        <f t="shared" si="216"/>
        <v>#N/A</v>
      </c>
      <c r="GW18" s="179" t="e">
        <f t="shared" si="217"/>
        <v>#N/A</v>
      </c>
      <c r="GX18" s="179" t="e">
        <f t="shared" si="218"/>
        <v>#N/A</v>
      </c>
      <c r="GY18" s="179" t="e">
        <f t="shared" si="219"/>
        <v>#N/A</v>
      </c>
      <c r="GZ18" s="179" t="e">
        <f t="shared" si="220"/>
        <v>#N/A</v>
      </c>
      <c r="HA18" s="179" t="e">
        <f t="shared" si="221"/>
        <v>#N/A</v>
      </c>
      <c r="HB18" s="179" t="e">
        <f t="shared" si="222"/>
        <v>#N/A</v>
      </c>
      <c r="HC18" s="179" t="e">
        <f t="shared" si="223"/>
        <v>#N/A</v>
      </c>
      <c r="HD18" s="179" t="e">
        <f t="shared" si="224"/>
        <v>#N/A</v>
      </c>
      <c r="HE18" s="179" t="e">
        <f t="shared" si="225"/>
        <v>#N/A</v>
      </c>
      <c r="HF18" s="179" t="e">
        <f t="shared" si="226"/>
        <v>#N/A</v>
      </c>
      <c r="HG18" s="179" t="e">
        <f t="shared" si="227"/>
        <v>#N/A</v>
      </c>
      <c r="HH18" s="179" t="e">
        <f t="shared" si="228"/>
        <v>#N/A</v>
      </c>
      <c r="HI18" s="179" t="e">
        <f t="shared" si="229"/>
        <v>#N/A</v>
      </c>
      <c r="HJ18" s="179" t="e">
        <f t="shared" si="230"/>
        <v>#N/A</v>
      </c>
      <c r="HK18" s="179" t="e">
        <f t="shared" si="231"/>
        <v>#N/A</v>
      </c>
      <c r="HL18" s="179" t="e">
        <f t="shared" si="232"/>
        <v>#N/A</v>
      </c>
      <c r="HM18" s="179" t="e">
        <f t="shared" si="233"/>
        <v>#N/A</v>
      </c>
      <c r="HN18" s="179" t="e">
        <f t="shared" si="234"/>
        <v>#N/A</v>
      </c>
      <c r="HO18" s="179" t="e">
        <f t="shared" si="235"/>
        <v>#N/A</v>
      </c>
    </row>
    <row r="19" spans="1:223" hidden="1" x14ac:dyDescent="0.25">
      <c r="A19" s="4">
        <v>16</v>
      </c>
      <c r="B19" s="104" t="str">
        <f t="shared" si="10"/>
        <v/>
      </c>
      <c r="C19" s="103"/>
      <c r="D19" s="104" t="str">
        <f t="shared" si="11"/>
        <v/>
      </c>
      <c r="E19" s="38" t="str">
        <f t="shared" si="0"/>
        <v/>
      </c>
      <c r="F19" s="38" t="str">
        <f t="shared" si="1"/>
        <v/>
      </c>
      <c r="G19" s="81" t="str">
        <f t="shared" si="12"/>
        <v/>
      </c>
      <c r="H19" s="24"/>
      <c r="I19" s="61"/>
      <c r="J19" s="82" t="str">
        <f>IF(AND(B19&gt;0,C19&gt;0,D19&gt;0,NOT(ISBLANK(H19))),(D19-B19)*VLOOKUP(H19,VLookups!$A$2:$B$8,2,FALSE),"")</f>
        <v/>
      </c>
      <c r="K19" s="83" t="str">
        <f t="shared" si="2"/>
        <v/>
      </c>
      <c r="L19" s="103"/>
      <c r="M19" s="34" t="str">
        <f>IF(AND(L19&gt;0,C19&gt;0,J19&gt;0,NOT(ISBLANK(H19))),ABS(VLOOKUP($L$1,VLookups!$A$38:$B$39,2,FALSE)-_xlfn.NORM.DIST(L19,G19,J19,TRUE)),"")</f>
        <v/>
      </c>
      <c r="N19" s="102" t="str">
        <f>IF(AND($B19&gt;0,$C19&gt;0,$D19&gt;0,NOT(ISBLANK($H19))),_xlfn.NORM.INV(ABS(VLOOKUP($L$1,VLookups!$A$38:$B$39,2,FALSE)-N$3),$G19,$J19),"")</f>
        <v/>
      </c>
      <c r="O19" s="101" t="str">
        <f>IF(AND($B19&gt;0,$C19&gt;0,$D19&gt;0,NOT(ISBLANK($H19))),_xlfn.NORM.INV(ABS(VLOOKUP($L$1,VLookups!$A$38:$B$39,2,FALSE)-O$3),$G19,$J19),"")</f>
        <v/>
      </c>
      <c r="P19" s="102" t="str">
        <f>IF(AND($B19&gt;0,$C19&gt;0,$D19&gt;0,NOT(ISBLANK($H19))),_xlfn.NORM.INV(ABS(VLOOKUP($L$1,VLookups!$A$38:$B$39,2,FALSE)-P$3),$G19,$J19),"")</f>
        <v/>
      </c>
      <c r="Q19" s="101" t="str">
        <f>IF(AND($B19&gt;0,$C19&gt;0,$D19&gt;0,NOT(ISBLANK($H19))),_xlfn.NORM.INV(ABS(VLOOKUP($L$1,VLookups!$A$38:$B$39,2,FALSE)-Q$3),$G19,$J19),"")</f>
        <v/>
      </c>
      <c r="R19" s="102" t="str">
        <f>IF(AND($B19&gt;0,$C19&gt;0,$D19&gt;0,NOT(ISBLANK($H19))),_xlfn.NORM.INV(ABS(VLOOKUP($L$1,VLookups!$A$38:$B$39,2,FALSE)-R$3),$G19,$J19),"")</f>
        <v/>
      </c>
      <c r="S19" s="101" t="str">
        <f>IF(AND($B19&gt;0,$C19&gt;0,$D19&gt;0,NOT(ISBLANK($H19))),_xlfn.NORM.INV(ABS(VLOOKUP($L$1,VLookups!$A$38:$B$39,2,FALSE)-S$3),$G19,$J19),"")</f>
        <v/>
      </c>
      <c r="T19" s="5"/>
      <c r="U19" s="178" t="str">
        <f t="shared" si="13"/>
        <v/>
      </c>
      <c r="V19" s="52" t="str">
        <f t="shared" ref="V19:AO19" si="257">IF(ISNONTEXT($U19),W19-$U19,"")</f>
        <v/>
      </c>
      <c r="W19" s="52" t="str">
        <f t="shared" si="257"/>
        <v/>
      </c>
      <c r="X19" s="52" t="str">
        <f t="shared" si="257"/>
        <v/>
      </c>
      <c r="Y19" s="52" t="str">
        <f t="shared" si="257"/>
        <v/>
      </c>
      <c r="Z19" s="52" t="str">
        <f t="shared" si="257"/>
        <v/>
      </c>
      <c r="AA19" s="52" t="str">
        <f t="shared" si="257"/>
        <v/>
      </c>
      <c r="AB19" s="52" t="str">
        <f t="shared" si="257"/>
        <v/>
      </c>
      <c r="AC19" s="52" t="str">
        <f t="shared" si="257"/>
        <v/>
      </c>
      <c r="AD19" s="52" t="str">
        <f t="shared" si="257"/>
        <v/>
      </c>
      <c r="AE19" s="52" t="str">
        <f t="shared" si="257"/>
        <v/>
      </c>
      <c r="AF19" s="52" t="str">
        <f t="shared" si="257"/>
        <v/>
      </c>
      <c r="AG19" s="52" t="str">
        <f t="shared" si="257"/>
        <v/>
      </c>
      <c r="AH19" s="52" t="str">
        <f t="shared" si="257"/>
        <v/>
      </c>
      <c r="AI19" s="52" t="str">
        <f t="shared" si="257"/>
        <v/>
      </c>
      <c r="AJ19" s="52" t="str">
        <f t="shared" si="257"/>
        <v/>
      </c>
      <c r="AK19" s="52" t="str">
        <f t="shared" si="257"/>
        <v/>
      </c>
      <c r="AL19" s="52" t="str">
        <f t="shared" si="257"/>
        <v/>
      </c>
      <c r="AM19" s="52" t="str">
        <f t="shared" si="257"/>
        <v/>
      </c>
      <c r="AN19" s="52" t="str">
        <f t="shared" si="257"/>
        <v/>
      </c>
      <c r="AO19" s="52" t="str">
        <f t="shared" si="257"/>
        <v/>
      </c>
      <c r="AP19" s="193" t="str">
        <f t="shared" si="15"/>
        <v/>
      </c>
      <c r="AQ19" s="52" t="str">
        <f t="shared" ref="AQ19:DB19" si="258">IF(ISNONTEXT($U19),AP19+$U19,"")</f>
        <v/>
      </c>
      <c r="AR19" s="52" t="str">
        <f t="shared" si="258"/>
        <v/>
      </c>
      <c r="AS19" s="52" t="str">
        <f t="shared" si="258"/>
        <v/>
      </c>
      <c r="AT19" s="52" t="str">
        <f t="shared" si="258"/>
        <v/>
      </c>
      <c r="AU19" s="52" t="str">
        <f t="shared" si="258"/>
        <v/>
      </c>
      <c r="AV19" s="52" t="str">
        <f t="shared" si="258"/>
        <v/>
      </c>
      <c r="AW19" s="52" t="str">
        <f t="shared" si="258"/>
        <v/>
      </c>
      <c r="AX19" s="52" t="str">
        <f t="shared" si="258"/>
        <v/>
      </c>
      <c r="AY19" s="52" t="str">
        <f t="shared" si="258"/>
        <v/>
      </c>
      <c r="AZ19" s="52" t="str">
        <f t="shared" si="258"/>
        <v/>
      </c>
      <c r="BA19" s="52" t="str">
        <f t="shared" si="258"/>
        <v/>
      </c>
      <c r="BB19" s="52" t="str">
        <f t="shared" si="258"/>
        <v/>
      </c>
      <c r="BC19" s="52" t="str">
        <f t="shared" si="258"/>
        <v/>
      </c>
      <c r="BD19" s="52" t="str">
        <f t="shared" si="258"/>
        <v/>
      </c>
      <c r="BE19" s="52" t="str">
        <f t="shared" si="258"/>
        <v/>
      </c>
      <c r="BF19" s="52" t="str">
        <f t="shared" si="258"/>
        <v/>
      </c>
      <c r="BG19" s="52" t="str">
        <f t="shared" si="258"/>
        <v/>
      </c>
      <c r="BH19" s="52" t="str">
        <f t="shared" si="258"/>
        <v/>
      </c>
      <c r="BI19" s="52" t="str">
        <f t="shared" si="258"/>
        <v/>
      </c>
      <c r="BJ19" s="52" t="str">
        <f t="shared" si="258"/>
        <v/>
      </c>
      <c r="BK19" s="52" t="str">
        <f t="shared" si="258"/>
        <v/>
      </c>
      <c r="BL19" s="52" t="str">
        <f t="shared" si="258"/>
        <v/>
      </c>
      <c r="BM19" s="52" t="str">
        <f t="shared" si="258"/>
        <v/>
      </c>
      <c r="BN19" s="52" t="str">
        <f t="shared" si="258"/>
        <v/>
      </c>
      <c r="BO19" s="52" t="str">
        <f t="shared" si="258"/>
        <v/>
      </c>
      <c r="BP19" s="52" t="str">
        <f t="shared" si="258"/>
        <v/>
      </c>
      <c r="BQ19" s="52" t="str">
        <f t="shared" si="258"/>
        <v/>
      </c>
      <c r="BR19" s="52" t="str">
        <f t="shared" si="258"/>
        <v/>
      </c>
      <c r="BS19" s="52" t="str">
        <f t="shared" si="258"/>
        <v/>
      </c>
      <c r="BT19" s="52" t="str">
        <f t="shared" si="258"/>
        <v/>
      </c>
      <c r="BU19" s="52" t="str">
        <f t="shared" si="258"/>
        <v/>
      </c>
      <c r="BV19" s="52" t="str">
        <f t="shared" si="258"/>
        <v/>
      </c>
      <c r="BW19" s="52" t="str">
        <f t="shared" si="258"/>
        <v/>
      </c>
      <c r="BX19" s="52" t="str">
        <f t="shared" si="258"/>
        <v/>
      </c>
      <c r="BY19" s="52" t="str">
        <f t="shared" si="258"/>
        <v/>
      </c>
      <c r="BZ19" s="52" t="str">
        <f t="shared" si="258"/>
        <v/>
      </c>
      <c r="CA19" s="52" t="str">
        <f t="shared" si="258"/>
        <v/>
      </c>
      <c r="CB19" s="52" t="str">
        <f t="shared" si="258"/>
        <v/>
      </c>
      <c r="CC19" s="52" t="str">
        <f t="shared" si="258"/>
        <v/>
      </c>
      <c r="CD19" s="52" t="str">
        <f t="shared" si="258"/>
        <v/>
      </c>
      <c r="CE19" s="52" t="str">
        <f t="shared" si="258"/>
        <v/>
      </c>
      <c r="CF19" s="52" t="str">
        <f t="shared" si="258"/>
        <v/>
      </c>
      <c r="CG19" s="52" t="str">
        <f t="shared" si="258"/>
        <v/>
      </c>
      <c r="CH19" s="52" t="str">
        <f t="shared" si="258"/>
        <v/>
      </c>
      <c r="CI19" s="52" t="str">
        <f t="shared" si="258"/>
        <v/>
      </c>
      <c r="CJ19" s="52" t="str">
        <f t="shared" si="258"/>
        <v/>
      </c>
      <c r="CK19" s="52" t="str">
        <f t="shared" si="258"/>
        <v/>
      </c>
      <c r="CL19" s="52" t="str">
        <f t="shared" si="258"/>
        <v/>
      </c>
      <c r="CM19" s="52" t="str">
        <f t="shared" si="258"/>
        <v/>
      </c>
      <c r="CN19" s="52" t="str">
        <f t="shared" si="258"/>
        <v/>
      </c>
      <c r="CO19" s="52" t="str">
        <f t="shared" si="258"/>
        <v/>
      </c>
      <c r="CP19" s="52" t="str">
        <f t="shared" si="258"/>
        <v/>
      </c>
      <c r="CQ19" s="52" t="str">
        <f t="shared" si="258"/>
        <v/>
      </c>
      <c r="CR19" s="52" t="str">
        <f t="shared" si="258"/>
        <v/>
      </c>
      <c r="CS19" s="52" t="str">
        <f t="shared" si="258"/>
        <v/>
      </c>
      <c r="CT19" s="52" t="str">
        <f t="shared" si="258"/>
        <v/>
      </c>
      <c r="CU19" s="52" t="str">
        <f t="shared" si="258"/>
        <v/>
      </c>
      <c r="CV19" s="52" t="str">
        <f t="shared" si="258"/>
        <v/>
      </c>
      <c r="CW19" s="52" t="str">
        <f t="shared" si="258"/>
        <v/>
      </c>
      <c r="CX19" s="52" t="str">
        <f t="shared" si="258"/>
        <v/>
      </c>
      <c r="CY19" s="52" t="str">
        <f t="shared" si="258"/>
        <v/>
      </c>
      <c r="CZ19" s="52" t="str">
        <f t="shared" si="258"/>
        <v/>
      </c>
      <c r="DA19" s="52" t="str">
        <f t="shared" si="258"/>
        <v/>
      </c>
      <c r="DB19" s="52" t="str">
        <f t="shared" si="258"/>
        <v/>
      </c>
      <c r="DC19" s="52" t="str">
        <f t="shared" ref="DC19:DR19" si="259">IF(ISNONTEXT($U19),DB19+$U19,"")</f>
        <v/>
      </c>
      <c r="DD19" s="52" t="str">
        <f t="shared" si="259"/>
        <v/>
      </c>
      <c r="DE19" s="52" t="str">
        <f t="shared" si="259"/>
        <v/>
      </c>
      <c r="DF19" s="52" t="str">
        <f t="shared" si="259"/>
        <v/>
      </c>
      <c r="DG19" s="52" t="str">
        <f t="shared" si="259"/>
        <v/>
      </c>
      <c r="DH19" s="52" t="str">
        <f t="shared" si="259"/>
        <v/>
      </c>
      <c r="DI19" s="52" t="str">
        <f t="shared" si="259"/>
        <v/>
      </c>
      <c r="DJ19" s="52" t="str">
        <f t="shared" si="259"/>
        <v/>
      </c>
      <c r="DK19" s="52" t="str">
        <f t="shared" si="259"/>
        <v/>
      </c>
      <c r="DL19" s="52" t="str">
        <f t="shared" si="259"/>
        <v/>
      </c>
      <c r="DM19" s="52" t="str">
        <f t="shared" si="259"/>
        <v/>
      </c>
      <c r="DN19" s="52" t="str">
        <f t="shared" si="259"/>
        <v/>
      </c>
      <c r="DO19" s="52" t="str">
        <f t="shared" si="259"/>
        <v/>
      </c>
      <c r="DP19" s="52" t="str">
        <f t="shared" si="259"/>
        <v/>
      </c>
      <c r="DQ19" s="52" t="str">
        <f t="shared" si="259"/>
        <v/>
      </c>
      <c r="DR19" s="52" t="str">
        <f t="shared" si="259"/>
        <v/>
      </c>
      <c r="DS19" s="179" t="e">
        <f t="shared" si="135"/>
        <v>#N/A</v>
      </c>
      <c r="DT19" s="179" t="e">
        <f t="shared" si="136"/>
        <v>#N/A</v>
      </c>
      <c r="DU19" s="179" t="e">
        <f t="shared" si="137"/>
        <v>#N/A</v>
      </c>
      <c r="DV19" s="179" t="e">
        <f t="shared" si="138"/>
        <v>#N/A</v>
      </c>
      <c r="DW19" s="179" t="e">
        <f t="shared" si="139"/>
        <v>#N/A</v>
      </c>
      <c r="DX19" s="179" t="e">
        <f t="shared" si="140"/>
        <v>#N/A</v>
      </c>
      <c r="DY19" s="179" t="e">
        <f t="shared" si="141"/>
        <v>#N/A</v>
      </c>
      <c r="DZ19" s="179" t="e">
        <f t="shared" si="142"/>
        <v>#N/A</v>
      </c>
      <c r="EA19" s="179" t="e">
        <f t="shared" si="143"/>
        <v>#N/A</v>
      </c>
      <c r="EB19" s="179" t="e">
        <f t="shared" si="144"/>
        <v>#N/A</v>
      </c>
      <c r="EC19" s="179" t="e">
        <f t="shared" si="145"/>
        <v>#N/A</v>
      </c>
      <c r="ED19" s="179" t="e">
        <f t="shared" si="146"/>
        <v>#N/A</v>
      </c>
      <c r="EE19" s="179" t="e">
        <f t="shared" si="147"/>
        <v>#N/A</v>
      </c>
      <c r="EF19" s="179" t="e">
        <f t="shared" si="148"/>
        <v>#N/A</v>
      </c>
      <c r="EG19" s="179" t="e">
        <f t="shared" si="149"/>
        <v>#N/A</v>
      </c>
      <c r="EH19" s="179" t="e">
        <f t="shared" si="150"/>
        <v>#N/A</v>
      </c>
      <c r="EI19" s="179" t="e">
        <f t="shared" si="151"/>
        <v>#N/A</v>
      </c>
      <c r="EJ19" s="179" t="e">
        <f t="shared" si="152"/>
        <v>#N/A</v>
      </c>
      <c r="EK19" s="179" t="e">
        <f t="shared" si="153"/>
        <v>#N/A</v>
      </c>
      <c r="EL19" s="179" t="e">
        <f t="shared" si="154"/>
        <v>#N/A</v>
      </c>
      <c r="EM19" s="179" t="e">
        <f t="shared" si="155"/>
        <v>#N/A</v>
      </c>
      <c r="EN19" s="179" t="e">
        <f t="shared" si="156"/>
        <v>#N/A</v>
      </c>
      <c r="EO19" s="179" t="e">
        <f t="shared" si="157"/>
        <v>#N/A</v>
      </c>
      <c r="EP19" s="179" t="e">
        <f t="shared" si="158"/>
        <v>#N/A</v>
      </c>
      <c r="EQ19" s="179" t="e">
        <f t="shared" si="159"/>
        <v>#N/A</v>
      </c>
      <c r="ER19" s="179" t="e">
        <f t="shared" si="160"/>
        <v>#N/A</v>
      </c>
      <c r="ES19" s="179" t="e">
        <f t="shared" si="161"/>
        <v>#N/A</v>
      </c>
      <c r="ET19" s="179" t="e">
        <f t="shared" si="162"/>
        <v>#N/A</v>
      </c>
      <c r="EU19" s="179" t="e">
        <f t="shared" si="163"/>
        <v>#N/A</v>
      </c>
      <c r="EV19" s="179" t="e">
        <f t="shared" si="164"/>
        <v>#N/A</v>
      </c>
      <c r="EW19" s="179" t="e">
        <f t="shared" si="165"/>
        <v>#N/A</v>
      </c>
      <c r="EX19" s="179" t="e">
        <f t="shared" si="166"/>
        <v>#N/A</v>
      </c>
      <c r="EY19" s="179" t="e">
        <f t="shared" si="167"/>
        <v>#N/A</v>
      </c>
      <c r="EZ19" s="179" t="e">
        <f t="shared" si="168"/>
        <v>#N/A</v>
      </c>
      <c r="FA19" s="179" t="e">
        <f t="shared" si="169"/>
        <v>#N/A</v>
      </c>
      <c r="FB19" s="179" t="e">
        <f t="shared" si="170"/>
        <v>#N/A</v>
      </c>
      <c r="FC19" s="179" t="e">
        <f t="shared" si="171"/>
        <v>#N/A</v>
      </c>
      <c r="FD19" s="179" t="e">
        <f t="shared" si="172"/>
        <v>#N/A</v>
      </c>
      <c r="FE19" s="179" t="e">
        <f t="shared" si="173"/>
        <v>#N/A</v>
      </c>
      <c r="FF19" s="179" t="e">
        <f t="shared" si="174"/>
        <v>#N/A</v>
      </c>
      <c r="FG19" s="179" t="e">
        <f t="shared" si="175"/>
        <v>#N/A</v>
      </c>
      <c r="FH19" s="179" t="e">
        <f t="shared" si="176"/>
        <v>#N/A</v>
      </c>
      <c r="FI19" s="179" t="e">
        <f t="shared" si="177"/>
        <v>#N/A</v>
      </c>
      <c r="FJ19" s="179" t="e">
        <f t="shared" si="178"/>
        <v>#N/A</v>
      </c>
      <c r="FK19" s="179" t="e">
        <f t="shared" si="179"/>
        <v>#N/A</v>
      </c>
      <c r="FL19" s="179" t="e">
        <f t="shared" si="180"/>
        <v>#N/A</v>
      </c>
      <c r="FM19" s="179" t="e">
        <f t="shared" si="181"/>
        <v>#N/A</v>
      </c>
      <c r="FN19" s="179" t="e">
        <f t="shared" si="182"/>
        <v>#N/A</v>
      </c>
      <c r="FO19" s="179" t="e">
        <f t="shared" si="183"/>
        <v>#N/A</v>
      </c>
      <c r="FP19" s="179" t="e">
        <f t="shared" si="184"/>
        <v>#N/A</v>
      </c>
      <c r="FQ19" s="179" t="e">
        <f t="shared" si="185"/>
        <v>#N/A</v>
      </c>
      <c r="FR19" s="179" t="e">
        <f t="shared" si="186"/>
        <v>#N/A</v>
      </c>
      <c r="FS19" s="179" t="e">
        <f t="shared" si="187"/>
        <v>#N/A</v>
      </c>
      <c r="FT19" s="179" t="e">
        <f t="shared" si="188"/>
        <v>#N/A</v>
      </c>
      <c r="FU19" s="179" t="e">
        <f t="shared" si="189"/>
        <v>#N/A</v>
      </c>
      <c r="FV19" s="179" t="e">
        <f t="shared" si="190"/>
        <v>#N/A</v>
      </c>
      <c r="FW19" s="179" t="e">
        <f t="shared" si="191"/>
        <v>#N/A</v>
      </c>
      <c r="FX19" s="179" t="e">
        <f t="shared" si="192"/>
        <v>#N/A</v>
      </c>
      <c r="FY19" s="179" t="e">
        <f t="shared" si="193"/>
        <v>#N/A</v>
      </c>
      <c r="FZ19" s="179" t="e">
        <f t="shared" si="194"/>
        <v>#N/A</v>
      </c>
      <c r="GA19" s="179" t="e">
        <f t="shared" si="195"/>
        <v>#N/A</v>
      </c>
      <c r="GB19" s="179" t="e">
        <f t="shared" si="196"/>
        <v>#N/A</v>
      </c>
      <c r="GC19" s="179" t="e">
        <f t="shared" si="197"/>
        <v>#N/A</v>
      </c>
      <c r="GD19" s="179" t="e">
        <f t="shared" si="198"/>
        <v>#N/A</v>
      </c>
      <c r="GE19" s="179" t="e">
        <f t="shared" si="199"/>
        <v>#N/A</v>
      </c>
      <c r="GF19" s="179" t="e">
        <f t="shared" si="200"/>
        <v>#N/A</v>
      </c>
      <c r="GG19" s="179" t="e">
        <f t="shared" si="201"/>
        <v>#N/A</v>
      </c>
      <c r="GH19" s="179" t="e">
        <f t="shared" si="202"/>
        <v>#N/A</v>
      </c>
      <c r="GI19" s="179" t="e">
        <f t="shared" si="203"/>
        <v>#N/A</v>
      </c>
      <c r="GJ19" s="179" t="e">
        <f t="shared" si="204"/>
        <v>#N/A</v>
      </c>
      <c r="GK19" s="179" t="e">
        <f t="shared" si="205"/>
        <v>#N/A</v>
      </c>
      <c r="GL19" s="179" t="e">
        <f t="shared" si="206"/>
        <v>#N/A</v>
      </c>
      <c r="GM19" s="179" t="e">
        <f t="shared" si="207"/>
        <v>#N/A</v>
      </c>
      <c r="GN19" s="179" t="e">
        <f t="shared" si="208"/>
        <v>#N/A</v>
      </c>
      <c r="GO19" s="179" t="e">
        <f t="shared" si="209"/>
        <v>#N/A</v>
      </c>
      <c r="GP19" s="179" t="e">
        <f t="shared" si="210"/>
        <v>#N/A</v>
      </c>
      <c r="GQ19" s="179" t="e">
        <f t="shared" si="211"/>
        <v>#N/A</v>
      </c>
      <c r="GR19" s="179" t="e">
        <f t="shared" si="212"/>
        <v>#N/A</v>
      </c>
      <c r="GS19" s="179" t="e">
        <f t="shared" si="213"/>
        <v>#N/A</v>
      </c>
      <c r="GT19" s="179" t="e">
        <f t="shared" si="214"/>
        <v>#N/A</v>
      </c>
      <c r="GU19" s="179" t="e">
        <f t="shared" si="215"/>
        <v>#N/A</v>
      </c>
      <c r="GV19" s="179" t="e">
        <f t="shared" si="216"/>
        <v>#N/A</v>
      </c>
      <c r="GW19" s="179" t="e">
        <f t="shared" si="217"/>
        <v>#N/A</v>
      </c>
      <c r="GX19" s="179" t="e">
        <f t="shared" si="218"/>
        <v>#N/A</v>
      </c>
      <c r="GY19" s="179" t="e">
        <f t="shared" si="219"/>
        <v>#N/A</v>
      </c>
      <c r="GZ19" s="179" t="e">
        <f t="shared" si="220"/>
        <v>#N/A</v>
      </c>
      <c r="HA19" s="179" t="e">
        <f t="shared" si="221"/>
        <v>#N/A</v>
      </c>
      <c r="HB19" s="179" t="e">
        <f t="shared" si="222"/>
        <v>#N/A</v>
      </c>
      <c r="HC19" s="179" t="e">
        <f t="shared" si="223"/>
        <v>#N/A</v>
      </c>
      <c r="HD19" s="179" t="e">
        <f t="shared" si="224"/>
        <v>#N/A</v>
      </c>
      <c r="HE19" s="179" t="e">
        <f t="shared" si="225"/>
        <v>#N/A</v>
      </c>
      <c r="HF19" s="179" t="e">
        <f t="shared" si="226"/>
        <v>#N/A</v>
      </c>
      <c r="HG19" s="179" t="e">
        <f t="shared" si="227"/>
        <v>#N/A</v>
      </c>
      <c r="HH19" s="179" t="e">
        <f t="shared" si="228"/>
        <v>#N/A</v>
      </c>
      <c r="HI19" s="179" t="e">
        <f t="shared" si="229"/>
        <v>#N/A</v>
      </c>
      <c r="HJ19" s="179" t="e">
        <f t="shared" si="230"/>
        <v>#N/A</v>
      </c>
      <c r="HK19" s="179" t="e">
        <f t="shared" si="231"/>
        <v>#N/A</v>
      </c>
      <c r="HL19" s="179" t="e">
        <f t="shared" si="232"/>
        <v>#N/A</v>
      </c>
      <c r="HM19" s="179" t="e">
        <f t="shared" si="233"/>
        <v>#N/A</v>
      </c>
      <c r="HN19" s="179" t="e">
        <f t="shared" si="234"/>
        <v>#N/A</v>
      </c>
      <c r="HO19" s="179" t="e">
        <f t="shared" si="235"/>
        <v>#N/A</v>
      </c>
    </row>
    <row r="20" spans="1:223" hidden="1" x14ac:dyDescent="0.25">
      <c r="A20" s="4">
        <v>17</v>
      </c>
      <c r="B20" s="104" t="str">
        <f t="shared" si="10"/>
        <v/>
      </c>
      <c r="C20" s="103"/>
      <c r="D20" s="104" t="str">
        <f t="shared" si="11"/>
        <v/>
      </c>
      <c r="E20" s="38" t="str">
        <f t="shared" si="0"/>
        <v/>
      </c>
      <c r="F20" s="38" t="str">
        <f t="shared" si="1"/>
        <v/>
      </c>
      <c r="G20" s="81" t="str">
        <f t="shared" si="12"/>
        <v/>
      </c>
      <c r="H20" s="24"/>
      <c r="I20" s="61"/>
      <c r="J20" s="82" t="str">
        <f>IF(AND(B20&gt;0,C20&gt;0,D20&gt;0,NOT(ISBLANK(H20))),(D20-B20)*VLOOKUP(H20,VLookups!$A$2:$B$8,2,FALSE),"")</f>
        <v/>
      </c>
      <c r="K20" s="83" t="str">
        <f t="shared" si="2"/>
        <v/>
      </c>
      <c r="L20" s="103"/>
      <c r="M20" s="34" t="str">
        <f>IF(AND(L20&gt;0,C20&gt;0,J20&gt;0,NOT(ISBLANK(H20))),ABS(VLOOKUP($L$1,VLookups!$A$38:$B$39,2,FALSE)-_xlfn.NORM.DIST(L20,G20,J20,TRUE)),"")</f>
        <v/>
      </c>
      <c r="N20" s="102" t="str">
        <f>IF(AND($B20&gt;0,$C20&gt;0,$D20&gt;0,NOT(ISBLANK($H20))),_xlfn.NORM.INV(ABS(VLOOKUP($L$1,VLookups!$A$38:$B$39,2,FALSE)-N$3),$G20,$J20),"")</f>
        <v/>
      </c>
      <c r="O20" s="101" t="str">
        <f>IF(AND($B20&gt;0,$C20&gt;0,$D20&gt;0,NOT(ISBLANK($H20))),_xlfn.NORM.INV(ABS(VLOOKUP($L$1,VLookups!$A$38:$B$39,2,FALSE)-O$3),$G20,$J20),"")</f>
        <v/>
      </c>
      <c r="P20" s="102" t="str">
        <f>IF(AND($B20&gt;0,$C20&gt;0,$D20&gt;0,NOT(ISBLANK($H20))),_xlfn.NORM.INV(ABS(VLOOKUP($L$1,VLookups!$A$38:$B$39,2,FALSE)-P$3),$G20,$J20),"")</f>
        <v/>
      </c>
      <c r="Q20" s="101" t="str">
        <f>IF(AND($B20&gt;0,$C20&gt;0,$D20&gt;0,NOT(ISBLANK($H20))),_xlfn.NORM.INV(ABS(VLOOKUP($L$1,VLookups!$A$38:$B$39,2,FALSE)-Q$3),$G20,$J20),"")</f>
        <v/>
      </c>
      <c r="R20" s="102" t="str">
        <f>IF(AND($B20&gt;0,$C20&gt;0,$D20&gt;0,NOT(ISBLANK($H20))),_xlfn.NORM.INV(ABS(VLOOKUP($L$1,VLookups!$A$38:$B$39,2,FALSE)-R$3),$G20,$J20),"")</f>
        <v/>
      </c>
      <c r="S20" s="101" t="str">
        <f>IF(AND($B20&gt;0,$C20&gt;0,$D20&gt;0,NOT(ISBLANK($H20))),_xlfn.NORM.INV(ABS(VLOOKUP($L$1,VLookups!$A$38:$B$39,2,FALSE)-S$3),$G20,$J20),"")</f>
        <v/>
      </c>
      <c r="T20" s="5"/>
      <c r="U20" s="178" t="str">
        <f t="shared" si="13"/>
        <v/>
      </c>
      <c r="V20" s="52" t="str">
        <f t="shared" ref="V20:AO20" si="260">IF(ISNONTEXT($U20),W20-$U20,"")</f>
        <v/>
      </c>
      <c r="W20" s="52" t="str">
        <f t="shared" si="260"/>
        <v/>
      </c>
      <c r="X20" s="52" t="str">
        <f t="shared" si="260"/>
        <v/>
      </c>
      <c r="Y20" s="52" t="str">
        <f t="shared" si="260"/>
        <v/>
      </c>
      <c r="Z20" s="52" t="str">
        <f t="shared" si="260"/>
        <v/>
      </c>
      <c r="AA20" s="52" t="str">
        <f t="shared" si="260"/>
        <v/>
      </c>
      <c r="AB20" s="52" t="str">
        <f t="shared" si="260"/>
        <v/>
      </c>
      <c r="AC20" s="52" t="str">
        <f t="shared" si="260"/>
        <v/>
      </c>
      <c r="AD20" s="52" t="str">
        <f t="shared" si="260"/>
        <v/>
      </c>
      <c r="AE20" s="52" t="str">
        <f t="shared" si="260"/>
        <v/>
      </c>
      <c r="AF20" s="52" t="str">
        <f t="shared" si="260"/>
        <v/>
      </c>
      <c r="AG20" s="52" t="str">
        <f t="shared" si="260"/>
        <v/>
      </c>
      <c r="AH20" s="52" t="str">
        <f t="shared" si="260"/>
        <v/>
      </c>
      <c r="AI20" s="52" t="str">
        <f t="shared" si="260"/>
        <v/>
      </c>
      <c r="AJ20" s="52" t="str">
        <f t="shared" si="260"/>
        <v/>
      </c>
      <c r="AK20" s="52" t="str">
        <f t="shared" si="260"/>
        <v/>
      </c>
      <c r="AL20" s="52" t="str">
        <f t="shared" si="260"/>
        <v/>
      </c>
      <c r="AM20" s="52" t="str">
        <f t="shared" si="260"/>
        <v/>
      </c>
      <c r="AN20" s="52" t="str">
        <f t="shared" si="260"/>
        <v/>
      </c>
      <c r="AO20" s="52" t="str">
        <f t="shared" si="260"/>
        <v/>
      </c>
      <c r="AP20" s="193" t="str">
        <f t="shared" si="15"/>
        <v/>
      </c>
      <c r="AQ20" s="52" t="str">
        <f t="shared" ref="AQ20:DB20" si="261">IF(ISNONTEXT($U20),AP20+$U20,"")</f>
        <v/>
      </c>
      <c r="AR20" s="52" t="str">
        <f t="shared" si="261"/>
        <v/>
      </c>
      <c r="AS20" s="52" t="str">
        <f t="shared" si="261"/>
        <v/>
      </c>
      <c r="AT20" s="52" t="str">
        <f t="shared" si="261"/>
        <v/>
      </c>
      <c r="AU20" s="52" t="str">
        <f t="shared" si="261"/>
        <v/>
      </c>
      <c r="AV20" s="52" t="str">
        <f t="shared" si="261"/>
        <v/>
      </c>
      <c r="AW20" s="52" t="str">
        <f t="shared" si="261"/>
        <v/>
      </c>
      <c r="AX20" s="52" t="str">
        <f t="shared" si="261"/>
        <v/>
      </c>
      <c r="AY20" s="52" t="str">
        <f t="shared" si="261"/>
        <v/>
      </c>
      <c r="AZ20" s="52" t="str">
        <f t="shared" si="261"/>
        <v/>
      </c>
      <c r="BA20" s="52" t="str">
        <f t="shared" si="261"/>
        <v/>
      </c>
      <c r="BB20" s="52" t="str">
        <f t="shared" si="261"/>
        <v/>
      </c>
      <c r="BC20" s="52" t="str">
        <f t="shared" si="261"/>
        <v/>
      </c>
      <c r="BD20" s="52" t="str">
        <f t="shared" si="261"/>
        <v/>
      </c>
      <c r="BE20" s="52" t="str">
        <f t="shared" si="261"/>
        <v/>
      </c>
      <c r="BF20" s="52" t="str">
        <f t="shared" si="261"/>
        <v/>
      </c>
      <c r="BG20" s="52" t="str">
        <f t="shared" si="261"/>
        <v/>
      </c>
      <c r="BH20" s="52" t="str">
        <f t="shared" si="261"/>
        <v/>
      </c>
      <c r="BI20" s="52" t="str">
        <f t="shared" si="261"/>
        <v/>
      </c>
      <c r="BJ20" s="52" t="str">
        <f t="shared" si="261"/>
        <v/>
      </c>
      <c r="BK20" s="52" t="str">
        <f t="shared" si="261"/>
        <v/>
      </c>
      <c r="BL20" s="52" t="str">
        <f t="shared" si="261"/>
        <v/>
      </c>
      <c r="BM20" s="52" t="str">
        <f t="shared" si="261"/>
        <v/>
      </c>
      <c r="BN20" s="52" t="str">
        <f t="shared" si="261"/>
        <v/>
      </c>
      <c r="BO20" s="52" t="str">
        <f t="shared" si="261"/>
        <v/>
      </c>
      <c r="BP20" s="52" t="str">
        <f t="shared" si="261"/>
        <v/>
      </c>
      <c r="BQ20" s="52" t="str">
        <f t="shared" si="261"/>
        <v/>
      </c>
      <c r="BR20" s="52" t="str">
        <f t="shared" si="261"/>
        <v/>
      </c>
      <c r="BS20" s="52" t="str">
        <f t="shared" si="261"/>
        <v/>
      </c>
      <c r="BT20" s="52" t="str">
        <f t="shared" si="261"/>
        <v/>
      </c>
      <c r="BU20" s="52" t="str">
        <f t="shared" si="261"/>
        <v/>
      </c>
      <c r="BV20" s="52" t="str">
        <f t="shared" si="261"/>
        <v/>
      </c>
      <c r="BW20" s="52" t="str">
        <f t="shared" si="261"/>
        <v/>
      </c>
      <c r="BX20" s="52" t="str">
        <f t="shared" si="261"/>
        <v/>
      </c>
      <c r="BY20" s="52" t="str">
        <f t="shared" si="261"/>
        <v/>
      </c>
      <c r="BZ20" s="52" t="str">
        <f t="shared" si="261"/>
        <v/>
      </c>
      <c r="CA20" s="52" t="str">
        <f t="shared" si="261"/>
        <v/>
      </c>
      <c r="CB20" s="52" t="str">
        <f t="shared" si="261"/>
        <v/>
      </c>
      <c r="CC20" s="52" t="str">
        <f t="shared" si="261"/>
        <v/>
      </c>
      <c r="CD20" s="52" t="str">
        <f t="shared" si="261"/>
        <v/>
      </c>
      <c r="CE20" s="52" t="str">
        <f t="shared" si="261"/>
        <v/>
      </c>
      <c r="CF20" s="52" t="str">
        <f t="shared" si="261"/>
        <v/>
      </c>
      <c r="CG20" s="52" t="str">
        <f t="shared" si="261"/>
        <v/>
      </c>
      <c r="CH20" s="52" t="str">
        <f t="shared" si="261"/>
        <v/>
      </c>
      <c r="CI20" s="52" t="str">
        <f t="shared" si="261"/>
        <v/>
      </c>
      <c r="CJ20" s="52" t="str">
        <f t="shared" si="261"/>
        <v/>
      </c>
      <c r="CK20" s="52" t="str">
        <f t="shared" si="261"/>
        <v/>
      </c>
      <c r="CL20" s="52" t="str">
        <f t="shared" si="261"/>
        <v/>
      </c>
      <c r="CM20" s="52" t="str">
        <f t="shared" si="261"/>
        <v/>
      </c>
      <c r="CN20" s="52" t="str">
        <f t="shared" si="261"/>
        <v/>
      </c>
      <c r="CO20" s="52" t="str">
        <f t="shared" si="261"/>
        <v/>
      </c>
      <c r="CP20" s="52" t="str">
        <f t="shared" si="261"/>
        <v/>
      </c>
      <c r="CQ20" s="52" t="str">
        <f t="shared" si="261"/>
        <v/>
      </c>
      <c r="CR20" s="52" t="str">
        <f t="shared" si="261"/>
        <v/>
      </c>
      <c r="CS20" s="52" t="str">
        <f t="shared" si="261"/>
        <v/>
      </c>
      <c r="CT20" s="52" t="str">
        <f t="shared" si="261"/>
        <v/>
      </c>
      <c r="CU20" s="52" t="str">
        <f t="shared" si="261"/>
        <v/>
      </c>
      <c r="CV20" s="52" t="str">
        <f t="shared" si="261"/>
        <v/>
      </c>
      <c r="CW20" s="52" t="str">
        <f t="shared" si="261"/>
        <v/>
      </c>
      <c r="CX20" s="52" t="str">
        <f t="shared" si="261"/>
        <v/>
      </c>
      <c r="CY20" s="52" t="str">
        <f t="shared" si="261"/>
        <v/>
      </c>
      <c r="CZ20" s="52" t="str">
        <f t="shared" si="261"/>
        <v/>
      </c>
      <c r="DA20" s="52" t="str">
        <f t="shared" si="261"/>
        <v/>
      </c>
      <c r="DB20" s="52" t="str">
        <f t="shared" si="261"/>
        <v/>
      </c>
      <c r="DC20" s="52" t="str">
        <f t="shared" ref="DC20:DR20" si="262">IF(ISNONTEXT($U20),DB20+$U20,"")</f>
        <v/>
      </c>
      <c r="DD20" s="52" t="str">
        <f t="shared" si="262"/>
        <v/>
      </c>
      <c r="DE20" s="52" t="str">
        <f t="shared" si="262"/>
        <v/>
      </c>
      <c r="DF20" s="52" t="str">
        <f t="shared" si="262"/>
        <v/>
      </c>
      <c r="DG20" s="52" t="str">
        <f t="shared" si="262"/>
        <v/>
      </c>
      <c r="DH20" s="52" t="str">
        <f t="shared" si="262"/>
        <v/>
      </c>
      <c r="DI20" s="52" t="str">
        <f t="shared" si="262"/>
        <v/>
      </c>
      <c r="DJ20" s="52" t="str">
        <f t="shared" si="262"/>
        <v/>
      </c>
      <c r="DK20" s="52" t="str">
        <f t="shared" si="262"/>
        <v/>
      </c>
      <c r="DL20" s="52" t="str">
        <f t="shared" si="262"/>
        <v/>
      </c>
      <c r="DM20" s="52" t="str">
        <f t="shared" si="262"/>
        <v/>
      </c>
      <c r="DN20" s="52" t="str">
        <f t="shared" si="262"/>
        <v/>
      </c>
      <c r="DO20" s="52" t="str">
        <f t="shared" si="262"/>
        <v/>
      </c>
      <c r="DP20" s="52" t="str">
        <f t="shared" si="262"/>
        <v/>
      </c>
      <c r="DQ20" s="52" t="str">
        <f t="shared" si="262"/>
        <v/>
      </c>
      <c r="DR20" s="52" t="str">
        <f t="shared" si="262"/>
        <v/>
      </c>
      <c r="DS20" s="179" t="e">
        <f t="shared" si="135"/>
        <v>#N/A</v>
      </c>
      <c r="DT20" s="179" t="e">
        <f t="shared" si="136"/>
        <v>#N/A</v>
      </c>
      <c r="DU20" s="179" t="e">
        <f t="shared" si="137"/>
        <v>#N/A</v>
      </c>
      <c r="DV20" s="179" t="e">
        <f t="shared" si="138"/>
        <v>#N/A</v>
      </c>
      <c r="DW20" s="179" t="e">
        <f t="shared" si="139"/>
        <v>#N/A</v>
      </c>
      <c r="DX20" s="179" t="e">
        <f t="shared" si="140"/>
        <v>#N/A</v>
      </c>
      <c r="DY20" s="179" t="e">
        <f t="shared" si="141"/>
        <v>#N/A</v>
      </c>
      <c r="DZ20" s="179" t="e">
        <f t="shared" si="142"/>
        <v>#N/A</v>
      </c>
      <c r="EA20" s="179" t="e">
        <f t="shared" si="143"/>
        <v>#N/A</v>
      </c>
      <c r="EB20" s="179" t="e">
        <f t="shared" si="144"/>
        <v>#N/A</v>
      </c>
      <c r="EC20" s="179" t="e">
        <f t="shared" si="145"/>
        <v>#N/A</v>
      </c>
      <c r="ED20" s="179" t="e">
        <f t="shared" si="146"/>
        <v>#N/A</v>
      </c>
      <c r="EE20" s="179" t="e">
        <f t="shared" si="147"/>
        <v>#N/A</v>
      </c>
      <c r="EF20" s="179" t="e">
        <f t="shared" si="148"/>
        <v>#N/A</v>
      </c>
      <c r="EG20" s="179" t="e">
        <f t="shared" si="149"/>
        <v>#N/A</v>
      </c>
      <c r="EH20" s="179" t="e">
        <f t="shared" si="150"/>
        <v>#N/A</v>
      </c>
      <c r="EI20" s="179" t="e">
        <f t="shared" si="151"/>
        <v>#N/A</v>
      </c>
      <c r="EJ20" s="179" t="e">
        <f t="shared" si="152"/>
        <v>#N/A</v>
      </c>
      <c r="EK20" s="179" t="e">
        <f t="shared" si="153"/>
        <v>#N/A</v>
      </c>
      <c r="EL20" s="179" t="e">
        <f t="shared" si="154"/>
        <v>#N/A</v>
      </c>
      <c r="EM20" s="179" t="e">
        <f t="shared" si="155"/>
        <v>#N/A</v>
      </c>
      <c r="EN20" s="179" t="e">
        <f t="shared" si="156"/>
        <v>#N/A</v>
      </c>
      <c r="EO20" s="179" t="e">
        <f t="shared" si="157"/>
        <v>#N/A</v>
      </c>
      <c r="EP20" s="179" t="e">
        <f t="shared" si="158"/>
        <v>#N/A</v>
      </c>
      <c r="EQ20" s="179" t="e">
        <f t="shared" si="159"/>
        <v>#N/A</v>
      </c>
      <c r="ER20" s="179" t="e">
        <f t="shared" si="160"/>
        <v>#N/A</v>
      </c>
      <c r="ES20" s="179" t="e">
        <f t="shared" si="161"/>
        <v>#N/A</v>
      </c>
      <c r="ET20" s="179" t="e">
        <f t="shared" si="162"/>
        <v>#N/A</v>
      </c>
      <c r="EU20" s="179" t="e">
        <f t="shared" si="163"/>
        <v>#N/A</v>
      </c>
      <c r="EV20" s="179" t="e">
        <f t="shared" si="164"/>
        <v>#N/A</v>
      </c>
      <c r="EW20" s="179" t="e">
        <f t="shared" si="165"/>
        <v>#N/A</v>
      </c>
      <c r="EX20" s="179" t="e">
        <f t="shared" si="166"/>
        <v>#N/A</v>
      </c>
      <c r="EY20" s="179" t="e">
        <f t="shared" si="167"/>
        <v>#N/A</v>
      </c>
      <c r="EZ20" s="179" t="e">
        <f t="shared" si="168"/>
        <v>#N/A</v>
      </c>
      <c r="FA20" s="179" t="e">
        <f t="shared" si="169"/>
        <v>#N/A</v>
      </c>
      <c r="FB20" s="179" t="e">
        <f t="shared" si="170"/>
        <v>#N/A</v>
      </c>
      <c r="FC20" s="179" t="e">
        <f t="shared" si="171"/>
        <v>#N/A</v>
      </c>
      <c r="FD20" s="179" t="e">
        <f t="shared" si="172"/>
        <v>#N/A</v>
      </c>
      <c r="FE20" s="179" t="e">
        <f t="shared" si="173"/>
        <v>#N/A</v>
      </c>
      <c r="FF20" s="179" t="e">
        <f t="shared" si="174"/>
        <v>#N/A</v>
      </c>
      <c r="FG20" s="179" t="e">
        <f t="shared" si="175"/>
        <v>#N/A</v>
      </c>
      <c r="FH20" s="179" t="e">
        <f t="shared" si="176"/>
        <v>#N/A</v>
      </c>
      <c r="FI20" s="179" t="e">
        <f t="shared" si="177"/>
        <v>#N/A</v>
      </c>
      <c r="FJ20" s="179" t="e">
        <f t="shared" si="178"/>
        <v>#N/A</v>
      </c>
      <c r="FK20" s="179" t="e">
        <f t="shared" si="179"/>
        <v>#N/A</v>
      </c>
      <c r="FL20" s="179" t="e">
        <f t="shared" si="180"/>
        <v>#N/A</v>
      </c>
      <c r="FM20" s="179" t="e">
        <f t="shared" si="181"/>
        <v>#N/A</v>
      </c>
      <c r="FN20" s="179" t="e">
        <f t="shared" si="182"/>
        <v>#N/A</v>
      </c>
      <c r="FO20" s="179" t="e">
        <f t="shared" si="183"/>
        <v>#N/A</v>
      </c>
      <c r="FP20" s="179" t="e">
        <f t="shared" si="184"/>
        <v>#N/A</v>
      </c>
      <c r="FQ20" s="179" t="e">
        <f t="shared" si="185"/>
        <v>#N/A</v>
      </c>
      <c r="FR20" s="179" t="e">
        <f t="shared" si="186"/>
        <v>#N/A</v>
      </c>
      <c r="FS20" s="179" t="e">
        <f t="shared" si="187"/>
        <v>#N/A</v>
      </c>
      <c r="FT20" s="179" t="e">
        <f t="shared" si="188"/>
        <v>#N/A</v>
      </c>
      <c r="FU20" s="179" t="e">
        <f t="shared" si="189"/>
        <v>#N/A</v>
      </c>
      <c r="FV20" s="179" t="e">
        <f t="shared" si="190"/>
        <v>#N/A</v>
      </c>
      <c r="FW20" s="179" t="e">
        <f t="shared" si="191"/>
        <v>#N/A</v>
      </c>
      <c r="FX20" s="179" t="e">
        <f t="shared" si="192"/>
        <v>#N/A</v>
      </c>
      <c r="FY20" s="179" t="e">
        <f t="shared" si="193"/>
        <v>#N/A</v>
      </c>
      <c r="FZ20" s="179" t="e">
        <f t="shared" si="194"/>
        <v>#N/A</v>
      </c>
      <c r="GA20" s="179" t="e">
        <f t="shared" si="195"/>
        <v>#N/A</v>
      </c>
      <c r="GB20" s="179" t="e">
        <f t="shared" si="196"/>
        <v>#N/A</v>
      </c>
      <c r="GC20" s="179" t="e">
        <f t="shared" si="197"/>
        <v>#N/A</v>
      </c>
      <c r="GD20" s="179" t="e">
        <f t="shared" si="198"/>
        <v>#N/A</v>
      </c>
      <c r="GE20" s="179" t="e">
        <f t="shared" si="199"/>
        <v>#N/A</v>
      </c>
      <c r="GF20" s="179" t="e">
        <f t="shared" si="200"/>
        <v>#N/A</v>
      </c>
      <c r="GG20" s="179" t="e">
        <f t="shared" si="201"/>
        <v>#N/A</v>
      </c>
      <c r="GH20" s="179" t="e">
        <f t="shared" si="202"/>
        <v>#N/A</v>
      </c>
      <c r="GI20" s="179" t="e">
        <f t="shared" si="203"/>
        <v>#N/A</v>
      </c>
      <c r="GJ20" s="179" t="e">
        <f t="shared" si="204"/>
        <v>#N/A</v>
      </c>
      <c r="GK20" s="179" t="e">
        <f t="shared" si="205"/>
        <v>#N/A</v>
      </c>
      <c r="GL20" s="179" t="e">
        <f t="shared" si="206"/>
        <v>#N/A</v>
      </c>
      <c r="GM20" s="179" t="e">
        <f t="shared" si="207"/>
        <v>#N/A</v>
      </c>
      <c r="GN20" s="179" t="e">
        <f t="shared" si="208"/>
        <v>#N/A</v>
      </c>
      <c r="GO20" s="179" t="e">
        <f t="shared" si="209"/>
        <v>#N/A</v>
      </c>
      <c r="GP20" s="179" t="e">
        <f t="shared" si="210"/>
        <v>#N/A</v>
      </c>
      <c r="GQ20" s="179" t="e">
        <f t="shared" si="211"/>
        <v>#N/A</v>
      </c>
      <c r="GR20" s="179" t="e">
        <f t="shared" si="212"/>
        <v>#N/A</v>
      </c>
      <c r="GS20" s="179" t="e">
        <f t="shared" si="213"/>
        <v>#N/A</v>
      </c>
      <c r="GT20" s="179" t="e">
        <f t="shared" si="214"/>
        <v>#N/A</v>
      </c>
      <c r="GU20" s="179" t="e">
        <f t="shared" si="215"/>
        <v>#N/A</v>
      </c>
      <c r="GV20" s="179" t="e">
        <f t="shared" si="216"/>
        <v>#N/A</v>
      </c>
      <c r="GW20" s="179" t="e">
        <f t="shared" si="217"/>
        <v>#N/A</v>
      </c>
      <c r="GX20" s="179" t="e">
        <f t="shared" si="218"/>
        <v>#N/A</v>
      </c>
      <c r="GY20" s="179" t="e">
        <f t="shared" si="219"/>
        <v>#N/A</v>
      </c>
      <c r="GZ20" s="179" t="e">
        <f t="shared" si="220"/>
        <v>#N/A</v>
      </c>
      <c r="HA20" s="179" t="e">
        <f t="shared" si="221"/>
        <v>#N/A</v>
      </c>
      <c r="HB20" s="179" t="e">
        <f t="shared" si="222"/>
        <v>#N/A</v>
      </c>
      <c r="HC20" s="179" t="e">
        <f t="shared" si="223"/>
        <v>#N/A</v>
      </c>
      <c r="HD20" s="179" t="e">
        <f t="shared" si="224"/>
        <v>#N/A</v>
      </c>
      <c r="HE20" s="179" t="e">
        <f t="shared" si="225"/>
        <v>#N/A</v>
      </c>
      <c r="HF20" s="179" t="e">
        <f t="shared" si="226"/>
        <v>#N/A</v>
      </c>
      <c r="HG20" s="179" t="e">
        <f t="shared" si="227"/>
        <v>#N/A</v>
      </c>
      <c r="HH20" s="179" t="e">
        <f t="shared" si="228"/>
        <v>#N/A</v>
      </c>
      <c r="HI20" s="179" t="e">
        <f t="shared" si="229"/>
        <v>#N/A</v>
      </c>
      <c r="HJ20" s="179" t="e">
        <f t="shared" si="230"/>
        <v>#N/A</v>
      </c>
      <c r="HK20" s="179" t="e">
        <f t="shared" si="231"/>
        <v>#N/A</v>
      </c>
      <c r="HL20" s="179" t="e">
        <f t="shared" si="232"/>
        <v>#N/A</v>
      </c>
      <c r="HM20" s="179" t="e">
        <f t="shared" si="233"/>
        <v>#N/A</v>
      </c>
      <c r="HN20" s="179" t="e">
        <f t="shared" si="234"/>
        <v>#N/A</v>
      </c>
      <c r="HO20" s="179" t="e">
        <f t="shared" si="235"/>
        <v>#N/A</v>
      </c>
    </row>
    <row r="21" spans="1:223" hidden="1" x14ac:dyDescent="0.25">
      <c r="A21" s="4">
        <v>18</v>
      </c>
      <c r="B21" s="104" t="str">
        <f t="shared" si="10"/>
        <v/>
      </c>
      <c r="C21" s="103"/>
      <c r="D21" s="104" t="str">
        <f t="shared" si="11"/>
        <v/>
      </c>
      <c r="E21" s="38" t="str">
        <f t="shared" si="0"/>
        <v/>
      </c>
      <c r="F21" s="38" t="str">
        <f t="shared" si="1"/>
        <v/>
      </c>
      <c r="G21" s="81" t="str">
        <f t="shared" si="12"/>
        <v/>
      </c>
      <c r="H21" s="24"/>
      <c r="I21" s="61"/>
      <c r="J21" s="82" t="str">
        <f>IF(AND(B21&gt;0,C21&gt;0,D21&gt;0,NOT(ISBLANK(H21))),(D21-B21)*VLOOKUP(H21,VLookups!$A$2:$B$8,2,FALSE),"")</f>
        <v/>
      </c>
      <c r="K21" s="83" t="str">
        <f t="shared" si="2"/>
        <v/>
      </c>
      <c r="L21" s="103"/>
      <c r="M21" s="34" t="str">
        <f>IF(AND(L21&gt;0,C21&gt;0,J21&gt;0,NOT(ISBLANK(H21))),ABS(VLOOKUP($L$1,VLookups!$A$38:$B$39,2,FALSE)-_xlfn.NORM.DIST(L21,G21,J21,TRUE)),"")</f>
        <v/>
      </c>
      <c r="N21" s="102" t="str">
        <f>IF(AND($B21&gt;0,$C21&gt;0,$D21&gt;0,NOT(ISBLANK($H21))),_xlfn.NORM.INV(ABS(VLOOKUP($L$1,VLookups!$A$38:$B$39,2,FALSE)-N$3),$G21,$J21),"")</f>
        <v/>
      </c>
      <c r="O21" s="101" t="str">
        <f>IF(AND($B21&gt;0,$C21&gt;0,$D21&gt;0,NOT(ISBLANK($H21))),_xlfn.NORM.INV(ABS(VLOOKUP($L$1,VLookups!$A$38:$B$39,2,FALSE)-O$3),$G21,$J21),"")</f>
        <v/>
      </c>
      <c r="P21" s="102" t="str">
        <f>IF(AND($B21&gt;0,$C21&gt;0,$D21&gt;0,NOT(ISBLANK($H21))),_xlfn.NORM.INV(ABS(VLOOKUP($L$1,VLookups!$A$38:$B$39,2,FALSE)-P$3),$G21,$J21),"")</f>
        <v/>
      </c>
      <c r="Q21" s="101" t="str">
        <f>IF(AND($B21&gt;0,$C21&gt;0,$D21&gt;0,NOT(ISBLANK($H21))),_xlfn.NORM.INV(ABS(VLOOKUP($L$1,VLookups!$A$38:$B$39,2,FALSE)-Q$3),$G21,$J21),"")</f>
        <v/>
      </c>
      <c r="R21" s="102" t="str">
        <f>IF(AND($B21&gt;0,$C21&gt;0,$D21&gt;0,NOT(ISBLANK($H21))),_xlfn.NORM.INV(ABS(VLOOKUP($L$1,VLookups!$A$38:$B$39,2,FALSE)-R$3),$G21,$J21),"")</f>
        <v/>
      </c>
      <c r="S21" s="101" t="str">
        <f>IF(AND($B21&gt;0,$C21&gt;0,$D21&gt;0,NOT(ISBLANK($H21))),_xlfn.NORM.INV(ABS(VLOOKUP($L$1,VLookups!$A$38:$B$39,2,FALSE)-S$3),$G21,$J21),"")</f>
        <v/>
      </c>
      <c r="T21" s="5"/>
      <c r="U21" s="178" t="str">
        <f t="shared" si="13"/>
        <v/>
      </c>
      <c r="V21" s="52" t="str">
        <f t="shared" ref="V21:AO21" si="263">IF(ISNONTEXT($U21),W21-$U21,"")</f>
        <v/>
      </c>
      <c r="W21" s="52" t="str">
        <f t="shared" si="263"/>
        <v/>
      </c>
      <c r="X21" s="52" t="str">
        <f t="shared" si="263"/>
        <v/>
      </c>
      <c r="Y21" s="52" t="str">
        <f t="shared" si="263"/>
        <v/>
      </c>
      <c r="Z21" s="52" t="str">
        <f t="shared" si="263"/>
        <v/>
      </c>
      <c r="AA21" s="52" t="str">
        <f t="shared" si="263"/>
        <v/>
      </c>
      <c r="AB21" s="52" t="str">
        <f t="shared" si="263"/>
        <v/>
      </c>
      <c r="AC21" s="52" t="str">
        <f t="shared" si="263"/>
        <v/>
      </c>
      <c r="AD21" s="52" t="str">
        <f t="shared" si="263"/>
        <v/>
      </c>
      <c r="AE21" s="52" t="str">
        <f t="shared" si="263"/>
        <v/>
      </c>
      <c r="AF21" s="52" t="str">
        <f t="shared" si="263"/>
        <v/>
      </c>
      <c r="AG21" s="52" t="str">
        <f t="shared" si="263"/>
        <v/>
      </c>
      <c r="AH21" s="52" t="str">
        <f t="shared" si="263"/>
        <v/>
      </c>
      <c r="AI21" s="52" t="str">
        <f t="shared" si="263"/>
        <v/>
      </c>
      <c r="AJ21" s="52" t="str">
        <f t="shared" si="263"/>
        <v/>
      </c>
      <c r="AK21" s="52" t="str">
        <f t="shared" si="263"/>
        <v/>
      </c>
      <c r="AL21" s="52" t="str">
        <f t="shared" si="263"/>
        <v/>
      </c>
      <c r="AM21" s="52" t="str">
        <f t="shared" si="263"/>
        <v/>
      </c>
      <c r="AN21" s="52" t="str">
        <f t="shared" si="263"/>
        <v/>
      </c>
      <c r="AO21" s="52" t="str">
        <f t="shared" si="263"/>
        <v/>
      </c>
      <c r="AP21" s="193" t="str">
        <f t="shared" si="15"/>
        <v/>
      </c>
      <c r="AQ21" s="52" t="str">
        <f t="shared" ref="AQ21:DB21" si="264">IF(ISNONTEXT($U21),AP21+$U21,"")</f>
        <v/>
      </c>
      <c r="AR21" s="52" t="str">
        <f t="shared" si="264"/>
        <v/>
      </c>
      <c r="AS21" s="52" t="str">
        <f t="shared" si="264"/>
        <v/>
      </c>
      <c r="AT21" s="52" t="str">
        <f t="shared" si="264"/>
        <v/>
      </c>
      <c r="AU21" s="52" t="str">
        <f t="shared" si="264"/>
        <v/>
      </c>
      <c r="AV21" s="52" t="str">
        <f t="shared" si="264"/>
        <v/>
      </c>
      <c r="AW21" s="52" t="str">
        <f t="shared" si="264"/>
        <v/>
      </c>
      <c r="AX21" s="52" t="str">
        <f t="shared" si="264"/>
        <v/>
      </c>
      <c r="AY21" s="52" t="str">
        <f t="shared" si="264"/>
        <v/>
      </c>
      <c r="AZ21" s="52" t="str">
        <f t="shared" si="264"/>
        <v/>
      </c>
      <c r="BA21" s="52" t="str">
        <f t="shared" si="264"/>
        <v/>
      </c>
      <c r="BB21" s="52" t="str">
        <f t="shared" si="264"/>
        <v/>
      </c>
      <c r="BC21" s="52" t="str">
        <f t="shared" si="264"/>
        <v/>
      </c>
      <c r="BD21" s="52" t="str">
        <f t="shared" si="264"/>
        <v/>
      </c>
      <c r="BE21" s="52" t="str">
        <f t="shared" si="264"/>
        <v/>
      </c>
      <c r="BF21" s="52" t="str">
        <f t="shared" si="264"/>
        <v/>
      </c>
      <c r="BG21" s="52" t="str">
        <f t="shared" si="264"/>
        <v/>
      </c>
      <c r="BH21" s="52" t="str">
        <f t="shared" si="264"/>
        <v/>
      </c>
      <c r="BI21" s="52" t="str">
        <f t="shared" si="264"/>
        <v/>
      </c>
      <c r="BJ21" s="52" t="str">
        <f t="shared" si="264"/>
        <v/>
      </c>
      <c r="BK21" s="52" t="str">
        <f t="shared" si="264"/>
        <v/>
      </c>
      <c r="BL21" s="52" t="str">
        <f t="shared" si="264"/>
        <v/>
      </c>
      <c r="BM21" s="52" t="str">
        <f t="shared" si="264"/>
        <v/>
      </c>
      <c r="BN21" s="52" t="str">
        <f t="shared" si="264"/>
        <v/>
      </c>
      <c r="BO21" s="52" t="str">
        <f t="shared" si="264"/>
        <v/>
      </c>
      <c r="BP21" s="52" t="str">
        <f t="shared" si="264"/>
        <v/>
      </c>
      <c r="BQ21" s="52" t="str">
        <f t="shared" si="264"/>
        <v/>
      </c>
      <c r="BR21" s="52" t="str">
        <f t="shared" si="264"/>
        <v/>
      </c>
      <c r="BS21" s="52" t="str">
        <f t="shared" si="264"/>
        <v/>
      </c>
      <c r="BT21" s="52" t="str">
        <f t="shared" si="264"/>
        <v/>
      </c>
      <c r="BU21" s="52" t="str">
        <f t="shared" si="264"/>
        <v/>
      </c>
      <c r="BV21" s="52" t="str">
        <f t="shared" si="264"/>
        <v/>
      </c>
      <c r="BW21" s="52" t="str">
        <f t="shared" si="264"/>
        <v/>
      </c>
      <c r="BX21" s="52" t="str">
        <f t="shared" si="264"/>
        <v/>
      </c>
      <c r="BY21" s="52" t="str">
        <f t="shared" si="264"/>
        <v/>
      </c>
      <c r="BZ21" s="52" t="str">
        <f t="shared" si="264"/>
        <v/>
      </c>
      <c r="CA21" s="52" t="str">
        <f t="shared" si="264"/>
        <v/>
      </c>
      <c r="CB21" s="52" t="str">
        <f t="shared" si="264"/>
        <v/>
      </c>
      <c r="CC21" s="52" t="str">
        <f t="shared" si="264"/>
        <v/>
      </c>
      <c r="CD21" s="52" t="str">
        <f t="shared" si="264"/>
        <v/>
      </c>
      <c r="CE21" s="52" t="str">
        <f t="shared" si="264"/>
        <v/>
      </c>
      <c r="CF21" s="52" t="str">
        <f t="shared" si="264"/>
        <v/>
      </c>
      <c r="CG21" s="52" t="str">
        <f t="shared" si="264"/>
        <v/>
      </c>
      <c r="CH21" s="52" t="str">
        <f t="shared" si="264"/>
        <v/>
      </c>
      <c r="CI21" s="52" t="str">
        <f t="shared" si="264"/>
        <v/>
      </c>
      <c r="CJ21" s="52" t="str">
        <f t="shared" si="264"/>
        <v/>
      </c>
      <c r="CK21" s="52" t="str">
        <f t="shared" si="264"/>
        <v/>
      </c>
      <c r="CL21" s="52" t="str">
        <f t="shared" si="264"/>
        <v/>
      </c>
      <c r="CM21" s="52" t="str">
        <f t="shared" si="264"/>
        <v/>
      </c>
      <c r="CN21" s="52" t="str">
        <f t="shared" si="264"/>
        <v/>
      </c>
      <c r="CO21" s="52" t="str">
        <f t="shared" si="264"/>
        <v/>
      </c>
      <c r="CP21" s="52" t="str">
        <f t="shared" si="264"/>
        <v/>
      </c>
      <c r="CQ21" s="52" t="str">
        <f t="shared" si="264"/>
        <v/>
      </c>
      <c r="CR21" s="52" t="str">
        <f t="shared" si="264"/>
        <v/>
      </c>
      <c r="CS21" s="52" t="str">
        <f t="shared" si="264"/>
        <v/>
      </c>
      <c r="CT21" s="52" t="str">
        <f t="shared" si="264"/>
        <v/>
      </c>
      <c r="CU21" s="52" t="str">
        <f t="shared" si="264"/>
        <v/>
      </c>
      <c r="CV21" s="52" t="str">
        <f t="shared" si="264"/>
        <v/>
      </c>
      <c r="CW21" s="52" t="str">
        <f t="shared" si="264"/>
        <v/>
      </c>
      <c r="CX21" s="52" t="str">
        <f t="shared" si="264"/>
        <v/>
      </c>
      <c r="CY21" s="52" t="str">
        <f t="shared" si="264"/>
        <v/>
      </c>
      <c r="CZ21" s="52" t="str">
        <f t="shared" si="264"/>
        <v/>
      </c>
      <c r="DA21" s="52" t="str">
        <f t="shared" si="264"/>
        <v/>
      </c>
      <c r="DB21" s="52" t="str">
        <f t="shared" si="264"/>
        <v/>
      </c>
      <c r="DC21" s="52" t="str">
        <f t="shared" ref="DC21:DR21" si="265">IF(ISNONTEXT($U21),DB21+$U21,"")</f>
        <v/>
      </c>
      <c r="DD21" s="52" t="str">
        <f t="shared" si="265"/>
        <v/>
      </c>
      <c r="DE21" s="52" t="str">
        <f t="shared" si="265"/>
        <v/>
      </c>
      <c r="DF21" s="52" t="str">
        <f t="shared" si="265"/>
        <v/>
      </c>
      <c r="DG21" s="52" t="str">
        <f t="shared" si="265"/>
        <v/>
      </c>
      <c r="DH21" s="52" t="str">
        <f t="shared" si="265"/>
        <v/>
      </c>
      <c r="DI21" s="52" t="str">
        <f t="shared" si="265"/>
        <v/>
      </c>
      <c r="DJ21" s="52" t="str">
        <f t="shared" si="265"/>
        <v/>
      </c>
      <c r="DK21" s="52" t="str">
        <f t="shared" si="265"/>
        <v/>
      </c>
      <c r="DL21" s="52" t="str">
        <f t="shared" si="265"/>
        <v/>
      </c>
      <c r="DM21" s="52" t="str">
        <f t="shared" si="265"/>
        <v/>
      </c>
      <c r="DN21" s="52" t="str">
        <f t="shared" si="265"/>
        <v/>
      </c>
      <c r="DO21" s="52" t="str">
        <f t="shared" si="265"/>
        <v/>
      </c>
      <c r="DP21" s="52" t="str">
        <f t="shared" si="265"/>
        <v/>
      </c>
      <c r="DQ21" s="52" t="str">
        <f t="shared" si="265"/>
        <v/>
      </c>
      <c r="DR21" s="52" t="str">
        <f t="shared" si="265"/>
        <v/>
      </c>
      <c r="DS21" s="179" t="e">
        <f t="shared" si="135"/>
        <v>#N/A</v>
      </c>
      <c r="DT21" s="179" t="e">
        <f t="shared" si="136"/>
        <v>#N/A</v>
      </c>
      <c r="DU21" s="179" t="e">
        <f t="shared" si="137"/>
        <v>#N/A</v>
      </c>
      <c r="DV21" s="179" t="e">
        <f t="shared" si="138"/>
        <v>#N/A</v>
      </c>
      <c r="DW21" s="179" t="e">
        <f t="shared" si="139"/>
        <v>#N/A</v>
      </c>
      <c r="DX21" s="179" t="e">
        <f t="shared" si="140"/>
        <v>#N/A</v>
      </c>
      <c r="DY21" s="179" t="e">
        <f t="shared" si="141"/>
        <v>#N/A</v>
      </c>
      <c r="DZ21" s="179" t="e">
        <f t="shared" si="142"/>
        <v>#N/A</v>
      </c>
      <c r="EA21" s="179" t="e">
        <f t="shared" si="143"/>
        <v>#N/A</v>
      </c>
      <c r="EB21" s="179" t="e">
        <f t="shared" si="144"/>
        <v>#N/A</v>
      </c>
      <c r="EC21" s="179" t="e">
        <f t="shared" si="145"/>
        <v>#N/A</v>
      </c>
      <c r="ED21" s="179" t="e">
        <f t="shared" si="146"/>
        <v>#N/A</v>
      </c>
      <c r="EE21" s="179" t="e">
        <f t="shared" si="147"/>
        <v>#N/A</v>
      </c>
      <c r="EF21" s="179" t="e">
        <f t="shared" si="148"/>
        <v>#N/A</v>
      </c>
      <c r="EG21" s="179" t="e">
        <f t="shared" si="149"/>
        <v>#N/A</v>
      </c>
      <c r="EH21" s="179" t="e">
        <f t="shared" si="150"/>
        <v>#N/A</v>
      </c>
      <c r="EI21" s="179" t="e">
        <f t="shared" si="151"/>
        <v>#N/A</v>
      </c>
      <c r="EJ21" s="179" t="e">
        <f t="shared" si="152"/>
        <v>#N/A</v>
      </c>
      <c r="EK21" s="179" t="e">
        <f t="shared" si="153"/>
        <v>#N/A</v>
      </c>
      <c r="EL21" s="179" t="e">
        <f t="shared" si="154"/>
        <v>#N/A</v>
      </c>
      <c r="EM21" s="179" t="e">
        <f t="shared" si="155"/>
        <v>#N/A</v>
      </c>
      <c r="EN21" s="179" t="e">
        <f t="shared" si="156"/>
        <v>#N/A</v>
      </c>
      <c r="EO21" s="179" t="e">
        <f t="shared" si="157"/>
        <v>#N/A</v>
      </c>
      <c r="EP21" s="179" t="e">
        <f t="shared" si="158"/>
        <v>#N/A</v>
      </c>
      <c r="EQ21" s="179" t="e">
        <f t="shared" si="159"/>
        <v>#N/A</v>
      </c>
      <c r="ER21" s="179" t="e">
        <f t="shared" si="160"/>
        <v>#N/A</v>
      </c>
      <c r="ES21" s="179" t="e">
        <f t="shared" si="161"/>
        <v>#N/A</v>
      </c>
      <c r="ET21" s="179" t="e">
        <f t="shared" si="162"/>
        <v>#N/A</v>
      </c>
      <c r="EU21" s="179" t="e">
        <f t="shared" si="163"/>
        <v>#N/A</v>
      </c>
      <c r="EV21" s="179" t="e">
        <f t="shared" si="164"/>
        <v>#N/A</v>
      </c>
      <c r="EW21" s="179" t="e">
        <f t="shared" si="165"/>
        <v>#N/A</v>
      </c>
      <c r="EX21" s="179" t="e">
        <f t="shared" si="166"/>
        <v>#N/A</v>
      </c>
      <c r="EY21" s="179" t="e">
        <f t="shared" si="167"/>
        <v>#N/A</v>
      </c>
      <c r="EZ21" s="179" t="e">
        <f t="shared" si="168"/>
        <v>#N/A</v>
      </c>
      <c r="FA21" s="179" t="e">
        <f t="shared" si="169"/>
        <v>#N/A</v>
      </c>
      <c r="FB21" s="179" t="e">
        <f t="shared" si="170"/>
        <v>#N/A</v>
      </c>
      <c r="FC21" s="179" t="e">
        <f t="shared" si="171"/>
        <v>#N/A</v>
      </c>
      <c r="FD21" s="179" t="e">
        <f t="shared" si="172"/>
        <v>#N/A</v>
      </c>
      <c r="FE21" s="179" t="e">
        <f t="shared" si="173"/>
        <v>#N/A</v>
      </c>
      <c r="FF21" s="179" t="e">
        <f t="shared" si="174"/>
        <v>#N/A</v>
      </c>
      <c r="FG21" s="179" t="e">
        <f t="shared" si="175"/>
        <v>#N/A</v>
      </c>
      <c r="FH21" s="179" t="e">
        <f t="shared" si="176"/>
        <v>#N/A</v>
      </c>
      <c r="FI21" s="179" t="e">
        <f t="shared" si="177"/>
        <v>#N/A</v>
      </c>
      <c r="FJ21" s="179" t="e">
        <f t="shared" si="178"/>
        <v>#N/A</v>
      </c>
      <c r="FK21" s="179" t="e">
        <f t="shared" si="179"/>
        <v>#N/A</v>
      </c>
      <c r="FL21" s="179" t="e">
        <f t="shared" si="180"/>
        <v>#N/A</v>
      </c>
      <c r="FM21" s="179" t="e">
        <f t="shared" si="181"/>
        <v>#N/A</v>
      </c>
      <c r="FN21" s="179" t="e">
        <f t="shared" si="182"/>
        <v>#N/A</v>
      </c>
      <c r="FO21" s="179" t="e">
        <f t="shared" si="183"/>
        <v>#N/A</v>
      </c>
      <c r="FP21" s="179" t="e">
        <f t="shared" si="184"/>
        <v>#N/A</v>
      </c>
      <c r="FQ21" s="179" t="e">
        <f t="shared" si="185"/>
        <v>#N/A</v>
      </c>
      <c r="FR21" s="179" t="e">
        <f t="shared" si="186"/>
        <v>#N/A</v>
      </c>
      <c r="FS21" s="179" t="e">
        <f t="shared" si="187"/>
        <v>#N/A</v>
      </c>
      <c r="FT21" s="179" t="e">
        <f t="shared" si="188"/>
        <v>#N/A</v>
      </c>
      <c r="FU21" s="179" t="e">
        <f t="shared" si="189"/>
        <v>#N/A</v>
      </c>
      <c r="FV21" s="179" t="e">
        <f t="shared" si="190"/>
        <v>#N/A</v>
      </c>
      <c r="FW21" s="179" t="e">
        <f t="shared" si="191"/>
        <v>#N/A</v>
      </c>
      <c r="FX21" s="179" t="e">
        <f t="shared" si="192"/>
        <v>#N/A</v>
      </c>
      <c r="FY21" s="179" t="e">
        <f t="shared" si="193"/>
        <v>#N/A</v>
      </c>
      <c r="FZ21" s="179" t="e">
        <f t="shared" si="194"/>
        <v>#N/A</v>
      </c>
      <c r="GA21" s="179" t="e">
        <f t="shared" si="195"/>
        <v>#N/A</v>
      </c>
      <c r="GB21" s="179" t="e">
        <f t="shared" si="196"/>
        <v>#N/A</v>
      </c>
      <c r="GC21" s="179" t="e">
        <f t="shared" si="197"/>
        <v>#N/A</v>
      </c>
      <c r="GD21" s="179" t="e">
        <f t="shared" si="198"/>
        <v>#N/A</v>
      </c>
      <c r="GE21" s="179" t="e">
        <f t="shared" si="199"/>
        <v>#N/A</v>
      </c>
      <c r="GF21" s="179" t="e">
        <f t="shared" si="200"/>
        <v>#N/A</v>
      </c>
      <c r="GG21" s="179" t="e">
        <f t="shared" si="201"/>
        <v>#N/A</v>
      </c>
      <c r="GH21" s="179" t="e">
        <f t="shared" si="202"/>
        <v>#N/A</v>
      </c>
      <c r="GI21" s="179" t="e">
        <f t="shared" si="203"/>
        <v>#N/A</v>
      </c>
      <c r="GJ21" s="179" t="e">
        <f t="shared" si="204"/>
        <v>#N/A</v>
      </c>
      <c r="GK21" s="179" t="e">
        <f t="shared" si="205"/>
        <v>#N/A</v>
      </c>
      <c r="GL21" s="179" t="e">
        <f t="shared" si="206"/>
        <v>#N/A</v>
      </c>
      <c r="GM21" s="179" t="e">
        <f t="shared" si="207"/>
        <v>#N/A</v>
      </c>
      <c r="GN21" s="179" t="e">
        <f t="shared" si="208"/>
        <v>#N/A</v>
      </c>
      <c r="GO21" s="179" t="e">
        <f t="shared" si="209"/>
        <v>#N/A</v>
      </c>
      <c r="GP21" s="179" t="e">
        <f t="shared" si="210"/>
        <v>#N/A</v>
      </c>
      <c r="GQ21" s="179" t="e">
        <f t="shared" si="211"/>
        <v>#N/A</v>
      </c>
      <c r="GR21" s="179" t="e">
        <f t="shared" si="212"/>
        <v>#N/A</v>
      </c>
      <c r="GS21" s="179" t="e">
        <f t="shared" si="213"/>
        <v>#N/A</v>
      </c>
      <c r="GT21" s="179" t="e">
        <f t="shared" si="214"/>
        <v>#N/A</v>
      </c>
      <c r="GU21" s="179" t="e">
        <f t="shared" si="215"/>
        <v>#N/A</v>
      </c>
      <c r="GV21" s="179" t="e">
        <f t="shared" si="216"/>
        <v>#N/A</v>
      </c>
      <c r="GW21" s="179" t="e">
        <f t="shared" si="217"/>
        <v>#N/A</v>
      </c>
      <c r="GX21" s="179" t="e">
        <f t="shared" si="218"/>
        <v>#N/A</v>
      </c>
      <c r="GY21" s="179" t="e">
        <f t="shared" si="219"/>
        <v>#N/A</v>
      </c>
      <c r="GZ21" s="179" t="e">
        <f t="shared" si="220"/>
        <v>#N/A</v>
      </c>
      <c r="HA21" s="179" t="e">
        <f t="shared" si="221"/>
        <v>#N/A</v>
      </c>
      <c r="HB21" s="179" t="e">
        <f t="shared" si="222"/>
        <v>#N/A</v>
      </c>
      <c r="HC21" s="179" t="e">
        <f t="shared" si="223"/>
        <v>#N/A</v>
      </c>
      <c r="HD21" s="179" t="e">
        <f t="shared" si="224"/>
        <v>#N/A</v>
      </c>
      <c r="HE21" s="179" t="e">
        <f t="shared" si="225"/>
        <v>#N/A</v>
      </c>
      <c r="HF21" s="179" t="e">
        <f t="shared" si="226"/>
        <v>#N/A</v>
      </c>
      <c r="HG21" s="179" t="e">
        <f t="shared" si="227"/>
        <v>#N/A</v>
      </c>
      <c r="HH21" s="179" t="e">
        <f t="shared" si="228"/>
        <v>#N/A</v>
      </c>
      <c r="HI21" s="179" t="e">
        <f t="shared" si="229"/>
        <v>#N/A</v>
      </c>
      <c r="HJ21" s="179" t="e">
        <f t="shared" si="230"/>
        <v>#N/A</v>
      </c>
      <c r="HK21" s="179" t="e">
        <f t="shared" si="231"/>
        <v>#N/A</v>
      </c>
      <c r="HL21" s="179" t="e">
        <f t="shared" si="232"/>
        <v>#N/A</v>
      </c>
      <c r="HM21" s="179" t="e">
        <f t="shared" si="233"/>
        <v>#N/A</v>
      </c>
      <c r="HN21" s="179" t="e">
        <f t="shared" si="234"/>
        <v>#N/A</v>
      </c>
      <c r="HO21" s="179" t="e">
        <f t="shared" si="235"/>
        <v>#N/A</v>
      </c>
    </row>
    <row r="22" spans="1:223" hidden="1" x14ac:dyDescent="0.25">
      <c r="A22" s="4">
        <v>19</v>
      </c>
      <c r="B22" s="104" t="str">
        <f t="shared" si="10"/>
        <v/>
      </c>
      <c r="C22" s="103"/>
      <c r="D22" s="104" t="str">
        <f t="shared" si="11"/>
        <v/>
      </c>
      <c r="E22" s="38" t="str">
        <f t="shared" si="0"/>
        <v/>
      </c>
      <c r="F22" s="38" t="str">
        <f t="shared" si="1"/>
        <v/>
      </c>
      <c r="G22" s="81" t="str">
        <f t="shared" si="12"/>
        <v/>
      </c>
      <c r="H22" s="24"/>
      <c r="I22" s="61"/>
      <c r="J22" s="82" t="str">
        <f>IF(AND(B22&gt;0,C22&gt;0,D22&gt;0,NOT(ISBLANK(H22))),(D22-B22)*VLOOKUP(H22,VLookups!$A$2:$B$8,2,FALSE),"")</f>
        <v/>
      </c>
      <c r="K22" s="83" t="str">
        <f t="shared" si="2"/>
        <v/>
      </c>
      <c r="L22" s="103"/>
      <c r="M22" s="34" t="str">
        <f>IF(AND(L22&gt;0,C22&gt;0,J22&gt;0,NOT(ISBLANK(H22))),ABS(VLOOKUP($L$1,VLookups!$A$38:$B$39,2,FALSE)-_xlfn.NORM.DIST(L22,G22,J22,TRUE)),"")</f>
        <v/>
      </c>
      <c r="N22" s="102" t="str">
        <f>IF(AND($B22&gt;0,$C22&gt;0,$D22&gt;0,NOT(ISBLANK($H22))),_xlfn.NORM.INV(ABS(VLOOKUP($L$1,VLookups!$A$38:$B$39,2,FALSE)-N$3),$G22,$J22),"")</f>
        <v/>
      </c>
      <c r="O22" s="101" t="str">
        <f>IF(AND($B22&gt;0,$C22&gt;0,$D22&gt;0,NOT(ISBLANK($H22))),_xlfn.NORM.INV(ABS(VLOOKUP($L$1,VLookups!$A$38:$B$39,2,FALSE)-O$3),$G22,$J22),"")</f>
        <v/>
      </c>
      <c r="P22" s="102" t="str">
        <f>IF(AND($B22&gt;0,$C22&gt;0,$D22&gt;0,NOT(ISBLANK($H22))),_xlfn.NORM.INV(ABS(VLOOKUP($L$1,VLookups!$A$38:$B$39,2,FALSE)-P$3),$G22,$J22),"")</f>
        <v/>
      </c>
      <c r="Q22" s="101" t="str">
        <f>IF(AND($B22&gt;0,$C22&gt;0,$D22&gt;0,NOT(ISBLANK($H22))),_xlfn.NORM.INV(ABS(VLOOKUP($L$1,VLookups!$A$38:$B$39,2,FALSE)-Q$3),$G22,$J22),"")</f>
        <v/>
      </c>
      <c r="R22" s="102" t="str">
        <f>IF(AND($B22&gt;0,$C22&gt;0,$D22&gt;0,NOT(ISBLANK($H22))),_xlfn.NORM.INV(ABS(VLOOKUP($L$1,VLookups!$A$38:$B$39,2,FALSE)-R$3),$G22,$J22),"")</f>
        <v/>
      </c>
      <c r="S22" s="101" t="str">
        <f>IF(AND($B22&gt;0,$C22&gt;0,$D22&gt;0,NOT(ISBLANK($H22))),_xlfn.NORM.INV(ABS(VLOOKUP($L$1,VLookups!$A$38:$B$39,2,FALSE)-S$3),$G22,$J22),"")</f>
        <v/>
      </c>
      <c r="T22" s="5"/>
      <c r="U22" s="178" t="str">
        <f t="shared" si="13"/>
        <v/>
      </c>
      <c r="V22" s="52" t="str">
        <f t="shared" ref="V22:AO22" si="266">IF(ISNONTEXT($U22),W22-$U22,"")</f>
        <v/>
      </c>
      <c r="W22" s="52" t="str">
        <f t="shared" si="266"/>
        <v/>
      </c>
      <c r="X22" s="52" t="str">
        <f t="shared" si="266"/>
        <v/>
      </c>
      <c r="Y22" s="52" t="str">
        <f t="shared" si="266"/>
        <v/>
      </c>
      <c r="Z22" s="52" t="str">
        <f t="shared" si="266"/>
        <v/>
      </c>
      <c r="AA22" s="52" t="str">
        <f t="shared" si="266"/>
        <v/>
      </c>
      <c r="AB22" s="52" t="str">
        <f t="shared" si="266"/>
        <v/>
      </c>
      <c r="AC22" s="52" t="str">
        <f t="shared" si="266"/>
        <v/>
      </c>
      <c r="AD22" s="52" t="str">
        <f t="shared" si="266"/>
        <v/>
      </c>
      <c r="AE22" s="52" t="str">
        <f t="shared" si="266"/>
        <v/>
      </c>
      <c r="AF22" s="52" t="str">
        <f t="shared" si="266"/>
        <v/>
      </c>
      <c r="AG22" s="52" t="str">
        <f t="shared" si="266"/>
        <v/>
      </c>
      <c r="AH22" s="52" t="str">
        <f t="shared" si="266"/>
        <v/>
      </c>
      <c r="AI22" s="52" t="str">
        <f t="shared" si="266"/>
        <v/>
      </c>
      <c r="AJ22" s="52" t="str">
        <f t="shared" si="266"/>
        <v/>
      </c>
      <c r="AK22" s="52" t="str">
        <f t="shared" si="266"/>
        <v/>
      </c>
      <c r="AL22" s="52" t="str">
        <f t="shared" si="266"/>
        <v/>
      </c>
      <c r="AM22" s="52" t="str">
        <f t="shared" si="266"/>
        <v/>
      </c>
      <c r="AN22" s="52" t="str">
        <f t="shared" si="266"/>
        <v/>
      </c>
      <c r="AO22" s="52" t="str">
        <f t="shared" si="266"/>
        <v/>
      </c>
      <c r="AP22" s="193" t="str">
        <f t="shared" si="15"/>
        <v/>
      </c>
      <c r="AQ22" s="52" t="str">
        <f t="shared" ref="AQ22:DB22" si="267">IF(ISNONTEXT($U22),AP22+$U22,"")</f>
        <v/>
      </c>
      <c r="AR22" s="52" t="str">
        <f t="shared" si="267"/>
        <v/>
      </c>
      <c r="AS22" s="52" t="str">
        <f t="shared" si="267"/>
        <v/>
      </c>
      <c r="AT22" s="52" t="str">
        <f t="shared" si="267"/>
        <v/>
      </c>
      <c r="AU22" s="52" t="str">
        <f t="shared" si="267"/>
        <v/>
      </c>
      <c r="AV22" s="52" t="str">
        <f t="shared" si="267"/>
        <v/>
      </c>
      <c r="AW22" s="52" t="str">
        <f t="shared" si="267"/>
        <v/>
      </c>
      <c r="AX22" s="52" t="str">
        <f t="shared" si="267"/>
        <v/>
      </c>
      <c r="AY22" s="52" t="str">
        <f t="shared" si="267"/>
        <v/>
      </c>
      <c r="AZ22" s="52" t="str">
        <f t="shared" si="267"/>
        <v/>
      </c>
      <c r="BA22" s="52" t="str">
        <f t="shared" si="267"/>
        <v/>
      </c>
      <c r="BB22" s="52" t="str">
        <f t="shared" si="267"/>
        <v/>
      </c>
      <c r="BC22" s="52" t="str">
        <f t="shared" si="267"/>
        <v/>
      </c>
      <c r="BD22" s="52" t="str">
        <f t="shared" si="267"/>
        <v/>
      </c>
      <c r="BE22" s="52" t="str">
        <f t="shared" si="267"/>
        <v/>
      </c>
      <c r="BF22" s="52" t="str">
        <f t="shared" si="267"/>
        <v/>
      </c>
      <c r="BG22" s="52" t="str">
        <f t="shared" si="267"/>
        <v/>
      </c>
      <c r="BH22" s="52" t="str">
        <f t="shared" si="267"/>
        <v/>
      </c>
      <c r="BI22" s="52" t="str">
        <f t="shared" si="267"/>
        <v/>
      </c>
      <c r="BJ22" s="52" t="str">
        <f t="shared" si="267"/>
        <v/>
      </c>
      <c r="BK22" s="52" t="str">
        <f t="shared" si="267"/>
        <v/>
      </c>
      <c r="BL22" s="52" t="str">
        <f t="shared" si="267"/>
        <v/>
      </c>
      <c r="BM22" s="52" t="str">
        <f t="shared" si="267"/>
        <v/>
      </c>
      <c r="BN22" s="52" t="str">
        <f t="shared" si="267"/>
        <v/>
      </c>
      <c r="BO22" s="52" t="str">
        <f t="shared" si="267"/>
        <v/>
      </c>
      <c r="BP22" s="52" t="str">
        <f t="shared" si="267"/>
        <v/>
      </c>
      <c r="BQ22" s="52" t="str">
        <f t="shared" si="267"/>
        <v/>
      </c>
      <c r="BR22" s="52" t="str">
        <f t="shared" si="267"/>
        <v/>
      </c>
      <c r="BS22" s="52" t="str">
        <f t="shared" si="267"/>
        <v/>
      </c>
      <c r="BT22" s="52" t="str">
        <f t="shared" si="267"/>
        <v/>
      </c>
      <c r="BU22" s="52" t="str">
        <f t="shared" si="267"/>
        <v/>
      </c>
      <c r="BV22" s="52" t="str">
        <f t="shared" si="267"/>
        <v/>
      </c>
      <c r="BW22" s="52" t="str">
        <f t="shared" si="267"/>
        <v/>
      </c>
      <c r="BX22" s="52" t="str">
        <f t="shared" si="267"/>
        <v/>
      </c>
      <c r="BY22" s="52" t="str">
        <f t="shared" si="267"/>
        <v/>
      </c>
      <c r="BZ22" s="52" t="str">
        <f t="shared" si="267"/>
        <v/>
      </c>
      <c r="CA22" s="52" t="str">
        <f t="shared" si="267"/>
        <v/>
      </c>
      <c r="CB22" s="52" t="str">
        <f t="shared" si="267"/>
        <v/>
      </c>
      <c r="CC22" s="52" t="str">
        <f t="shared" si="267"/>
        <v/>
      </c>
      <c r="CD22" s="52" t="str">
        <f t="shared" si="267"/>
        <v/>
      </c>
      <c r="CE22" s="52" t="str">
        <f t="shared" si="267"/>
        <v/>
      </c>
      <c r="CF22" s="52" t="str">
        <f t="shared" si="267"/>
        <v/>
      </c>
      <c r="CG22" s="52" t="str">
        <f t="shared" si="267"/>
        <v/>
      </c>
      <c r="CH22" s="52" t="str">
        <f t="shared" si="267"/>
        <v/>
      </c>
      <c r="CI22" s="52" t="str">
        <f t="shared" si="267"/>
        <v/>
      </c>
      <c r="CJ22" s="52" t="str">
        <f t="shared" si="267"/>
        <v/>
      </c>
      <c r="CK22" s="52" t="str">
        <f t="shared" si="267"/>
        <v/>
      </c>
      <c r="CL22" s="52" t="str">
        <f t="shared" si="267"/>
        <v/>
      </c>
      <c r="CM22" s="52" t="str">
        <f t="shared" si="267"/>
        <v/>
      </c>
      <c r="CN22" s="52" t="str">
        <f t="shared" si="267"/>
        <v/>
      </c>
      <c r="CO22" s="52" t="str">
        <f t="shared" si="267"/>
        <v/>
      </c>
      <c r="CP22" s="52" t="str">
        <f t="shared" si="267"/>
        <v/>
      </c>
      <c r="CQ22" s="52" t="str">
        <f t="shared" si="267"/>
        <v/>
      </c>
      <c r="CR22" s="52" t="str">
        <f t="shared" si="267"/>
        <v/>
      </c>
      <c r="CS22" s="52" t="str">
        <f t="shared" si="267"/>
        <v/>
      </c>
      <c r="CT22" s="52" t="str">
        <f t="shared" si="267"/>
        <v/>
      </c>
      <c r="CU22" s="52" t="str">
        <f t="shared" si="267"/>
        <v/>
      </c>
      <c r="CV22" s="52" t="str">
        <f t="shared" si="267"/>
        <v/>
      </c>
      <c r="CW22" s="52" t="str">
        <f t="shared" si="267"/>
        <v/>
      </c>
      <c r="CX22" s="52" t="str">
        <f t="shared" si="267"/>
        <v/>
      </c>
      <c r="CY22" s="52" t="str">
        <f t="shared" si="267"/>
        <v/>
      </c>
      <c r="CZ22" s="52" t="str">
        <f t="shared" si="267"/>
        <v/>
      </c>
      <c r="DA22" s="52" t="str">
        <f t="shared" si="267"/>
        <v/>
      </c>
      <c r="DB22" s="52" t="str">
        <f t="shared" si="267"/>
        <v/>
      </c>
      <c r="DC22" s="52" t="str">
        <f t="shared" ref="DC22:DR22" si="268">IF(ISNONTEXT($U22),DB22+$U22,"")</f>
        <v/>
      </c>
      <c r="DD22" s="52" t="str">
        <f t="shared" si="268"/>
        <v/>
      </c>
      <c r="DE22" s="52" t="str">
        <f t="shared" si="268"/>
        <v/>
      </c>
      <c r="DF22" s="52" t="str">
        <f t="shared" si="268"/>
        <v/>
      </c>
      <c r="DG22" s="52" t="str">
        <f t="shared" si="268"/>
        <v/>
      </c>
      <c r="DH22" s="52" t="str">
        <f t="shared" si="268"/>
        <v/>
      </c>
      <c r="DI22" s="52" t="str">
        <f t="shared" si="268"/>
        <v/>
      </c>
      <c r="DJ22" s="52" t="str">
        <f t="shared" si="268"/>
        <v/>
      </c>
      <c r="DK22" s="52" t="str">
        <f t="shared" si="268"/>
        <v/>
      </c>
      <c r="DL22" s="52" t="str">
        <f t="shared" si="268"/>
        <v/>
      </c>
      <c r="DM22" s="52" t="str">
        <f t="shared" si="268"/>
        <v/>
      </c>
      <c r="DN22" s="52" t="str">
        <f t="shared" si="268"/>
        <v/>
      </c>
      <c r="DO22" s="52" t="str">
        <f t="shared" si="268"/>
        <v/>
      </c>
      <c r="DP22" s="52" t="str">
        <f t="shared" si="268"/>
        <v/>
      </c>
      <c r="DQ22" s="52" t="str">
        <f t="shared" si="268"/>
        <v/>
      </c>
      <c r="DR22" s="52" t="str">
        <f t="shared" si="268"/>
        <v/>
      </c>
      <c r="DS22" s="179" t="e">
        <f t="shared" si="135"/>
        <v>#N/A</v>
      </c>
      <c r="DT22" s="179" t="e">
        <f t="shared" si="136"/>
        <v>#N/A</v>
      </c>
      <c r="DU22" s="179" t="e">
        <f t="shared" si="137"/>
        <v>#N/A</v>
      </c>
      <c r="DV22" s="179" t="e">
        <f t="shared" si="138"/>
        <v>#N/A</v>
      </c>
      <c r="DW22" s="179" t="e">
        <f t="shared" si="139"/>
        <v>#N/A</v>
      </c>
      <c r="DX22" s="179" t="e">
        <f t="shared" si="140"/>
        <v>#N/A</v>
      </c>
      <c r="DY22" s="179" t="e">
        <f t="shared" si="141"/>
        <v>#N/A</v>
      </c>
      <c r="DZ22" s="179" t="e">
        <f t="shared" si="142"/>
        <v>#N/A</v>
      </c>
      <c r="EA22" s="179" t="e">
        <f t="shared" si="143"/>
        <v>#N/A</v>
      </c>
      <c r="EB22" s="179" t="e">
        <f t="shared" si="144"/>
        <v>#N/A</v>
      </c>
      <c r="EC22" s="179" t="e">
        <f t="shared" si="145"/>
        <v>#N/A</v>
      </c>
      <c r="ED22" s="179" t="e">
        <f t="shared" si="146"/>
        <v>#N/A</v>
      </c>
      <c r="EE22" s="179" t="e">
        <f t="shared" si="147"/>
        <v>#N/A</v>
      </c>
      <c r="EF22" s="179" t="e">
        <f t="shared" si="148"/>
        <v>#N/A</v>
      </c>
      <c r="EG22" s="179" t="e">
        <f t="shared" si="149"/>
        <v>#N/A</v>
      </c>
      <c r="EH22" s="179" t="e">
        <f t="shared" si="150"/>
        <v>#N/A</v>
      </c>
      <c r="EI22" s="179" t="e">
        <f t="shared" si="151"/>
        <v>#N/A</v>
      </c>
      <c r="EJ22" s="179" t="e">
        <f t="shared" si="152"/>
        <v>#N/A</v>
      </c>
      <c r="EK22" s="179" t="e">
        <f t="shared" si="153"/>
        <v>#N/A</v>
      </c>
      <c r="EL22" s="179" t="e">
        <f t="shared" si="154"/>
        <v>#N/A</v>
      </c>
      <c r="EM22" s="179" t="e">
        <f t="shared" si="155"/>
        <v>#N/A</v>
      </c>
      <c r="EN22" s="179" t="e">
        <f t="shared" si="156"/>
        <v>#N/A</v>
      </c>
      <c r="EO22" s="179" t="e">
        <f t="shared" si="157"/>
        <v>#N/A</v>
      </c>
      <c r="EP22" s="179" t="e">
        <f t="shared" si="158"/>
        <v>#N/A</v>
      </c>
      <c r="EQ22" s="179" t="e">
        <f t="shared" si="159"/>
        <v>#N/A</v>
      </c>
      <c r="ER22" s="179" t="e">
        <f t="shared" si="160"/>
        <v>#N/A</v>
      </c>
      <c r="ES22" s="179" t="e">
        <f t="shared" si="161"/>
        <v>#N/A</v>
      </c>
      <c r="ET22" s="179" t="e">
        <f t="shared" si="162"/>
        <v>#N/A</v>
      </c>
      <c r="EU22" s="179" t="e">
        <f t="shared" si="163"/>
        <v>#N/A</v>
      </c>
      <c r="EV22" s="179" t="e">
        <f t="shared" si="164"/>
        <v>#N/A</v>
      </c>
      <c r="EW22" s="179" t="e">
        <f t="shared" si="165"/>
        <v>#N/A</v>
      </c>
      <c r="EX22" s="179" t="e">
        <f t="shared" si="166"/>
        <v>#N/A</v>
      </c>
      <c r="EY22" s="179" t="e">
        <f t="shared" si="167"/>
        <v>#N/A</v>
      </c>
      <c r="EZ22" s="179" t="e">
        <f t="shared" si="168"/>
        <v>#N/A</v>
      </c>
      <c r="FA22" s="179" t="e">
        <f t="shared" si="169"/>
        <v>#N/A</v>
      </c>
      <c r="FB22" s="179" t="e">
        <f t="shared" si="170"/>
        <v>#N/A</v>
      </c>
      <c r="FC22" s="179" t="e">
        <f t="shared" si="171"/>
        <v>#N/A</v>
      </c>
      <c r="FD22" s="179" t="e">
        <f t="shared" si="172"/>
        <v>#N/A</v>
      </c>
      <c r="FE22" s="179" t="e">
        <f t="shared" si="173"/>
        <v>#N/A</v>
      </c>
      <c r="FF22" s="179" t="e">
        <f t="shared" si="174"/>
        <v>#N/A</v>
      </c>
      <c r="FG22" s="179" t="e">
        <f t="shared" si="175"/>
        <v>#N/A</v>
      </c>
      <c r="FH22" s="179" t="e">
        <f t="shared" si="176"/>
        <v>#N/A</v>
      </c>
      <c r="FI22" s="179" t="e">
        <f t="shared" si="177"/>
        <v>#N/A</v>
      </c>
      <c r="FJ22" s="179" t="e">
        <f t="shared" si="178"/>
        <v>#N/A</v>
      </c>
      <c r="FK22" s="179" t="e">
        <f t="shared" si="179"/>
        <v>#N/A</v>
      </c>
      <c r="FL22" s="179" t="e">
        <f t="shared" si="180"/>
        <v>#N/A</v>
      </c>
      <c r="FM22" s="179" t="e">
        <f t="shared" si="181"/>
        <v>#N/A</v>
      </c>
      <c r="FN22" s="179" t="e">
        <f t="shared" si="182"/>
        <v>#N/A</v>
      </c>
      <c r="FO22" s="179" t="e">
        <f t="shared" si="183"/>
        <v>#N/A</v>
      </c>
      <c r="FP22" s="179" t="e">
        <f t="shared" si="184"/>
        <v>#N/A</v>
      </c>
      <c r="FQ22" s="179" t="e">
        <f t="shared" si="185"/>
        <v>#N/A</v>
      </c>
      <c r="FR22" s="179" t="e">
        <f t="shared" si="186"/>
        <v>#N/A</v>
      </c>
      <c r="FS22" s="179" t="e">
        <f t="shared" si="187"/>
        <v>#N/A</v>
      </c>
      <c r="FT22" s="179" t="e">
        <f t="shared" si="188"/>
        <v>#N/A</v>
      </c>
      <c r="FU22" s="179" t="e">
        <f t="shared" si="189"/>
        <v>#N/A</v>
      </c>
      <c r="FV22" s="179" t="e">
        <f t="shared" si="190"/>
        <v>#N/A</v>
      </c>
      <c r="FW22" s="179" t="e">
        <f t="shared" si="191"/>
        <v>#N/A</v>
      </c>
      <c r="FX22" s="179" t="e">
        <f t="shared" si="192"/>
        <v>#N/A</v>
      </c>
      <c r="FY22" s="179" t="e">
        <f t="shared" si="193"/>
        <v>#N/A</v>
      </c>
      <c r="FZ22" s="179" t="e">
        <f t="shared" si="194"/>
        <v>#N/A</v>
      </c>
      <c r="GA22" s="179" t="e">
        <f t="shared" si="195"/>
        <v>#N/A</v>
      </c>
      <c r="GB22" s="179" t="e">
        <f t="shared" si="196"/>
        <v>#N/A</v>
      </c>
      <c r="GC22" s="179" t="e">
        <f t="shared" si="197"/>
        <v>#N/A</v>
      </c>
      <c r="GD22" s="179" t="e">
        <f t="shared" si="198"/>
        <v>#N/A</v>
      </c>
      <c r="GE22" s="179" t="e">
        <f t="shared" si="199"/>
        <v>#N/A</v>
      </c>
      <c r="GF22" s="179" t="e">
        <f t="shared" si="200"/>
        <v>#N/A</v>
      </c>
      <c r="GG22" s="179" t="e">
        <f t="shared" si="201"/>
        <v>#N/A</v>
      </c>
      <c r="GH22" s="179" t="e">
        <f t="shared" si="202"/>
        <v>#N/A</v>
      </c>
      <c r="GI22" s="179" t="e">
        <f t="shared" si="203"/>
        <v>#N/A</v>
      </c>
      <c r="GJ22" s="179" t="e">
        <f t="shared" si="204"/>
        <v>#N/A</v>
      </c>
      <c r="GK22" s="179" t="e">
        <f t="shared" si="205"/>
        <v>#N/A</v>
      </c>
      <c r="GL22" s="179" t="e">
        <f t="shared" si="206"/>
        <v>#N/A</v>
      </c>
      <c r="GM22" s="179" t="e">
        <f t="shared" si="207"/>
        <v>#N/A</v>
      </c>
      <c r="GN22" s="179" t="e">
        <f t="shared" si="208"/>
        <v>#N/A</v>
      </c>
      <c r="GO22" s="179" t="e">
        <f t="shared" si="209"/>
        <v>#N/A</v>
      </c>
      <c r="GP22" s="179" t="e">
        <f t="shared" si="210"/>
        <v>#N/A</v>
      </c>
      <c r="GQ22" s="179" t="e">
        <f t="shared" si="211"/>
        <v>#N/A</v>
      </c>
      <c r="GR22" s="179" t="e">
        <f t="shared" si="212"/>
        <v>#N/A</v>
      </c>
      <c r="GS22" s="179" t="e">
        <f t="shared" si="213"/>
        <v>#N/A</v>
      </c>
      <c r="GT22" s="179" t="e">
        <f t="shared" si="214"/>
        <v>#N/A</v>
      </c>
      <c r="GU22" s="179" t="e">
        <f t="shared" si="215"/>
        <v>#N/A</v>
      </c>
      <c r="GV22" s="179" t="e">
        <f t="shared" si="216"/>
        <v>#N/A</v>
      </c>
      <c r="GW22" s="179" t="e">
        <f t="shared" si="217"/>
        <v>#N/A</v>
      </c>
      <c r="GX22" s="179" t="e">
        <f t="shared" si="218"/>
        <v>#N/A</v>
      </c>
      <c r="GY22" s="179" t="e">
        <f t="shared" si="219"/>
        <v>#N/A</v>
      </c>
      <c r="GZ22" s="179" t="e">
        <f t="shared" si="220"/>
        <v>#N/A</v>
      </c>
      <c r="HA22" s="179" t="e">
        <f t="shared" si="221"/>
        <v>#N/A</v>
      </c>
      <c r="HB22" s="179" t="e">
        <f t="shared" si="222"/>
        <v>#N/A</v>
      </c>
      <c r="HC22" s="179" t="e">
        <f t="shared" si="223"/>
        <v>#N/A</v>
      </c>
      <c r="HD22" s="179" t="e">
        <f t="shared" si="224"/>
        <v>#N/A</v>
      </c>
      <c r="HE22" s="179" t="e">
        <f t="shared" si="225"/>
        <v>#N/A</v>
      </c>
      <c r="HF22" s="179" t="e">
        <f t="shared" si="226"/>
        <v>#N/A</v>
      </c>
      <c r="HG22" s="179" t="e">
        <f t="shared" si="227"/>
        <v>#N/A</v>
      </c>
      <c r="HH22" s="179" t="e">
        <f t="shared" si="228"/>
        <v>#N/A</v>
      </c>
      <c r="HI22" s="179" t="e">
        <f t="shared" si="229"/>
        <v>#N/A</v>
      </c>
      <c r="HJ22" s="179" t="e">
        <f t="shared" si="230"/>
        <v>#N/A</v>
      </c>
      <c r="HK22" s="179" t="e">
        <f t="shared" si="231"/>
        <v>#N/A</v>
      </c>
      <c r="HL22" s="179" t="e">
        <f t="shared" si="232"/>
        <v>#N/A</v>
      </c>
      <c r="HM22" s="179" t="e">
        <f t="shared" si="233"/>
        <v>#N/A</v>
      </c>
      <c r="HN22" s="179" t="e">
        <f t="shared" si="234"/>
        <v>#N/A</v>
      </c>
      <c r="HO22" s="179" t="e">
        <f t="shared" si="235"/>
        <v>#N/A</v>
      </c>
    </row>
    <row r="23" spans="1:223" hidden="1" x14ac:dyDescent="0.25">
      <c r="A23" s="4">
        <v>20</v>
      </c>
      <c r="B23" s="104" t="str">
        <f t="shared" si="10"/>
        <v/>
      </c>
      <c r="C23" s="103"/>
      <c r="D23" s="104" t="str">
        <f t="shared" si="11"/>
        <v/>
      </c>
      <c r="E23" s="38" t="str">
        <f t="shared" si="0"/>
        <v/>
      </c>
      <c r="F23" s="38" t="str">
        <f t="shared" si="1"/>
        <v/>
      </c>
      <c r="G23" s="81" t="str">
        <f t="shared" si="12"/>
        <v/>
      </c>
      <c r="H23" s="24"/>
      <c r="I23" s="61"/>
      <c r="J23" s="82" t="str">
        <f>IF(AND(B23&gt;0,C23&gt;0,D23&gt;0,NOT(ISBLANK(H23))),(D23-B23)*VLOOKUP(H23,VLookups!$A$2:$B$8,2,FALSE),"")</f>
        <v/>
      </c>
      <c r="K23" s="83" t="str">
        <f t="shared" si="2"/>
        <v/>
      </c>
      <c r="L23" s="103"/>
      <c r="M23" s="34" t="str">
        <f>IF(AND(L23&gt;0,C23&gt;0,J23&gt;0,NOT(ISBLANK(H23))),ABS(VLOOKUP($L$1,VLookups!$A$38:$B$39,2,FALSE)-_xlfn.NORM.DIST(L23,G23,J23,TRUE)),"")</f>
        <v/>
      </c>
      <c r="N23" s="102" t="str">
        <f>IF(AND($B23&gt;0,$C23&gt;0,$D23&gt;0,NOT(ISBLANK($H23))),_xlfn.NORM.INV(ABS(VLOOKUP($L$1,VLookups!$A$38:$B$39,2,FALSE)-N$3),$G23,$J23),"")</f>
        <v/>
      </c>
      <c r="O23" s="101" t="str">
        <f>IF(AND($B23&gt;0,$C23&gt;0,$D23&gt;0,NOT(ISBLANK($H23))),_xlfn.NORM.INV(ABS(VLOOKUP($L$1,VLookups!$A$38:$B$39,2,FALSE)-O$3),$G23,$J23),"")</f>
        <v/>
      </c>
      <c r="P23" s="102" t="str">
        <f>IF(AND($B23&gt;0,$C23&gt;0,$D23&gt;0,NOT(ISBLANK($H23))),_xlfn.NORM.INV(ABS(VLOOKUP($L$1,VLookups!$A$38:$B$39,2,FALSE)-P$3),$G23,$J23),"")</f>
        <v/>
      </c>
      <c r="Q23" s="101" t="str">
        <f>IF(AND($B23&gt;0,$C23&gt;0,$D23&gt;0,NOT(ISBLANK($H23))),_xlfn.NORM.INV(ABS(VLOOKUP($L$1,VLookups!$A$38:$B$39,2,FALSE)-Q$3),$G23,$J23),"")</f>
        <v/>
      </c>
      <c r="R23" s="102" t="str">
        <f>IF(AND($B23&gt;0,$C23&gt;0,$D23&gt;0,NOT(ISBLANK($H23))),_xlfn.NORM.INV(ABS(VLOOKUP($L$1,VLookups!$A$38:$B$39,2,FALSE)-R$3),$G23,$J23),"")</f>
        <v/>
      </c>
      <c r="S23" s="101" t="str">
        <f>IF(AND($B23&gt;0,$C23&gt;0,$D23&gt;0,NOT(ISBLANK($H23))),_xlfn.NORM.INV(ABS(VLOOKUP($L$1,VLookups!$A$38:$B$39,2,FALSE)-S$3),$G23,$J23),"")</f>
        <v/>
      </c>
      <c r="T23" s="5"/>
      <c r="U23" s="178" t="str">
        <f t="shared" si="13"/>
        <v/>
      </c>
      <c r="V23" s="52" t="str">
        <f t="shared" ref="V23:AO23" si="269">IF(ISNONTEXT($U23),W23-$U23,"")</f>
        <v/>
      </c>
      <c r="W23" s="52" t="str">
        <f t="shared" si="269"/>
        <v/>
      </c>
      <c r="X23" s="52" t="str">
        <f t="shared" si="269"/>
        <v/>
      </c>
      <c r="Y23" s="52" t="str">
        <f t="shared" si="269"/>
        <v/>
      </c>
      <c r="Z23" s="52" t="str">
        <f t="shared" si="269"/>
        <v/>
      </c>
      <c r="AA23" s="52" t="str">
        <f t="shared" si="269"/>
        <v/>
      </c>
      <c r="AB23" s="52" t="str">
        <f t="shared" si="269"/>
        <v/>
      </c>
      <c r="AC23" s="52" t="str">
        <f t="shared" si="269"/>
        <v/>
      </c>
      <c r="AD23" s="52" t="str">
        <f t="shared" si="269"/>
        <v/>
      </c>
      <c r="AE23" s="52" t="str">
        <f t="shared" si="269"/>
        <v/>
      </c>
      <c r="AF23" s="52" t="str">
        <f t="shared" si="269"/>
        <v/>
      </c>
      <c r="AG23" s="52" t="str">
        <f t="shared" si="269"/>
        <v/>
      </c>
      <c r="AH23" s="52" t="str">
        <f t="shared" si="269"/>
        <v/>
      </c>
      <c r="AI23" s="52" t="str">
        <f t="shared" si="269"/>
        <v/>
      </c>
      <c r="AJ23" s="52" t="str">
        <f t="shared" si="269"/>
        <v/>
      </c>
      <c r="AK23" s="52" t="str">
        <f t="shared" si="269"/>
        <v/>
      </c>
      <c r="AL23" s="52" t="str">
        <f t="shared" si="269"/>
        <v/>
      </c>
      <c r="AM23" s="52" t="str">
        <f t="shared" si="269"/>
        <v/>
      </c>
      <c r="AN23" s="52" t="str">
        <f t="shared" si="269"/>
        <v/>
      </c>
      <c r="AO23" s="52" t="str">
        <f t="shared" si="269"/>
        <v/>
      </c>
      <c r="AP23" s="193" t="str">
        <f t="shared" si="15"/>
        <v/>
      </c>
      <c r="AQ23" s="52" t="str">
        <f t="shared" ref="AQ23:DB23" si="270">IF(ISNONTEXT($U23),AP23+$U23,"")</f>
        <v/>
      </c>
      <c r="AR23" s="52" t="str">
        <f t="shared" si="270"/>
        <v/>
      </c>
      <c r="AS23" s="52" t="str">
        <f t="shared" si="270"/>
        <v/>
      </c>
      <c r="AT23" s="52" t="str">
        <f t="shared" si="270"/>
        <v/>
      </c>
      <c r="AU23" s="52" t="str">
        <f t="shared" si="270"/>
        <v/>
      </c>
      <c r="AV23" s="52" t="str">
        <f t="shared" si="270"/>
        <v/>
      </c>
      <c r="AW23" s="52" t="str">
        <f t="shared" si="270"/>
        <v/>
      </c>
      <c r="AX23" s="52" t="str">
        <f t="shared" si="270"/>
        <v/>
      </c>
      <c r="AY23" s="52" t="str">
        <f t="shared" si="270"/>
        <v/>
      </c>
      <c r="AZ23" s="52" t="str">
        <f t="shared" si="270"/>
        <v/>
      </c>
      <c r="BA23" s="52" t="str">
        <f t="shared" si="270"/>
        <v/>
      </c>
      <c r="BB23" s="52" t="str">
        <f t="shared" si="270"/>
        <v/>
      </c>
      <c r="BC23" s="52" t="str">
        <f t="shared" si="270"/>
        <v/>
      </c>
      <c r="BD23" s="52" t="str">
        <f t="shared" si="270"/>
        <v/>
      </c>
      <c r="BE23" s="52" t="str">
        <f t="shared" si="270"/>
        <v/>
      </c>
      <c r="BF23" s="52" t="str">
        <f t="shared" si="270"/>
        <v/>
      </c>
      <c r="BG23" s="52" t="str">
        <f t="shared" si="270"/>
        <v/>
      </c>
      <c r="BH23" s="52" t="str">
        <f t="shared" si="270"/>
        <v/>
      </c>
      <c r="BI23" s="52" t="str">
        <f t="shared" si="270"/>
        <v/>
      </c>
      <c r="BJ23" s="52" t="str">
        <f t="shared" si="270"/>
        <v/>
      </c>
      <c r="BK23" s="52" t="str">
        <f t="shared" si="270"/>
        <v/>
      </c>
      <c r="BL23" s="52" t="str">
        <f t="shared" si="270"/>
        <v/>
      </c>
      <c r="BM23" s="52" t="str">
        <f t="shared" si="270"/>
        <v/>
      </c>
      <c r="BN23" s="52" t="str">
        <f t="shared" si="270"/>
        <v/>
      </c>
      <c r="BO23" s="52" t="str">
        <f t="shared" si="270"/>
        <v/>
      </c>
      <c r="BP23" s="52" t="str">
        <f t="shared" si="270"/>
        <v/>
      </c>
      <c r="BQ23" s="52" t="str">
        <f t="shared" si="270"/>
        <v/>
      </c>
      <c r="BR23" s="52" t="str">
        <f t="shared" si="270"/>
        <v/>
      </c>
      <c r="BS23" s="52" t="str">
        <f t="shared" si="270"/>
        <v/>
      </c>
      <c r="BT23" s="52" t="str">
        <f t="shared" si="270"/>
        <v/>
      </c>
      <c r="BU23" s="52" t="str">
        <f t="shared" si="270"/>
        <v/>
      </c>
      <c r="BV23" s="52" t="str">
        <f t="shared" si="270"/>
        <v/>
      </c>
      <c r="BW23" s="52" t="str">
        <f t="shared" si="270"/>
        <v/>
      </c>
      <c r="BX23" s="52" t="str">
        <f t="shared" si="270"/>
        <v/>
      </c>
      <c r="BY23" s="52" t="str">
        <f t="shared" si="270"/>
        <v/>
      </c>
      <c r="BZ23" s="52" t="str">
        <f t="shared" si="270"/>
        <v/>
      </c>
      <c r="CA23" s="52" t="str">
        <f t="shared" si="270"/>
        <v/>
      </c>
      <c r="CB23" s="52" t="str">
        <f t="shared" si="270"/>
        <v/>
      </c>
      <c r="CC23" s="52" t="str">
        <f t="shared" si="270"/>
        <v/>
      </c>
      <c r="CD23" s="52" t="str">
        <f t="shared" si="270"/>
        <v/>
      </c>
      <c r="CE23" s="52" t="str">
        <f t="shared" si="270"/>
        <v/>
      </c>
      <c r="CF23" s="52" t="str">
        <f t="shared" si="270"/>
        <v/>
      </c>
      <c r="CG23" s="52" t="str">
        <f t="shared" si="270"/>
        <v/>
      </c>
      <c r="CH23" s="52" t="str">
        <f t="shared" si="270"/>
        <v/>
      </c>
      <c r="CI23" s="52" t="str">
        <f t="shared" si="270"/>
        <v/>
      </c>
      <c r="CJ23" s="52" t="str">
        <f t="shared" si="270"/>
        <v/>
      </c>
      <c r="CK23" s="52" t="str">
        <f t="shared" si="270"/>
        <v/>
      </c>
      <c r="CL23" s="52" t="str">
        <f t="shared" si="270"/>
        <v/>
      </c>
      <c r="CM23" s="52" t="str">
        <f t="shared" si="270"/>
        <v/>
      </c>
      <c r="CN23" s="52" t="str">
        <f t="shared" si="270"/>
        <v/>
      </c>
      <c r="CO23" s="52" t="str">
        <f t="shared" si="270"/>
        <v/>
      </c>
      <c r="CP23" s="52" t="str">
        <f t="shared" si="270"/>
        <v/>
      </c>
      <c r="CQ23" s="52" t="str">
        <f t="shared" si="270"/>
        <v/>
      </c>
      <c r="CR23" s="52" t="str">
        <f t="shared" si="270"/>
        <v/>
      </c>
      <c r="CS23" s="52" t="str">
        <f t="shared" si="270"/>
        <v/>
      </c>
      <c r="CT23" s="52" t="str">
        <f t="shared" si="270"/>
        <v/>
      </c>
      <c r="CU23" s="52" t="str">
        <f t="shared" si="270"/>
        <v/>
      </c>
      <c r="CV23" s="52" t="str">
        <f t="shared" si="270"/>
        <v/>
      </c>
      <c r="CW23" s="52" t="str">
        <f t="shared" si="270"/>
        <v/>
      </c>
      <c r="CX23" s="52" t="str">
        <f t="shared" si="270"/>
        <v/>
      </c>
      <c r="CY23" s="52" t="str">
        <f t="shared" si="270"/>
        <v/>
      </c>
      <c r="CZ23" s="52" t="str">
        <f t="shared" si="270"/>
        <v/>
      </c>
      <c r="DA23" s="52" t="str">
        <f t="shared" si="270"/>
        <v/>
      </c>
      <c r="DB23" s="52" t="str">
        <f t="shared" si="270"/>
        <v/>
      </c>
      <c r="DC23" s="52" t="str">
        <f t="shared" ref="DC23:DR23" si="271">IF(ISNONTEXT($U23),DB23+$U23,"")</f>
        <v/>
      </c>
      <c r="DD23" s="52" t="str">
        <f t="shared" si="271"/>
        <v/>
      </c>
      <c r="DE23" s="52" t="str">
        <f t="shared" si="271"/>
        <v/>
      </c>
      <c r="DF23" s="52" t="str">
        <f t="shared" si="271"/>
        <v/>
      </c>
      <c r="DG23" s="52" t="str">
        <f t="shared" si="271"/>
        <v/>
      </c>
      <c r="DH23" s="52" t="str">
        <f t="shared" si="271"/>
        <v/>
      </c>
      <c r="DI23" s="52" t="str">
        <f t="shared" si="271"/>
        <v/>
      </c>
      <c r="DJ23" s="52" t="str">
        <f t="shared" si="271"/>
        <v/>
      </c>
      <c r="DK23" s="52" t="str">
        <f t="shared" si="271"/>
        <v/>
      </c>
      <c r="DL23" s="52" t="str">
        <f t="shared" si="271"/>
        <v/>
      </c>
      <c r="DM23" s="52" t="str">
        <f t="shared" si="271"/>
        <v/>
      </c>
      <c r="DN23" s="52" t="str">
        <f t="shared" si="271"/>
        <v/>
      </c>
      <c r="DO23" s="52" t="str">
        <f t="shared" si="271"/>
        <v/>
      </c>
      <c r="DP23" s="52" t="str">
        <f t="shared" si="271"/>
        <v/>
      </c>
      <c r="DQ23" s="52" t="str">
        <f t="shared" si="271"/>
        <v/>
      </c>
      <c r="DR23" s="52" t="str">
        <f t="shared" si="271"/>
        <v/>
      </c>
      <c r="DS23" s="179" t="e">
        <f t="shared" si="135"/>
        <v>#N/A</v>
      </c>
      <c r="DT23" s="179" t="e">
        <f t="shared" si="136"/>
        <v>#N/A</v>
      </c>
      <c r="DU23" s="179" t="e">
        <f t="shared" si="137"/>
        <v>#N/A</v>
      </c>
      <c r="DV23" s="179" t="e">
        <f t="shared" si="138"/>
        <v>#N/A</v>
      </c>
      <c r="DW23" s="179" t="e">
        <f t="shared" si="139"/>
        <v>#N/A</v>
      </c>
      <c r="DX23" s="179" t="e">
        <f t="shared" si="140"/>
        <v>#N/A</v>
      </c>
      <c r="DY23" s="179" t="e">
        <f t="shared" si="141"/>
        <v>#N/A</v>
      </c>
      <c r="DZ23" s="179" t="e">
        <f t="shared" si="142"/>
        <v>#N/A</v>
      </c>
      <c r="EA23" s="179" t="e">
        <f t="shared" si="143"/>
        <v>#N/A</v>
      </c>
      <c r="EB23" s="179" t="e">
        <f t="shared" si="144"/>
        <v>#N/A</v>
      </c>
      <c r="EC23" s="179" t="e">
        <f t="shared" si="145"/>
        <v>#N/A</v>
      </c>
      <c r="ED23" s="179" t="e">
        <f t="shared" si="146"/>
        <v>#N/A</v>
      </c>
      <c r="EE23" s="179" t="e">
        <f t="shared" si="147"/>
        <v>#N/A</v>
      </c>
      <c r="EF23" s="179" t="e">
        <f t="shared" si="148"/>
        <v>#N/A</v>
      </c>
      <c r="EG23" s="179" t="e">
        <f t="shared" si="149"/>
        <v>#N/A</v>
      </c>
      <c r="EH23" s="179" t="e">
        <f t="shared" si="150"/>
        <v>#N/A</v>
      </c>
      <c r="EI23" s="179" t="e">
        <f t="shared" si="151"/>
        <v>#N/A</v>
      </c>
      <c r="EJ23" s="179" t="e">
        <f t="shared" si="152"/>
        <v>#N/A</v>
      </c>
      <c r="EK23" s="179" t="e">
        <f t="shared" si="153"/>
        <v>#N/A</v>
      </c>
      <c r="EL23" s="179" t="e">
        <f t="shared" si="154"/>
        <v>#N/A</v>
      </c>
      <c r="EM23" s="179" t="e">
        <f t="shared" si="155"/>
        <v>#N/A</v>
      </c>
      <c r="EN23" s="179" t="e">
        <f t="shared" si="156"/>
        <v>#N/A</v>
      </c>
      <c r="EO23" s="179" t="e">
        <f t="shared" si="157"/>
        <v>#N/A</v>
      </c>
      <c r="EP23" s="179" t="e">
        <f t="shared" si="158"/>
        <v>#N/A</v>
      </c>
      <c r="EQ23" s="179" t="e">
        <f t="shared" si="159"/>
        <v>#N/A</v>
      </c>
      <c r="ER23" s="179" t="e">
        <f t="shared" si="160"/>
        <v>#N/A</v>
      </c>
      <c r="ES23" s="179" t="e">
        <f t="shared" si="161"/>
        <v>#N/A</v>
      </c>
      <c r="ET23" s="179" t="e">
        <f t="shared" si="162"/>
        <v>#N/A</v>
      </c>
      <c r="EU23" s="179" t="e">
        <f t="shared" si="163"/>
        <v>#N/A</v>
      </c>
      <c r="EV23" s="179" t="e">
        <f t="shared" si="164"/>
        <v>#N/A</v>
      </c>
      <c r="EW23" s="179" t="e">
        <f t="shared" si="165"/>
        <v>#N/A</v>
      </c>
      <c r="EX23" s="179" t="e">
        <f t="shared" si="166"/>
        <v>#N/A</v>
      </c>
      <c r="EY23" s="179" t="e">
        <f t="shared" si="167"/>
        <v>#N/A</v>
      </c>
      <c r="EZ23" s="179" t="e">
        <f t="shared" si="168"/>
        <v>#N/A</v>
      </c>
      <c r="FA23" s="179" t="e">
        <f t="shared" si="169"/>
        <v>#N/A</v>
      </c>
      <c r="FB23" s="179" t="e">
        <f t="shared" si="170"/>
        <v>#N/A</v>
      </c>
      <c r="FC23" s="179" t="e">
        <f t="shared" si="171"/>
        <v>#N/A</v>
      </c>
      <c r="FD23" s="179" t="e">
        <f t="shared" si="172"/>
        <v>#N/A</v>
      </c>
      <c r="FE23" s="179" t="e">
        <f t="shared" si="173"/>
        <v>#N/A</v>
      </c>
      <c r="FF23" s="179" t="e">
        <f t="shared" si="174"/>
        <v>#N/A</v>
      </c>
      <c r="FG23" s="179" t="e">
        <f t="shared" si="175"/>
        <v>#N/A</v>
      </c>
      <c r="FH23" s="179" t="e">
        <f t="shared" si="176"/>
        <v>#N/A</v>
      </c>
      <c r="FI23" s="179" t="e">
        <f t="shared" si="177"/>
        <v>#N/A</v>
      </c>
      <c r="FJ23" s="179" t="e">
        <f t="shared" si="178"/>
        <v>#N/A</v>
      </c>
      <c r="FK23" s="179" t="e">
        <f t="shared" si="179"/>
        <v>#N/A</v>
      </c>
      <c r="FL23" s="179" t="e">
        <f t="shared" si="180"/>
        <v>#N/A</v>
      </c>
      <c r="FM23" s="179" t="e">
        <f t="shared" si="181"/>
        <v>#N/A</v>
      </c>
      <c r="FN23" s="179" t="e">
        <f t="shared" si="182"/>
        <v>#N/A</v>
      </c>
      <c r="FO23" s="179" t="e">
        <f t="shared" si="183"/>
        <v>#N/A</v>
      </c>
      <c r="FP23" s="179" t="e">
        <f t="shared" si="184"/>
        <v>#N/A</v>
      </c>
      <c r="FQ23" s="179" t="e">
        <f t="shared" si="185"/>
        <v>#N/A</v>
      </c>
      <c r="FR23" s="179" t="e">
        <f t="shared" si="186"/>
        <v>#N/A</v>
      </c>
      <c r="FS23" s="179" t="e">
        <f t="shared" si="187"/>
        <v>#N/A</v>
      </c>
      <c r="FT23" s="179" t="e">
        <f t="shared" si="188"/>
        <v>#N/A</v>
      </c>
      <c r="FU23" s="179" t="e">
        <f t="shared" si="189"/>
        <v>#N/A</v>
      </c>
      <c r="FV23" s="179" t="e">
        <f t="shared" si="190"/>
        <v>#N/A</v>
      </c>
      <c r="FW23" s="179" t="e">
        <f t="shared" si="191"/>
        <v>#N/A</v>
      </c>
      <c r="FX23" s="179" t="e">
        <f t="shared" si="192"/>
        <v>#N/A</v>
      </c>
      <c r="FY23" s="179" t="e">
        <f t="shared" si="193"/>
        <v>#N/A</v>
      </c>
      <c r="FZ23" s="179" t="e">
        <f t="shared" si="194"/>
        <v>#N/A</v>
      </c>
      <c r="GA23" s="179" t="e">
        <f t="shared" si="195"/>
        <v>#N/A</v>
      </c>
      <c r="GB23" s="179" t="e">
        <f t="shared" si="196"/>
        <v>#N/A</v>
      </c>
      <c r="GC23" s="179" t="e">
        <f t="shared" si="197"/>
        <v>#N/A</v>
      </c>
      <c r="GD23" s="179" t="e">
        <f t="shared" si="198"/>
        <v>#N/A</v>
      </c>
      <c r="GE23" s="179" t="e">
        <f t="shared" si="199"/>
        <v>#N/A</v>
      </c>
      <c r="GF23" s="179" t="e">
        <f t="shared" si="200"/>
        <v>#N/A</v>
      </c>
      <c r="GG23" s="179" t="e">
        <f t="shared" si="201"/>
        <v>#N/A</v>
      </c>
      <c r="GH23" s="179" t="e">
        <f t="shared" si="202"/>
        <v>#N/A</v>
      </c>
      <c r="GI23" s="179" t="e">
        <f t="shared" si="203"/>
        <v>#N/A</v>
      </c>
      <c r="GJ23" s="179" t="e">
        <f t="shared" si="204"/>
        <v>#N/A</v>
      </c>
      <c r="GK23" s="179" t="e">
        <f t="shared" si="205"/>
        <v>#N/A</v>
      </c>
      <c r="GL23" s="179" t="e">
        <f t="shared" si="206"/>
        <v>#N/A</v>
      </c>
      <c r="GM23" s="179" t="e">
        <f t="shared" si="207"/>
        <v>#N/A</v>
      </c>
      <c r="GN23" s="179" t="e">
        <f t="shared" si="208"/>
        <v>#N/A</v>
      </c>
      <c r="GO23" s="179" t="e">
        <f t="shared" si="209"/>
        <v>#N/A</v>
      </c>
      <c r="GP23" s="179" t="e">
        <f t="shared" si="210"/>
        <v>#N/A</v>
      </c>
      <c r="GQ23" s="179" t="e">
        <f t="shared" si="211"/>
        <v>#N/A</v>
      </c>
      <c r="GR23" s="179" t="e">
        <f t="shared" si="212"/>
        <v>#N/A</v>
      </c>
      <c r="GS23" s="179" t="e">
        <f t="shared" si="213"/>
        <v>#N/A</v>
      </c>
      <c r="GT23" s="179" t="e">
        <f t="shared" si="214"/>
        <v>#N/A</v>
      </c>
      <c r="GU23" s="179" t="e">
        <f t="shared" si="215"/>
        <v>#N/A</v>
      </c>
      <c r="GV23" s="179" t="e">
        <f t="shared" si="216"/>
        <v>#N/A</v>
      </c>
      <c r="GW23" s="179" t="e">
        <f t="shared" si="217"/>
        <v>#N/A</v>
      </c>
      <c r="GX23" s="179" t="e">
        <f t="shared" si="218"/>
        <v>#N/A</v>
      </c>
      <c r="GY23" s="179" t="e">
        <f t="shared" si="219"/>
        <v>#N/A</v>
      </c>
      <c r="GZ23" s="179" t="e">
        <f t="shared" si="220"/>
        <v>#N/A</v>
      </c>
      <c r="HA23" s="179" t="e">
        <f t="shared" si="221"/>
        <v>#N/A</v>
      </c>
      <c r="HB23" s="179" t="e">
        <f t="shared" si="222"/>
        <v>#N/A</v>
      </c>
      <c r="HC23" s="179" t="e">
        <f t="shared" si="223"/>
        <v>#N/A</v>
      </c>
      <c r="HD23" s="179" t="e">
        <f t="shared" si="224"/>
        <v>#N/A</v>
      </c>
      <c r="HE23" s="179" t="e">
        <f t="shared" si="225"/>
        <v>#N/A</v>
      </c>
      <c r="HF23" s="179" t="e">
        <f t="shared" si="226"/>
        <v>#N/A</v>
      </c>
      <c r="HG23" s="179" t="e">
        <f t="shared" si="227"/>
        <v>#N/A</v>
      </c>
      <c r="HH23" s="179" t="e">
        <f t="shared" si="228"/>
        <v>#N/A</v>
      </c>
      <c r="HI23" s="179" t="e">
        <f t="shared" si="229"/>
        <v>#N/A</v>
      </c>
      <c r="HJ23" s="179" t="e">
        <f t="shared" si="230"/>
        <v>#N/A</v>
      </c>
      <c r="HK23" s="179" t="e">
        <f t="shared" si="231"/>
        <v>#N/A</v>
      </c>
      <c r="HL23" s="179" t="e">
        <f t="shared" si="232"/>
        <v>#N/A</v>
      </c>
      <c r="HM23" s="179" t="e">
        <f t="shared" si="233"/>
        <v>#N/A</v>
      </c>
      <c r="HN23" s="179" t="e">
        <f t="shared" si="234"/>
        <v>#N/A</v>
      </c>
      <c r="HO23" s="179" t="e">
        <f t="shared" si="235"/>
        <v>#N/A</v>
      </c>
    </row>
    <row r="24" spans="1:223" hidden="1" x14ac:dyDescent="0.25">
      <c r="A24" s="4">
        <v>21</v>
      </c>
      <c r="B24" s="104" t="str">
        <f t="shared" si="10"/>
        <v/>
      </c>
      <c r="C24" s="103"/>
      <c r="D24" s="104" t="str">
        <f t="shared" si="11"/>
        <v/>
      </c>
      <c r="E24" s="38" t="str">
        <f t="shared" si="0"/>
        <v/>
      </c>
      <c r="F24" s="38" t="str">
        <f t="shared" si="1"/>
        <v/>
      </c>
      <c r="G24" s="81" t="str">
        <f t="shared" si="12"/>
        <v/>
      </c>
      <c r="H24" s="24"/>
      <c r="I24" s="61"/>
      <c r="J24" s="82" t="str">
        <f>IF(AND(B24&gt;0,C24&gt;0,D24&gt;0,NOT(ISBLANK(H24))),(D24-B24)*VLOOKUP(H24,VLookups!$A$2:$B$8,2,FALSE),"")</f>
        <v/>
      </c>
      <c r="K24" s="83" t="str">
        <f t="shared" si="2"/>
        <v/>
      </c>
      <c r="L24" s="103"/>
      <c r="M24" s="34" t="str">
        <f>IF(AND(L24&gt;0,C24&gt;0,J24&gt;0,NOT(ISBLANK(H24))),ABS(VLOOKUP($L$1,VLookups!$A$38:$B$39,2,FALSE)-_xlfn.NORM.DIST(L24,G24,J24,TRUE)),"")</f>
        <v/>
      </c>
      <c r="N24" s="102" t="str">
        <f>IF(AND($B24&gt;0,$C24&gt;0,$D24&gt;0,NOT(ISBLANK($H24))),_xlfn.NORM.INV(ABS(VLOOKUP($L$1,VLookups!$A$38:$B$39,2,FALSE)-N$3),$G24,$J24),"")</f>
        <v/>
      </c>
      <c r="O24" s="101" t="str">
        <f>IF(AND($B24&gt;0,$C24&gt;0,$D24&gt;0,NOT(ISBLANK($H24))),_xlfn.NORM.INV(ABS(VLOOKUP($L$1,VLookups!$A$38:$B$39,2,FALSE)-O$3),$G24,$J24),"")</f>
        <v/>
      </c>
      <c r="P24" s="102" t="str">
        <f>IF(AND($B24&gt;0,$C24&gt;0,$D24&gt;0,NOT(ISBLANK($H24))),_xlfn.NORM.INV(ABS(VLOOKUP($L$1,VLookups!$A$38:$B$39,2,FALSE)-P$3),$G24,$J24),"")</f>
        <v/>
      </c>
      <c r="Q24" s="101" t="str">
        <f>IF(AND($B24&gt;0,$C24&gt;0,$D24&gt;0,NOT(ISBLANK($H24))),_xlfn.NORM.INV(ABS(VLOOKUP($L$1,VLookups!$A$38:$B$39,2,FALSE)-Q$3),$G24,$J24),"")</f>
        <v/>
      </c>
      <c r="R24" s="102" t="str">
        <f>IF(AND($B24&gt;0,$C24&gt;0,$D24&gt;0,NOT(ISBLANK($H24))),_xlfn.NORM.INV(ABS(VLOOKUP($L$1,VLookups!$A$38:$B$39,2,FALSE)-R$3),$G24,$J24),"")</f>
        <v/>
      </c>
      <c r="S24" s="101" t="str">
        <f>IF(AND($B24&gt;0,$C24&gt;0,$D24&gt;0,NOT(ISBLANK($H24))),_xlfn.NORM.INV(ABS(VLOOKUP($L$1,VLookups!$A$38:$B$39,2,FALSE)-S$3),$G24,$J24),"")</f>
        <v/>
      </c>
      <c r="T24" s="5"/>
      <c r="U24" s="178" t="str">
        <f t="shared" si="13"/>
        <v/>
      </c>
      <c r="V24" s="52" t="str">
        <f t="shared" ref="V24:AO24" si="272">IF(ISNONTEXT($U24),W24-$U24,"")</f>
        <v/>
      </c>
      <c r="W24" s="52" t="str">
        <f t="shared" si="272"/>
        <v/>
      </c>
      <c r="X24" s="52" t="str">
        <f t="shared" si="272"/>
        <v/>
      </c>
      <c r="Y24" s="52" t="str">
        <f t="shared" si="272"/>
        <v/>
      </c>
      <c r="Z24" s="52" t="str">
        <f t="shared" si="272"/>
        <v/>
      </c>
      <c r="AA24" s="52" t="str">
        <f t="shared" si="272"/>
        <v/>
      </c>
      <c r="AB24" s="52" t="str">
        <f t="shared" si="272"/>
        <v/>
      </c>
      <c r="AC24" s="52" t="str">
        <f t="shared" si="272"/>
        <v/>
      </c>
      <c r="AD24" s="52" t="str">
        <f t="shared" si="272"/>
        <v/>
      </c>
      <c r="AE24" s="52" t="str">
        <f t="shared" si="272"/>
        <v/>
      </c>
      <c r="AF24" s="52" t="str">
        <f t="shared" si="272"/>
        <v/>
      </c>
      <c r="AG24" s="52" t="str">
        <f t="shared" si="272"/>
        <v/>
      </c>
      <c r="AH24" s="52" t="str">
        <f t="shared" si="272"/>
        <v/>
      </c>
      <c r="AI24" s="52" t="str">
        <f t="shared" si="272"/>
        <v/>
      </c>
      <c r="AJ24" s="52" t="str">
        <f t="shared" si="272"/>
        <v/>
      </c>
      <c r="AK24" s="52" t="str">
        <f t="shared" si="272"/>
        <v/>
      </c>
      <c r="AL24" s="52" t="str">
        <f t="shared" si="272"/>
        <v/>
      </c>
      <c r="AM24" s="52" t="str">
        <f t="shared" si="272"/>
        <v/>
      </c>
      <c r="AN24" s="52" t="str">
        <f t="shared" si="272"/>
        <v/>
      </c>
      <c r="AO24" s="52" t="str">
        <f t="shared" si="272"/>
        <v/>
      </c>
      <c r="AP24" s="193" t="str">
        <f t="shared" si="15"/>
        <v/>
      </c>
      <c r="AQ24" s="52" t="str">
        <f t="shared" ref="AQ24:DB24" si="273">IF(ISNONTEXT($U24),AP24+$U24,"")</f>
        <v/>
      </c>
      <c r="AR24" s="52" t="str">
        <f t="shared" si="273"/>
        <v/>
      </c>
      <c r="AS24" s="52" t="str">
        <f t="shared" si="273"/>
        <v/>
      </c>
      <c r="AT24" s="52" t="str">
        <f t="shared" si="273"/>
        <v/>
      </c>
      <c r="AU24" s="52" t="str">
        <f t="shared" si="273"/>
        <v/>
      </c>
      <c r="AV24" s="52" t="str">
        <f t="shared" si="273"/>
        <v/>
      </c>
      <c r="AW24" s="52" t="str">
        <f t="shared" si="273"/>
        <v/>
      </c>
      <c r="AX24" s="52" t="str">
        <f t="shared" si="273"/>
        <v/>
      </c>
      <c r="AY24" s="52" t="str">
        <f t="shared" si="273"/>
        <v/>
      </c>
      <c r="AZ24" s="52" t="str">
        <f t="shared" si="273"/>
        <v/>
      </c>
      <c r="BA24" s="52" t="str">
        <f t="shared" si="273"/>
        <v/>
      </c>
      <c r="BB24" s="52" t="str">
        <f t="shared" si="273"/>
        <v/>
      </c>
      <c r="BC24" s="52" t="str">
        <f t="shared" si="273"/>
        <v/>
      </c>
      <c r="BD24" s="52" t="str">
        <f t="shared" si="273"/>
        <v/>
      </c>
      <c r="BE24" s="52" t="str">
        <f t="shared" si="273"/>
        <v/>
      </c>
      <c r="BF24" s="52" t="str">
        <f t="shared" si="273"/>
        <v/>
      </c>
      <c r="BG24" s="52" t="str">
        <f t="shared" si="273"/>
        <v/>
      </c>
      <c r="BH24" s="52" t="str">
        <f t="shared" si="273"/>
        <v/>
      </c>
      <c r="BI24" s="52" t="str">
        <f t="shared" si="273"/>
        <v/>
      </c>
      <c r="BJ24" s="52" t="str">
        <f t="shared" si="273"/>
        <v/>
      </c>
      <c r="BK24" s="52" t="str">
        <f t="shared" si="273"/>
        <v/>
      </c>
      <c r="BL24" s="52" t="str">
        <f t="shared" si="273"/>
        <v/>
      </c>
      <c r="BM24" s="52" t="str">
        <f t="shared" si="273"/>
        <v/>
      </c>
      <c r="BN24" s="52" t="str">
        <f t="shared" si="273"/>
        <v/>
      </c>
      <c r="BO24" s="52" t="str">
        <f t="shared" si="273"/>
        <v/>
      </c>
      <c r="BP24" s="52" t="str">
        <f t="shared" si="273"/>
        <v/>
      </c>
      <c r="BQ24" s="52" t="str">
        <f t="shared" si="273"/>
        <v/>
      </c>
      <c r="BR24" s="52" t="str">
        <f t="shared" si="273"/>
        <v/>
      </c>
      <c r="BS24" s="52" t="str">
        <f t="shared" si="273"/>
        <v/>
      </c>
      <c r="BT24" s="52" t="str">
        <f t="shared" si="273"/>
        <v/>
      </c>
      <c r="BU24" s="52" t="str">
        <f t="shared" si="273"/>
        <v/>
      </c>
      <c r="BV24" s="52" t="str">
        <f t="shared" si="273"/>
        <v/>
      </c>
      <c r="BW24" s="52" t="str">
        <f t="shared" si="273"/>
        <v/>
      </c>
      <c r="BX24" s="52" t="str">
        <f t="shared" si="273"/>
        <v/>
      </c>
      <c r="BY24" s="52" t="str">
        <f t="shared" si="273"/>
        <v/>
      </c>
      <c r="BZ24" s="52" t="str">
        <f t="shared" si="273"/>
        <v/>
      </c>
      <c r="CA24" s="52" t="str">
        <f t="shared" si="273"/>
        <v/>
      </c>
      <c r="CB24" s="52" t="str">
        <f t="shared" si="273"/>
        <v/>
      </c>
      <c r="CC24" s="52" t="str">
        <f t="shared" si="273"/>
        <v/>
      </c>
      <c r="CD24" s="52" t="str">
        <f t="shared" si="273"/>
        <v/>
      </c>
      <c r="CE24" s="52" t="str">
        <f t="shared" si="273"/>
        <v/>
      </c>
      <c r="CF24" s="52" t="str">
        <f t="shared" si="273"/>
        <v/>
      </c>
      <c r="CG24" s="52" t="str">
        <f t="shared" si="273"/>
        <v/>
      </c>
      <c r="CH24" s="52" t="str">
        <f t="shared" si="273"/>
        <v/>
      </c>
      <c r="CI24" s="52" t="str">
        <f t="shared" si="273"/>
        <v/>
      </c>
      <c r="CJ24" s="52" t="str">
        <f t="shared" si="273"/>
        <v/>
      </c>
      <c r="CK24" s="52" t="str">
        <f t="shared" si="273"/>
        <v/>
      </c>
      <c r="CL24" s="52" t="str">
        <f t="shared" si="273"/>
        <v/>
      </c>
      <c r="CM24" s="52" t="str">
        <f t="shared" si="273"/>
        <v/>
      </c>
      <c r="CN24" s="52" t="str">
        <f t="shared" si="273"/>
        <v/>
      </c>
      <c r="CO24" s="52" t="str">
        <f t="shared" si="273"/>
        <v/>
      </c>
      <c r="CP24" s="52" t="str">
        <f t="shared" si="273"/>
        <v/>
      </c>
      <c r="CQ24" s="52" t="str">
        <f t="shared" si="273"/>
        <v/>
      </c>
      <c r="CR24" s="52" t="str">
        <f t="shared" si="273"/>
        <v/>
      </c>
      <c r="CS24" s="52" t="str">
        <f t="shared" si="273"/>
        <v/>
      </c>
      <c r="CT24" s="52" t="str">
        <f t="shared" si="273"/>
        <v/>
      </c>
      <c r="CU24" s="52" t="str">
        <f t="shared" si="273"/>
        <v/>
      </c>
      <c r="CV24" s="52" t="str">
        <f t="shared" si="273"/>
        <v/>
      </c>
      <c r="CW24" s="52" t="str">
        <f t="shared" si="273"/>
        <v/>
      </c>
      <c r="CX24" s="52" t="str">
        <f t="shared" si="273"/>
        <v/>
      </c>
      <c r="CY24" s="52" t="str">
        <f t="shared" si="273"/>
        <v/>
      </c>
      <c r="CZ24" s="52" t="str">
        <f t="shared" si="273"/>
        <v/>
      </c>
      <c r="DA24" s="52" t="str">
        <f t="shared" si="273"/>
        <v/>
      </c>
      <c r="DB24" s="52" t="str">
        <f t="shared" si="273"/>
        <v/>
      </c>
      <c r="DC24" s="52" t="str">
        <f t="shared" ref="DC24:DR24" si="274">IF(ISNONTEXT($U24),DB24+$U24,"")</f>
        <v/>
      </c>
      <c r="DD24" s="52" t="str">
        <f t="shared" si="274"/>
        <v/>
      </c>
      <c r="DE24" s="52" t="str">
        <f t="shared" si="274"/>
        <v/>
      </c>
      <c r="DF24" s="52" t="str">
        <f t="shared" si="274"/>
        <v/>
      </c>
      <c r="DG24" s="52" t="str">
        <f t="shared" si="274"/>
        <v/>
      </c>
      <c r="DH24" s="52" t="str">
        <f t="shared" si="274"/>
        <v/>
      </c>
      <c r="DI24" s="52" t="str">
        <f t="shared" si="274"/>
        <v/>
      </c>
      <c r="DJ24" s="52" t="str">
        <f t="shared" si="274"/>
        <v/>
      </c>
      <c r="DK24" s="52" t="str">
        <f t="shared" si="274"/>
        <v/>
      </c>
      <c r="DL24" s="52" t="str">
        <f t="shared" si="274"/>
        <v/>
      </c>
      <c r="DM24" s="52" t="str">
        <f t="shared" si="274"/>
        <v/>
      </c>
      <c r="DN24" s="52" t="str">
        <f t="shared" si="274"/>
        <v/>
      </c>
      <c r="DO24" s="52" t="str">
        <f t="shared" si="274"/>
        <v/>
      </c>
      <c r="DP24" s="52" t="str">
        <f t="shared" si="274"/>
        <v/>
      </c>
      <c r="DQ24" s="52" t="str">
        <f t="shared" si="274"/>
        <v/>
      </c>
      <c r="DR24" s="52" t="str">
        <f t="shared" si="274"/>
        <v/>
      </c>
      <c r="DS24" s="179" t="e">
        <f t="shared" si="135"/>
        <v>#N/A</v>
      </c>
      <c r="DT24" s="179" t="e">
        <f t="shared" si="136"/>
        <v>#N/A</v>
      </c>
      <c r="DU24" s="179" t="e">
        <f t="shared" si="137"/>
        <v>#N/A</v>
      </c>
      <c r="DV24" s="179" t="e">
        <f t="shared" si="138"/>
        <v>#N/A</v>
      </c>
      <c r="DW24" s="179" t="e">
        <f t="shared" si="139"/>
        <v>#N/A</v>
      </c>
      <c r="DX24" s="179" t="e">
        <f t="shared" si="140"/>
        <v>#N/A</v>
      </c>
      <c r="DY24" s="179" t="e">
        <f t="shared" si="141"/>
        <v>#N/A</v>
      </c>
      <c r="DZ24" s="179" t="e">
        <f t="shared" si="142"/>
        <v>#N/A</v>
      </c>
      <c r="EA24" s="179" t="e">
        <f t="shared" si="143"/>
        <v>#N/A</v>
      </c>
      <c r="EB24" s="179" t="e">
        <f t="shared" si="144"/>
        <v>#N/A</v>
      </c>
      <c r="EC24" s="179" t="e">
        <f t="shared" si="145"/>
        <v>#N/A</v>
      </c>
      <c r="ED24" s="179" t="e">
        <f t="shared" si="146"/>
        <v>#N/A</v>
      </c>
      <c r="EE24" s="179" t="e">
        <f t="shared" si="147"/>
        <v>#N/A</v>
      </c>
      <c r="EF24" s="179" t="e">
        <f t="shared" si="148"/>
        <v>#N/A</v>
      </c>
      <c r="EG24" s="179" t="e">
        <f t="shared" si="149"/>
        <v>#N/A</v>
      </c>
      <c r="EH24" s="179" t="e">
        <f t="shared" si="150"/>
        <v>#N/A</v>
      </c>
      <c r="EI24" s="179" t="e">
        <f t="shared" si="151"/>
        <v>#N/A</v>
      </c>
      <c r="EJ24" s="179" t="e">
        <f t="shared" si="152"/>
        <v>#N/A</v>
      </c>
      <c r="EK24" s="179" t="e">
        <f t="shared" si="153"/>
        <v>#N/A</v>
      </c>
      <c r="EL24" s="179" t="e">
        <f t="shared" si="154"/>
        <v>#N/A</v>
      </c>
      <c r="EM24" s="179" t="e">
        <f t="shared" si="155"/>
        <v>#N/A</v>
      </c>
      <c r="EN24" s="179" t="e">
        <f t="shared" si="156"/>
        <v>#N/A</v>
      </c>
      <c r="EO24" s="179" t="e">
        <f t="shared" si="157"/>
        <v>#N/A</v>
      </c>
      <c r="EP24" s="179" t="e">
        <f t="shared" si="158"/>
        <v>#N/A</v>
      </c>
      <c r="EQ24" s="179" t="e">
        <f t="shared" si="159"/>
        <v>#N/A</v>
      </c>
      <c r="ER24" s="179" t="e">
        <f t="shared" si="160"/>
        <v>#N/A</v>
      </c>
      <c r="ES24" s="179" t="e">
        <f t="shared" si="161"/>
        <v>#N/A</v>
      </c>
      <c r="ET24" s="179" t="e">
        <f t="shared" si="162"/>
        <v>#N/A</v>
      </c>
      <c r="EU24" s="179" t="e">
        <f t="shared" si="163"/>
        <v>#N/A</v>
      </c>
      <c r="EV24" s="179" t="e">
        <f t="shared" si="164"/>
        <v>#N/A</v>
      </c>
      <c r="EW24" s="179" t="e">
        <f t="shared" si="165"/>
        <v>#N/A</v>
      </c>
      <c r="EX24" s="179" t="e">
        <f t="shared" si="166"/>
        <v>#N/A</v>
      </c>
      <c r="EY24" s="179" t="e">
        <f t="shared" si="167"/>
        <v>#N/A</v>
      </c>
      <c r="EZ24" s="179" t="e">
        <f t="shared" si="168"/>
        <v>#N/A</v>
      </c>
      <c r="FA24" s="179" t="e">
        <f t="shared" si="169"/>
        <v>#N/A</v>
      </c>
      <c r="FB24" s="179" t="e">
        <f t="shared" si="170"/>
        <v>#N/A</v>
      </c>
      <c r="FC24" s="179" t="e">
        <f t="shared" si="171"/>
        <v>#N/A</v>
      </c>
      <c r="FD24" s="179" t="e">
        <f t="shared" si="172"/>
        <v>#N/A</v>
      </c>
      <c r="FE24" s="179" t="e">
        <f t="shared" si="173"/>
        <v>#N/A</v>
      </c>
      <c r="FF24" s="179" t="e">
        <f t="shared" si="174"/>
        <v>#N/A</v>
      </c>
      <c r="FG24" s="179" t="e">
        <f t="shared" si="175"/>
        <v>#N/A</v>
      </c>
      <c r="FH24" s="179" t="e">
        <f t="shared" si="176"/>
        <v>#N/A</v>
      </c>
      <c r="FI24" s="179" t="e">
        <f t="shared" si="177"/>
        <v>#N/A</v>
      </c>
      <c r="FJ24" s="179" t="e">
        <f t="shared" si="178"/>
        <v>#N/A</v>
      </c>
      <c r="FK24" s="179" t="e">
        <f t="shared" si="179"/>
        <v>#N/A</v>
      </c>
      <c r="FL24" s="179" t="e">
        <f t="shared" si="180"/>
        <v>#N/A</v>
      </c>
      <c r="FM24" s="179" t="e">
        <f t="shared" si="181"/>
        <v>#N/A</v>
      </c>
      <c r="FN24" s="179" t="e">
        <f t="shared" si="182"/>
        <v>#N/A</v>
      </c>
      <c r="FO24" s="179" t="e">
        <f t="shared" si="183"/>
        <v>#N/A</v>
      </c>
      <c r="FP24" s="179" t="e">
        <f t="shared" si="184"/>
        <v>#N/A</v>
      </c>
      <c r="FQ24" s="179" t="e">
        <f t="shared" si="185"/>
        <v>#N/A</v>
      </c>
      <c r="FR24" s="179" t="e">
        <f t="shared" si="186"/>
        <v>#N/A</v>
      </c>
      <c r="FS24" s="179" t="e">
        <f t="shared" si="187"/>
        <v>#N/A</v>
      </c>
      <c r="FT24" s="179" t="e">
        <f t="shared" si="188"/>
        <v>#N/A</v>
      </c>
      <c r="FU24" s="179" t="e">
        <f t="shared" si="189"/>
        <v>#N/A</v>
      </c>
      <c r="FV24" s="179" t="e">
        <f t="shared" si="190"/>
        <v>#N/A</v>
      </c>
      <c r="FW24" s="179" t="e">
        <f t="shared" si="191"/>
        <v>#N/A</v>
      </c>
      <c r="FX24" s="179" t="e">
        <f t="shared" si="192"/>
        <v>#N/A</v>
      </c>
      <c r="FY24" s="179" t="e">
        <f t="shared" si="193"/>
        <v>#N/A</v>
      </c>
      <c r="FZ24" s="179" t="e">
        <f t="shared" si="194"/>
        <v>#N/A</v>
      </c>
      <c r="GA24" s="179" t="e">
        <f t="shared" si="195"/>
        <v>#N/A</v>
      </c>
      <c r="GB24" s="179" t="e">
        <f t="shared" si="196"/>
        <v>#N/A</v>
      </c>
      <c r="GC24" s="179" t="e">
        <f t="shared" si="197"/>
        <v>#N/A</v>
      </c>
      <c r="GD24" s="179" t="e">
        <f t="shared" si="198"/>
        <v>#N/A</v>
      </c>
      <c r="GE24" s="179" t="e">
        <f t="shared" si="199"/>
        <v>#N/A</v>
      </c>
      <c r="GF24" s="179" t="e">
        <f t="shared" si="200"/>
        <v>#N/A</v>
      </c>
      <c r="GG24" s="179" t="e">
        <f t="shared" si="201"/>
        <v>#N/A</v>
      </c>
      <c r="GH24" s="179" t="e">
        <f t="shared" si="202"/>
        <v>#N/A</v>
      </c>
      <c r="GI24" s="179" t="e">
        <f t="shared" si="203"/>
        <v>#N/A</v>
      </c>
      <c r="GJ24" s="179" t="e">
        <f t="shared" si="204"/>
        <v>#N/A</v>
      </c>
      <c r="GK24" s="179" t="e">
        <f t="shared" si="205"/>
        <v>#N/A</v>
      </c>
      <c r="GL24" s="179" t="e">
        <f t="shared" si="206"/>
        <v>#N/A</v>
      </c>
      <c r="GM24" s="179" t="e">
        <f t="shared" si="207"/>
        <v>#N/A</v>
      </c>
      <c r="GN24" s="179" t="e">
        <f t="shared" si="208"/>
        <v>#N/A</v>
      </c>
      <c r="GO24" s="179" t="e">
        <f t="shared" si="209"/>
        <v>#N/A</v>
      </c>
      <c r="GP24" s="179" t="e">
        <f t="shared" si="210"/>
        <v>#N/A</v>
      </c>
      <c r="GQ24" s="179" t="e">
        <f t="shared" si="211"/>
        <v>#N/A</v>
      </c>
      <c r="GR24" s="179" t="e">
        <f t="shared" si="212"/>
        <v>#N/A</v>
      </c>
      <c r="GS24" s="179" t="e">
        <f t="shared" si="213"/>
        <v>#N/A</v>
      </c>
      <c r="GT24" s="179" t="e">
        <f t="shared" si="214"/>
        <v>#N/A</v>
      </c>
      <c r="GU24" s="179" t="e">
        <f t="shared" si="215"/>
        <v>#N/A</v>
      </c>
      <c r="GV24" s="179" t="e">
        <f t="shared" si="216"/>
        <v>#N/A</v>
      </c>
      <c r="GW24" s="179" t="e">
        <f t="shared" si="217"/>
        <v>#N/A</v>
      </c>
      <c r="GX24" s="179" t="e">
        <f t="shared" si="218"/>
        <v>#N/A</v>
      </c>
      <c r="GY24" s="179" t="e">
        <f t="shared" si="219"/>
        <v>#N/A</v>
      </c>
      <c r="GZ24" s="179" t="e">
        <f t="shared" si="220"/>
        <v>#N/A</v>
      </c>
      <c r="HA24" s="179" t="e">
        <f t="shared" si="221"/>
        <v>#N/A</v>
      </c>
      <c r="HB24" s="179" t="e">
        <f t="shared" si="222"/>
        <v>#N/A</v>
      </c>
      <c r="HC24" s="179" t="e">
        <f t="shared" si="223"/>
        <v>#N/A</v>
      </c>
      <c r="HD24" s="179" t="e">
        <f t="shared" si="224"/>
        <v>#N/A</v>
      </c>
      <c r="HE24" s="179" t="e">
        <f t="shared" si="225"/>
        <v>#N/A</v>
      </c>
      <c r="HF24" s="179" t="e">
        <f t="shared" si="226"/>
        <v>#N/A</v>
      </c>
      <c r="HG24" s="179" t="e">
        <f t="shared" si="227"/>
        <v>#N/A</v>
      </c>
      <c r="HH24" s="179" t="e">
        <f t="shared" si="228"/>
        <v>#N/A</v>
      </c>
      <c r="HI24" s="179" t="e">
        <f t="shared" si="229"/>
        <v>#N/A</v>
      </c>
      <c r="HJ24" s="179" t="e">
        <f t="shared" si="230"/>
        <v>#N/A</v>
      </c>
      <c r="HK24" s="179" t="e">
        <f t="shared" si="231"/>
        <v>#N/A</v>
      </c>
      <c r="HL24" s="179" t="e">
        <f t="shared" si="232"/>
        <v>#N/A</v>
      </c>
      <c r="HM24" s="179" t="e">
        <f t="shared" si="233"/>
        <v>#N/A</v>
      </c>
      <c r="HN24" s="179" t="e">
        <f t="shared" si="234"/>
        <v>#N/A</v>
      </c>
      <c r="HO24" s="179" t="e">
        <f t="shared" si="235"/>
        <v>#N/A</v>
      </c>
    </row>
    <row r="25" spans="1:223" hidden="1" x14ac:dyDescent="0.25">
      <c r="A25" s="4">
        <v>22</v>
      </c>
      <c r="B25" s="104" t="str">
        <f t="shared" si="10"/>
        <v/>
      </c>
      <c r="C25" s="103"/>
      <c r="D25" s="104" t="str">
        <f t="shared" si="11"/>
        <v/>
      </c>
      <c r="E25" s="38" t="str">
        <f t="shared" si="0"/>
        <v/>
      </c>
      <c r="F25" s="38" t="str">
        <f t="shared" si="1"/>
        <v/>
      </c>
      <c r="G25" s="81" t="str">
        <f t="shared" si="12"/>
        <v/>
      </c>
      <c r="H25" s="24"/>
      <c r="I25" s="61"/>
      <c r="J25" s="82" t="str">
        <f>IF(AND(B25&gt;0,C25&gt;0,D25&gt;0,NOT(ISBLANK(H25))),(D25-B25)*VLOOKUP(H25,VLookups!$A$2:$B$8,2,FALSE),"")</f>
        <v/>
      </c>
      <c r="K25" s="83" t="str">
        <f t="shared" si="2"/>
        <v/>
      </c>
      <c r="L25" s="103"/>
      <c r="M25" s="34" t="str">
        <f>IF(AND(L25&gt;0,C25&gt;0,J25&gt;0,NOT(ISBLANK(H25))),ABS(VLOOKUP($L$1,VLookups!$A$38:$B$39,2,FALSE)-_xlfn.NORM.DIST(L25,G25,J25,TRUE)),"")</f>
        <v/>
      </c>
      <c r="N25" s="102" t="str">
        <f>IF(AND($B25&gt;0,$C25&gt;0,$D25&gt;0,NOT(ISBLANK($H25))),_xlfn.NORM.INV(ABS(VLOOKUP($L$1,VLookups!$A$38:$B$39,2,FALSE)-N$3),$G25,$J25),"")</f>
        <v/>
      </c>
      <c r="O25" s="101" t="str">
        <f>IF(AND($B25&gt;0,$C25&gt;0,$D25&gt;0,NOT(ISBLANK($H25))),_xlfn.NORM.INV(ABS(VLOOKUP($L$1,VLookups!$A$38:$B$39,2,FALSE)-O$3),$G25,$J25),"")</f>
        <v/>
      </c>
      <c r="P25" s="102" t="str">
        <f>IF(AND($B25&gt;0,$C25&gt;0,$D25&gt;0,NOT(ISBLANK($H25))),_xlfn.NORM.INV(ABS(VLOOKUP($L$1,VLookups!$A$38:$B$39,2,FALSE)-P$3),$G25,$J25),"")</f>
        <v/>
      </c>
      <c r="Q25" s="101" t="str">
        <f>IF(AND($B25&gt;0,$C25&gt;0,$D25&gt;0,NOT(ISBLANK($H25))),_xlfn.NORM.INV(ABS(VLOOKUP($L$1,VLookups!$A$38:$B$39,2,FALSE)-Q$3),$G25,$J25),"")</f>
        <v/>
      </c>
      <c r="R25" s="102" t="str">
        <f>IF(AND($B25&gt;0,$C25&gt;0,$D25&gt;0,NOT(ISBLANK($H25))),_xlfn.NORM.INV(ABS(VLOOKUP($L$1,VLookups!$A$38:$B$39,2,FALSE)-R$3),$G25,$J25),"")</f>
        <v/>
      </c>
      <c r="S25" s="101" t="str">
        <f>IF(AND($B25&gt;0,$C25&gt;0,$D25&gt;0,NOT(ISBLANK($H25))),_xlfn.NORM.INV(ABS(VLOOKUP($L$1,VLookups!$A$38:$B$39,2,FALSE)-S$3),$G25,$J25),"")</f>
        <v/>
      </c>
      <c r="T25" s="5"/>
      <c r="U25" s="178" t="str">
        <f t="shared" si="13"/>
        <v/>
      </c>
      <c r="V25" s="52" t="str">
        <f t="shared" ref="V25:AO25" si="275">IF(ISNONTEXT($U25),W25-$U25,"")</f>
        <v/>
      </c>
      <c r="W25" s="52" t="str">
        <f t="shared" si="275"/>
        <v/>
      </c>
      <c r="X25" s="52" t="str">
        <f t="shared" si="275"/>
        <v/>
      </c>
      <c r="Y25" s="52" t="str">
        <f t="shared" si="275"/>
        <v/>
      </c>
      <c r="Z25" s="52" t="str">
        <f t="shared" si="275"/>
        <v/>
      </c>
      <c r="AA25" s="52" t="str">
        <f t="shared" si="275"/>
        <v/>
      </c>
      <c r="AB25" s="52" t="str">
        <f t="shared" si="275"/>
        <v/>
      </c>
      <c r="AC25" s="52" t="str">
        <f t="shared" si="275"/>
        <v/>
      </c>
      <c r="AD25" s="52" t="str">
        <f t="shared" si="275"/>
        <v/>
      </c>
      <c r="AE25" s="52" t="str">
        <f t="shared" si="275"/>
        <v/>
      </c>
      <c r="AF25" s="52" t="str">
        <f t="shared" si="275"/>
        <v/>
      </c>
      <c r="AG25" s="52" t="str">
        <f t="shared" si="275"/>
        <v/>
      </c>
      <c r="AH25" s="52" t="str">
        <f t="shared" si="275"/>
        <v/>
      </c>
      <c r="AI25" s="52" t="str">
        <f t="shared" si="275"/>
        <v/>
      </c>
      <c r="AJ25" s="52" t="str">
        <f t="shared" si="275"/>
        <v/>
      </c>
      <c r="AK25" s="52" t="str">
        <f t="shared" si="275"/>
        <v/>
      </c>
      <c r="AL25" s="52" t="str">
        <f t="shared" si="275"/>
        <v/>
      </c>
      <c r="AM25" s="52" t="str">
        <f t="shared" si="275"/>
        <v/>
      </c>
      <c r="AN25" s="52" t="str">
        <f t="shared" si="275"/>
        <v/>
      </c>
      <c r="AO25" s="52" t="str">
        <f t="shared" si="275"/>
        <v/>
      </c>
      <c r="AP25" s="193" t="str">
        <f t="shared" si="15"/>
        <v/>
      </c>
      <c r="AQ25" s="52" t="str">
        <f t="shared" ref="AQ25:DB25" si="276">IF(ISNONTEXT($U25),AP25+$U25,"")</f>
        <v/>
      </c>
      <c r="AR25" s="52" t="str">
        <f t="shared" si="276"/>
        <v/>
      </c>
      <c r="AS25" s="52" t="str">
        <f t="shared" si="276"/>
        <v/>
      </c>
      <c r="AT25" s="52" t="str">
        <f t="shared" si="276"/>
        <v/>
      </c>
      <c r="AU25" s="52" t="str">
        <f t="shared" si="276"/>
        <v/>
      </c>
      <c r="AV25" s="52" t="str">
        <f t="shared" si="276"/>
        <v/>
      </c>
      <c r="AW25" s="52" t="str">
        <f t="shared" si="276"/>
        <v/>
      </c>
      <c r="AX25" s="52" t="str">
        <f t="shared" si="276"/>
        <v/>
      </c>
      <c r="AY25" s="52" t="str">
        <f t="shared" si="276"/>
        <v/>
      </c>
      <c r="AZ25" s="52" t="str">
        <f t="shared" si="276"/>
        <v/>
      </c>
      <c r="BA25" s="52" t="str">
        <f t="shared" si="276"/>
        <v/>
      </c>
      <c r="BB25" s="52" t="str">
        <f t="shared" si="276"/>
        <v/>
      </c>
      <c r="BC25" s="52" t="str">
        <f t="shared" si="276"/>
        <v/>
      </c>
      <c r="BD25" s="52" t="str">
        <f t="shared" si="276"/>
        <v/>
      </c>
      <c r="BE25" s="52" t="str">
        <f t="shared" si="276"/>
        <v/>
      </c>
      <c r="BF25" s="52" t="str">
        <f t="shared" si="276"/>
        <v/>
      </c>
      <c r="BG25" s="52" t="str">
        <f t="shared" si="276"/>
        <v/>
      </c>
      <c r="BH25" s="52" t="str">
        <f t="shared" si="276"/>
        <v/>
      </c>
      <c r="BI25" s="52" t="str">
        <f t="shared" si="276"/>
        <v/>
      </c>
      <c r="BJ25" s="52" t="str">
        <f t="shared" si="276"/>
        <v/>
      </c>
      <c r="BK25" s="52" t="str">
        <f t="shared" si="276"/>
        <v/>
      </c>
      <c r="BL25" s="52" t="str">
        <f t="shared" si="276"/>
        <v/>
      </c>
      <c r="BM25" s="52" t="str">
        <f t="shared" si="276"/>
        <v/>
      </c>
      <c r="BN25" s="52" t="str">
        <f t="shared" si="276"/>
        <v/>
      </c>
      <c r="BO25" s="52" t="str">
        <f t="shared" si="276"/>
        <v/>
      </c>
      <c r="BP25" s="52" t="str">
        <f t="shared" si="276"/>
        <v/>
      </c>
      <c r="BQ25" s="52" t="str">
        <f t="shared" si="276"/>
        <v/>
      </c>
      <c r="BR25" s="52" t="str">
        <f t="shared" si="276"/>
        <v/>
      </c>
      <c r="BS25" s="52" t="str">
        <f t="shared" si="276"/>
        <v/>
      </c>
      <c r="BT25" s="52" t="str">
        <f t="shared" si="276"/>
        <v/>
      </c>
      <c r="BU25" s="52" t="str">
        <f t="shared" si="276"/>
        <v/>
      </c>
      <c r="BV25" s="52" t="str">
        <f t="shared" si="276"/>
        <v/>
      </c>
      <c r="BW25" s="52" t="str">
        <f t="shared" si="276"/>
        <v/>
      </c>
      <c r="BX25" s="52" t="str">
        <f t="shared" si="276"/>
        <v/>
      </c>
      <c r="BY25" s="52" t="str">
        <f t="shared" si="276"/>
        <v/>
      </c>
      <c r="BZ25" s="52" t="str">
        <f t="shared" si="276"/>
        <v/>
      </c>
      <c r="CA25" s="52" t="str">
        <f t="shared" si="276"/>
        <v/>
      </c>
      <c r="CB25" s="52" t="str">
        <f t="shared" si="276"/>
        <v/>
      </c>
      <c r="CC25" s="52" t="str">
        <f t="shared" si="276"/>
        <v/>
      </c>
      <c r="CD25" s="52" t="str">
        <f t="shared" si="276"/>
        <v/>
      </c>
      <c r="CE25" s="52" t="str">
        <f t="shared" si="276"/>
        <v/>
      </c>
      <c r="CF25" s="52" t="str">
        <f t="shared" si="276"/>
        <v/>
      </c>
      <c r="CG25" s="52" t="str">
        <f t="shared" si="276"/>
        <v/>
      </c>
      <c r="CH25" s="52" t="str">
        <f t="shared" si="276"/>
        <v/>
      </c>
      <c r="CI25" s="52" t="str">
        <f t="shared" si="276"/>
        <v/>
      </c>
      <c r="CJ25" s="52" t="str">
        <f t="shared" si="276"/>
        <v/>
      </c>
      <c r="CK25" s="52" t="str">
        <f t="shared" si="276"/>
        <v/>
      </c>
      <c r="CL25" s="52" t="str">
        <f t="shared" si="276"/>
        <v/>
      </c>
      <c r="CM25" s="52" t="str">
        <f t="shared" si="276"/>
        <v/>
      </c>
      <c r="CN25" s="52" t="str">
        <f t="shared" si="276"/>
        <v/>
      </c>
      <c r="CO25" s="52" t="str">
        <f t="shared" si="276"/>
        <v/>
      </c>
      <c r="CP25" s="52" t="str">
        <f t="shared" si="276"/>
        <v/>
      </c>
      <c r="CQ25" s="52" t="str">
        <f t="shared" si="276"/>
        <v/>
      </c>
      <c r="CR25" s="52" t="str">
        <f t="shared" si="276"/>
        <v/>
      </c>
      <c r="CS25" s="52" t="str">
        <f t="shared" si="276"/>
        <v/>
      </c>
      <c r="CT25" s="52" t="str">
        <f t="shared" si="276"/>
        <v/>
      </c>
      <c r="CU25" s="52" t="str">
        <f t="shared" si="276"/>
        <v/>
      </c>
      <c r="CV25" s="52" t="str">
        <f t="shared" si="276"/>
        <v/>
      </c>
      <c r="CW25" s="52" t="str">
        <f t="shared" si="276"/>
        <v/>
      </c>
      <c r="CX25" s="52" t="str">
        <f t="shared" si="276"/>
        <v/>
      </c>
      <c r="CY25" s="52" t="str">
        <f t="shared" si="276"/>
        <v/>
      </c>
      <c r="CZ25" s="52" t="str">
        <f t="shared" si="276"/>
        <v/>
      </c>
      <c r="DA25" s="52" t="str">
        <f t="shared" si="276"/>
        <v/>
      </c>
      <c r="DB25" s="52" t="str">
        <f t="shared" si="276"/>
        <v/>
      </c>
      <c r="DC25" s="52" t="str">
        <f t="shared" ref="DC25:DR25" si="277">IF(ISNONTEXT($U25),DB25+$U25,"")</f>
        <v/>
      </c>
      <c r="DD25" s="52" t="str">
        <f t="shared" si="277"/>
        <v/>
      </c>
      <c r="DE25" s="52" t="str">
        <f t="shared" si="277"/>
        <v/>
      </c>
      <c r="DF25" s="52" t="str">
        <f t="shared" si="277"/>
        <v/>
      </c>
      <c r="DG25" s="52" t="str">
        <f t="shared" si="277"/>
        <v/>
      </c>
      <c r="DH25" s="52" t="str">
        <f t="shared" si="277"/>
        <v/>
      </c>
      <c r="DI25" s="52" t="str">
        <f t="shared" si="277"/>
        <v/>
      </c>
      <c r="DJ25" s="52" t="str">
        <f t="shared" si="277"/>
        <v/>
      </c>
      <c r="DK25" s="52" t="str">
        <f t="shared" si="277"/>
        <v/>
      </c>
      <c r="DL25" s="52" t="str">
        <f t="shared" si="277"/>
        <v/>
      </c>
      <c r="DM25" s="52" t="str">
        <f t="shared" si="277"/>
        <v/>
      </c>
      <c r="DN25" s="52" t="str">
        <f t="shared" si="277"/>
        <v/>
      </c>
      <c r="DO25" s="52" t="str">
        <f t="shared" si="277"/>
        <v/>
      </c>
      <c r="DP25" s="52" t="str">
        <f t="shared" si="277"/>
        <v/>
      </c>
      <c r="DQ25" s="52" t="str">
        <f t="shared" si="277"/>
        <v/>
      </c>
      <c r="DR25" s="52" t="str">
        <f t="shared" si="277"/>
        <v/>
      </c>
      <c r="DS25" s="179" t="e">
        <f t="shared" si="135"/>
        <v>#N/A</v>
      </c>
      <c r="DT25" s="179" t="e">
        <f t="shared" si="136"/>
        <v>#N/A</v>
      </c>
      <c r="DU25" s="179" t="e">
        <f t="shared" si="137"/>
        <v>#N/A</v>
      </c>
      <c r="DV25" s="179" t="e">
        <f t="shared" si="138"/>
        <v>#N/A</v>
      </c>
      <c r="DW25" s="179" t="e">
        <f t="shared" si="139"/>
        <v>#N/A</v>
      </c>
      <c r="DX25" s="179" t="e">
        <f t="shared" si="140"/>
        <v>#N/A</v>
      </c>
      <c r="DY25" s="179" t="e">
        <f t="shared" si="141"/>
        <v>#N/A</v>
      </c>
      <c r="DZ25" s="179" t="e">
        <f t="shared" si="142"/>
        <v>#N/A</v>
      </c>
      <c r="EA25" s="179" t="e">
        <f t="shared" si="143"/>
        <v>#N/A</v>
      </c>
      <c r="EB25" s="179" t="e">
        <f t="shared" si="144"/>
        <v>#N/A</v>
      </c>
      <c r="EC25" s="179" t="e">
        <f t="shared" si="145"/>
        <v>#N/A</v>
      </c>
      <c r="ED25" s="179" t="e">
        <f t="shared" si="146"/>
        <v>#N/A</v>
      </c>
      <c r="EE25" s="179" t="e">
        <f t="shared" si="147"/>
        <v>#N/A</v>
      </c>
      <c r="EF25" s="179" t="e">
        <f t="shared" si="148"/>
        <v>#N/A</v>
      </c>
      <c r="EG25" s="179" t="e">
        <f t="shared" si="149"/>
        <v>#N/A</v>
      </c>
      <c r="EH25" s="179" t="e">
        <f t="shared" si="150"/>
        <v>#N/A</v>
      </c>
      <c r="EI25" s="179" t="e">
        <f t="shared" si="151"/>
        <v>#N/A</v>
      </c>
      <c r="EJ25" s="179" t="e">
        <f t="shared" si="152"/>
        <v>#N/A</v>
      </c>
      <c r="EK25" s="179" t="e">
        <f t="shared" si="153"/>
        <v>#N/A</v>
      </c>
      <c r="EL25" s="179" t="e">
        <f t="shared" si="154"/>
        <v>#N/A</v>
      </c>
      <c r="EM25" s="179" t="e">
        <f t="shared" si="155"/>
        <v>#N/A</v>
      </c>
      <c r="EN25" s="179" t="e">
        <f t="shared" si="156"/>
        <v>#N/A</v>
      </c>
      <c r="EO25" s="179" t="e">
        <f t="shared" si="157"/>
        <v>#N/A</v>
      </c>
      <c r="EP25" s="179" t="e">
        <f t="shared" si="158"/>
        <v>#N/A</v>
      </c>
      <c r="EQ25" s="179" t="e">
        <f t="shared" si="159"/>
        <v>#N/A</v>
      </c>
      <c r="ER25" s="179" t="e">
        <f t="shared" si="160"/>
        <v>#N/A</v>
      </c>
      <c r="ES25" s="179" t="e">
        <f t="shared" si="161"/>
        <v>#N/A</v>
      </c>
      <c r="ET25" s="179" t="e">
        <f t="shared" si="162"/>
        <v>#N/A</v>
      </c>
      <c r="EU25" s="179" t="e">
        <f t="shared" si="163"/>
        <v>#N/A</v>
      </c>
      <c r="EV25" s="179" t="e">
        <f t="shared" si="164"/>
        <v>#N/A</v>
      </c>
      <c r="EW25" s="179" t="e">
        <f t="shared" si="165"/>
        <v>#N/A</v>
      </c>
      <c r="EX25" s="179" t="e">
        <f t="shared" si="166"/>
        <v>#N/A</v>
      </c>
      <c r="EY25" s="179" t="e">
        <f t="shared" si="167"/>
        <v>#N/A</v>
      </c>
      <c r="EZ25" s="179" t="e">
        <f t="shared" si="168"/>
        <v>#N/A</v>
      </c>
      <c r="FA25" s="179" t="e">
        <f t="shared" si="169"/>
        <v>#N/A</v>
      </c>
      <c r="FB25" s="179" t="e">
        <f t="shared" si="170"/>
        <v>#N/A</v>
      </c>
      <c r="FC25" s="179" t="e">
        <f t="shared" si="171"/>
        <v>#N/A</v>
      </c>
      <c r="FD25" s="179" t="e">
        <f t="shared" si="172"/>
        <v>#N/A</v>
      </c>
      <c r="FE25" s="179" t="e">
        <f t="shared" si="173"/>
        <v>#N/A</v>
      </c>
      <c r="FF25" s="179" t="e">
        <f t="shared" si="174"/>
        <v>#N/A</v>
      </c>
      <c r="FG25" s="179" t="e">
        <f t="shared" si="175"/>
        <v>#N/A</v>
      </c>
      <c r="FH25" s="179" t="e">
        <f t="shared" si="176"/>
        <v>#N/A</v>
      </c>
      <c r="FI25" s="179" t="e">
        <f t="shared" si="177"/>
        <v>#N/A</v>
      </c>
      <c r="FJ25" s="179" t="e">
        <f t="shared" si="178"/>
        <v>#N/A</v>
      </c>
      <c r="FK25" s="179" t="e">
        <f t="shared" si="179"/>
        <v>#N/A</v>
      </c>
      <c r="FL25" s="179" t="e">
        <f t="shared" si="180"/>
        <v>#N/A</v>
      </c>
      <c r="FM25" s="179" t="e">
        <f t="shared" si="181"/>
        <v>#N/A</v>
      </c>
      <c r="FN25" s="179" t="e">
        <f t="shared" si="182"/>
        <v>#N/A</v>
      </c>
      <c r="FO25" s="179" t="e">
        <f t="shared" si="183"/>
        <v>#N/A</v>
      </c>
      <c r="FP25" s="179" t="e">
        <f t="shared" si="184"/>
        <v>#N/A</v>
      </c>
      <c r="FQ25" s="179" t="e">
        <f t="shared" si="185"/>
        <v>#N/A</v>
      </c>
      <c r="FR25" s="179" t="e">
        <f t="shared" si="186"/>
        <v>#N/A</v>
      </c>
      <c r="FS25" s="179" t="e">
        <f t="shared" si="187"/>
        <v>#N/A</v>
      </c>
      <c r="FT25" s="179" t="e">
        <f t="shared" si="188"/>
        <v>#N/A</v>
      </c>
      <c r="FU25" s="179" t="e">
        <f t="shared" si="189"/>
        <v>#N/A</v>
      </c>
      <c r="FV25" s="179" t="e">
        <f t="shared" si="190"/>
        <v>#N/A</v>
      </c>
      <c r="FW25" s="179" t="e">
        <f t="shared" si="191"/>
        <v>#N/A</v>
      </c>
      <c r="FX25" s="179" t="e">
        <f t="shared" si="192"/>
        <v>#N/A</v>
      </c>
      <c r="FY25" s="179" t="e">
        <f t="shared" si="193"/>
        <v>#N/A</v>
      </c>
      <c r="FZ25" s="179" t="e">
        <f t="shared" si="194"/>
        <v>#N/A</v>
      </c>
      <c r="GA25" s="179" t="e">
        <f t="shared" si="195"/>
        <v>#N/A</v>
      </c>
      <c r="GB25" s="179" t="e">
        <f t="shared" si="196"/>
        <v>#N/A</v>
      </c>
      <c r="GC25" s="179" t="e">
        <f t="shared" si="197"/>
        <v>#N/A</v>
      </c>
      <c r="GD25" s="179" t="e">
        <f t="shared" si="198"/>
        <v>#N/A</v>
      </c>
      <c r="GE25" s="179" t="e">
        <f t="shared" si="199"/>
        <v>#N/A</v>
      </c>
      <c r="GF25" s="179" t="e">
        <f t="shared" si="200"/>
        <v>#N/A</v>
      </c>
      <c r="GG25" s="179" t="e">
        <f t="shared" si="201"/>
        <v>#N/A</v>
      </c>
      <c r="GH25" s="179" t="e">
        <f t="shared" si="202"/>
        <v>#N/A</v>
      </c>
      <c r="GI25" s="179" t="e">
        <f t="shared" si="203"/>
        <v>#N/A</v>
      </c>
      <c r="GJ25" s="179" t="e">
        <f t="shared" si="204"/>
        <v>#N/A</v>
      </c>
      <c r="GK25" s="179" t="e">
        <f t="shared" si="205"/>
        <v>#N/A</v>
      </c>
      <c r="GL25" s="179" t="e">
        <f t="shared" si="206"/>
        <v>#N/A</v>
      </c>
      <c r="GM25" s="179" t="e">
        <f t="shared" si="207"/>
        <v>#N/A</v>
      </c>
      <c r="GN25" s="179" t="e">
        <f t="shared" si="208"/>
        <v>#N/A</v>
      </c>
      <c r="GO25" s="179" t="e">
        <f t="shared" si="209"/>
        <v>#N/A</v>
      </c>
      <c r="GP25" s="179" t="e">
        <f t="shared" si="210"/>
        <v>#N/A</v>
      </c>
      <c r="GQ25" s="179" t="e">
        <f t="shared" si="211"/>
        <v>#N/A</v>
      </c>
      <c r="GR25" s="179" t="e">
        <f t="shared" si="212"/>
        <v>#N/A</v>
      </c>
      <c r="GS25" s="179" t="e">
        <f t="shared" si="213"/>
        <v>#N/A</v>
      </c>
      <c r="GT25" s="179" t="e">
        <f t="shared" si="214"/>
        <v>#N/A</v>
      </c>
      <c r="GU25" s="179" t="e">
        <f t="shared" si="215"/>
        <v>#N/A</v>
      </c>
      <c r="GV25" s="179" t="e">
        <f t="shared" si="216"/>
        <v>#N/A</v>
      </c>
      <c r="GW25" s="179" t="e">
        <f t="shared" si="217"/>
        <v>#N/A</v>
      </c>
      <c r="GX25" s="179" t="e">
        <f t="shared" si="218"/>
        <v>#N/A</v>
      </c>
      <c r="GY25" s="179" t="e">
        <f t="shared" si="219"/>
        <v>#N/A</v>
      </c>
      <c r="GZ25" s="179" t="e">
        <f t="shared" si="220"/>
        <v>#N/A</v>
      </c>
      <c r="HA25" s="179" t="e">
        <f t="shared" si="221"/>
        <v>#N/A</v>
      </c>
      <c r="HB25" s="179" t="e">
        <f t="shared" si="222"/>
        <v>#N/A</v>
      </c>
      <c r="HC25" s="179" t="e">
        <f t="shared" si="223"/>
        <v>#N/A</v>
      </c>
      <c r="HD25" s="179" t="e">
        <f t="shared" si="224"/>
        <v>#N/A</v>
      </c>
      <c r="HE25" s="179" t="e">
        <f t="shared" si="225"/>
        <v>#N/A</v>
      </c>
      <c r="HF25" s="179" t="e">
        <f t="shared" si="226"/>
        <v>#N/A</v>
      </c>
      <c r="HG25" s="179" t="e">
        <f t="shared" si="227"/>
        <v>#N/A</v>
      </c>
      <c r="HH25" s="179" t="e">
        <f t="shared" si="228"/>
        <v>#N/A</v>
      </c>
      <c r="HI25" s="179" t="e">
        <f t="shared" si="229"/>
        <v>#N/A</v>
      </c>
      <c r="HJ25" s="179" t="e">
        <f t="shared" si="230"/>
        <v>#N/A</v>
      </c>
      <c r="HK25" s="179" t="e">
        <f t="shared" si="231"/>
        <v>#N/A</v>
      </c>
      <c r="HL25" s="179" t="e">
        <f t="shared" si="232"/>
        <v>#N/A</v>
      </c>
      <c r="HM25" s="179" t="e">
        <f t="shared" si="233"/>
        <v>#N/A</v>
      </c>
      <c r="HN25" s="179" t="e">
        <f t="shared" si="234"/>
        <v>#N/A</v>
      </c>
      <c r="HO25" s="179" t="e">
        <f t="shared" si="235"/>
        <v>#N/A</v>
      </c>
    </row>
    <row r="26" spans="1:223" hidden="1" x14ac:dyDescent="0.25">
      <c r="A26" s="4">
        <v>23</v>
      </c>
      <c r="B26" s="104" t="str">
        <f t="shared" si="10"/>
        <v/>
      </c>
      <c r="C26" s="103"/>
      <c r="D26" s="104" t="str">
        <f t="shared" si="11"/>
        <v/>
      </c>
      <c r="E26" s="38" t="str">
        <f t="shared" si="0"/>
        <v/>
      </c>
      <c r="F26" s="38" t="str">
        <f t="shared" si="1"/>
        <v/>
      </c>
      <c r="G26" s="81" t="str">
        <f t="shared" si="12"/>
        <v/>
      </c>
      <c r="H26" s="24"/>
      <c r="I26" s="61"/>
      <c r="J26" s="82" t="str">
        <f>IF(AND(B26&gt;0,C26&gt;0,D26&gt;0,NOT(ISBLANK(H26))),(D26-B26)*VLOOKUP(H26,VLookups!$A$2:$B$8,2,FALSE),"")</f>
        <v/>
      </c>
      <c r="K26" s="83" t="str">
        <f t="shared" si="2"/>
        <v/>
      </c>
      <c r="L26" s="103"/>
      <c r="M26" s="34" t="str">
        <f>IF(AND(L26&gt;0,C26&gt;0,J26&gt;0,NOT(ISBLANK(H26))),ABS(VLOOKUP($L$1,VLookups!$A$38:$B$39,2,FALSE)-_xlfn.NORM.DIST(L26,G26,J26,TRUE)),"")</f>
        <v/>
      </c>
      <c r="N26" s="102" t="str">
        <f>IF(AND($B26&gt;0,$C26&gt;0,$D26&gt;0,NOT(ISBLANK($H26))),_xlfn.NORM.INV(ABS(VLOOKUP($L$1,VLookups!$A$38:$B$39,2,FALSE)-N$3),$G26,$J26),"")</f>
        <v/>
      </c>
      <c r="O26" s="101" t="str">
        <f>IF(AND($B26&gt;0,$C26&gt;0,$D26&gt;0,NOT(ISBLANK($H26))),_xlfn.NORM.INV(ABS(VLOOKUP($L$1,VLookups!$A$38:$B$39,2,FALSE)-O$3),$G26,$J26),"")</f>
        <v/>
      </c>
      <c r="P26" s="102" t="str">
        <f>IF(AND($B26&gt;0,$C26&gt;0,$D26&gt;0,NOT(ISBLANK($H26))),_xlfn.NORM.INV(ABS(VLOOKUP($L$1,VLookups!$A$38:$B$39,2,FALSE)-P$3),$G26,$J26),"")</f>
        <v/>
      </c>
      <c r="Q26" s="101" t="str">
        <f>IF(AND($B26&gt;0,$C26&gt;0,$D26&gt;0,NOT(ISBLANK($H26))),_xlfn.NORM.INV(ABS(VLOOKUP($L$1,VLookups!$A$38:$B$39,2,FALSE)-Q$3),$G26,$J26),"")</f>
        <v/>
      </c>
      <c r="R26" s="102" t="str">
        <f>IF(AND($B26&gt;0,$C26&gt;0,$D26&gt;0,NOT(ISBLANK($H26))),_xlfn.NORM.INV(ABS(VLOOKUP($L$1,VLookups!$A$38:$B$39,2,FALSE)-R$3),$G26,$J26),"")</f>
        <v/>
      </c>
      <c r="S26" s="101" t="str">
        <f>IF(AND($B26&gt;0,$C26&gt;0,$D26&gt;0,NOT(ISBLANK($H26))),_xlfn.NORM.INV(ABS(VLOOKUP($L$1,VLookups!$A$38:$B$39,2,FALSE)-S$3),$G26,$J26),"")</f>
        <v/>
      </c>
      <c r="T26" s="5"/>
      <c r="U26" s="178" t="str">
        <f t="shared" si="13"/>
        <v/>
      </c>
      <c r="V26" s="52" t="str">
        <f t="shared" ref="V26:AO26" si="278">IF(ISNONTEXT($U26),W26-$U26,"")</f>
        <v/>
      </c>
      <c r="W26" s="52" t="str">
        <f t="shared" si="278"/>
        <v/>
      </c>
      <c r="X26" s="52" t="str">
        <f t="shared" si="278"/>
        <v/>
      </c>
      <c r="Y26" s="52" t="str">
        <f t="shared" si="278"/>
        <v/>
      </c>
      <c r="Z26" s="52" t="str">
        <f t="shared" si="278"/>
        <v/>
      </c>
      <c r="AA26" s="52" t="str">
        <f t="shared" si="278"/>
        <v/>
      </c>
      <c r="AB26" s="52" t="str">
        <f t="shared" si="278"/>
        <v/>
      </c>
      <c r="AC26" s="52" t="str">
        <f t="shared" si="278"/>
        <v/>
      </c>
      <c r="AD26" s="52" t="str">
        <f t="shared" si="278"/>
        <v/>
      </c>
      <c r="AE26" s="52" t="str">
        <f t="shared" si="278"/>
        <v/>
      </c>
      <c r="AF26" s="52" t="str">
        <f t="shared" si="278"/>
        <v/>
      </c>
      <c r="AG26" s="52" t="str">
        <f t="shared" si="278"/>
        <v/>
      </c>
      <c r="AH26" s="52" t="str">
        <f t="shared" si="278"/>
        <v/>
      </c>
      <c r="AI26" s="52" t="str">
        <f t="shared" si="278"/>
        <v/>
      </c>
      <c r="AJ26" s="52" t="str">
        <f t="shared" si="278"/>
        <v/>
      </c>
      <c r="AK26" s="52" t="str">
        <f t="shared" si="278"/>
        <v/>
      </c>
      <c r="AL26" s="52" t="str">
        <f t="shared" si="278"/>
        <v/>
      </c>
      <c r="AM26" s="52" t="str">
        <f t="shared" si="278"/>
        <v/>
      </c>
      <c r="AN26" s="52" t="str">
        <f t="shared" si="278"/>
        <v/>
      </c>
      <c r="AO26" s="52" t="str">
        <f t="shared" si="278"/>
        <v/>
      </c>
      <c r="AP26" s="193" t="str">
        <f t="shared" si="15"/>
        <v/>
      </c>
      <c r="AQ26" s="52" t="str">
        <f t="shared" ref="AQ26:DB26" si="279">IF(ISNONTEXT($U26),AP26+$U26,"")</f>
        <v/>
      </c>
      <c r="AR26" s="52" t="str">
        <f t="shared" si="279"/>
        <v/>
      </c>
      <c r="AS26" s="52" t="str">
        <f t="shared" si="279"/>
        <v/>
      </c>
      <c r="AT26" s="52" t="str">
        <f t="shared" si="279"/>
        <v/>
      </c>
      <c r="AU26" s="52" t="str">
        <f t="shared" si="279"/>
        <v/>
      </c>
      <c r="AV26" s="52" t="str">
        <f t="shared" si="279"/>
        <v/>
      </c>
      <c r="AW26" s="52" t="str">
        <f t="shared" si="279"/>
        <v/>
      </c>
      <c r="AX26" s="52" t="str">
        <f t="shared" si="279"/>
        <v/>
      </c>
      <c r="AY26" s="52" t="str">
        <f t="shared" si="279"/>
        <v/>
      </c>
      <c r="AZ26" s="52" t="str">
        <f t="shared" si="279"/>
        <v/>
      </c>
      <c r="BA26" s="52" t="str">
        <f t="shared" si="279"/>
        <v/>
      </c>
      <c r="BB26" s="52" t="str">
        <f t="shared" si="279"/>
        <v/>
      </c>
      <c r="BC26" s="52" t="str">
        <f t="shared" si="279"/>
        <v/>
      </c>
      <c r="BD26" s="52" t="str">
        <f t="shared" si="279"/>
        <v/>
      </c>
      <c r="BE26" s="52" t="str">
        <f t="shared" si="279"/>
        <v/>
      </c>
      <c r="BF26" s="52" t="str">
        <f t="shared" si="279"/>
        <v/>
      </c>
      <c r="BG26" s="52" t="str">
        <f t="shared" si="279"/>
        <v/>
      </c>
      <c r="BH26" s="52" t="str">
        <f t="shared" si="279"/>
        <v/>
      </c>
      <c r="BI26" s="52" t="str">
        <f t="shared" si="279"/>
        <v/>
      </c>
      <c r="BJ26" s="52" t="str">
        <f t="shared" si="279"/>
        <v/>
      </c>
      <c r="BK26" s="52" t="str">
        <f t="shared" si="279"/>
        <v/>
      </c>
      <c r="BL26" s="52" t="str">
        <f t="shared" si="279"/>
        <v/>
      </c>
      <c r="BM26" s="52" t="str">
        <f t="shared" si="279"/>
        <v/>
      </c>
      <c r="BN26" s="52" t="str">
        <f t="shared" si="279"/>
        <v/>
      </c>
      <c r="BO26" s="52" t="str">
        <f t="shared" si="279"/>
        <v/>
      </c>
      <c r="BP26" s="52" t="str">
        <f t="shared" si="279"/>
        <v/>
      </c>
      <c r="BQ26" s="52" t="str">
        <f t="shared" si="279"/>
        <v/>
      </c>
      <c r="BR26" s="52" t="str">
        <f t="shared" si="279"/>
        <v/>
      </c>
      <c r="BS26" s="52" t="str">
        <f t="shared" si="279"/>
        <v/>
      </c>
      <c r="BT26" s="52" t="str">
        <f t="shared" si="279"/>
        <v/>
      </c>
      <c r="BU26" s="52" t="str">
        <f t="shared" si="279"/>
        <v/>
      </c>
      <c r="BV26" s="52" t="str">
        <f t="shared" si="279"/>
        <v/>
      </c>
      <c r="BW26" s="52" t="str">
        <f t="shared" si="279"/>
        <v/>
      </c>
      <c r="BX26" s="52" t="str">
        <f t="shared" si="279"/>
        <v/>
      </c>
      <c r="BY26" s="52" t="str">
        <f t="shared" si="279"/>
        <v/>
      </c>
      <c r="BZ26" s="52" t="str">
        <f t="shared" si="279"/>
        <v/>
      </c>
      <c r="CA26" s="52" t="str">
        <f t="shared" si="279"/>
        <v/>
      </c>
      <c r="CB26" s="52" t="str">
        <f t="shared" si="279"/>
        <v/>
      </c>
      <c r="CC26" s="52" t="str">
        <f t="shared" si="279"/>
        <v/>
      </c>
      <c r="CD26" s="52" t="str">
        <f t="shared" si="279"/>
        <v/>
      </c>
      <c r="CE26" s="52" t="str">
        <f t="shared" si="279"/>
        <v/>
      </c>
      <c r="CF26" s="52" t="str">
        <f t="shared" si="279"/>
        <v/>
      </c>
      <c r="CG26" s="52" t="str">
        <f t="shared" si="279"/>
        <v/>
      </c>
      <c r="CH26" s="52" t="str">
        <f t="shared" si="279"/>
        <v/>
      </c>
      <c r="CI26" s="52" t="str">
        <f t="shared" si="279"/>
        <v/>
      </c>
      <c r="CJ26" s="52" t="str">
        <f t="shared" si="279"/>
        <v/>
      </c>
      <c r="CK26" s="52" t="str">
        <f t="shared" si="279"/>
        <v/>
      </c>
      <c r="CL26" s="52" t="str">
        <f t="shared" si="279"/>
        <v/>
      </c>
      <c r="CM26" s="52" t="str">
        <f t="shared" si="279"/>
        <v/>
      </c>
      <c r="CN26" s="52" t="str">
        <f t="shared" si="279"/>
        <v/>
      </c>
      <c r="CO26" s="52" t="str">
        <f t="shared" si="279"/>
        <v/>
      </c>
      <c r="CP26" s="52" t="str">
        <f t="shared" si="279"/>
        <v/>
      </c>
      <c r="CQ26" s="52" t="str">
        <f t="shared" si="279"/>
        <v/>
      </c>
      <c r="CR26" s="52" t="str">
        <f t="shared" si="279"/>
        <v/>
      </c>
      <c r="CS26" s="52" t="str">
        <f t="shared" si="279"/>
        <v/>
      </c>
      <c r="CT26" s="52" t="str">
        <f t="shared" si="279"/>
        <v/>
      </c>
      <c r="CU26" s="52" t="str">
        <f t="shared" si="279"/>
        <v/>
      </c>
      <c r="CV26" s="52" t="str">
        <f t="shared" si="279"/>
        <v/>
      </c>
      <c r="CW26" s="52" t="str">
        <f t="shared" si="279"/>
        <v/>
      </c>
      <c r="CX26" s="52" t="str">
        <f t="shared" si="279"/>
        <v/>
      </c>
      <c r="CY26" s="52" t="str">
        <f t="shared" si="279"/>
        <v/>
      </c>
      <c r="CZ26" s="52" t="str">
        <f t="shared" si="279"/>
        <v/>
      </c>
      <c r="DA26" s="52" t="str">
        <f t="shared" si="279"/>
        <v/>
      </c>
      <c r="DB26" s="52" t="str">
        <f t="shared" si="279"/>
        <v/>
      </c>
      <c r="DC26" s="52" t="str">
        <f t="shared" ref="DC26:DR26" si="280">IF(ISNONTEXT($U26),DB26+$U26,"")</f>
        <v/>
      </c>
      <c r="DD26" s="52" t="str">
        <f t="shared" si="280"/>
        <v/>
      </c>
      <c r="DE26" s="52" t="str">
        <f t="shared" si="280"/>
        <v/>
      </c>
      <c r="DF26" s="52" t="str">
        <f t="shared" si="280"/>
        <v/>
      </c>
      <c r="DG26" s="52" t="str">
        <f t="shared" si="280"/>
        <v/>
      </c>
      <c r="DH26" s="52" t="str">
        <f t="shared" si="280"/>
        <v/>
      </c>
      <c r="DI26" s="52" t="str">
        <f t="shared" si="280"/>
        <v/>
      </c>
      <c r="DJ26" s="52" t="str">
        <f t="shared" si="280"/>
        <v/>
      </c>
      <c r="DK26" s="52" t="str">
        <f t="shared" si="280"/>
        <v/>
      </c>
      <c r="DL26" s="52" t="str">
        <f t="shared" si="280"/>
        <v/>
      </c>
      <c r="DM26" s="52" t="str">
        <f t="shared" si="280"/>
        <v/>
      </c>
      <c r="DN26" s="52" t="str">
        <f t="shared" si="280"/>
        <v/>
      </c>
      <c r="DO26" s="52" t="str">
        <f t="shared" si="280"/>
        <v/>
      </c>
      <c r="DP26" s="52" t="str">
        <f t="shared" si="280"/>
        <v/>
      </c>
      <c r="DQ26" s="52" t="str">
        <f t="shared" si="280"/>
        <v/>
      </c>
      <c r="DR26" s="52" t="str">
        <f t="shared" si="280"/>
        <v/>
      </c>
      <c r="DS26" s="179" t="e">
        <f t="shared" si="135"/>
        <v>#N/A</v>
      </c>
      <c r="DT26" s="179" t="e">
        <f t="shared" si="136"/>
        <v>#N/A</v>
      </c>
      <c r="DU26" s="179" t="e">
        <f t="shared" si="137"/>
        <v>#N/A</v>
      </c>
      <c r="DV26" s="179" t="e">
        <f t="shared" si="138"/>
        <v>#N/A</v>
      </c>
      <c r="DW26" s="179" t="e">
        <f t="shared" si="139"/>
        <v>#N/A</v>
      </c>
      <c r="DX26" s="179" t="e">
        <f t="shared" si="140"/>
        <v>#N/A</v>
      </c>
      <c r="DY26" s="179" t="e">
        <f t="shared" si="141"/>
        <v>#N/A</v>
      </c>
      <c r="DZ26" s="179" t="e">
        <f t="shared" si="142"/>
        <v>#N/A</v>
      </c>
      <c r="EA26" s="179" t="e">
        <f t="shared" si="143"/>
        <v>#N/A</v>
      </c>
      <c r="EB26" s="179" t="e">
        <f t="shared" si="144"/>
        <v>#N/A</v>
      </c>
      <c r="EC26" s="179" t="e">
        <f t="shared" si="145"/>
        <v>#N/A</v>
      </c>
      <c r="ED26" s="179" t="e">
        <f t="shared" si="146"/>
        <v>#N/A</v>
      </c>
      <c r="EE26" s="179" t="e">
        <f t="shared" si="147"/>
        <v>#N/A</v>
      </c>
      <c r="EF26" s="179" t="e">
        <f t="shared" si="148"/>
        <v>#N/A</v>
      </c>
      <c r="EG26" s="179" t="e">
        <f t="shared" si="149"/>
        <v>#N/A</v>
      </c>
      <c r="EH26" s="179" t="e">
        <f t="shared" si="150"/>
        <v>#N/A</v>
      </c>
      <c r="EI26" s="179" t="e">
        <f t="shared" si="151"/>
        <v>#N/A</v>
      </c>
      <c r="EJ26" s="179" t="e">
        <f t="shared" si="152"/>
        <v>#N/A</v>
      </c>
      <c r="EK26" s="179" t="e">
        <f t="shared" si="153"/>
        <v>#N/A</v>
      </c>
      <c r="EL26" s="179" t="e">
        <f t="shared" si="154"/>
        <v>#N/A</v>
      </c>
      <c r="EM26" s="179" t="e">
        <f t="shared" si="155"/>
        <v>#N/A</v>
      </c>
      <c r="EN26" s="179" t="e">
        <f t="shared" si="156"/>
        <v>#N/A</v>
      </c>
      <c r="EO26" s="179" t="e">
        <f t="shared" si="157"/>
        <v>#N/A</v>
      </c>
      <c r="EP26" s="179" t="e">
        <f t="shared" si="158"/>
        <v>#N/A</v>
      </c>
      <c r="EQ26" s="179" t="e">
        <f t="shared" si="159"/>
        <v>#N/A</v>
      </c>
      <c r="ER26" s="179" t="e">
        <f t="shared" si="160"/>
        <v>#N/A</v>
      </c>
      <c r="ES26" s="179" t="e">
        <f t="shared" si="161"/>
        <v>#N/A</v>
      </c>
      <c r="ET26" s="179" t="e">
        <f t="shared" si="162"/>
        <v>#N/A</v>
      </c>
      <c r="EU26" s="179" t="e">
        <f t="shared" si="163"/>
        <v>#N/A</v>
      </c>
      <c r="EV26" s="179" t="e">
        <f t="shared" si="164"/>
        <v>#N/A</v>
      </c>
      <c r="EW26" s="179" t="e">
        <f t="shared" si="165"/>
        <v>#N/A</v>
      </c>
      <c r="EX26" s="179" t="e">
        <f t="shared" si="166"/>
        <v>#N/A</v>
      </c>
      <c r="EY26" s="179" t="e">
        <f t="shared" si="167"/>
        <v>#N/A</v>
      </c>
      <c r="EZ26" s="179" t="e">
        <f t="shared" si="168"/>
        <v>#N/A</v>
      </c>
      <c r="FA26" s="179" t="e">
        <f t="shared" si="169"/>
        <v>#N/A</v>
      </c>
      <c r="FB26" s="179" t="e">
        <f t="shared" si="170"/>
        <v>#N/A</v>
      </c>
      <c r="FC26" s="179" t="e">
        <f t="shared" si="171"/>
        <v>#N/A</v>
      </c>
      <c r="FD26" s="179" t="e">
        <f t="shared" si="172"/>
        <v>#N/A</v>
      </c>
      <c r="FE26" s="179" t="e">
        <f t="shared" si="173"/>
        <v>#N/A</v>
      </c>
      <c r="FF26" s="179" t="e">
        <f t="shared" si="174"/>
        <v>#N/A</v>
      </c>
      <c r="FG26" s="179" t="e">
        <f t="shared" si="175"/>
        <v>#N/A</v>
      </c>
      <c r="FH26" s="179" t="e">
        <f t="shared" si="176"/>
        <v>#N/A</v>
      </c>
      <c r="FI26" s="179" t="e">
        <f t="shared" si="177"/>
        <v>#N/A</v>
      </c>
      <c r="FJ26" s="179" t="e">
        <f t="shared" si="178"/>
        <v>#N/A</v>
      </c>
      <c r="FK26" s="179" t="e">
        <f t="shared" si="179"/>
        <v>#N/A</v>
      </c>
      <c r="FL26" s="179" t="e">
        <f t="shared" si="180"/>
        <v>#N/A</v>
      </c>
      <c r="FM26" s="179" t="e">
        <f t="shared" si="181"/>
        <v>#N/A</v>
      </c>
      <c r="FN26" s="179" t="e">
        <f t="shared" si="182"/>
        <v>#N/A</v>
      </c>
      <c r="FO26" s="179" t="e">
        <f t="shared" si="183"/>
        <v>#N/A</v>
      </c>
      <c r="FP26" s="179" t="e">
        <f t="shared" si="184"/>
        <v>#N/A</v>
      </c>
      <c r="FQ26" s="179" t="e">
        <f t="shared" si="185"/>
        <v>#N/A</v>
      </c>
      <c r="FR26" s="179" t="e">
        <f t="shared" si="186"/>
        <v>#N/A</v>
      </c>
      <c r="FS26" s="179" t="e">
        <f t="shared" si="187"/>
        <v>#N/A</v>
      </c>
      <c r="FT26" s="179" t="e">
        <f t="shared" si="188"/>
        <v>#N/A</v>
      </c>
      <c r="FU26" s="179" t="e">
        <f t="shared" si="189"/>
        <v>#N/A</v>
      </c>
      <c r="FV26" s="179" t="e">
        <f t="shared" si="190"/>
        <v>#N/A</v>
      </c>
      <c r="FW26" s="179" t="e">
        <f t="shared" si="191"/>
        <v>#N/A</v>
      </c>
      <c r="FX26" s="179" t="e">
        <f t="shared" si="192"/>
        <v>#N/A</v>
      </c>
      <c r="FY26" s="179" t="e">
        <f t="shared" si="193"/>
        <v>#N/A</v>
      </c>
      <c r="FZ26" s="179" t="e">
        <f t="shared" si="194"/>
        <v>#N/A</v>
      </c>
      <c r="GA26" s="179" t="e">
        <f t="shared" si="195"/>
        <v>#N/A</v>
      </c>
      <c r="GB26" s="179" t="e">
        <f t="shared" si="196"/>
        <v>#N/A</v>
      </c>
      <c r="GC26" s="179" t="e">
        <f t="shared" si="197"/>
        <v>#N/A</v>
      </c>
      <c r="GD26" s="179" t="e">
        <f t="shared" si="198"/>
        <v>#N/A</v>
      </c>
      <c r="GE26" s="179" t="e">
        <f t="shared" si="199"/>
        <v>#N/A</v>
      </c>
      <c r="GF26" s="179" t="e">
        <f t="shared" si="200"/>
        <v>#N/A</v>
      </c>
      <c r="GG26" s="179" t="e">
        <f t="shared" si="201"/>
        <v>#N/A</v>
      </c>
      <c r="GH26" s="179" t="e">
        <f t="shared" si="202"/>
        <v>#N/A</v>
      </c>
      <c r="GI26" s="179" t="e">
        <f t="shared" si="203"/>
        <v>#N/A</v>
      </c>
      <c r="GJ26" s="179" t="e">
        <f t="shared" si="204"/>
        <v>#N/A</v>
      </c>
      <c r="GK26" s="179" t="e">
        <f t="shared" si="205"/>
        <v>#N/A</v>
      </c>
      <c r="GL26" s="179" t="e">
        <f t="shared" si="206"/>
        <v>#N/A</v>
      </c>
      <c r="GM26" s="179" t="e">
        <f t="shared" si="207"/>
        <v>#N/A</v>
      </c>
      <c r="GN26" s="179" t="e">
        <f t="shared" si="208"/>
        <v>#N/A</v>
      </c>
      <c r="GO26" s="179" t="e">
        <f t="shared" si="209"/>
        <v>#N/A</v>
      </c>
      <c r="GP26" s="179" t="e">
        <f t="shared" si="210"/>
        <v>#N/A</v>
      </c>
      <c r="GQ26" s="179" t="e">
        <f t="shared" si="211"/>
        <v>#N/A</v>
      </c>
      <c r="GR26" s="179" t="e">
        <f t="shared" si="212"/>
        <v>#N/A</v>
      </c>
      <c r="GS26" s="179" t="e">
        <f t="shared" si="213"/>
        <v>#N/A</v>
      </c>
      <c r="GT26" s="179" t="e">
        <f t="shared" si="214"/>
        <v>#N/A</v>
      </c>
      <c r="GU26" s="179" t="e">
        <f t="shared" si="215"/>
        <v>#N/A</v>
      </c>
      <c r="GV26" s="179" t="e">
        <f t="shared" si="216"/>
        <v>#N/A</v>
      </c>
      <c r="GW26" s="179" t="e">
        <f t="shared" si="217"/>
        <v>#N/A</v>
      </c>
      <c r="GX26" s="179" t="e">
        <f t="shared" si="218"/>
        <v>#N/A</v>
      </c>
      <c r="GY26" s="179" t="e">
        <f t="shared" si="219"/>
        <v>#N/A</v>
      </c>
      <c r="GZ26" s="179" t="e">
        <f t="shared" si="220"/>
        <v>#N/A</v>
      </c>
      <c r="HA26" s="179" t="e">
        <f t="shared" si="221"/>
        <v>#N/A</v>
      </c>
      <c r="HB26" s="179" t="e">
        <f t="shared" si="222"/>
        <v>#N/A</v>
      </c>
      <c r="HC26" s="179" t="e">
        <f t="shared" si="223"/>
        <v>#N/A</v>
      </c>
      <c r="HD26" s="179" t="e">
        <f t="shared" si="224"/>
        <v>#N/A</v>
      </c>
      <c r="HE26" s="179" t="e">
        <f t="shared" si="225"/>
        <v>#N/A</v>
      </c>
      <c r="HF26" s="179" t="e">
        <f t="shared" si="226"/>
        <v>#N/A</v>
      </c>
      <c r="HG26" s="179" t="e">
        <f t="shared" si="227"/>
        <v>#N/A</v>
      </c>
      <c r="HH26" s="179" t="e">
        <f t="shared" si="228"/>
        <v>#N/A</v>
      </c>
      <c r="HI26" s="179" t="e">
        <f t="shared" si="229"/>
        <v>#N/A</v>
      </c>
      <c r="HJ26" s="179" t="e">
        <f t="shared" si="230"/>
        <v>#N/A</v>
      </c>
      <c r="HK26" s="179" t="e">
        <f t="shared" si="231"/>
        <v>#N/A</v>
      </c>
      <c r="HL26" s="179" t="e">
        <f t="shared" si="232"/>
        <v>#N/A</v>
      </c>
      <c r="HM26" s="179" t="e">
        <f t="shared" si="233"/>
        <v>#N/A</v>
      </c>
      <c r="HN26" s="179" t="e">
        <f t="shared" si="234"/>
        <v>#N/A</v>
      </c>
      <c r="HO26" s="179" t="e">
        <f t="shared" si="235"/>
        <v>#N/A</v>
      </c>
    </row>
    <row r="27" spans="1:223" hidden="1" x14ac:dyDescent="0.25">
      <c r="A27" s="4">
        <v>24</v>
      </c>
      <c r="B27" s="104" t="str">
        <f t="shared" si="10"/>
        <v/>
      </c>
      <c r="C27" s="103"/>
      <c r="D27" s="104" t="str">
        <f t="shared" si="11"/>
        <v/>
      </c>
      <c r="E27" s="38" t="str">
        <f t="shared" si="0"/>
        <v/>
      </c>
      <c r="F27" s="38" t="str">
        <f t="shared" si="1"/>
        <v/>
      </c>
      <c r="G27" s="81" t="str">
        <f t="shared" si="12"/>
        <v/>
      </c>
      <c r="H27" s="24"/>
      <c r="I27" s="61"/>
      <c r="J27" s="82" t="str">
        <f>IF(AND(B27&gt;0,C27&gt;0,D27&gt;0,NOT(ISBLANK(H27))),(D27-B27)*VLOOKUP(H27,VLookups!$A$2:$B$8,2,FALSE),"")</f>
        <v/>
      </c>
      <c r="K27" s="83" t="str">
        <f t="shared" si="2"/>
        <v/>
      </c>
      <c r="L27" s="103"/>
      <c r="M27" s="34" t="str">
        <f>IF(AND(L27&gt;0,C27&gt;0,J27&gt;0,NOT(ISBLANK(H27))),ABS(VLOOKUP($L$1,VLookups!$A$38:$B$39,2,FALSE)-_xlfn.NORM.DIST(L27,G27,J27,TRUE)),"")</f>
        <v/>
      </c>
      <c r="N27" s="102" t="str">
        <f>IF(AND($B27&gt;0,$C27&gt;0,$D27&gt;0,NOT(ISBLANK($H27))),_xlfn.NORM.INV(ABS(VLOOKUP($L$1,VLookups!$A$38:$B$39,2,FALSE)-N$3),$G27,$J27),"")</f>
        <v/>
      </c>
      <c r="O27" s="101" t="str">
        <f>IF(AND($B27&gt;0,$C27&gt;0,$D27&gt;0,NOT(ISBLANK($H27))),_xlfn.NORM.INV(ABS(VLOOKUP($L$1,VLookups!$A$38:$B$39,2,FALSE)-O$3),$G27,$J27),"")</f>
        <v/>
      </c>
      <c r="P27" s="102" t="str">
        <f>IF(AND($B27&gt;0,$C27&gt;0,$D27&gt;0,NOT(ISBLANK($H27))),_xlfn.NORM.INV(ABS(VLOOKUP($L$1,VLookups!$A$38:$B$39,2,FALSE)-P$3),$G27,$J27),"")</f>
        <v/>
      </c>
      <c r="Q27" s="101" t="str">
        <f>IF(AND($B27&gt;0,$C27&gt;0,$D27&gt;0,NOT(ISBLANK($H27))),_xlfn.NORM.INV(ABS(VLOOKUP($L$1,VLookups!$A$38:$B$39,2,FALSE)-Q$3),$G27,$J27),"")</f>
        <v/>
      </c>
      <c r="R27" s="102" t="str">
        <f>IF(AND($B27&gt;0,$C27&gt;0,$D27&gt;0,NOT(ISBLANK($H27))),_xlfn.NORM.INV(ABS(VLOOKUP($L$1,VLookups!$A$38:$B$39,2,FALSE)-R$3),$G27,$J27),"")</f>
        <v/>
      </c>
      <c r="S27" s="101" t="str">
        <f>IF(AND($B27&gt;0,$C27&gt;0,$D27&gt;0,NOT(ISBLANK($H27))),_xlfn.NORM.INV(ABS(VLOOKUP($L$1,VLookups!$A$38:$B$39,2,FALSE)-S$3),$G27,$J27),"")</f>
        <v/>
      </c>
      <c r="T27" s="5"/>
      <c r="U27" s="178" t="str">
        <f t="shared" si="13"/>
        <v/>
      </c>
      <c r="V27" s="52" t="str">
        <f t="shared" ref="V27:AO27" si="281">IF(ISNONTEXT($U27),W27-$U27,"")</f>
        <v/>
      </c>
      <c r="W27" s="52" t="str">
        <f t="shared" si="281"/>
        <v/>
      </c>
      <c r="X27" s="52" t="str">
        <f t="shared" si="281"/>
        <v/>
      </c>
      <c r="Y27" s="52" t="str">
        <f t="shared" si="281"/>
        <v/>
      </c>
      <c r="Z27" s="52" t="str">
        <f t="shared" si="281"/>
        <v/>
      </c>
      <c r="AA27" s="52" t="str">
        <f t="shared" si="281"/>
        <v/>
      </c>
      <c r="AB27" s="52" t="str">
        <f t="shared" si="281"/>
        <v/>
      </c>
      <c r="AC27" s="52" t="str">
        <f t="shared" si="281"/>
        <v/>
      </c>
      <c r="AD27" s="52" t="str">
        <f t="shared" si="281"/>
        <v/>
      </c>
      <c r="AE27" s="52" t="str">
        <f t="shared" si="281"/>
        <v/>
      </c>
      <c r="AF27" s="52" t="str">
        <f t="shared" si="281"/>
        <v/>
      </c>
      <c r="AG27" s="52" t="str">
        <f t="shared" si="281"/>
        <v/>
      </c>
      <c r="AH27" s="52" t="str">
        <f t="shared" si="281"/>
        <v/>
      </c>
      <c r="AI27" s="52" t="str">
        <f t="shared" si="281"/>
        <v/>
      </c>
      <c r="AJ27" s="52" t="str">
        <f t="shared" si="281"/>
        <v/>
      </c>
      <c r="AK27" s="52" t="str">
        <f t="shared" si="281"/>
        <v/>
      </c>
      <c r="AL27" s="52" t="str">
        <f t="shared" si="281"/>
        <v/>
      </c>
      <c r="AM27" s="52" t="str">
        <f t="shared" si="281"/>
        <v/>
      </c>
      <c r="AN27" s="52" t="str">
        <f t="shared" si="281"/>
        <v/>
      </c>
      <c r="AO27" s="52" t="str">
        <f t="shared" si="281"/>
        <v/>
      </c>
      <c r="AP27" s="193" t="str">
        <f t="shared" si="15"/>
        <v/>
      </c>
      <c r="AQ27" s="52" t="str">
        <f t="shared" ref="AQ27:DB27" si="282">IF(ISNONTEXT($U27),AP27+$U27,"")</f>
        <v/>
      </c>
      <c r="AR27" s="52" t="str">
        <f t="shared" si="282"/>
        <v/>
      </c>
      <c r="AS27" s="52" t="str">
        <f t="shared" si="282"/>
        <v/>
      </c>
      <c r="AT27" s="52" t="str">
        <f t="shared" si="282"/>
        <v/>
      </c>
      <c r="AU27" s="52" t="str">
        <f t="shared" si="282"/>
        <v/>
      </c>
      <c r="AV27" s="52" t="str">
        <f t="shared" si="282"/>
        <v/>
      </c>
      <c r="AW27" s="52" t="str">
        <f t="shared" si="282"/>
        <v/>
      </c>
      <c r="AX27" s="52" t="str">
        <f t="shared" si="282"/>
        <v/>
      </c>
      <c r="AY27" s="52" t="str">
        <f t="shared" si="282"/>
        <v/>
      </c>
      <c r="AZ27" s="52" t="str">
        <f t="shared" si="282"/>
        <v/>
      </c>
      <c r="BA27" s="52" t="str">
        <f t="shared" si="282"/>
        <v/>
      </c>
      <c r="BB27" s="52" t="str">
        <f t="shared" si="282"/>
        <v/>
      </c>
      <c r="BC27" s="52" t="str">
        <f t="shared" si="282"/>
        <v/>
      </c>
      <c r="BD27" s="52" t="str">
        <f t="shared" si="282"/>
        <v/>
      </c>
      <c r="BE27" s="52" t="str">
        <f t="shared" si="282"/>
        <v/>
      </c>
      <c r="BF27" s="52" t="str">
        <f t="shared" si="282"/>
        <v/>
      </c>
      <c r="BG27" s="52" t="str">
        <f t="shared" si="282"/>
        <v/>
      </c>
      <c r="BH27" s="52" t="str">
        <f t="shared" si="282"/>
        <v/>
      </c>
      <c r="BI27" s="52" t="str">
        <f t="shared" si="282"/>
        <v/>
      </c>
      <c r="BJ27" s="52" t="str">
        <f t="shared" si="282"/>
        <v/>
      </c>
      <c r="BK27" s="52" t="str">
        <f t="shared" si="282"/>
        <v/>
      </c>
      <c r="BL27" s="52" t="str">
        <f t="shared" si="282"/>
        <v/>
      </c>
      <c r="BM27" s="52" t="str">
        <f t="shared" si="282"/>
        <v/>
      </c>
      <c r="BN27" s="52" t="str">
        <f t="shared" si="282"/>
        <v/>
      </c>
      <c r="BO27" s="52" t="str">
        <f t="shared" si="282"/>
        <v/>
      </c>
      <c r="BP27" s="52" t="str">
        <f t="shared" si="282"/>
        <v/>
      </c>
      <c r="BQ27" s="52" t="str">
        <f t="shared" si="282"/>
        <v/>
      </c>
      <c r="BR27" s="52" t="str">
        <f t="shared" si="282"/>
        <v/>
      </c>
      <c r="BS27" s="52" t="str">
        <f t="shared" si="282"/>
        <v/>
      </c>
      <c r="BT27" s="52" t="str">
        <f t="shared" si="282"/>
        <v/>
      </c>
      <c r="BU27" s="52" t="str">
        <f t="shared" si="282"/>
        <v/>
      </c>
      <c r="BV27" s="52" t="str">
        <f t="shared" si="282"/>
        <v/>
      </c>
      <c r="BW27" s="52" t="str">
        <f t="shared" si="282"/>
        <v/>
      </c>
      <c r="BX27" s="52" t="str">
        <f t="shared" si="282"/>
        <v/>
      </c>
      <c r="BY27" s="52" t="str">
        <f t="shared" si="282"/>
        <v/>
      </c>
      <c r="BZ27" s="52" t="str">
        <f t="shared" si="282"/>
        <v/>
      </c>
      <c r="CA27" s="52" t="str">
        <f t="shared" si="282"/>
        <v/>
      </c>
      <c r="CB27" s="52" t="str">
        <f t="shared" si="282"/>
        <v/>
      </c>
      <c r="CC27" s="52" t="str">
        <f t="shared" si="282"/>
        <v/>
      </c>
      <c r="CD27" s="52" t="str">
        <f t="shared" si="282"/>
        <v/>
      </c>
      <c r="CE27" s="52" t="str">
        <f t="shared" si="282"/>
        <v/>
      </c>
      <c r="CF27" s="52" t="str">
        <f t="shared" si="282"/>
        <v/>
      </c>
      <c r="CG27" s="52" t="str">
        <f t="shared" si="282"/>
        <v/>
      </c>
      <c r="CH27" s="52" t="str">
        <f t="shared" si="282"/>
        <v/>
      </c>
      <c r="CI27" s="52" t="str">
        <f t="shared" si="282"/>
        <v/>
      </c>
      <c r="CJ27" s="52" t="str">
        <f t="shared" si="282"/>
        <v/>
      </c>
      <c r="CK27" s="52" t="str">
        <f t="shared" si="282"/>
        <v/>
      </c>
      <c r="CL27" s="52" t="str">
        <f t="shared" si="282"/>
        <v/>
      </c>
      <c r="CM27" s="52" t="str">
        <f t="shared" si="282"/>
        <v/>
      </c>
      <c r="CN27" s="52" t="str">
        <f t="shared" si="282"/>
        <v/>
      </c>
      <c r="CO27" s="52" t="str">
        <f t="shared" si="282"/>
        <v/>
      </c>
      <c r="CP27" s="52" t="str">
        <f t="shared" si="282"/>
        <v/>
      </c>
      <c r="CQ27" s="52" t="str">
        <f t="shared" si="282"/>
        <v/>
      </c>
      <c r="CR27" s="52" t="str">
        <f t="shared" si="282"/>
        <v/>
      </c>
      <c r="CS27" s="52" t="str">
        <f t="shared" si="282"/>
        <v/>
      </c>
      <c r="CT27" s="52" t="str">
        <f t="shared" si="282"/>
        <v/>
      </c>
      <c r="CU27" s="52" t="str">
        <f t="shared" si="282"/>
        <v/>
      </c>
      <c r="CV27" s="52" t="str">
        <f t="shared" si="282"/>
        <v/>
      </c>
      <c r="CW27" s="52" t="str">
        <f t="shared" si="282"/>
        <v/>
      </c>
      <c r="CX27" s="52" t="str">
        <f t="shared" si="282"/>
        <v/>
      </c>
      <c r="CY27" s="52" t="str">
        <f t="shared" si="282"/>
        <v/>
      </c>
      <c r="CZ27" s="52" t="str">
        <f t="shared" si="282"/>
        <v/>
      </c>
      <c r="DA27" s="52" t="str">
        <f t="shared" si="282"/>
        <v/>
      </c>
      <c r="DB27" s="52" t="str">
        <f t="shared" si="282"/>
        <v/>
      </c>
      <c r="DC27" s="52" t="str">
        <f t="shared" ref="DC27:DR27" si="283">IF(ISNONTEXT($U27),DB27+$U27,"")</f>
        <v/>
      </c>
      <c r="DD27" s="52" t="str">
        <f t="shared" si="283"/>
        <v/>
      </c>
      <c r="DE27" s="52" t="str">
        <f t="shared" si="283"/>
        <v/>
      </c>
      <c r="DF27" s="52" t="str">
        <f t="shared" si="283"/>
        <v/>
      </c>
      <c r="DG27" s="52" t="str">
        <f t="shared" si="283"/>
        <v/>
      </c>
      <c r="DH27" s="52" t="str">
        <f t="shared" si="283"/>
        <v/>
      </c>
      <c r="DI27" s="52" t="str">
        <f t="shared" si="283"/>
        <v/>
      </c>
      <c r="DJ27" s="52" t="str">
        <f t="shared" si="283"/>
        <v/>
      </c>
      <c r="DK27" s="52" t="str">
        <f t="shared" si="283"/>
        <v/>
      </c>
      <c r="DL27" s="52" t="str">
        <f t="shared" si="283"/>
        <v/>
      </c>
      <c r="DM27" s="52" t="str">
        <f t="shared" si="283"/>
        <v/>
      </c>
      <c r="DN27" s="52" t="str">
        <f t="shared" si="283"/>
        <v/>
      </c>
      <c r="DO27" s="52" t="str">
        <f t="shared" si="283"/>
        <v/>
      </c>
      <c r="DP27" s="52" t="str">
        <f t="shared" si="283"/>
        <v/>
      </c>
      <c r="DQ27" s="52" t="str">
        <f t="shared" si="283"/>
        <v/>
      </c>
      <c r="DR27" s="52" t="str">
        <f t="shared" si="283"/>
        <v/>
      </c>
      <c r="DS27" s="179" t="e">
        <f t="shared" si="135"/>
        <v>#N/A</v>
      </c>
      <c r="DT27" s="179" t="e">
        <f t="shared" si="136"/>
        <v>#N/A</v>
      </c>
      <c r="DU27" s="179" t="e">
        <f t="shared" si="137"/>
        <v>#N/A</v>
      </c>
      <c r="DV27" s="179" t="e">
        <f t="shared" si="138"/>
        <v>#N/A</v>
      </c>
      <c r="DW27" s="179" t="e">
        <f t="shared" si="139"/>
        <v>#N/A</v>
      </c>
      <c r="DX27" s="179" t="e">
        <f t="shared" si="140"/>
        <v>#N/A</v>
      </c>
      <c r="DY27" s="179" t="e">
        <f t="shared" si="141"/>
        <v>#N/A</v>
      </c>
      <c r="DZ27" s="179" t="e">
        <f t="shared" si="142"/>
        <v>#N/A</v>
      </c>
      <c r="EA27" s="179" t="e">
        <f t="shared" si="143"/>
        <v>#N/A</v>
      </c>
      <c r="EB27" s="179" t="e">
        <f t="shared" si="144"/>
        <v>#N/A</v>
      </c>
      <c r="EC27" s="179" t="e">
        <f t="shared" si="145"/>
        <v>#N/A</v>
      </c>
      <c r="ED27" s="179" t="e">
        <f t="shared" si="146"/>
        <v>#N/A</v>
      </c>
      <c r="EE27" s="179" t="e">
        <f t="shared" si="147"/>
        <v>#N/A</v>
      </c>
      <c r="EF27" s="179" t="e">
        <f t="shared" si="148"/>
        <v>#N/A</v>
      </c>
      <c r="EG27" s="179" t="e">
        <f t="shared" si="149"/>
        <v>#N/A</v>
      </c>
      <c r="EH27" s="179" t="e">
        <f t="shared" si="150"/>
        <v>#N/A</v>
      </c>
      <c r="EI27" s="179" t="e">
        <f t="shared" si="151"/>
        <v>#N/A</v>
      </c>
      <c r="EJ27" s="179" t="e">
        <f t="shared" si="152"/>
        <v>#N/A</v>
      </c>
      <c r="EK27" s="179" t="e">
        <f t="shared" si="153"/>
        <v>#N/A</v>
      </c>
      <c r="EL27" s="179" t="e">
        <f t="shared" si="154"/>
        <v>#N/A</v>
      </c>
      <c r="EM27" s="179" t="e">
        <f t="shared" si="155"/>
        <v>#N/A</v>
      </c>
      <c r="EN27" s="179" t="e">
        <f t="shared" si="156"/>
        <v>#N/A</v>
      </c>
      <c r="EO27" s="179" t="e">
        <f t="shared" si="157"/>
        <v>#N/A</v>
      </c>
      <c r="EP27" s="179" t="e">
        <f t="shared" si="158"/>
        <v>#N/A</v>
      </c>
      <c r="EQ27" s="179" t="e">
        <f t="shared" si="159"/>
        <v>#N/A</v>
      </c>
      <c r="ER27" s="179" t="e">
        <f t="shared" si="160"/>
        <v>#N/A</v>
      </c>
      <c r="ES27" s="179" t="e">
        <f t="shared" si="161"/>
        <v>#N/A</v>
      </c>
      <c r="ET27" s="179" t="e">
        <f t="shared" si="162"/>
        <v>#N/A</v>
      </c>
      <c r="EU27" s="179" t="e">
        <f t="shared" si="163"/>
        <v>#N/A</v>
      </c>
      <c r="EV27" s="179" t="e">
        <f t="shared" si="164"/>
        <v>#N/A</v>
      </c>
      <c r="EW27" s="179" t="e">
        <f t="shared" si="165"/>
        <v>#N/A</v>
      </c>
      <c r="EX27" s="179" t="e">
        <f t="shared" si="166"/>
        <v>#N/A</v>
      </c>
      <c r="EY27" s="179" t="e">
        <f t="shared" si="167"/>
        <v>#N/A</v>
      </c>
      <c r="EZ27" s="179" t="e">
        <f t="shared" si="168"/>
        <v>#N/A</v>
      </c>
      <c r="FA27" s="179" t="e">
        <f t="shared" si="169"/>
        <v>#N/A</v>
      </c>
      <c r="FB27" s="179" t="e">
        <f t="shared" si="170"/>
        <v>#N/A</v>
      </c>
      <c r="FC27" s="179" t="e">
        <f t="shared" si="171"/>
        <v>#N/A</v>
      </c>
      <c r="FD27" s="179" t="e">
        <f t="shared" si="172"/>
        <v>#N/A</v>
      </c>
      <c r="FE27" s="179" t="e">
        <f t="shared" si="173"/>
        <v>#N/A</v>
      </c>
      <c r="FF27" s="179" t="e">
        <f t="shared" si="174"/>
        <v>#N/A</v>
      </c>
      <c r="FG27" s="179" t="e">
        <f t="shared" si="175"/>
        <v>#N/A</v>
      </c>
      <c r="FH27" s="179" t="e">
        <f t="shared" si="176"/>
        <v>#N/A</v>
      </c>
      <c r="FI27" s="179" t="e">
        <f t="shared" si="177"/>
        <v>#N/A</v>
      </c>
      <c r="FJ27" s="179" t="e">
        <f t="shared" si="178"/>
        <v>#N/A</v>
      </c>
      <c r="FK27" s="179" t="e">
        <f t="shared" si="179"/>
        <v>#N/A</v>
      </c>
      <c r="FL27" s="179" t="e">
        <f t="shared" si="180"/>
        <v>#N/A</v>
      </c>
      <c r="FM27" s="179" t="e">
        <f t="shared" si="181"/>
        <v>#N/A</v>
      </c>
      <c r="FN27" s="179" t="e">
        <f t="shared" si="182"/>
        <v>#N/A</v>
      </c>
      <c r="FO27" s="179" t="e">
        <f t="shared" si="183"/>
        <v>#N/A</v>
      </c>
      <c r="FP27" s="179" t="e">
        <f t="shared" si="184"/>
        <v>#N/A</v>
      </c>
      <c r="FQ27" s="179" t="e">
        <f t="shared" si="185"/>
        <v>#N/A</v>
      </c>
      <c r="FR27" s="179" t="e">
        <f t="shared" si="186"/>
        <v>#N/A</v>
      </c>
      <c r="FS27" s="179" t="e">
        <f t="shared" si="187"/>
        <v>#N/A</v>
      </c>
      <c r="FT27" s="179" t="e">
        <f t="shared" si="188"/>
        <v>#N/A</v>
      </c>
      <c r="FU27" s="179" t="e">
        <f t="shared" si="189"/>
        <v>#N/A</v>
      </c>
      <c r="FV27" s="179" t="e">
        <f t="shared" si="190"/>
        <v>#N/A</v>
      </c>
      <c r="FW27" s="179" t="e">
        <f t="shared" si="191"/>
        <v>#N/A</v>
      </c>
      <c r="FX27" s="179" t="e">
        <f t="shared" si="192"/>
        <v>#N/A</v>
      </c>
      <c r="FY27" s="179" t="e">
        <f t="shared" si="193"/>
        <v>#N/A</v>
      </c>
      <c r="FZ27" s="179" t="e">
        <f t="shared" si="194"/>
        <v>#N/A</v>
      </c>
      <c r="GA27" s="179" t="e">
        <f t="shared" si="195"/>
        <v>#N/A</v>
      </c>
      <c r="GB27" s="179" t="e">
        <f t="shared" si="196"/>
        <v>#N/A</v>
      </c>
      <c r="GC27" s="179" t="e">
        <f t="shared" si="197"/>
        <v>#N/A</v>
      </c>
      <c r="GD27" s="179" t="e">
        <f t="shared" si="198"/>
        <v>#N/A</v>
      </c>
      <c r="GE27" s="179" t="e">
        <f t="shared" si="199"/>
        <v>#N/A</v>
      </c>
      <c r="GF27" s="179" t="e">
        <f t="shared" si="200"/>
        <v>#N/A</v>
      </c>
      <c r="GG27" s="179" t="e">
        <f t="shared" si="201"/>
        <v>#N/A</v>
      </c>
      <c r="GH27" s="179" t="e">
        <f t="shared" si="202"/>
        <v>#N/A</v>
      </c>
      <c r="GI27" s="179" t="e">
        <f t="shared" si="203"/>
        <v>#N/A</v>
      </c>
      <c r="GJ27" s="179" t="e">
        <f t="shared" si="204"/>
        <v>#N/A</v>
      </c>
      <c r="GK27" s="179" t="e">
        <f t="shared" si="205"/>
        <v>#N/A</v>
      </c>
      <c r="GL27" s="179" t="e">
        <f t="shared" si="206"/>
        <v>#N/A</v>
      </c>
      <c r="GM27" s="179" t="e">
        <f t="shared" si="207"/>
        <v>#N/A</v>
      </c>
      <c r="GN27" s="179" t="e">
        <f t="shared" si="208"/>
        <v>#N/A</v>
      </c>
      <c r="GO27" s="179" t="e">
        <f t="shared" si="209"/>
        <v>#N/A</v>
      </c>
      <c r="GP27" s="179" t="e">
        <f t="shared" si="210"/>
        <v>#N/A</v>
      </c>
      <c r="GQ27" s="179" t="e">
        <f t="shared" si="211"/>
        <v>#N/A</v>
      </c>
      <c r="GR27" s="179" t="e">
        <f t="shared" si="212"/>
        <v>#N/A</v>
      </c>
      <c r="GS27" s="179" t="e">
        <f t="shared" si="213"/>
        <v>#N/A</v>
      </c>
      <c r="GT27" s="179" t="e">
        <f t="shared" si="214"/>
        <v>#N/A</v>
      </c>
      <c r="GU27" s="179" t="e">
        <f t="shared" si="215"/>
        <v>#N/A</v>
      </c>
      <c r="GV27" s="179" t="e">
        <f t="shared" si="216"/>
        <v>#N/A</v>
      </c>
      <c r="GW27" s="179" t="e">
        <f t="shared" si="217"/>
        <v>#N/A</v>
      </c>
      <c r="GX27" s="179" t="e">
        <f t="shared" si="218"/>
        <v>#N/A</v>
      </c>
      <c r="GY27" s="179" t="e">
        <f t="shared" si="219"/>
        <v>#N/A</v>
      </c>
      <c r="GZ27" s="179" t="e">
        <f t="shared" si="220"/>
        <v>#N/A</v>
      </c>
      <c r="HA27" s="179" t="e">
        <f t="shared" si="221"/>
        <v>#N/A</v>
      </c>
      <c r="HB27" s="179" t="e">
        <f t="shared" si="222"/>
        <v>#N/A</v>
      </c>
      <c r="HC27" s="179" t="e">
        <f t="shared" si="223"/>
        <v>#N/A</v>
      </c>
      <c r="HD27" s="179" t="e">
        <f t="shared" si="224"/>
        <v>#N/A</v>
      </c>
      <c r="HE27" s="179" t="e">
        <f t="shared" si="225"/>
        <v>#N/A</v>
      </c>
      <c r="HF27" s="179" t="e">
        <f t="shared" si="226"/>
        <v>#N/A</v>
      </c>
      <c r="HG27" s="179" t="e">
        <f t="shared" si="227"/>
        <v>#N/A</v>
      </c>
      <c r="HH27" s="179" t="e">
        <f t="shared" si="228"/>
        <v>#N/A</v>
      </c>
      <c r="HI27" s="179" t="e">
        <f t="shared" si="229"/>
        <v>#N/A</v>
      </c>
      <c r="HJ27" s="179" t="e">
        <f t="shared" si="230"/>
        <v>#N/A</v>
      </c>
      <c r="HK27" s="179" t="e">
        <f t="shared" si="231"/>
        <v>#N/A</v>
      </c>
      <c r="HL27" s="179" t="e">
        <f t="shared" si="232"/>
        <v>#N/A</v>
      </c>
      <c r="HM27" s="179" t="e">
        <f t="shared" si="233"/>
        <v>#N/A</v>
      </c>
      <c r="HN27" s="179" t="e">
        <f t="shared" si="234"/>
        <v>#N/A</v>
      </c>
      <c r="HO27" s="179" t="e">
        <f t="shared" si="235"/>
        <v>#N/A</v>
      </c>
    </row>
    <row r="28" spans="1:223" hidden="1" x14ac:dyDescent="0.25">
      <c r="A28" s="4">
        <v>25</v>
      </c>
      <c r="B28" s="104" t="str">
        <f t="shared" si="10"/>
        <v/>
      </c>
      <c r="C28" s="103"/>
      <c r="D28" s="104" t="str">
        <f t="shared" si="11"/>
        <v/>
      </c>
      <c r="E28" s="38" t="str">
        <f t="shared" si="0"/>
        <v/>
      </c>
      <c r="F28" s="38" t="str">
        <f t="shared" si="1"/>
        <v/>
      </c>
      <c r="G28" s="81" t="str">
        <f t="shared" si="12"/>
        <v/>
      </c>
      <c r="H28" s="24"/>
      <c r="I28" s="61"/>
      <c r="J28" s="82" t="str">
        <f>IF(AND(B28&gt;0,C28&gt;0,D28&gt;0,NOT(ISBLANK(H28))),(D28-B28)*VLOOKUP(H28,VLookups!$A$2:$B$8,2,FALSE),"")</f>
        <v/>
      </c>
      <c r="K28" s="83" t="str">
        <f t="shared" si="2"/>
        <v/>
      </c>
      <c r="L28" s="103"/>
      <c r="M28" s="34" t="str">
        <f>IF(AND(L28&gt;0,C28&gt;0,J28&gt;0,NOT(ISBLANK(H28))),ABS(VLOOKUP($L$1,VLookups!$A$38:$B$39,2,FALSE)-_xlfn.NORM.DIST(L28,G28,J28,TRUE)),"")</f>
        <v/>
      </c>
      <c r="N28" s="102" t="str">
        <f>IF(AND($B28&gt;0,$C28&gt;0,$D28&gt;0,NOT(ISBLANK($H28))),_xlfn.NORM.INV(ABS(VLOOKUP($L$1,VLookups!$A$38:$B$39,2,FALSE)-N$3),$G28,$J28),"")</f>
        <v/>
      </c>
      <c r="O28" s="101" t="str">
        <f>IF(AND($B28&gt;0,$C28&gt;0,$D28&gt;0,NOT(ISBLANK($H28))),_xlfn.NORM.INV(ABS(VLOOKUP($L$1,VLookups!$A$38:$B$39,2,FALSE)-O$3),$G28,$J28),"")</f>
        <v/>
      </c>
      <c r="P28" s="102" t="str">
        <f>IF(AND($B28&gt;0,$C28&gt;0,$D28&gt;0,NOT(ISBLANK($H28))),_xlfn.NORM.INV(ABS(VLOOKUP($L$1,VLookups!$A$38:$B$39,2,FALSE)-P$3),$G28,$J28),"")</f>
        <v/>
      </c>
      <c r="Q28" s="101" t="str">
        <f>IF(AND($B28&gt;0,$C28&gt;0,$D28&gt;0,NOT(ISBLANK($H28))),_xlfn.NORM.INV(ABS(VLOOKUP($L$1,VLookups!$A$38:$B$39,2,FALSE)-Q$3),$G28,$J28),"")</f>
        <v/>
      </c>
      <c r="R28" s="102" t="str">
        <f>IF(AND($B28&gt;0,$C28&gt;0,$D28&gt;0,NOT(ISBLANK($H28))),_xlfn.NORM.INV(ABS(VLOOKUP($L$1,VLookups!$A$38:$B$39,2,FALSE)-R$3),$G28,$J28),"")</f>
        <v/>
      </c>
      <c r="S28" s="101" t="str">
        <f>IF(AND($B28&gt;0,$C28&gt;0,$D28&gt;0,NOT(ISBLANK($H28))),_xlfn.NORM.INV(ABS(VLOOKUP($L$1,VLookups!$A$38:$B$39,2,FALSE)-S$3),$G28,$J28),"")</f>
        <v/>
      </c>
      <c r="T28" s="5"/>
      <c r="U28" s="178" t="str">
        <f t="shared" si="13"/>
        <v/>
      </c>
      <c r="V28" s="52" t="str">
        <f t="shared" ref="V28:AO28" si="284">IF(ISNONTEXT($U28),W28-$U28,"")</f>
        <v/>
      </c>
      <c r="W28" s="52" t="str">
        <f t="shared" si="284"/>
        <v/>
      </c>
      <c r="X28" s="52" t="str">
        <f t="shared" si="284"/>
        <v/>
      </c>
      <c r="Y28" s="52" t="str">
        <f t="shared" si="284"/>
        <v/>
      </c>
      <c r="Z28" s="52" t="str">
        <f t="shared" si="284"/>
        <v/>
      </c>
      <c r="AA28" s="52" t="str">
        <f t="shared" si="284"/>
        <v/>
      </c>
      <c r="AB28" s="52" t="str">
        <f t="shared" si="284"/>
        <v/>
      </c>
      <c r="AC28" s="52" t="str">
        <f t="shared" si="284"/>
        <v/>
      </c>
      <c r="AD28" s="52" t="str">
        <f t="shared" si="284"/>
        <v/>
      </c>
      <c r="AE28" s="52" t="str">
        <f t="shared" si="284"/>
        <v/>
      </c>
      <c r="AF28" s="52" t="str">
        <f t="shared" si="284"/>
        <v/>
      </c>
      <c r="AG28" s="52" t="str">
        <f t="shared" si="284"/>
        <v/>
      </c>
      <c r="AH28" s="52" t="str">
        <f t="shared" si="284"/>
        <v/>
      </c>
      <c r="AI28" s="52" t="str">
        <f t="shared" si="284"/>
        <v/>
      </c>
      <c r="AJ28" s="52" t="str">
        <f t="shared" si="284"/>
        <v/>
      </c>
      <c r="AK28" s="52" t="str">
        <f t="shared" si="284"/>
        <v/>
      </c>
      <c r="AL28" s="52" t="str">
        <f t="shared" si="284"/>
        <v/>
      </c>
      <c r="AM28" s="52" t="str">
        <f t="shared" si="284"/>
        <v/>
      </c>
      <c r="AN28" s="52" t="str">
        <f t="shared" si="284"/>
        <v/>
      </c>
      <c r="AO28" s="52" t="str">
        <f t="shared" si="284"/>
        <v/>
      </c>
      <c r="AP28" s="193" t="str">
        <f t="shared" si="15"/>
        <v/>
      </c>
      <c r="AQ28" s="52" t="str">
        <f t="shared" ref="AQ28:DB28" si="285">IF(ISNONTEXT($U28),AP28+$U28,"")</f>
        <v/>
      </c>
      <c r="AR28" s="52" t="str">
        <f t="shared" si="285"/>
        <v/>
      </c>
      <c r="AS28" s="52" t="str">
        <f t="shared" si="285"/>
        <v/>
      </c>
      <c r="AT28" s="52" t="str">
        <f t="shared" si="285"/>
        <v/>
      </c>
      <c r="AU28" s="52" t="str">
        <f t="shared" si="285"/>
        <v/>
      </c>
      <c r="AV28" s="52" t="str">
        <f t="shared" si="285"/>
        <v/>
      </c>
      <c r="AW28" s="52" t="str">
        <f t="shared" si="285"/>
        <v/>
      </c>
      <c r="AX28" s="52" t="str">
        <f t="shared" si="285"/>
        <v/>
      </c>
      <c r="AY28" s="52" t="str">
        <f t="shared" si="285"/>
        <v/>
      </c>
      <c r="AZ28" s="52" t="str">
        <f t="shared" si="285"/>
        <v/>
      </c>
      <c r="BA28" s="52" t="str">
        <f t="shared" si="285"/>
        <v/>
      </c>
      <c r="BB28" s="52" t="str">
        <f t="shared" si="285"/>
        <v/>
      </c>
      <c r="BC28" s="52" t="str">
        <f t="shared" si="285"/>
        <v/>
      </c>
      <c r="BD28" s="52" t="str">
        <f t="shared" si="285"/>
        <v/>
      </c>
      <c r="BE28" s="52" t="str">
        <f t="shared" si="285"/>
        <v/>
      </c>
      <c r="BF28" s="52" t="str">
        <f t="shared" si="285"/>
        <v/>
      </c>
      <c r="BG28" s="52" t="str">
        <f t="shared" si="285"/>
        <v/>
      </c>
      <c r="BH28" s="52" t="str">
        <f t="shared" si="285"/>
        <v/>
      </c>
      <c r="BI28" s="52" t="str">
        <f t="shared" si="285"/>
        <v/>
      </c>
      <c r="BJ28" s="52" t="str">
        <f t="shared" si="285"/>
        <v/>
      </c>
      <c r="BK28" s="52" t="str">
        <f t="shared" si="285"/>
        <v/>
      </c>
      <c r="BL28" s="52" t="str">
        <f t="shared" si="285"/>
        <v/>
      </c>
      <c r="BM28" s="52" t="str">
        <f t="shared" si="285"/>
        <v/>
      </c>
      <c r="BN28" s="52" t="str">
        <f t="shared" si="285"/>
        <v/>
      </c>
      <c r="BO28" s="52" t="str">
        <f t="shared" si="285"/>
        <v/>
      </c>
      <c r="BP28" s="52" t="str">
        <f t="shared" si="285"/>
        <v/>
      </c>
      <c r="BQ28" s="52" t="str">
        <f t="shared" si="285"/>
        <v/>
      </c>
      <c r="BR28" s="52" t="str">
        <f t="shared" si="285"/>
        <v/>
      </c>
      <c r="BS28" s="52" t="str">
        <f t="shared" si="285"/>
        <v/>
      </c>
      <c r="BT28" s="52" t="str">
        <f t="shared" si="285"/>
        <v/>
      </c>
      <c r="BU28" s="52" t="str">
        <f t="shared" si="285"/>
        <v/>
      </c>
      <c r="BV28" s="52" t="str">
        <f t="shared" si="285"/>
        <v/>
      </c>
      <c r="BW28" s="52" t="str">
        <f t="shared" si="285"/>
        <v/>
      </c>
      <c r="BX28" s="52" t="str">
        <f t="shared" si="285"/>
        <v/>
      </c>
      <c r="BY28" s="52" t="str">
        <f t="shared" si="285"/>
        <v/>
      </c>
      <c r="BZ28" s="52" t="str">
        <f t="shared" si="285"/>
        <v/>
      </c>
      <c r="CA28" s="52" t="str">
        <f t="shared" si="285"/>
        <v/>
      </c>
      <c r="CB28" s="52" t="str">
        <f t="shared" si="285"/>
        <v/>
      </c>
      <c r="CC28" s="52" t="str">
        <f t="shared" si="285"/>
        <v/>
      </c>
      <c r="CD28" s="52" t="str">
        <f t="shared" si="285"/>
        <v/>
      </c>
      <c r="CE28" s="52" t="str">
        <f t="shared" si="285"/>
        <v/>
      </c>
      <c r="CF28" s="52" t="str">
        <f t="shared" si="285"/>
        <v/>
      </c>
      <c r="CG28" s="52" t="str">
        <f t="shared" si="285"/>
        <v/>
      </c>
      <c r="CH28" s="52" t="str">
        <f t="shared" si="285"/>
        <v/>
      </c>
      <c r="CI28" s="52" t="str">
        <f t="shared" si="285"/>
        <v/>
      </c>
      <c r="CJ28" s="52" t="str">
        <f t="shared" si="285"/>
        <v/>
      </c>
      <c r="CK28" s="52" t="str">
        <f t="shared" si="285"/>
        <v/>
      </c>
      <c r="CL28" s="52" t="str">
        <f t="shared" si="285"/>
        <v/>
      </c>
      <c r="CM28" s="52" t="str">
        <f t="shared" si="285"/>
        <v/>
      </c>
      <c r="CN28" s="52" t="str">
        <f t="shared" si="285"/>
        <v/>
      </c>
      <c r="CO28" s="52" t="str">
        <f t="shared" si="285"/>
        <v/>
      </c>
      <c r="CP28" s="52" t="str">
        <f t="shared" si="285"/>
        <v/>
      </c>
      <c r="CQ28" s="52" t="str">
        <f t="shared" si="285"/>
        <v/>
      </c>
      <c r="CR28" s="52" t="str">
        <f t="shared" si="285"/>
        <v/>
      </c>
      <c r="CS28" s="52" t="str">
        <f t="shared" si="285"/>
        <v/>
      </c>
      <c r="CT28" s="52" t="str">
        <f t="shared" si="285"/>
        <v/>
      </c>
      <c r="CU28" s="52" t="str">
        <f t="shared" si="285"/>
        <v/>
      </c>
      <c r="CV28" s="52" t="str">
        <f t="shared" si="285"/>
        <v/>
      </c>
      <c r="CW28" s="52" t="str">
        <f t="shared" si="285"/>
        <v/>
      </c>
      <c r="CX28" s="52" t="str">
        <f t="shared" si="285"/>
        <v/>
      </c>
      <c r="CY28" s="52" t="str">
        <f t="shared" si="285"/>
        <v/>
      </c>
      <c r="CZ28" s="52" t="str">
        <f t="shared" si="285"/>
        <v/>
      </c>
      <c r="DA28" s="52" t="str">
        <f t="shared" si="285"/>
        <v/>
      </c>
      <c r="DB28" s="52" t="str">
        <f t="shared" si="285"/>
        <v/>
      </c>
      <c r="DC28" s="52" t="str">
        <f t="shared" ref="DC28:DR28" si="286">IF(ISNONTEXT($U28),DB28+$U28,"")</f>
        <v/>
      </c>
      <c r="DD28" s="52" t="str">
        <f t="shared" si="286"/>
        <v/>
      </c>
      <c r="DE28" s="52" t="str">
        <f t="shared" si="286"/>
        <v/>
      </c>
      <c r="DF28" s="52" t="str">
        <f t="shared" si="286"/>
        <v/>
      </c>
      <c r="DG28" s="52" t="str">
        <f t="shared" si="286"/>
        <v/>
      </c>
      <c r="DH28" s="52" t="str">
        <f t="shared" si="286"/>
        <v/>
      </c>
      <c r="DI28" s="52" t="str">
        <f t="shared" si="286"/>
        <v/>
      </c>
      <c r="DJ28" s="52" t="str">
        <f t="shared" si="286"/>
        <v/>
      </c>
      <c r="DK28" s="52" t="str">
        <f t="shared" si="286"/>
        <v/>
      </c>
      <c r="DL28" s="52" t="str">
        <f t="shared" si="286"/>
        <v/>
      </c>
      <c r="DM28" s="52" t="str">
        <f t="shared" si="286"/>
        <v/>
      </c>
      <c r="DN28" s="52" t="str">
        <f t="shared" si="286"/>
        <v/>
      </c>
      <c r="DO28" s="52" t="str">
        <f t="shared" si="286"/>
        <v/>
      </c>
      <c r="DP28" s="52" t="str">
        <f t="shared" si="286"/>
        <v/>
      </c>
      <c r="DQ28" s="52" t="str">
        <f t="shared" si="286"/>
        <v/>
      </c>
      <c r="DR28" s="52" t="str">
        <f t="shared" si="286"/>
        <v/>
      </c>
      <c r="DS28" s="179" t="e">
        <f t="shared" si="135"/>
        <v>#N/A</v>
      </c>
      <c r="DT28" s="179" t="e">
        <f t="shared" si="136"/>
        <v>#N/A</v>
      </c>
      <c r="DU28" s="179" t="e">
        <f t="shared" si="137"/>
        <v>#N/A</v>
      </c>
      <c r="DV28" s="179" t="e">
        <f t="shared" si="138"/>
        <v>#N/A</v>
      </c>
      <c r="DW28" s="179" t="e">
        <f t="shared" si="139"/>
        <v>#N/A</v>
      </c>
      <c r="DX28" s="179" t="e">
        <f t="shared" si="140"/>
        <v>#N/A</v>
      </c>
      <c r="DY28" s="179" t="e">
        <f t="shared" si="141"/>
        <v>#N/A</v>
      </c>
      <c r="DZ28" s="179" t="e">
        <f t="shared" si="142"/>
        <v>#N/A</v>
      </c>
      <c r="EA28" s="179" t="e">
        <f t="shared" si="143"/>
        <v>#N/A</v>
      </c>
      <c r="EB28" s="179" t="e">
        <f t="shared" si="144"/>
        <v>#N/A</v>
      </c>
      <c r="EC28" s="179" t="e">
        <f t="shared" si="145"/>
        <v>#N/A</v>
      </c>
      <c r="ED28" s="179" t="e">
        <f t="shared" si="146"/>
        <v>#N/A</v>
      </c>
      <c r="EE28" s="179" t="e">
        <f t="shared" si="147"/>
        <v>#N/A</v>
      </c>
      <c r="EF28" s="179" t="e">
        <f t="shared" si="148"/>
        <v>#N/A</v>
      </c>
      <c r="EG28" s="179" t="e">
        <f t="shared" si="149"/>
        <v>#N/A</v>
      </c>
      <c r="EH28" s="179" t="e">
        <f t="shared" si="150"/>
        <v>#N/A</v>
      </c>
      <c r="EI28" s="179" t="e">
        <f t="shared" si="151"/>
        <v>#N/A</v>
      </c>
      <c r="EJ28" s="179" t="e">
        <f t="shared" si="152"/>
        <v>#N/A</v>
      </c>
      <c r="EK28" s="179" t="e">
        <f t="shared" si="153"/>
        <v>#N/A</v>
      </c>
      <c r="EL28" s="179" t="e">
        <f t="shared" si="154"/>
        <v>#N/A</v>
      </c>
      <c r="EM28" s="179" t="e">
        <f t="shared" si="155"/>
        <v>#N/A</v>
      </c>
      <c r="EN28" s="179" t="e">
        <f t="shared" si="156"/>
        <v>#N/A</v>
      </c>
      <c r="EO28" s="179" t="e">
        <f t="shared" si="157"/>
        <v>#N/A</v>
      </c>
      <c r="EP28" s="179" t="e">
        <f t="shared" si="158"/>
        <v>#N/A</v>
      </c>
      <c r="EQ28" s="179" t="e">
        <f t="shared" si="159"/>
        <v>#N/A</v>
      </c>
      <c r="ER28" s="179" t="e">
        <f t="shared" si="160"/>
        <v>#N/A</v>
      </c>
      <c r="ES28" s="179" t="e">
        <f t="shared" si="161"/>
        <v>#N/A</v>
      </c>
      <c r="ET28" s="179" t="e">
        <f t="shared" si="162"/>
        <v>#N/A</v>
      </c>
      <c r="EU28" s="179" t="e">
        <f t="shared" si="163"/>
        <v>#N/A</v>
      </c>
      <c r="EV28" s="179" t="e">
        <f t="shared" si="164"/>
        <v>#N/A</v>
      </c>
      <c r="EW28" s="179" t="e">
        <f t="shared" si="165"/>
        <v>#N/A</v>
      </c>
      <c r="EX28" s="179" t="e">
        <f t="shared" si="166"/>
        <v>#N/A</v>
      </c>
      <c r="EY28" s="179" t="e">
        <f t="shared" si="167"/>
        <v>#N/A</v>
      </c>
      <c r="EZ28" s="179" t="e">
        <f t="shared" si="168"/>
        <v>#N/A</v>
      </c>
      <c r="FA28" s="179" t="e">
        <f t="shared" si="169"/>
        <v>#N/A</v>
      </c>
      <c r="FB28" s="179" t="e">
        <f t="shared" si="170"/>
        <v>#N/A</v>
      </c>
      <c r="FC28" s="179" t="e">
        <f t="shared" si="171"/>
        <v>#N/A</v>
      </c>
      <c r="FD28" s="179" t="e">
        <f t="shared" si="172"/>
        <v>#N/A</v>
      </c>
      <c r="FE28" s="179" t="e">
        <f t="shared" si="173"/>
        <v>#N/A</v>
      </c>
      <c r="FF28" s="179" t="e">
        <f t="shared" si="174"/>
        <v>#N/A</v>
      </c>
      <c r="FG28" s="179" t="e">
        <f t="shared" si="175"/>
        <v>#N/A</v>
      </c>
      <c r="FH28" s="179" t="e">
        <f t="shared" si="176"/>
        <v>#N/A</v>
      </c>
      <c r="FI28" s="179" t="e">
        <f t="shared" si="177"/>
        <v>#N/A</v>
      </c>
      <c r="FJ28" s="179" t="e">
        <f t="shared" si="178"/>
        <v>#N/A</v>
      </c>
      <c r="FK28" s="179" t="e">
        <f t="shared" si="179"/>
        <v>#N/A</v>
      </c>
      <c r="FL28" s="179" t="e">
        <f t="shared" si="180"/>
        <v>#N/A</v>
      </c>
      <c r="FM28" s="179" t="e">
        <f t="shared" si="181"/>
        <v>#N/A</v>
      </c>
      <c r="FN28" s="179" t="e">
        <f t="shared" si="182"/>
        <v>#N/A</v>
      </c>
      <c r="FO28" s="179" t="e">
        <f t="shared" si="183"/>
        <v>#N/A</v>
      </c>
      <c r="FP28" s="179" t="e">
        <f t="shared" si="184"/>
        <v>#N/A</v>
      </c>
      <c r="FQ28" s="179" t="e">
        <f t="shared" si="185"/>
        <v>#N/A</v>
      </c>
      <c r="FR28" s="179" t="e">
        <f t="shared" si="186"/>
        <v>#N/A</v>
      </c>
      <c r="FS28" s="179" t="e">
        <f t="shared" si="187"/>
        <v>#N/A</v>
      </c>
      <c r="FT28" s="179" t="e">
        <f t="shared" si="188"/>
        <v>#N/A</v>
      </c>
      <c r="FU28" s="179" t="e">
        <f t="shared" si="189"/>
        <v>#N/A</v>
      </c>
      <c r="FV28" s="179" t="e">
        <f t="shared" si="190"/>
        <v>#N/A</v>
      </c>
      <c r="FW28" s="179" t="e">
        <f t="shared" si="191"/>
        <v>#N/A</v>
      </c>
      <c r="FX28" s="179" t="e">
        <f t="shared" si="192"/>
        <v>#N/A</v>
      </c>
      <c r="FY28" s="179" t="e">
        <f t="shared" si="193"/>
        <v>#N/A</v>
      </c>
      <c r="FZ28" s="179" t="e">
        <f t="shared" si="194"/>
        <v>#N/A</v>
      </c>
      <c r="GA28" s="179" t="e">
        <f t="shared" si="195"/>
        <v>#N/A</v>
      </c>
      <c r="GB28" s="179" t="e">
        <f t="shared" si="196"/>
        <v>#N/A</v>
      </c>
      <c r="GC28" s="179" t="e">
        <f t="shared" si="197"/>
        <v>#N/A</v>
      </c>
      <c r="GD28" s="179" t="e">
        <f t="shared" si="198"/>
        <v>#N/A</v>
      </c>
      <c r="GE28" s="179" t="e">
        <f t="shared" si="199"/>
        <v>#N/A</v>
      </c>
      <c r="GF28" s="179" t="e">
        <f t="shared" si="200"/>
        <v>#N/A</v>
      </c>
      <c r="GG28" s="179" t="e">
        <f t="shared" si="201"/>
        <v>#N/A</v>
      </c>
      <c r="GH28" s="179" t="e">
        <f t="shared" si="202"/>
        <v>#N/A</v>
      </c>
      <c r="GI28" s="179" t="e">
        <f t="shared" si="203"/>
        <v>#N/A</v>
      </c>
      <c r="GJ28" s="179" t="e">
        <f t="shared" si="204"/>
        <v>#N/A</v>
      </c>
      <c r="GK28" s="179" t="e">
        <f t="shared" si="205"/>
        <v>#N/A</v>
      </c>
      <c r="GL28" s="179" t="e">
        <f t="shared" si="206"/>
        <v>#N/A</v>
      </c>
      <c r="GM28" s="179" t="e">
        <f t="shared" si="207"/>
        <v>#N/A</v>
      </c>
      <c r="GN28" s="179" t="e">
        <f t="shared" si="208"/>
        <v>#N/A</v>
      </c>
      <c r="GO28" s="179" t="e">
        <f t="shared" si="209"/>
        <v>#N/A</v>
      </c>
      <c r="GP28" s="179" t="e">
        <f t="shared" si="210"/>
        <v>#N/A</v>
      </c>
      <c r="GQ28" s="179" t="e">
        <f t="shared" si="211"/>
        <v>#N/A</v>
      </c>
      <c r="GR28" s="179" t="e">
        <f t="shared" si="212"/>
        <v>#N/A</v>
      </c>
      <c r="GS28" s="179" t="e">
        <f t="shared" si="213"/>
        <v>#N/A</v>
      </c>
      <c r="GT28" s="179" t="e">
        <f t="shared" si="214"/>
        <v>#N/A</v>
      </c>
      <c r="GU28" s="179" t="e">
        <f t="shared" si="215"/>
        <v>#N/A</v>
      </c>
      <c r="GV28" s="179" t="e">
        <f t="shared" si="216"/>
        <v>#N/A</v>
      </c>
      <c r="GW28" s="179" t="e">
        <f t="shared" si="217"/>
        <v>#N/A</v>
      </c>
      <c r="GX28" s="179" t="e">
        <f t="shared" si="218"/>
        <v>#N/A</v>
      </c>
      <c r="GY28" s="179" t="e">
        <f t="shared" si="219"/>
        <v>#N/A</v>
      </c>
      <c r="GZ28" s="179" t="e">
        <f t="shared" si="220"/>
        <v>#N/A</v>
      </c>
      <c r="HA28" s="179" t="e">
        <f t="shared" si="221"/>
        <v>#N/A</v>
      </c>
      <c r="HB28" s="179" t="e">
        <f t="shared" si="222"/>
        <v>#N/A</v>
      </c>
      <c r="HC28" s="179" t="e">
        <f t="shared" si="223"/>
        <v>#N/A</v>
      </c>
      <c r="HD28" s="179" t="e">
        <f t="shared" si="224"/>
        <v>#N/A</v>
      </c>
      <c r="HE28" s="179" t="e">
        <f t="shared" si="225"/>
        <v>#N/A</v>
      </c>
      <c r="HF28" s="179" t="e">
        <f t="shared" si="226"/>
        <v>#N/A</v>
      </c>
      <c r="HG28" s="179" t="e">
        <f t="shared" si="227"/>
        <v>#N/A</v>
      </c>
      <c r="HH28" s="179" t="e">
        <f t="shared" si="228"/>
        <v>#N/A</v>
      </c>
      <c r="HI28" s="179" t="e">
        <f t="shared" si="229"/>
        <v>#N/A</v>
      </c>
      <c r="HJ28" s="179" t="e">
        <f t="shared" si="230"/>
        <v>#N/A</v>
      </c>
      <c r="HK28" s="179" t="e">
        <f t="shared" si="231"/>
        <v>#N/A</v>
      </c>
      <c r="HL28" s="179" t="e">
        <f t="shared" si="232"/>
        <v>#N/A</v>
      </c>
      <c r="HM28" s="179" t="e">
        <f t="shared" si="233"/>
        <v>#N/A</v>
      </c>
      <c r="HN28" s="179" t="e">
        <f t="shared" si="234"/>
        <v>#N/A</v>
      </c>
      <c r="HO28" s="179" t="e">
        <f t="shared" si="235"/>
        <v>#N/A</v>
      </c>
    </row>
    <row r="29" spans="1:223" hidden="1" x14ac:dyDescent="0.25">
      <c r="A29" s="4">
        <v>26</v>
      </c>
      <c r="B29" s="104" t="str">
        <f t="shared" si="10"/>
        <v/>
      </c>
      <c r="C29" s="103"/>
      <c r="D29" s="104" t="str">
        <f t="shared" si="11"/>
        <v/>
      </c>
      <c r="E29" s="38" t="str">
        <f t="shared" si="0"/>
        <v/>
      </c>
      <c r="F29" s="38" t="str">
        <f t="shared" si="1"/>
        <v/>
      </c>
      <c r="G29" s="81" t="str">
        <f t="shared" si="12"/>
        <v/>
      </c>
      <c r="H29" s="24"/>
      <c r="I29" s="61"/>
      <c r="J29" s="82" t="str">
        <f>IF(AND(B29&gt;0,C29&gt;0,D29&gt;0,NOT(ISBLANK(H29))),(D29-B29)*VLOOKUP(H29,VLookups!$A$2:$B$8,2,FALSE),"")</f>
        <v/>
      </c>
      <c r="K29" s="83" t="str">
        <f t="shared" si="2"/>
        <v/>
      </c>
      <c r="L29" s="103"/>
      <c r="M29" s="34" t="str">
        <f>IF(AND(L29&gt;0,C29&gt;0,J29&gt;0,NOT(ISBLANK(H29))),ABS(VLOOKUP($L$1,VLookups!$A$38:$B$39,2,FALSE)-_xlfn.NORM.DIST(L29,G29,J29,TRUE)),"")</f>
        <v/>
      </c>
      <c r="N29" s="102" t="str">
        <f>IF(AND($B29&gt;0,$C29&gt;0,$D29&gt;0,NOT(ISBLANK($H29))),_xlfn.NORM.INV(ABS(VLOOKUP($L$1,VLookups!$A$38:$B$39,2,FALSE)-N$3),$G29,$J29),"")</f>
        <v/>
      </c>
      <c r="O29" s="101" t="str">
        <f>IF(AND($B29&gt;0,$C29&gt;0,$D29&gt;0,NOT(ISBLANK($H29))),_xlfn.NORM.INV(ABS(VLOOKUP($L$1,VLookups!$A$38:$B$39,2,FALSE)-O$3),$G29,$J29),"")</f>
        <v/>
      </c>
      <c r="P29" s="102" t="str">
        <f>IF(AND($B29&gt;0,$C29&gt;0,$D29&gt;0,NOT(ISBLANK($H29))),_xlfn.NORM.INV(ABS(VLOOKUP($L$1,VLookups!$A$38:$B$39,2,FALSE)-P$3),$G29,$J29),"")</f>
        <v/>
      </c>
      <c r="Q29" s="101" t="str">
        <f>IF(AND($B29&gt;0,$C29&gt;0,$D29&gt;0,NOT(ISBLANK($H29))),_xlfn.NORM.INV(ABS(VLOOKUP($L$1,VLookups!$A$38:$B$39,2,FALSE)-Q$3),$G29,$J29),"")</f>
        <v/>
      </c>
      <c r="R29" s="102" t="str">
        <f>IF(AND($B29&gt;0,$C29&gt;0,$D29&gt;0,NOT(ISBLANK($H29))),_xlfn.NORM.INV(ABS(VLOOKUP($L$1,VLookups!$A$38:$B$39,2,FALSE)-R$3),$G29,$J29),"")</f>
        <v/>
      </c>
      <c r="S29" s="101" t="str">
        <f>IF(AND($B29&gt;0,$C29&gt;0,$D29&gt;0,NOT(ISBLANK($H29))),_xlfn.NORM.INV(ABS(VLOOKUP($L$1,VLookups!$A$38:$B$39,2,FALSE)-S$3),$G29,$J29),"")</f>
        <v/>
      </c>
      <c r="T29" s="5"/>
      <c r="U29" s="178" t="str">
        <f t="shared" si="13"/>
        <v/>
      </c>
      <c r="V29" s="52" t="str">
        <f t="shared" ref="V29:AO29" si="287">IF(ISNONTEXT($U29),W29-$U29,"")</f>
        <v/>
      </c>
      <c r="W29" s="52" t="str">
        <f t="shared" si="287"/>
        <v/>
      </c>
      <c r="X29" s="52" t="str">
        <f t="shared" si="287"/>
        <v/>
      </c>
      <c r="Y29" s="52" t="str">
        <f t="shared" si="287"/>
        <v/>
      </c>
      <c r="Z29" s="52" t="str">
        <f t="shared" si="287"/>
        <v/>
      </c>
      <c r="AA29" s="52" t="str">
        <f t="shared" si="287"/>
        <v/>
      </c>
      <c r="AB29" s="52" t="str">
        <f t="shared" si="287"/>
        <v/>
      </c>
      <c r="AC29" s="52" t="str">
        <f t="shared" si="287"/>
        <v/>
      </c>
      <c r="AD29" s="52" t="str">
        <f t="shared" si="287"/>
        <v/>
      </c>
      <c r="AE29" s="52" t="str">
        <f t="shared" si="287"/>
        <v/>
      </c>
      <c r="AF29" s="52" t="str">
        <f t="shared" si="287"/>
        <v/>
      </c>
      <c r="AG29" s="52" t="str">
        <f t="shared" si="287"/>
        <v/>
      </c>
      <c r="AH29" s="52" t="str">
        <f t="shared" si="287"/>
        <v/>
      </c>
      <c r="AI29" s="52" t="str">
        <f t="shared" si="287"/>
        <v/>
      </c>
      <c r="AJ29" s="52" t="str">
        <f t="shared" si="287"/>
        <v/>
      </c>
      <c r="AK29" s="52" t="str">
        <f t="shared" si="287"/>
        <v/>
      </c>
      <c r="AL29" s="52" t="str">
        <f t="shared" si="287"/>
        <v/>
      </c>
      <c r="AM29" s="52" t="str">
        <f t="shared" si="287"/>
        <v/>
      </c>
      <c r="AN29" s="52" t="str">
        <f t="shared" si="287"/>
        <v/>
      </c>
      <c r="AO29" s="52" t="str">
        <f t="shared" si="287"/>
        <v/>
      </c>
      <c r="AP29" s="193" t="str">
        <f t="shared" si="15"/>
        <v/>
      </c>
      <c r="AQ29" s="52" t="str">
        <f t="shared" ref="AQ29:DB29" si="288">IF(ISNONTEXT($U29),AP29+$U29,"")</f>
        <v/>
      </c>
      <c r="AR29" s="52" t="str">
        <f t="shared" si="288"/>
        <v/>
      </c>
      <c r="AS29" s="52" t="str">
        <f t="shared" si="288"/>
        <v/>
      </c>
      <c r="AT29" s="52" t="str">
        <f t="shared" si="288"/>
        <v/>
      </c>
      <c r="AU29" s="52" t="str">
        <f t="shared" si="288"/>
        <v/>
      </c>
      <c r="AV29" s="52" t="str">
        <f t="shared" si="288"/>
        <v/>
      </c>
      <c r="AW29" s="52" t="str">
        <f t="shared" si="288"/>
        <v/>
      </c>
      <c r="AX29" s="52" t="str">
        <f t="shared" si="288"/>
        <v/>
      </c>
      <c r="AY29" s="52" t="str">
        <f t="shared" si="288"/>
        <v/>
      </c>
      <c r="AZ29" s="52" t="str">
        <f t="shared" si="288"/>
        <v/>
      </c>
      <c r="BA29" s="52" t="str">
        <f t="shared" si="288"/>
        <v/>
      </c>
      <c r="BB29" s="52" t="str">
        <f t="shared" si="288"/>
        <v/>
      </c>
      <c r="BC29" s="52" t="str">
        <f t="shared" si="288"/>
        <v/>
      </c>
      <c r="BD29" s="52" t="str">
        <f t="shared" si="288"/>
        <v/>
      </c>
      <c r="BE29" s="52" t="str">
        <f t="shared" si="288"/>
        <v/>
      </c>
      <c r="BF29" s="52" t="str">
        <f t="shared" si="288"/>
        <v/>
      </c>
      <c r="BG29" s="52" t="str">
        <f t="shared" si="288"/>
        <v/>
      </c>
      <c r="BH29" s="52" t="str">
        <f t="shared" si="288"/>
        <v/>
      </c>
      <c r="BI29" s="52" t="str">
        <f t="shared" si="288"/>
        <v/>
      </c>
      <c r="BJ29" s="52" t="str">
        <f t="shared" si="288"/>
        <v/>
      </c>
      <c r="BK29" s="52" t="str">
        <f t="shared" si="288"/>
        <v/>
      </c>
      <c r="BL29" s="52" t="str">
        <f t="shared" si="288"/>
        <v/>
      </c>
      <c r="BM29" s="52" t="str">
        <f t="shared" si="288"/>
        <v/>
      </c>
      <c r="BN29" s="52" t="str">
        <f t="shared" si="288"/>
        <v/>
      </c>
      <c r="BO29" s="52" t="str">
        <f t="shared" si="288"/>
        <v/>
      </c>
      <c r="BP29" s="52" t="str">
        <f t="shared" si="288"/>
        <v/>
      </c>
      <c r="BQ29" s="52" t="str">
        <f t="shared" si="288"/>
        <v/>
      </c>
      <c r="BR29" s="52" t="str">
        <f t="shared" si="288"/>
        <v/>
      </c>
      <c r="BS29" s="52" t="str">
        <f t="shared" si="288"/>
        <v/>
      </c>
      <c r="BT29" s="52" t="str">
        <f t="shared" si="288"/>
        <v/>
      </c>
      <c r="BU29" s="52" t="str">
        <f t="shared" si="288"/>
        <v/>
      </c>
      <c r="BV29" s="52" t="str">
        <f t="shared" si="288"/>
        <v/>
      </c>
      <c r="BW29" s="52" t="str">
        <f t="shared" si="288"/>
        <v/>
      </c>
      <c r="BX29" s="52" t="str">
        <f t="shared" si="288"/>
        <v/>
      </c>
      <c r="BY29" s="52" t="str">
        <f t="shared" si="288"/>
        <v/>
      </c>
      <c r="BZ29" s="52" t="str">
        <f t="shared" si="288"/>
        <v/>
      </c>
      <c r="CA29" s="52" t="str">
        <f t="shared" si="288"/>
        <v/>
      </c>
      <c r="CB29" s="52" t="str">
        <f t="shared" si="288"/>
        <v/>
      </c>
      <c r="CC29" s="52" t="str">
        <f t="shared" si="288"/>
        <v/>
      </c>
      <c r="CD29" s="52" t="str">
        <f t="shared" si="288"/>
        <v/>
      </c>
      <c r="CE29" s="52" t="str">
        <f t="shared" si="288"/>
        <v/>
      </c>
      <c r="CF29" s="52" t="str">
        <f t="shared" si="288"/>
        <v/>
      </c>
      <c r="CG29" s="52" t="str">
        <f t="shared" si="288"/>
        <v/>
      </c>
      <c r="CH29" s="52" t="str">
        <f t="shared" si="288"/>
        <v/>
      </c>
      <c r="CI29" s="52" t="str">
        <f t="shared" si="288"/>
        <v/>
      </c>
      <c r="CJ29" s="52" t="str">
        <f t="shared" si="288"/>
        <v/>
      </c>
      <c r="CK29" s="52" t="str">
        <f t="shared" si="288"/>
        <v/>
      </c>
      <c r="CL29" s="52" t="str">
        <f t="shared" si="288"/>
        <v/>
      </c>
      <c r="CM29" s="52" t="str">
        <f t="shared" si="288"/>
        <v/>
      </c>
      <c r="CN29" s="52" t="str">
        <f t="shared" si="288"/>
        <v/>
      </c>
      <c r="CO29" s="52" t="str">
        <f t="shared" si="288"/>
        <v/>
      </c>
      <c r="CP29" s="52" t="str">
        <f t="shared" si="288"/>
        <v/>
      </c>
      <c r="CQ29" s="52" t="str">
        <f t="shared" si="288"/>
        <v/>
      </c>
      <c r="CR29" s="52" t="str">
        <f t="shared" si="288"/>
        <v/>
      </c>
      <c r="CS29" s="52" t="str">
        <f t="shared" si="288"/>
        <v/>
      </c>
      <c r="CT29" s="52" t="str">
        <f t="shared" si="288"/>
        <v/>
      </c>
      <c r="CU29" s="52" t="str">
        <f t="shared" si="288"/>
        <v/>
      </c>
      <c r="CV29" s="52" t="str">
        <f t="shared" si="288"/>
        <v/>
      </c>
      <c r="CW29" s="52" t="str">
        <f t="shared" si="288"/>
        <v/>
      </c>
      <c r="CX29" s="52" t="str">
        <f t="shared" si="288"/>
        <v/>
      </c>
      <c r="CY29" s="52" t="str">
        <f t="shared" si="288"/>
        <v/>
      </c>
      <c r="CZ29" s="52" t="str">
        <f t="shared" si="288"/>
        <v/>
      </c>
      <c r="DA29" s="52" t="str">
        <f t="shared" si="288"/>
        <v/>
      </c>
      <c r="DB29" s="52" t="str">
        <f t="shared" si="288"/>
        <v/>
      </c>
      <c r="DC29" s="52" t="str">
        <f t="shared" ref="DC29:DR29" si="289">IF(ISNONTEXT($U29),DB29+$U29,"")</f>
        <v/>
      </c>
      <c r="DD29" s="52" t="str">
        <f t="shared" si="289"/>
        <v/>
      </c>
      <c r="DE29" s="52" t="str">
        <f t="shared" si="289"/>
        <v/>
      </c>
      <c r="DF29" s="52" t="str">
        <f t="shared" si="289"/>
        <v/>
      </c>
      <c r="DG29" s="52" t="str">
        <f t="shared" si="289"/>
        <v/>
      </c>
      <c r="DH29" s="52" t="str">
        <f t="shared" si="289"/>
        <v/>
      </c>
      <c r="DI29" s="52" t="str">
        <f t="shared" si="289"/>
        <v/>
      </c>
      <c r="DJ29" s="52" t="str">
        <f t="shared" si="289"/>
        <v/>
      </c>
      <c r="DK29" s="52" t="str">
        <f t="shared" si="289"/>
        <v/>
      </c>
      <c r="DL29" s="52" t="str">
        <f t="shared" si="289"/>
        <v/>
      </c>
      <c r="DM29" s="52" t="str">
        <f t="shared" si="289"/>
        <v/>
      </c>
      <c r="DN29" s="52" t="str">
        <f t="shared" si="289"/>
        <v/>
      </c>
      <c r="DO29" s="52" t="str">
        <f t="shared" si="289"/>
        <v/>
      </c>
      <c r="DP29" s="52" t="str">
        <f t="shared" si="289"/>
        <v/>
      </c>
      <c r="DQ29" s="52" t="str">
        <f t="shared" si="289"/>
        <v/>
      </c>
      <c r="DR29" s="52" t="str">
        <f t="shared" si="289"/>
        <v/>
      </c>
      <c r="DS29" s="179" t="e">
        <f t="shared" si="135"/>
        <v>#N/A</v>
      </c>
      <c r="DT29" s="179" t="e">
        <f t="shared" si="136"/>
        <v>#N/A</v>
      </c>
      <c r="DU29" s="179" t="e">
        <f t="shared" si="137"/>
        <v>#N/A</v>
      </c>
      <c r="DV29" s="179" t="e">
        <f t="shared" si="138"/>
        <v>#N/A</v>
      </c>
      <c r="DW29" s="179" t="e">
        <f t="shared" si="139"/>
        <v>#N/A</v>
      </c>
      <c r="DX29" s="179" t="e">
        <f t="shared" si="140"/>
        <v>#N/A</v>
      </c>
      <c r="DY29" s="179" t="e">
        <f t="shared" si="141"/>
        <v>#N/A</v>
      </c>
      <c r="DZ29" s="179" t="e">
        <f t="shared" si="142"/>
        <v>#N/A</v>
      </c>
      <c r="EA29" s="179" t="e">
        <f t="shared" si="143"/>
        <v>#N/A</v>
      </c>
      <c r="EB29" s="179" t="e">
        <f t="shared" si="144"/>
        <v>#N/A</v>
      </c>
      <c r="EC29" s="179" t="e">
        <f t="shared" si="145"/>
        <v>#N/A</v>
      </c>
      <c r="ED29" s="179" t="e">
        <f t="shared" si="146"/>
        <v>#N/A</v>
      </c>
      <c r="EE29" s="179" t="e">
        <f t="shared" si="147"/>
        <v>#N/A</v>
      </c>
      <c r="EF29" s="179" t="e">
        <f t="shared" si="148"/>
        <v>#N/A</v>
      </c>
      <c r="EG29" s="179" t="e">
        <f t="shared" si="149"/>
        <v>#N/A</v>
      </c>
      <c r="EH29" s="179" t="e">
        <f t="shared" si="150"/>
        <v>#N/A</v>
      </c>
      <c r="EI29" s="179" t="e">
        <f t="shared" si="151"/>
        <v>#N/A</v>
      </c>
      <c r="EJ29" s="179" t="e">
        <f t="shared" si="152"/>
        <v>#N/A</v>
      </c>
      <c r="EK29" s="179" t="e">
        <f t="shared" si="153"/>
        <v>#N/A</v>
      </c>
      <c r="EL29" s="179" t="e">
        <f t="shared" si="154"/>
        <v>#N/A</v>
      </c>
      <c r="EM29" s="179" t="e">
        <f t="shared" si="155"/>
        <v>#N/A</v>
      </c>
      <c r="EN29" s="179" t="e">
        <f t="shared" si="156"/>
        <v>#N/A</v>
      </c>
      <c r="EO29" s="179" t="e">
        <f t="shared" si="157"/>
        <v>#N/A</v>
      </c>
      <c r="EP29" s="179" t="e">
        <f t="shared" si="158"/>
        <v>#N/A</v>
      </c>
      <c r="EQ29" s="179" t="e">
        <f t="shared" si="159"/>
        <v>#N/A</v>
      </c>
      <c r="ER29" s="179" t="e">
        <f t="shared" si="160"/>
        <v>#N/A</v>
      </c>
      <c r="ES29" s="179" t="e">
        <f t="shared" si="161"/>
        <v>#N/A</v>
      </c>
      <c r="ET29" s="179" t="e">
        <f t="shared" si="162"/>
        <v>#N/A</v>
      </c>
      <c r="EU29" s="179" t="e">
        <f t="shared" si="163"/>
        <v>#N/A</v>
      </c>
      <c r="EV29" s="179" t="e">
        <f t="shared" si="164"/>
        <v>#N/A</v>
      </c>
      <c r="EW29" s="179" t="e">
        <f t="shared" si="165"/>
        <v>#N/A</v>
      </c>
      <c r="EX29" s="179" t="e">
        <f t="shared" si="166"/>
        <v>#N/A</v>
      </c>
      <c r="EY29" s="179" t="e">
        <f t="shared" si="167"/>
        <v>#N/A</v>
      </c>
      <c r="EZ29" s="179" t="e">
        <f t="shared" si="168"/>
        <v>#N/A</v>
      </c>
      <c r="FA29" s="179" t="e">
        <f t="shared" si="169"/>
        <v>#N/A</v>
      </c>
      <c r="FB29" s="179" t="e">
        <f t="shared" si="170"/>
        <v>#N/A</v>
      </c>
      <c r="FC29" s="179" t="e">
        <f t="shared" si="171"/>
        <v>#N/A</v>
      </c>
      <c r="FD29" s="179" t="e">
        <f t="shared" si="172"/>
        <v>#N/A</v>
      </c>
      <c r="FE29" s="179" t="e">
        <f t="shared" si="173"/>
        <v>#N/A</v>
      </c>
      <c r="FF29" s="179" t="e">
        <f t="shared" si="174"/>
        <v>#N/A</v>
      </c>
      <c r="FG29" s="179" t="e">
        <f t="shared" si="175"/>
        <v>#N/A</v>
      </c>
      <c r="FH29" s="179" t="e">
        <f t="shared" si="176"/>
        <v>#N/A</v>
      </c>
      <c r="FI29" s="179" t="e">
        <f t="shared" si="177"/>
        <v>#N/A</v>
      </c>
      <c r="FJ29" s="179" t="e">
        <f t="shared" si="178"/>
        <v>#N/A</v>
      </c>
      <c r="FK29" s="179" t="e">
        <f t="shared" si="179"/>
        <v>#N/A</v>
      </c>
      <c r="FL29" s="179" t="e">
        <f t="shared" si="180"/>
        <v>#N/A</v>
      </c>
      <c r="FM29" s="179" t="e">
        <f t="shared" si="181"/>
        <v>#N/A</v>
      </c>
      <c r="FN29" s="179" t="e">
        <f t="shared" si="182"/>
        <v>#N/A</v>
      </c>
      <c r="FO29" s="179" t="e">
        <f t="shared" si="183"/>
        <v>#N/A</v>
      </c>
      <c r="FP29" s="179" t="e">
        <f t="shared" si="184"/>
        <v>#N/A</v>
      </c>
      <c r="FQ29" s="179" t="e">
        <f t="shared" si="185"/>
        <v>#N/A</v>
      </c>
      <c r="FR29" s="179" t="e">
        <f t="shared" si="186"/>
        <v>#N/A</v>
      </c>
      <c r="FS29" s="179" t="e">
        <f t="shared" si="187"/>
        <v>#N/A</v>
      </c>
      <c r="FT29" s="179" t="e">
        <f t="shared" si="188"/>
        <v>#N/A</v>
      </c>
      <c r="FU29" s="179" t="e">
        <f t="shared" si="189"/>
        <v>#N/A</v>
      </c>
      <c r="FV29" s="179" t="e">
        <f t="shared" si="190"/>
        <v>#N/A</v>
      </c>
      <c r="FW29" s="179" t="e">
        <f t="shared" si="191"/>
        <v>#N/A</v>
      </c>
      <c r="FX29" s="179" t="e">
        <f t="shared" si="192"/>
        <v>#N/A</v>
      </c>
      <c r="FY29" s="179" t="e">
        <f t="shared" si="193"/>
        <v>#N/A</v>
      </c>
      <c r="FZ29" s="179" t="e">
        <f t="shared" si="194"/>
        <v>#N/A</v>
      </c>
      <c r="GA29" s="179" t="e">
        <f t="shared" si="195"/>
        <v>#N/A</v>
      </c>
      <c r="GB29" s="179" t="e">
        <f t="shared" si="196"/>
        <v>#N/A</v>
      </c>
      <c r="GC29" s="179" t="e">
        <f t="shared" si="197"/>
        <v>#N/A</v>
      </c>
      <c r="GD29" s="179" t="e">
        <f t="shared" si="198"/>
        <v>#N/A</v>
      </c>
      <c r="GE29" s="179" t="e">
        <f t="shared" si="199"/>
        <v>#N/A</v>
      </c>
      <c r="GF29" s="179" t="e">
        <f t="shared" si="200"/>
        <v>#N/A</v>
      </c>
      <c r="GG29" s="179" t="e">
        <f t="shared" si="201"/>
        <v>#N/A</v>
      </c>
      <c r="GH29" s="179" t="e">
        <f t="shared" si="202"/>
        <v>#N/A</v>
      </c>
      <c r="GI29" s="179" t="e">
        <f t="shared" si="203"/>
        <v>#N/A</v>
      </c>
      <c r="GJ29" s="179" t="e">
        <f t="shared" si="204"/>
        <v>#N/A</v>
      </c>
      <c r="GK29" s="179" t="e">
        <f t="shared" si="205"/>
        <v>#N/A</v>
      </c>
      <c r="GL29" s="179" t="e">
        <f t="shared" si="206"/>
        <v>#N/A</v>
      </c>
      <c r="GM29" s="179" t="e">
        <f t="shared" si="207"/>
        <v>#N/A</v>
      </c>
      <c r="GN29" s="179" t="e">
        <f t="shared" si="208"/>
        <v>#N/A</v>
      </c>
      <c r="GO29" s="179" t="e">
        <f t="shared" si="209"/>
        <v>#N/A</v>
      </c>
      <c r="GP29" s="179" t="e">
        <f t="shared" si="210"/>
        <v>#N/A</v>
      </c>
      <c r="GQ29" s="179" t="e">
        <f t="shared" si="211"/>
        <v>#N/A</v>
      </c>
      <c r="GR29" s="179" t="e">
        <f t="shared" si="212"/>
        <v>#N/A</v>
      </c>
      <c r="GS29" s="179" t="e">
        <f t="shared" si="213"/>
        <v>#N/A</v>
      </c>
      <c r="GT29" s="179" t="e">
        <f t="shared" si="214"/>
        <v>#N/A</v>
      </c>
      <c r="GU29" s="179" t="e">
        <f t="shared" si="215"/>
        <v>#N/A</v>
      </c>
      <c r="GV29" s="179" t="e">
        <f t="shared" si="216"/>
        <v>#N/A</v>
      </c>
      <c r="GW29" s="179" t="e">
        <f t="shared" si="217"/>
        <v>#N/A</v>
      </c>
      <c r="GX29" s="179" t="e">
        <f t="shared" si="218"/>
        <v>#N/A</v>
      </c>
      <c r="GY29" s="179" t="e">
        <f t="shared" si="219"/>
        <v>#N/A</v>
      </c>
      <c r="GZ29" s="179" t="e">
        <f t="shared" si="220"/>
        <v>#N/A</v>
      </c>
      <c r="HA29" s="179" t="e">
        <f t="shared" si="221"/>
        <v>#N/A</v>
      </c>
      <c r="HB29" s="179" t="e">
        <f t="shared" si="222"/>
        <v>#N/A</v>
      </c>
      <c r="HC29" s="179" t="e">
        <f t="shared" si="223"/>
        <v>#N/A</v>
      </c>
      <c r="HD29" s="179" t="e">
        <f t="shared" si="224"/>
        <v>#N/A</v>
      </c>
      <c r="HE29" s="179" t="e">
        <f t="shared" si="225"/>
        <v>#N/A</v>
      </c>
      <c r="HF29" s="179" t="e">
        <f t="shared" si="226"/>
        <v>#N/A</v>
      </c>
      <c r="HG29" s="179" t="e">
        <f t="shared" si="227"/>
        <v>#N/A</v>
      </c>
      <c r="HH29" s="179" t="e">
        <f t="shared" si="228"/>
        <v>#N/A</v>
      </c>
      <c r="HI29" s="179" t="e">
        <f t="shared" si="229"/>
        <v>#N/A</v>
      </c>
      <c r="HJ29" s="179" t="e">
        <f t="shared" si="230"/>
        <v>#N/A</v>
      </c>
      <c r="HK29" s="179" t="e">
        <f t="shared" si="231"/>
        <v>#N/A</v>
      </c>
      <c r="HL29" s="179" t="e">
        <f t="shared" si="232"/>
        <v>#N/A</v>
      </c>
      <c r="HM29" s="179" t="e">
        <f t="shared" si="233"/>
        <v>#N/A</v>
      </c>
      <c r="HN29" s="179" t="e">
        <f t="shared" si="234"/>
        <v>#N/A</v>
      </c>
      <c r="HO29" s="179" t="e">
        <f t="shared" si="235"/>
        <v>#N/A</v>
      </c>
    </row>
    <row r="30" spans="1:223" hidden="1" x14ac:dyDescent="0.25">
      <c r="A30" s="4">
        <v>27</v>
      </c>
      <c r="B30" s="104" t="str">
        <f t="shared" si="10"/>
        <v/>
      </c>
      <c r="C30" s="103"/>
      <c r="D30" s="104" t="str">
        <f t="shared" si="11"/>
        <v/>
      </c>
      <c r="E30" s="38" t="str">
        <f t="shared" si="0"/>
        <v/>
      </c>
      <c r="F30" s="38" t="str">
        <f t="shared" si="1"/>
        <v/>
      </c>
      <c r="G30" s="81" t="str">
        <f t="shared" si="12"/>
        <v/>
      </c>
      <c r="H30" s="24"/>
      <c r="I30" s="61"/>
      <c r="J30" s="82" t="str">
        <f>IF(AND(B30&gt;0,C30&gt;0,D30&gt;0,NOT(ISBLANK(H30))),(D30-B30)*VLOOKUP(H30,VLookups!$A$2:$B$8,2,FALSE),"")</f>
        <v/>
      </c>
      <c r="K30" s="83" t="str">
        <f t="shared" si="2"/>
        <v/>
      </c>
      <c r="L30" s="103"/>
      <c r="M30" s="34" t="str">
        <f>IF(AND(L30&gt;0,C30&gt;0,J30&gt;0,NOT(ISBLANK(H30))),ABS(VLOOKUP($L$1,VLookups!$A$38:$B$39,2,FALSE)-_xlfn.NORM.DIST(L30,G30,J30,TRUE)),"")</f>
        <v/>
      </c>
      <c r="N30" s="102" t="str">
        <f>IF(AND($B30&gt;0,$C30&gt;0,$D30&gt;0,NOT(ISBLANK($H30))),_xlfn.NORM.INV(ABS(VLOOKUP($L$1,VLookups!$A$38:$B$39,2,FALSE)-N$3),$G30,$J30),"")</f>
        <v/>
      </c>
      <c r="O30" s="101" t="str">
        <f>IF(AND($B30&gt;0,$C30&gt;0,$D30&gt;0,NOT(ISBLANK($H30))),_xlfn.NORM.INV(ABS(VLOOKUP($L$1,VLookups!$A$38:$B$39,2,FALSE)-O$3),$G30,$J30),"")</f>
        <v/>
      </c>
      <c r="P30" s="102" t="str">
        <f>IF(AND($B30&gt;0,$C30&gt;0,$D30&gt;0,NOT(ISBLANK($H30))),_xlfn.NORM.INV(ABS(VLOOKUP($L$1,VLookups!$A$38:$B$39,2,FALSE)-P$3),$G30,$J30),"")</f>
        <v/>
      </c>
      <c r="Q30" s="101" t="str">
        <f>IF(AND($B30&gt;0,$C30&gt;0,$D30&gt;0,NOT(ISBLANK($H30))),_xlfn.NORM.INV(ABS(VLOOKUP($L$1,VLookups!$A$38:$B$39,2,FALSE)-Q$3),$G30,$J30),"")</f>
        <v/>
      </c>
      <c r="R30" s="102" t="str">
        <f>IF(AND($B30&gt;0,$C30&gt;0,$D30&gt;0,NOT(ISBLANK($H30))),_xlfn.NORM.INV(ABS(VLOOKUP($L$1,VLookups!$A$38:$B$39,2,FALSE)-R$3),$G30,$J30),"")</f>
        <v/>
      </c>
      <c r="S30" s="101" t="str">
        <f>IF(AND($B30&gt;0,$C30&gt;0,$D30&gt;0,NOT(ISBLANK($H30))),_xlfn.NORM.INV(ABS(VLOOKUP($L$1,VLookups!$A$38:$B$39,2,FALSE)-S$3),$G30,$J30),"")</f>
        <v/>
      </c>
      <c r="T30" s="5"/>
      <c r="U30" s="178" t="str">
        <f t="shared" si="13"/>
        <v/>
      </c>
      <c r="V30" s="52" t="str">
        <f t="shared" ref="V30:AO30" si="290">IF(ISNONTEXT($U30),W30-$U30,"")</f>
        <v/>
      </c>
      <c r="W30" s="52" t="str">
        <f t="shared" si="290"/>
        <v/>
      </c>
      <c r="X30" s="52" t="str">
        <f t="shared" si="290"/>
        <v/>
      </c>
      <c r="Y30" s="52" t="str">
        <f t="shared" si="290"/>
        <v/>
      </c>
      <c r="Z30" s="52" t="str">
        <f t="shared" si="290"/>
        <v/>
      </c>
      <c r="AA30" s="52" t="str">
        <f t="shared" si="290"/>
        <v/>
      </c>
      <c r="AB30" s="52" t="str">
        <f t="shared" si="290"/>
        <v/>
      </c>
      <c r="AC30" s="52" t="str">
        <f t="shared" si="290"/>
        <v/>
      </c>
      <c r="AD30" s="52" t="str">
        <f t="shared" si="290"/>
        <v/>
      </c>
      <c r="AE30" s="52" t="str">
        <f t="shared" si="290"/>
        <v/>
      </c>
      <c r="AF30" s="52" t="str">
        <f t="shared" si="290"/>
        <v/>
      </c>
      <c r="AG30" s="52" t="str">
        <f t="shared" si="290"/>
        <v/>
      </c>
      <c r="AH30" s="52" t="str">
        <f t="shared" si="290"/>
        <v/>
      </c>
      <c r="AI30" s="52" t="str">
        <f t="shared" si="290"/>
        <v/>
      </c>
      <c r="AJ30" s="52" t="str">
        <f t="shared" si="290"/>
        <v/>
      </c>
      <c r="AK30" s="52" t="str">
        <f t="shared" si="290"/>
        <v/>
      </c>
      <c r="AL30" s="52" t="str">
        <f t="shared" si="290"/>
        <v/>
      </c>
      <c r="AM30" s="52" t="str">
        <f t="shared" si="290"/>
        <v/>
      </c>
      <c r="AN30" s="52" t="str">
        <f t="shared" si="290"/>
        <v/>
      </c>
      <c r="AO30" s="52" t="str">
        <f t="shared" si="290"/>
        <v/>
      </c>
      <c r="AP30" s="193" t="str">
        <f t="shared" si="15"/>
        <v/>
      </c>
      <c r="AQ30" s="52" t="str">
        <f t="shared" ref="AQ30:DB30" si="291">IF(ISNONTEXT($U30),AP30+$U30,"")</f>
        <v/>
      </c>
      <c r="AR30" s="52" t="str">
        <f t="shared" si="291"/>
        <v/>
      </c>
      <c r="AS30" s="52" t="str">
        <f t="shared" si="291"/>
        <v/>
      </c>
      <c r="AT30" s="52" t="str">
        <f t="shared" si="291"/>
        <v/>
      </c>
      <c r="AU30" s="52" t="str">
        <f t="shared" si="291"/>
        <v/>
      </c>
      <c r="AV30" s="52" t="str">
        <f t="shared" si="291"/>
        <v/>
      </c>
      <c r="AW30" s="52" t="str">
        <f t="shared" si="291"/>
        <v/>
      </c>
      <c r="AX30" s="52" t="str">
        <f t="shared" si="291"/>
        <v/>
      </c>
      <c r="AY30" s="52" t="str">
        <f t="shared" si="291"/>
        <v/>
      </c>
      <c r="AZ30" s="52" t="str">
        <f t="shared" si="291"/>
        <v/>
      </c>
      <c r="BA30" s="52" t="str">
        <f t="shared" si="291"/>
        <v/>
      </c>
      <c r="BB30" s="52" t="str">
        <f t="shared" si="291"/>
        <v/>
      </c>
      <c r="BC30" s="52" t="str">
        <f t="shared" si="291"/>
        <v/>
      </c>
      <c r="BD30" s="52" t="str">
        <f t="shared" si="291"/>
        <v/>
      </c>
      <c r="BE30" s="52" t="str">
        <f t="shared" si="291"/>
        <v/>
      </c>
      <c r="BF30" s="52" t="str">
        <f t="shared" si="291"/>
        <v/>
      </c>
      <c r="BG30" s="52" t="str">
        <f t="shared" si="291"/>
        <v/>
      </c>
      <c r="BH30" s="52" t="str">
        <f t="shared" si="291"/>
        <v/>
      </c>
      <c r="BI30" s="52" t="str">
        <f t="shared" si="291"/>
        <v/>
      </c>
      <c r="BJ30" s="52" t="str">
        <f t="shared" si="291"/>
        <v/>
      </c>
      <c r="BK30" s="52" t="str">
        <f t="shared" si="291"/>
        <v/>
      </c>
      <c r="BL30" s="52" t="str">
        <f t="shared" si="291"/>
        <v/>
      </c>
      <c r="BM30" s="52" t="str">
        <f t="shared" si="291"/>
        <v/>
      </c>
      <c r="BN30" s="52" t="str">
        <f t="shared" si="291"/>
        <v/>
      </c>
      <c r="BO30" s="52" t="str">
        <f t="shared" si="291"/>
        <v/>
      </c>
      <c r="BP30" s="52" t="str">
        <f t="shared" si="291"/>
        <v/>
      </c>
      <c r="BQ30" s="52" t="str">
        <f t="shared" si="291"/>
        <v/>
      </c>
      <c r="BR30" s="52" t="str">
        <f t="shared" si="291"/>
        <v/>
      </c>
      <c r="BS30" s="52" t="str">
        <f t="shared" si="291"/>
        <v/>
      </c>
      <c r="BT30" s="52" t="str">
        <f t="shared" si="291"/>
        <v/>
      </c>
      <c r="BU30" s="52" t="str">
        <f t="shared" si="291"/>
        <v/>
      </c>
      <c r="BV30" s="52" t="str">
        <f t="shared" si="291"/>
        <v/>
      </c>
      <c r="BW30" s="52" t="str">
        <f t="shared" si="291"/>
        <v/>
      </c>
      <c r="BX30" s="52" t="str">
        <f t="shared" si="291"/>
        <v/>
      </c>
      <c r="BY30" s="52" t="str">
        <f t="shared" si="291"/>
        <v/>
      </c>
      <c r="BZ30" s="52" t="str">
        <f t="shared" si="291"/>
        <v/>
      </c>
      <c r="CA30" s="52" t="str">
        <f t="shared" si="291"/>
        <v/>
      </c>
      <c r="CB30" s="52" t="str">
        <f t="shared" si="291"/>
        <v/>
      </c>
      <c r="CC30" s="52" t="str">
        <f t="shared" si="291"/>
        <v/>
      </c>
      <c r="CD30" s="52" t="str">
        <f t="shared" si="291"/>
        <v/>
      </c>
      <c r="CE30" s="52" t="str">
        <f t="shared" si="291"/>
        <v/>
      </c>
      <c r="CF30" s="52" t="str">
        <f t="shared" si="291"/>
        <v/>
      </c>
      <c r="CG30" s="52" t="str">
        <f t="shared" si="291"/>
        <v/>
      </c>
      <c r="CH30" s="52" t="str">
        <f t="shared" si="291"/>
        <v/>
      </c>
      <c r="CI30" s="52" t="str">
        <f t="shared" si="291"/>
        <v/>
      </c>
      <c r="CJ30" s="52" t="str">
        <f t="shared" si="291"/>
        <v/>
      </c>
      <c r="CK30" s="52" t="str">
        <f t="shared" si="291"/>
        <v/>
      </c>
      <c r="CL30" s="52" t="str">
        <f t="shared" si="291"/>
        <v/>
      </c>
      <c r="CM30" s="52" t="str">
        <f t="shared" si="291"/>
        <v/>
      </c>
      <c r="CN30" s="52" t="str">
        <f t="shared" si="291"/>
        <v/>
      </c>
      <c r="CO30" s="52" t="str">
        <f t="shared" si="291"/>
        <v/>
      </c>
      <c r="CP30" s="52" t="str">
        <f t="shared" si="291"/>
        <v/>
      </c>
      <c r="CQ30" s="52" t="str">
        <f t="shared" si="291"/>
        <v/>
      </c>
      <c r="CR30" s="52" t="str">
        <f t="shared" si="291"/>
        <v/>
      </c>
      <c r="CS30" s="52" t="str">
        <f t="shared" si="291"/>
        <v/>
      </c>
      <c r="CT30" s="52" t="str">
        <f t="shared" si="291"/>
        <v/>
      </c>
      <c r="CU30" s="52" t="str">
        <f t="shared" si="291"/>
        <v/>
      </c>
      <c r="CV30" s="52" t="str">
        <f t="shared" si="291"/>
        <v/>
      </c>
      <c r="CW30" s="52" t="str">
        <f t="shared" si="291"/>
        <v/>
      </c>
      <c r="CX30" s="52" t="str">
        <f t="shared" si="291"/>
        <v/>
      </c>
      <c r="CY30" s="52" t="str">
        <f t="shared" si="291"/>
        <v/>
      </c>
      <c r="CZ30" s="52" t="str">
        <f t="shared" si="291"/>
        <v/>
      </c>
      <c r="DA30" s="52" t="str">
        <f t="shared" si="291"/>
        <v/>
      </c>
      <c r="DB30" s="52" t="str">
        <f t="shared" si="291"/>
        <v/>
      </c>
      <c r="DC30" s="52" t="str">
        <f t="shared" ref="DC30:DR30" si="292">IF(ISNONTEXT($U30),DB30+$U30,"")</f>
        <v/>
      </c>
      <c r="DD30" s="52" t="str">
        <f t="shared" si="292"/>
        <v/>
      </c>
      <c r="DE30" s="52" t="str">
        <f t="shared" si="292"/>
        <v/>
      </c>
      <c r="DF30" s="52" t="str">
        <f t="shared" si="292"/>
        <v/>
      </c>
      <c r="DG30" s="52" t="str">
        <f t="shared" si="292"/>
        <v/>
      </c>
      <c r="DH30" s="52" t="str">
        <f t="shared" si="292"/>
        <v/>
      </c>
      <c r="DI30" s="52" t="str">
        <f t="shared" si="292"/>
        <v/>
      </c>
      <c r="DJ30" s="52" t="str">
        <f t="shared" si="292"/>
        <v/>
      </c>
      <c r="DK30" s="52" t="str">
        <f t="shared" si="292"/>
        <v/>
      </c>
      <c r="DL30" s="52" t="str">
        <f t="shared" si="292"/>
        <v/>
      </c>
      <c r="DM30" s="52" t="str">
        <f t="shared" si="292"/>
        <v/>
      </c>
      <c r="DN30" s="52" t="str">
        <f t="shared" si="292"/>
        <v/>
      </c>
      <c r="DO30" s="52" t="str">
        <f t="shared" si="292"/>
        <v/>
      </c>
      <c r="DP30" s="52" t="str">
        <f t="shared" si="292"/>
        <v/>
      </c>
      <c r="DQ30" s="52" t="str">
        <f t="shared" si="292"/>
        <v/>
      </c>
      <c r="DR30" s="52" t="str">
        <f t="shared" si="292"/>
        <v/>
      </c>
      <c r="DS30" s="179" t="e">
        <f t="shared" si="135"/>
        <v>#N/A</v>
      </c>
      <c r="DT30" s="179" t="e">
        <f t="shared" si="136"/>
        <v>#N/A</v>
      </c>
      <c r="DU30" s="179" t="e">
        <f t="shared" si="137"/>
        <v>#N/A</v>
      </c>
      <c r="DV30" s="179" t="e">
        <f t="shared" si="138"/>
        <v>#N/A</v>
      </c>
      <c r="DW30" s="179" t="e">
        <f t="shared" si="139"/>
        <v>#N/A</v>
      </c>
      <c r="DX30" s="179" t="e">
        <f t="shared" si="140"/>
        <v>#N/A</v>
      </c>
      <c r="DY30" s="179" t="e">
        <f t="shared" si="141"/>
        <v>#N/A</v>
      </c>
      <c r="DZ30" s="179" t="e">
        <f t="shared" si="142"/>
        <v>#N/A</v>
      </c>
      <c r="EA30" s="179" t="e">
        <f t="shared" si="143"/>
        <v>#N/A</v>
      </c>
      <c r="EB30" s="179" t="e">
        <f t="shared" si="144"/>
        <v>#N/A</v>
      </c>
      <c r="EC30" s="179" t="e">
        <f t="shared" si="145"/>
        <v>#N/A</v>
      </c>
      <c r="ED30" s="179" t="e">
        <f t="shared" si="146"/>
        <v>#N/A</v>
      </c>
      <c r="EE30" s="179" t="e">
        <f t="shared" si="147"/>
        <v>#N/A</v>
      </c>
      <c r="EF30" s="179" t="e">
        <f t="shared" si="148"/>
        <v>#N/A</v>
      </c>
      <c r="EG30" s="179" t="e">
        <f t="shared" si="149"/>
        <v>#N/A</v>
      </c>
      <c r="EH30" s="179" t="e">
        <f t="shared" si="150"/>
        <v>#N/A</v>
      </c>
      <c r="EI30" s="179" t="e">
        <f t="shared" si="151"/>
        <v>#N/A</v>
      </c>
      <c r="EJ30" s="179" t="e">
        <f t="shared" si="152"/>
        <v>#N/A</v>
      </c>
      <c r="EK30" s="179" t="e">
        <f t="shared" si="153"/>
        <v>#N/A</v>
      </c>
      <c r="EL30" s="179" t="e">
        <f t="shared" si="154"/>
        <v>#N/A</v>
      </c>
      <c r="EM30" s="179" t="e">
        <f t="shared" si="155"/>
        <v>#N/A</v>
      </c>
      <c r="EN30" s="179" t="e">
        <f t="shared" si="156"/>
        <v>#N/A</v>
      </c>
      <c r="EO30" s="179" t="e">
        <f t="shared" si="157"/>
        <v>#N/A</v>
      </c>
      <c r="EP30" s="179" t="e">
        <f t="shared" si="158"/>
        <v>#N/A</v>
      </c>
      <c r="EQ30" s="179" t="e">
        <f t="shared" si="159"/>
        <v>#N/A</v>
      </c>
      <c r="ER30" s="179" t="e">
        <f t="shared" si="160"/>
        <v>#N/A</v>
      </c>
      <c r="ES30" s="179" t="e">
        <f t="shared" si="161"/>
        <v>#N/A</v>
      </c>
      <c r="ET30" s="179" t="e">
        <f t="shared" si="162"/>
        <v>#N/A</v>
      </c>
      <c r="EU30" s="179" t="e">
        <f t="shared" si="163"/>
        <v>#N/A</v>
      </c>
      <c r="EV30" s="179" t="e">
        <f t="shared" si="164"/>
        <v>#N/A</v>
      </c>
      <c r="EW30" s="179" t="e">
        <f t="shared" si="165"/>
        <v>#N/A</v>
      </c>
      <c r="EX30" s="179" t="e">
        <f t="shared" si="166"/>
        <v>#N/A</v>
      </c>
      <c r="EY30" s="179" t="e">
        <f t="shared" si="167"/>
        <v>#N/A</v>
      </c>
      <c r="EZ30" s="179" t="e">
        <f t="shared" si="168"/>
        <v>#N/A</v>
      </c>
      <c r="FA30" s="179" t="e">
        <f t="shared" si="169"/>
        <v>#N/A</v>
      </c>
      <c r="FB30" s="179" t="e">
        <f t="shared" si="170"/>
        <v>#N/A</v>
      </c>
      <c r="FC30" s="179" t="e">
        <f t="shared" si="171"/>
        <v>#N/A</v>
      </c>
      <c r="FD30" s="179" t="e">
        <f t="shared" si="172"/>
        <v>#N/A</v>
      </c>
      <c r="FE30" s="179" t="e">
        <f t="shared" si="173"/>
        <v>#N/A</v>
      </c>
      <c r="FF30" s="179" t="e">
        <f t="shared" si="174"/>
        <v>#N/A</v>
      </c>
      <c r="FG30" s="179" t="e">
        <f t="shared" si="175"/>
        <v>#N/A</v>
      </c>
      <c r="FH30" s="179" t="e">
        <f t="shared" si="176"/>
        <v>#N/A</v>
      </c>
      <c r="FI30" s="179" t="e">
        <f t="shared" si="177"/>
        <v>#N/A</v>
      </c>
      <c r="FJ30" s="179" t="e">
        <f t="shared" si="178"/>
        <v>#N/A</v>
      </c>
      <c r="FK30" s="179" t="e">
        <f t="shared" si="179"/>
        <v>#N/A</v>
      </c>
      <c r="FL30" s="179" t="e">
        <f t="shared" si="180"/>
        <v>#N/A</v>
      </c>
      <c r="FM30" s="179" t="e">
        <f t="shared" si="181"/>
        <v>#N/A</v>
      </c>
      <c r="FN30" s="179" t="e">
        <f t="shared" si="182"/>
        <v>#N/A</v>
      </c>
      <c r="FO30" s="179" t="e">
        <f t="shared" si="183"/>
        <v>#N/A</v>
      </c>
      <c r="FP30" s="179" t="e">
        <f t="shared" si="184"/>
        <v>#N/A</v>
      </c>
      <c r="FQ30" s="179" t="e">
        <f t="shared" si="185"/>
        <v>#N/A</v>
      </c>
      <c r="FR30" s="179" t="e">
        <f t="shared" si="186"/>
        <v>#N/A</v>
      </c>
      <c r="FS30" s="179" t="e">
        <f t="shared" si="187"/>
        <v>#N/A</v>
      </c>
      <c r="FT30" s="179" t="e">
        <f t="shared" si="188"/>
        <v>#N/A</v>
      </c>
      <c r="FU30" s="179" t="e">
        <f t="shared" si="189"/>
        <v>#N/A</v>
      </c>
      <c r="FV30" s="179" t="e">
        <f t="shared" si="190"/>
        <v>#N/A</v>
      </c>
      <c r="FW30" s="179" t="e">
        <f t="shared" si="191"/>
        <v>#N/A</v>
      </c>
      <c r="FX30" s="179" t="e">
        <f t="shared" si="192"/>
        <v>#N/A</v>
      </c>
      <c r="FY30" s="179" t="e">
        <f t="shared" si="193"/>
        <v>#N/A</v>
      </c>
      <c r="FZ30" s="179" t="e">
        <f t="shared" si="194"/>
        <v>#N/A</v>
      </c>
      <c r="GA30" s="179" t="e">
        <f t="shared" si="195"/>
        <v>#N/A</v>
      </c>
      <c r="GB30" s="179" t="e">
        <f t="shared" si="196"/>
        <v>#N/A</v>
      </c>
      <c r="GC30" s="179" t="e">
        <f t="shared" si="197"/>
        <v>#N/A</v>
      </c>
      <c r="GD30" s="179" t="e">
        <f t="shared" si="198"/>
        <v>#N/A</v>
      </c>
      <c r="GE30" s="179" t="e">
        <f t="shared" si="199"/>
        <v>#N/A</v>
      </c>
      <c r="GF30" s="179" t="e">
        <f t="shared" si="200"/>
        <v>#N/A</v>
      </c>
      <c r="GG30" s="179" t="e">
        <f t="shared" si="201"/>
        <v>#N/A</v>
      </c>
      <c r="GH30" s="179" t="e">
        <f t="shared" si="202"/>
        <v>#N/A</v>
      </c>
      <c r="GI30" s="179" t="e">
        <f t="shared" si="203"/>
        <v>#N/A</v>
      </c>
      <c r="GJ30" s="179" t="e">
        <f t="shared" si="204"/>
        <v>#N/A</v>
      </c>
      <c r="GK30" s="179" t="e">
        <f t="shared" si="205"/>
        <v>#N/A</v>
      </c>
      <c r="GL30" s="179" t="e">
        <f t="shared" si="206"/>
        <v>#N/A</v>
      </c>
      <c r="GM30" s="179" t="e">
        <f t="shared" si="207"/>
        <v>#N/A</v>
      </c>
      <c r="GN30" s="179" t="e">
        <f t="shared" si="208"/>
        <v>#N/A</v>
      </c>
      <c r="GO30" s="179" t="e">
        <f t="shared" si="209"/>
        <v>#N/A</v>
      </c>
      <c r="GP30" s="179" t="e">
        <f t="shared" si="210"/>
        <v>#N/A</v>
      </c>
      <c r="GQ30" s="179" t="e">
        <f t="shared" si="211"/>
        <v>#N/A</v>
      </c>
      <c r="GR30" s="179" t="e">
        <f t="shared" si="212"/>
        <v>#N/A</v>
      </c>
      <c r="GS30" s="179" t="e">
        <f t="shared" si="213"/>
        <v>#N/A</v>
      </c>
      <c r="GT30" s="179" t="e">
        <f t="shared" si="214"/>
        <v>#N/A</v>
      </c>
      <c r="GU30" s="179" t="e">
        <f t="shared" si="215"/>
        <v>#N/A</v>
      </c>
      <c r="GV30" s="179" t="e">
        <f t="shared" si="216"/>
        <v>#N/A</v>
      </c>
      <c r="GW30" s="179" t="e">
        <f t="shared" si="217"/>
        <v>#N/A</v>
      </c>
      <c r="GX30" s="179" t="e">
        <f t="shared" si="218"/>
        <v>#N/A</v>
      </c>
      <c r="GY30" s="179" t="e">
        <f t="shared" si="219"/>
        <v>#N/A</v>
      </c>
      <c r="GZ30" s="179" t="e">
        <f t="shared" si="220"/>
        <v>#N/A</v>
      </c>
      <c r="HA30" s="179" t="e">
        <f t="shared" si="221"/>
        <v>#N/A</v>
      </c>
      <c r="HB30" s="179" t="e">
        <f t="shared" si="222"/>
        <v>#N/A</v>
      </c>
      <c r="HC30" s="179" t="e">
        <f t="shared" si="223"/>
        <v>#N/A</v>
      </c>
      <c r="HD30" s="179" t="e">
        <f t="shared" si="224"/>
        <v>#N/A</v>
      </c>
      <c r="HE30" s="179" t="e">
        <f t="shared" si="225"/>
        <v>#N/A</v>
      </c>
      <c r="HF30" s="179" t="e">
        <f t="shared" si="226"/>
        <v>#N/A</v>
      </c>
      <c r="HG30" s="179" t="e">
        <f t="shared" si="227"/>
        <v>#N/A</v>
      </c>
      <c r="HH30" s="179" t="e">
        <f t="shared" si="228"/>
        <v>#N/A</v>
      </c>
      <c r="HI30" s="179" t="e">
        <f t="shared" si="229"/>
        <v>#N/A</v>
      </c>
      <c r="HJ30" s="179" t="e">
        <f t="shared" si="230"/>
        <v>#N/A</v>
      </c>
      <c r="HK30" s="179" t="e">
        <f t="shared" si="231"/>
        <v>#N/A</v>
      </c>
      <c r="HL30" s="179" t="e">
        <f t="shared" si="232"/>
        <v>#N/A</v>
      </c>
      <c r="HM30" s="179" t="e">
        <f t="shared" si="233"/>
        <v>#N/A</v>
      </c>
      <c r="HN30" s="179" t="e">
        <f t="shared" si="234"/>
        <v>#N/A</v>
      </c>
      <c r="HO30" s="179" t="e">
        <f t="shared" si="235"/>
        <v>#N/A</v>
      </c>
    </row>
    <row r="31" spans="1:223" hidden="1" x14ac:dyDescent="0.25">
      <c r="A31" s="4">
        <v>28</v>
      </c>
      <c r="B31" s="104" t="str">
        <f t="shared" si="10"/>
        <v/>
      </c>
      <c r="C31" s="103"/>
      <c r="D31" s="104" t="str">
        <f t="shared" si="11"/>
        <v/>
      </c>
      <c r="E31" s="38" t="str">
        <f t="shared" si="0"/>
        <v/>
      </c>
      <c r="F31" s="38" t="str">
        <f t="shared" si="1"/>
        <v/>
      </c>
      <c r="G31" s="81" t="str">
        <f t="shared" si="12"/>
        <v/>
      </c>
      <c r="H31" s="24"/>
      <c r="I31" s="61"/>
      <c r="J31" s="82" t="str">
        <f>IF(AND(B31&gt;0,C31&gt;0,D31&gt;0,NOT(ISBLANK(H31))),(D31-B31)*VLOOKUP(H31,VLookups!$A$2:$B$8,2,FALSE),"")</f>
        <v/>
      </c>
      <c r="K31" s="83" t="str">
        <f t="shared" si="2"/>
        <v/>
      </c>
      <c r="L31" s="103"/>
      <c r="M31" s="34" t="str">
        <f>IF(AND(L31&gt;0,C31&gt;0,J31&gt;0,NOT(ISBLANK(H31))),ABS(VLOOKUP($L$1,VLookups!$A$38:$B$39,2,FALSE)-_xlfn.NORM.DIST(L31,G31,J31,TRUE)),"")</f>
        <v/>
      </c>
      <c r="N31" s="102" t="str">
        <f>IF(AND($B31&gt;0,$C31&gt;0,$D31&gt;0,NOT(ISBLANK($H31))),_xlfn.NORM.INV(ABS(VLOOKUP($L$1,VLookups!$A$38:$B$39,2,FALSE)-N$3),$G31,$J31),"")</f>
        <v/>
      </c>
      <c r="O31" s="101" t="str">
        <f>IF(AND($B31&gt;0,$C31&gt;0,$D31&gt;0,NOT(ISBLANK($H31))),_xlfn.NORM.INV(ABS(VLOOKUP($L$1,VLookups!$A$38:$B$39,2,FALSE)-O$3),$G31,$J31),"")</f>
        <v/>
      </c>
      <c r="P31" s="102" t="str">
        <f>IF(AND($B31&gt;0,$C31&gt;0,$D31&gt;0,NOT(ISBLANK($H31))),_xlfn.NORM.INV(ABS(VLOOKUP($L$1,VLookups!$A$38:$B$39,2,FALSE)-P$3),$G31,$J31),"")</f>
        <v/>
      </c>
      <c r="Q31" s="101" t="str">
        <f>IF(AND($B31&gt;0,$C31&gt;0,$D31&gt;0,NOT(ISBLANK($H31))),_xlfn.NORM.INV(ABS(VLOOKUP($L$1,VLookups!$A$38:$B$39,2,FALSE)-Q$3),$G31,$J31),"")</f>
        <v/>
      </c>
      <c r="R31" s="102" t="str">
        <f>IF(AND($B31&gt;0,$C31&gt;0,$D31&gt;0,NOT(ISBLANK($H31))),_xlfn.NORM.INV(ABS(VLOOKUP($L$1,VLookups!$A$38:$B$39,2,FALSE)-R$3),$G31,$J31),"")</f>
        <v/>
      </c>
      <c r="S31" s="101" t="str">
        <f>IF(AND($B31&gt;0,$C31&gt;0,$D31&gt;0,NOT(ISBLANK($H31))),_xlfn.NORM.INV(ABS(VLOOKUP($L$1,VLookups!$A$38:$B$39,2,FALSE)-S$3),$G31,$J31),"")</f>
        <v/>
      </c>
      <c r="T31" s="5"/>
      <c r="U31" s="178" t="str">
        <f t="shared" si="13"/>
        <v/>
      </c>
      <c r="V31" s="52" t="str">
        <f t="shared" ref="V31:AO31" si="293">IF(ISNONTEXT($U31),W31-$U31,"")</f>
        <v/>
      </c>
      <c r="W31" s="52" t="str">
        <f t="shared" si="293"/>
        <v/>
      </c>
      <c r="X31" s="52" t="str">
        <f t="shared" si="293"/>
        <v/>
      </c>
      <c r="Y31" s="52" t="str">
        <f t="shared" si="293"/>
        <v/>
      </c>
      <c r="Z31" s="52" t="str">
        <f t="shared" si="293"/>
        <v/>
      </c>
      <c r="AA31" s="52" t="str">
        <f t="shared" si="293"/>
        <v/>
      </c>
      <c r="AB31" s="52" t="str">
        <f t="shared" si="293"/>
        <v/>
      </c>
      <c r="AC31" s="52" t="str">
        <f t="shared" si="293"/>
        <v/>
      </c>
      <c r="AD31" s="52" t="str">
        <f t="shared" si="293"/>
        <v/>
      </c>
      <c r="AE31" s="52" t="str">
        <f t="shared" si="293"/>
        <v/>
      </c>
      <c r="AF31" s="52" t="str">
        <f t="shared" si="293"/>
        <v/>
      </c>
      <c r="AG31" s="52" t="str">
        <f t="shared" si="293"/>
        <v/>
      </c>
      <c r="AH31" s="52" t="str">
        <f t="shared" si="293"/>
        <v/>
      </c>
      <c r="AI31" s="52" t="str">
        <f t="shared" si="293"/>
        <v/>
      </c>
      <c r="AJ31" s="52" t="str">
        <f t="shared" si="293"/>
        <v/>
      </c>
      <c r="AK31" s="52" t="str">
        <f t="shared" si="293"/>
        <v/>
      </c>
      <c r="AL31" s="52" t="str">
        <f t="shared" si="293"/>
        <v/>
      </c>
      <c r="AM31" s="52" t="str">
        <f t="shared" si="293"/>
        <v/>
      </c>
      <c r="AN31" s="52" t="str">
        <f t="shared" si="293"/>
        <v/>
      </c>
      <c r="AO31" s="52" t="str">
        <f t="shared" si="293"/>
        <v/>
      </c>
      <c r="AP31" s="193" t="str">
        <f t="shared" si="15"/>
        <v/>
      </c>
      <c r="AQ31" s="52" t="str">
        <f t="shared" ref="AQ31:DB31" si="294">IF(ISNONTEXT($U31),AP31+$U31,"")</f>
        <v/>
      </c>
      <c r="AR31" s="52" t="str">
        <f t="shared" si="294"/>
        <v/>
      </c>
      <c r="AS31" s="52" t="str">
        <f t="shared" si="294"/>
        <v/>
      </c>
      <c r="AT31" s="52" t="str">
        <f t="shared" si="294"/>
        <v/>
      </c>
      <c r="AU31" s="52" t="str">
        <f t="shared" si="294"/>
        <v/>
      </c>
      <c r="AV31" s="52" t="str">
        <f t="shared" si="294"/>
        <v/>
      </c>
      <c r="AW31" s="52" t="str">
        <f t="shared" si="294"/>
        <v/>
      </c>
      <c r="AX31" s="52" t="str">
        <f t="shared" si="294"/>
        <v/>
      </c>
      <c r="AY31" s="52" t="str">
        <f t="shared" si="294"/>
        <v/>
      </c>
      <c r="AZ31" s="52" t="str">
        <f t="shared" si="294"/>
        <v/>
      </c>
      <c r="BA31" s="52" t="str">
        <f t="shared" si="294"/>
        <v/>
      </c>
      <c r="BB31" s="52" t="str">
        <f t="shared" si="294"/>
        <v/>
      </c>
      <c r="BC31" s="52" t="str">
        <f t="shared" si="294"/>
        <v/>
      </c>
      <c r="BD31" s="52" t="str">
        <f t="shared" si="294"/>
        <v/>
      </c>
      <c r="BE31" s="52" t="str">
        <f t="shared" si="294"/>
        <v/>
      </c>
      <c r="BF31" s="52" t="str">
        <f t="shared" si="294"/>
        <v/>
      </c>
      <c r="BG31" s="52" t="str">
        <f t="shared" si="294"/>
        <v/>
      </c>
      <c r="BH31" s="52" t="str">
        <f t="shared" si="294"/>
        <v/>
      </c>
      <c r="BI31" s="52" t="str">
        <f t="shared" si="294"/>
        <v/>
      </c>
      <c r="BJ31" s="52" t="str">
        <f t="shared" si="294"/>
        <v/>
      </c>
      <c r="BK31" s="52" t="str">
        <f t="shared" si="294"/>
        <v/>
      </c>
      <c r="BL31" s="52" t="str">
        <f t="shared" si="294"/>
        <v/>
      </c>
      <c r="BM31" s="52" t="str">
        <f t="shared" si="294"/>
        <v/>
      </c>
      <c r="BN31" s="52" t="str">
        <f t="shared" si="294"/>
        <v/>
      </c>
      <c r="BO31" s="52" t="str">
        <f t="shared" si="294"/>
        <v/>
      </c>
      <c r="BP31" s="52" t="str">
        <f t="shared" si="294"/>
        <v/>
      </c>
      <c r="BQ31" s="52" t="str">
        <f t="shared" si="294"/>
        <v/>
      </c>
      <c r="BR31" s="52" t="str">
        <f t="shared" si="294"/>
        <v/>
      </c>
      <c r="BS31" s="52" t="str">
        <f t="shared" si="294"/>
        <v/>
      </c>
      <c r="BT31" s="52" t="str">
        <f t="shared" si="294"/>
        <v/>
      </c>
      <c r="BU31" s="52" t="str">
        <f t="shared" si="294"/>
        <v/>
      </c>
      <c r="BV31" s="52" t="str">
        <f t="shared" si="294"/>
        <v/>
      </c>
      <c r="BW31" s="52" t="str">
        <f t="shared" si="294"/>
        <v/>
      </c>
      <c r="BX31" s="52" t="str">
        <f t="shared" si="294"/>
        <v/>
      </c>
      <c r="BY31" s="52" t="str">
        <f t="shared" si="294"/>
        <v/>
      </c>
      <c r="BZ31" s="52" t="str">
        <f t="shared" si="294"/>
        <v/>
      </c>
      <c r="CA31" s="52" t="str">
        <f t="shared" si="294"/>
        <v/>
      </c>
      <c r="CB31" s="52" t="str">
        <f t="shared" si="294"/>
        <v/>
      </c>
      <c r="CC31" s="52" t="str">
        <f t="shared" si="294"/>
        <v/>
      </c>
      <c r="CD31" s="52" t="str">
        <f t="shared" si="294"/>
        <v/>
      </c>
      <c r="CE31" s="52" t="str">
        <f t="shared" si="294"/>
        <v/>
      </c>
      <c r="CF31" s="52" t="str">
        <f t="shared" si="294"/>
        <v/>
      </c>
      <c r="CG31" s="52" t="str">
        <f t="shared" si="294"/>
        <v/>
      </c>
      <c r="CH31" s="52" t="str">
        <f t="shared" si="294"/>
        <v/>
      </c>
      <c r="CI31" s="52" t="str">
        <f t="shared" si="294"/>
        <v/>
      </c>
      <c r="CJ31" s="52" t="str">
        <f t="shared" si="294"/>
        <v/>
      </c>
      <c r="CK31" s="52" t="str">
        <f t="shared" si="294"/>
        <v/>
      </c>
      <c r="CL31" s="52" t="str">
        <f t="shared" si="294"/>
        <v/>
      </c>
      <c r="CM31" s="52" t="str">
        <f t="shared" si="294"/>
        <v/>
      </c>
      <c r="CN31" s="52" t="str">
        <f t="shared" si="294"/>
        <v/>
      </c>
      <c r="CO31" s="52" t="str">
        <f t="shared" si="294"/>
        <v/>
      </c>
      <c r="CP31" s="52" t="str">
        <f t="shared" si="294"/>
        <v/>
      </c>
      <c r="CQ31" s="52" t="str">
        <f t="shared" si="294"/>
        <v/>
      </c>
      <c r="CR31" s="52" t="str">
        <f t="shared" si="294"/>
        <v/>
      </c>
      <c r="CS31" s="52" t="str">
        <f t="shared" si="294"/>
        <v/>
      </c>
      <c r="CT31" s="52" t="str">
        <f t="shared" si="294"/>
        <v/>
      </c>
      <c r="CU31" s="52" t="str">
        <f t="shared" si="294"/>
        <v/>
      </c>
      <c r="CV31" s="52" t="str">
        <f t="shared" si="294"/>
        <v/>
      </c>
      <c r="CW31" s="52" t="str">
        <f t="shared" si="294"/>
        <v/>
      </c>
      <c r="CX31" s="52" t="str">
        <f t="shared" si="294"/>
        <v/>
      </c>
      <c r="CY31" s="52" t="str">
        <f t="shared" si="294"/>
        <v/>
      </c>
      <c r="CZ31" s="52" t="str">
        <f t="shared" si="294"/>
        <v/>
      </c>
      <c r="DA31" s="52" t="str">
        <f t="shared" si="294"/>
        <v/>
      </c>
      <c r="DB31" s="52" t="str">
        <f t="shared" si="294"/>
        <v/>
      </c>
      <c r="DC31" s="52" t="str">
        <f t="shared" ref="DC31:DR31" si="295">IF(ISNONTEXT($U31),DB31+$U31,"")</f>
        <v/>
      </c>
      <c r="DD31" s="52" t="str">
        <f t="shared" si="295"/>
        <v/>
      </c>
      <c r="DE31" s="52" t="str">
        <f t="shared" si="295"/>
        <v/>
      </c>
      <c r="DF31" s="52" t="str">
        <f t="shared" si="295"/>
        <v/>
      </c>
      <c r="DG31" s="52" t="str">
        <f t="shared" si="295"/>
        <v/>
      </c>
      <c r="DH31" s="52" t="str">
        <f t="shared" si="295"/>
        <v/>
      </c>
      <c r="DI31" s="52" t="str">
        <f t="shared" si="295"/>
        <v/>
      </c>
      <c r="DJ31" s="52" t="str">
        <f t="shared" si="295"/>
        <v/>
      </c>
      <c r="DK31" s="52" t="str">
        <f t="shared" si="295"/>
        <v/>
      </c>
      <c r="DL31" s="52" t="str">
        <f t="shared" si="295"/>
        <v/>
      </c>
      <c r="DM31" s="52" t="str">
        <f t="shared" si="295"/>
        <v/>
      </c>
      <c r="DN31" s="52" t="str">
        <f t="shared" si="295"/>
        <v/>
      </c>
      <c r="DO31" s="52" t="str">
        <f t="shared" si="295"/>
        <v/>
      </c>
      <c r="DP31" s="52" t="str">
        <f t="shared" si="295"/>
        <v/>
      </c>
      <c r="DQ31" s="52" t="str">
        <f t="shared" si="295"/>
        <v/>
      </c>
      <c r="DR31" s="52" t="str">
        <f t="shared" si="295"/>
        <v/>
      </c>
      <c r="DS31" s="179" t="e">
        <f t="shared" si="135"/>
        <v>#N/A</v>
      </c>
      <c r="DT31" s="179" t="e">
        <f t="shared" si="136"/>
        <v>#N/A</v>
      </c>
      <c r="DU31" s="179" t="e">
        <f t="shared" si="137"/>
        <v>#N/A</v>
      </c>
      <c r="DV31" s="179" t="e">
        <f t="shared" si="138"/>
        <v>#N/A</v>
      </c>
      <c r="DW31" s="179" t="e">
        <f t="shared" si="139"/>
        <v>#N/A</v>
      </c>
      <c r="DX31" s="179" t="e">
        <f t="shared" si="140"/>
        <v>#N/A</v>
      </c>
      <c r="DY31" s="179" t="e">
        <f t="shared" si="141"/>
        <v>#N/A</v>
      </c>
      <c r="DZ31" s="179" t="e">
        <f t="shared" si="142"/>
        <v>#N/A</v>
      </c>
      <c r="EA31" s="179" t="e">
        <f t="shared" si="143"/>
        <v>#N/A</v>
      </c>
      <c r="EB31" s="179" t="e">
        <f t="shared" si="144"/>
        <v>#N/A</v>
      </c>
      <c r="EC31" s="179" t="e">
        <f t="shared" si="145"/>
        <v>#N/A</v>
      </c>
      <c r="ED31" s="179" t="e">
        <f t="shared" si="146"/>
        <v>#N/A</v>
      </c>
      <c r="EE31" s="179" t="e">
        <f t="shared" si="147"/>
        <v>#N/A</v>
      </c>
      <c r="EF31" s="179" t="e">
        <f t="shared" si="148"/>
        <v>#N/A</v>
      </c>
      <c r="EG31" s="179" t="e">
        <f t="shared" si="149"/>
        <v>#N/A</v>
      </c>
      <c r="EH31" s="179" t="e">
        <f t="shared" si="150"/>
        <v>#N/A</v>
      </c>
      <c r="EI31" s="179" t="e">
        <f t="shared" si="151"/>
        <v>#N/A</v>
      </c>
      <c r="EJ31" s="179" t="e">
        <f t="shared" si="152"/>
        <v>#N/A</v>
      </c>
      <c r="EK31" s="179" t="e">
        <f t="shared" si="153"/>
        <v>#N/A</v>
      </c>
      <c r="EL31" s="179" t="e">
        <f t="shared" si="154"/>
        <v>#N/A</v>
      </c>
      <c r="EM31" s="179" t="e">
        <f t="shared" si="155"/>
        <v>#N/A</v>
      </c>
      <c r="EN31" s="179" t="e">
        <f t="shared" si="156"/>
        <v>#N/A</v>
      </c>
      <c r="EO31" s="179" t="e">
        <f t="shared" si="157"/>
        <v>#N/A</v>
      </c>
      <c r="EP31" s="179" t="e">
        <f t="shared" si="158"/>
        <v>#N/A</v>
      </c>
      <c r="EQ31" s="179" t="e">
        <f t="shared" si="159"/>
        <v>#N/A</v>
      </c>
      <c r="ER31" s="179" t="e">
        <f t="shared" si="160"/>
        <v>#N/A</v>
      </c>
      <c r="ES31" s="179" t="e">
        <f t="shared" si="161"/>
        <v>#N/A</v>
      </c>
      <c r="ET31" s="179" t="e">
        <f t="shared" si="162"/>
        <v>#N/A</v>
      </c>
      <c r="EU31" s="179" t="e">
        <f t="shared" si="163"/>
        <v>#N/A</v>
      </c>
      <c r="EV31" s="179" t="e">
        <f t="shared" si="164"/>
        <v>#N/A</v>
      </c>
      <c r="EW31" s="179" t="e">
        <f t="shared" si="165"/>
        <v>#N/A</v>
      </c>
      <c r="EX31" s="179" t="e">
        <f t="shared" si="166"/>
        <v>#N/A</v>
      </c>
      <c r="EY31" s="179" t="e">
        <f t="shared" si="167"/>
        <v>#N/A</v>
      </c>
      <c r="EZ31" s="179" t="e">
        <f t="shared" si="168"/>
        <v>#N/A</v>
      </c>
      <c r="FA31" s="179" t="e">
        <f t="shared" si="169"/>
        <v>#N/A</v>
      </c>
      <c r="FB31" s="179" t="e">
        <f t="shared" si="170"/>
        <v>#N/A</v>
      </c>
      <c r="FC31" s="179" t="e">
        <f t="shared" si="171"/>
        <v>#N/A</v>
      </c>
      <c r="FD31" s="179" t="e">
        <f t="shared" si="172"/>
        <v>#N/A</v>
      </c>
      <c r="FE31" s="179" t="e">
        <f t="shared" si="173"/>
        <v>#N/A</v>
      </c>
      <c r="FF31" s="179" t="e">
        <f t="shared" si="174"/>
        <v>#N/A</v>
      </c>
      <c r="FG31" s="179" t="e">
        <f t="shared" si="175"/>
        <v>#N/A</v>
      </c>
      <c r="FH31" s="179" t="e">
        <f t="shared" si="176"/>
        <v>#N/A</v>
      </c>
      <c r="FI31" s="179" t="e">
        <f t="shared" si="177"/>
        <v>#N/A</v>
      </c>
      <c r="FJ31" s="179" t="e">
        <f t="shared" si="178"/>
        <v>#N/A</v>
      </c>
      <c r="FK31" s="179" t="e">
        <f t="shared" si="179"/>
        <v>#N/A</v>
      </c>
      <c r="FL31" s="179" t="e">
        <f t="shared" si="180"/>
        <v>#N/A</v>
      </c>
      <c r="FM31" s="179" t="e">
        <f t="shared" si="181"/>
        <v>#N/A</v>
      </c>
      <c r="FN31" s="179" t="e">
        <f t="shared" si="182"/>
        <v>#N/A</v>
      </c>
      <c r="FO31" s="179" t="e">
        <f t="shared" si="183"/>
        <v>#N/A</v>
      </c>
      <c r="FP31" s="179" t="e">
        <f t="shared" si="184"/>
        <v>#N/A</v>
      </c>
      <c r="FQ31" s="179" t="e">
        <f t="shared" si="185"/>
        <v>#N/A</v>
      </c>
      <c r="FR31" s="179" t="e">
        <f t="shared" si="186"/>
        <v>#N/A</v>
      </c>
      <c r="FS31" s="179" t="e">
        <f t="shared" si="187"/>
        <v>#N/A</v>
      </c>
      <c r="FT31" s="179" t="e">
        <f t="shared" si="188"/>
        <v>#N/A</v>
      </c>
      <c r="FU31" s="179" t="e">
        <f t="shared" si="189"/>
        <v>#N/A</v>
      </c>
      <c r="FV31" s="179" t="e">
        <f t="shared" si="190"/>
        <v>#N/A</v>
      </c>
      <c r="FW31" s="179" t="e">
        <f t="shared" si="191"/>
        <v>#N/A</v>
      </c>
      <c r="FX31" s="179" t="e">
        <f t="shared" si="192"/>
        <v>#N/A</v>
      </c>
      <c r="FY31" s="179" t="e">
        <f t="shared" si="193"/>
        <v>#N/A</v>
      </c>
      <c r="FZ31" s="179" t="e">
        <f t="shared" si="194"/>
        <v>#N/A</v>
      </c>
      <c r="GA31" s="179" t="e">
        <f t="shared" si="195"/>
        <v>#N/A</v>
      </c>
      <c r="GB31" s="179" t="e">
        <f t="shared" si="196"/>
        <v>#N/A</v>
      </c>
      <c r="GC31" s="179" t="e">
        <f t="shared" si="197"/>
        <v>#N/A</v>
      </c>
      <c r="GD31" s="179" t="e">
        <f t="shared" si="198"/>
        <v>#N/A</v>
      </c>
      <c r="GE31" s="179" t="e">
        <f t="shared" si="199"/>
        <v>#N/A</v>
      </c>
      <c r="GF31" s="179" t="e">
        <f t="shared" si="200"/>
        <v>#N/A</v>
      </c>
      <c r="GG31" s="179" t="e">
        <f t="shared" si="201"/>
        <v>#N/A</v>
      </c>
      <c r="GH31" s="179" t="e">
        <f t="shared" si="202"/>
        <v>#N/A</v>
      </c>
      <c r="GI31" s="179" t="e">
        <f t="shared" si="203"/>
        <v>#N/A</v>
      </c>
      <c r="GJ31" s="179" t="e">
        <f t="shared" si="204"/>
        <v>#N/A</v>
      </c>
      <c r="GK31" s="179" t="e">
        <f t="shared" si="205"/>
        <v>#N/A</v>
      </c>
      <c r="GL31" s="179" t="e">
        <f t="shared" si="206"/>
        <v>#N/A</v>
      </c>
      <c r="GM31" s="179" t="e">
        <f t="shared" si="207"/>
        <v>#N/A</v>
      </c>
      <c r="GN31" s="179" t="e">
        <f t="shared" si="208"/>
        <v>#N/A</v>
      </c>
      <c r="GO31" s="179" t="e">
        <f t="shared" si="209"/>
        <v>#N/A</v>
      </c>
      <c r="GP31" s="179" t="e">
        <f t="shared" si="210"/>
        <v>#N/A</v>
      </c>
      <c r="GQ31" s="179" t="e">
        <f t="shared" si="211"/>
        <v>#N/A</v>
      </c>
      <c r="GR31" s="179" t="e">
        <f t="shared" si="212"/>
        <v>#N/A</v>
      </c>
      <c r="GS31" s="179" t="e">
        <f t="shared" si="213"/>
        <v>#N/A</v>
      </c>
      <c r="GT31" s="179" t="e">
        <f t="shared" si="214"/>
        <v>#N/A</v>
      </c>
      <c r="GU31" s="179" t="e">
        <f t="shared" si="215"/>
        <v>#N/A</v>
      </c>
      <c r="GV31" s="179" t="e">
        <f t="shared" si="216"/>
        <v>#N/A</v>
      </c>
      <c r="GW31" s="179" t="e">
        <f t="shared" si="217"/>
        <v>#N/A</v>
      </c>
      <c r="GX31" s="179" t="e">
        <f t="shared" si="218"/>
        <v>#N/A</v>
      </c>
      <c r="GY31" s="179" t="e">
        <f t="shared" si="219"/>
        <v>#N/A</v>
      </c>
      <c r="GZ31" s="179" t="e">
        <f t="shared" si="220"/>
        <v>#N/A</v>
      </c>
      <c r="HA31" s="179" t="e">
        <f t="shared" si="221"/>
        <v>#N/A</v>
      </c>
      <c r="HB31" s="179" t="e">
        <f t="shared" si="222"/>
        <v>#N/A</v>
      </c>
      <c r="HC31" s="179" t="e">
        <f t="shared" si="223"/>
        <v>#N/A</v>
      </c>
      <c r="HD31" s="179" t="e">
        <f t="shared" si="224"/>
        <v>#N/A</v>
      </c>
      <c r="HE31" s="179" t="e">
        <f t="shared" si="225"/>
        <v>#N/A</v>
      </c>
      <c r="HF31" s="179" t="e">
        <f t="shared" si="226"/>
        <v>#N/A</v>
      </c>
      <c r="HG31" s="179" t="e">
        <f t="shared" si="227"/>
        <v>#N/A</v>
      </c>
      <c r="HH31" s="179" t="e">
        <f t="shared" si="228"/>
        <v>#N/A</v>
      </c>
      <c r="HI31" s="179" t="e">
        <f t="shared" si="229"/>
        <v>#N/A</v>
      </c>
      <c r="HJ31" s="179" t="e">
        <f t="shared" si="230"/>
        <v>#N/A</v>
      </c>
      <c r="HK31" s="179" t="e">
        <f t="shared" si="231"/>
        <v>#N/A</v>
      </c>
      <c r="HL31" s="179" t="e">
        <f t="shared" si="232"/>
        <v>#N/A</v>
      </c>
      <c r="HM31" s="179" t="e">
        <f t="shared" si="233"/>
        <v>#N/A</v>
      </c>
      <c r="HN31" s="179" t="e">
        <f t="shared" si="234"/>
        <v>#N/A</v>
      </c>
      <c r="HO31" s="179" t="e">
        <f t="shared" si="235"/>
        <v>#N/A</v>
      </c>
    </row>
    <row r="32" spans="1:223" hidden="1" x14ac:dyDescent="0.25">
      <c r="A32" s="4">
        <v>29</v>
      </c>
      <c r="B32" s="104" t="str">
        <f t="shared" si="10"/>
        <v/>
      </c>
      <c r="C32" s="103"/>
      <c r="D32" s="104" t="str">
        <f t="shared" si="11"/>
        <v/>
      </c>
      <c r="E32" s="38" t="str">
        <f t="shared" si="0"/>
        <v/>
      </c>
      <c r="F32" s="38" t="str">
        <f t="shared" si="1"/>
        <v/>
      </c>
      <c r="G32" s="81" t="str">
        <f t="shared" si="12"/>
        <v/>
      </c>
      <c r="H32" s="24"/>
      <c r="I32" s="61"/>
      <c r="J32" s="82" t="str">
        <f>IF(AND(B32&gt;0,C32&gt;0,D32&gt;0,NOT(ISBLANK(H32))),(D32-B32)*VLOOKUP(H32,VLookups!$A$2:$B$8,2,FALSE),"")</f>
        <v/>
      </c>
      <c r="K32" s="83" t="str">
        <f t="shared" si="2"/>
        <v/>
      </c>
      <c r="L32" s="103"/>
      <c r="M32" s="34" t="str">
        <f>IF(AND(L32&gt;0,C32&gt;0,J32&gt;0,NOT(ISBLANK(H32))),ABS(VLOOKUP($L$1,VLookups!$A$38:$B$39,2,FALSE)-_xlfn.NORM.DIST(L32,G32,J32,TRUE)),"")</f>
        <v/>
      </c>
      <c r="N32" s="102" t="str">
        <f>IF(AND($B32&gt;0,$C32&gt;0,$D32&gt;0,NOT(ISBLANK($H32))),_xlfn.NORM.INV(ABS(VLOOKUP($L$1,VLookups!$A$38:$B$39,2,FALSE)-N$3),$G32,$J32),"")</f>
        <v/>
      </c>
      <c r="O32" s="101" t="str">
        <f>IF(AND($B32&gt;0,$C32&gt;0,$D32&gt;0,NOT(ISBLANK($H32))),_xlfn.NORM.INV(ABS(VLOOKUP($L$1,VLookups!$A$38:$B$39,2,FALSE)-O$3),$G32,$J32),"")</f>
        <v/>
      </c>
      <c r="P32" s="102" t="str">
        <f>IF(AND($B32&gt;0,$C32&gt;0,$D32&gt;0,NOT(ISBLANK($H32))),_xlfn.NORM.INV(ABS(VLOOKUP($L$1,VLookups!$A$38:$B$39,2,FALSE)-P$3),$G32,$J32),"")</f>
        <v/>
      </c>
      <c r="Q32" s="101" t="str">
        <f>IF(AND($B32&gt;0,$C32&gt;0,$D32&gt;0,NOT(ISBLANK($H32))),_xlfn.NORM.INV(ABS(VLOOKUP($L$1,VLookups!$A$38:$B$39,2,FALSE)-Q$3),$G32,$J32),"")</f>
        <v/>
      </c>
      <c r="R32" s="102" t="str">
        <f>IF(AND($B32&gt;0,$C32&gt;0,$D32&gt;0,NOT(ISBLANK($H32))),_xlfn.NORM.INV(ABS(VLOOKUP($L$1,VLookups!$A$38:$B$39,2,FALSE)-R$3),$G32,$J32),"")</f>
        <v/>
      </c>
      <c r="S32" s="101" t="str">
        <f>IF(AND($B32&gt;0,$C32&gt;0,$D32&gt;0,NOT(ISBLANK($H32))),_xlfn.NORM.INV(ABS(VLOOKUP($L$1,VLookups!$A$38:$B$39,2,FALSE)-S$3),$G32,$J32),"")</f>
        <v/>
      </c>
      <c r="T32" s="5"/>
      <c r="U32" s="178" t="str">
        <f t="shared" si="13"/>
        <v/>
      </c>
      <c r="V32" s="52" t="str">
        <f t="shared" ref="V32:AO32" si="296">IF(ISNONTEXT($U32),W32-$U32,"")</f>
        <v/>
      </c>
      <c r="W32" s="52" t="str">
        <f t="shared" si="296"/>
        <v/>
      </c>
      <c r="X32" s="52" t="str">
        <f t="shared" si="296"/>
        <v/>
      </c>
      <c r="Y32" s="52" t="str">
        <f t="shared" si="296"/>
        <v/>
      </c>
      <c r="Z32" s="52" t="str">
        <f t="shared" si="296"/>
        <v/>
      </c>
      <c r="AA32" s="52" t="str">
        <f t="shared" si="296"/>
        <v/>
      </c>
      <c r="AB32" s="52" t="str">
        <f t="shared" si="296"/>
        <v/>
      </c>
      <c r="AC32" s="52" t="str">
        <f t="shared" si="296"/>
        <v/>
      </c>
      <c r="AD32" s="52" t="str">
        <f t="shared" si="296"/>
        <v/>
      </c>
      <c r="AE32" s="52" t="str">
        <f t="shared" si="296"/>
        <v/>
      </c>
      <c r="AF32" s="52" t="str">
        <f t="shared" si="296"/>
        <v/>
      </c>
      <c r="AG32" s="52" t="str">
        <f t="shared" si="296"/>
        <v/>
      </c>
      <c r="AH32" s="52" t="str">
        <f t="shared" si="296"/>
        <v/>
      </c>
      <c r="AI32" s="52" t="str">
        <f t="shared" si="296"/>
        <v/>
      </c>
      <c r="AJ32" s="52" t="str">
        <f t="shared" si="296"/>
        <v/>
      </c>
      <c r="AK32" s="52" t="str">
        <f t="shared" si="296"/>
        <v/>
      </c>
      <c r="AL32" s="52" t="str">
        <f t="shared" si="296"/>
        <v/>
      </c>
      <c r="AM32" s="52" t="str">
        <f t="shared" si="296"/>
        <v/>
      </c>
      <c r="AN32" s="52" t="str">
        <f t="shared" si="296"/>
        <v/>
      </c>
      <c r="AO32" s="52" t="str">
        <f t="shared" si="296"/>
        <v/>
      </c>
      <c r="AP32" s="193" t="str">
        <f t="shared" si="15"/>
        <v/>
      </c>
      <c r="AQ32" s="52" t="str">
        <f t="shared" ref="AQ32:DB32" si="297">IF(ISNONTEXT($U32),AP32+$U32,"")</f>
        <v/>
      </c>
      <c r="AR32" s="52" t="str">
        <f t="shared" si="297"/>
        <v/>
      </c>
      <c r="AS32" s="52" t="str">
        <f t="shared" si="297"/>
        <v/>
      </c>
      <c r="AT32" s="52" t="str">
        <f t="shared" si="297"/>
        <v/>
      </c>
      <c r="AU32" s="52" t="str">
        <f t="shared" si="297"/>
        <v/>
      </c>
      <c r="AV32" s="52" t="str">
        <f t="shared" si="297"/>
        <v/>
      </c>
      <c r="AW32" s="52" t="str">
        <f t="shared" si="297"/>
        <v/>
      </c>
      <c r="AX32" s="52" t="str">
        <f t="shared" si="297"/>
        <v/>
      </c>
      <c r="AY32" s="52" t="str">
        <f t="shared" si="297"/>
        <v/>
      </c>
      <c r="AZ32" s="52" t="str">
        <f t="shared" si="297"/>
        <v/>
      </c>
      <c r="BA32" s="52" t="str">
        <f t="shared" si="297"/>
        <v/>
      </c>
      <c r="BB32" s="52" t="str">
        <f t="shared" si="297"/>
        <v/>
      </c>
      <c r="BC32" s="52" t="str">
        <f t="shared" si="297"/>
        <v/>
      </c>
      <c r="BD32" s="52" t="str">
        <f t="shared" si="297"/>
        <v/>
      </c>
      <c r="BE32" s="52" t="str">
        <f t="shared" si="297"/>
        <v/>
      </c>
      <c r="BF32" s="52" t="str">
        <f t="shared" si="297"/>
        <v/>
      </c>
      <c r="BG32" s="52" t="str">
        <f t="shared" si="297"/>
        <v/>
      </c>
      <c r="BH32" s="52" t="str">
        <f t="shared" si="297"/>
        <v/>
      </c>
      <c r="BI32" s="52" t="str">
        <f t="shared" si="297"/>
        <v/>
      </c>
      <c r="BJ32" s="52" t="str">
        <f t="shared" si="297"/>
        <v/>
      </c>
      <c r="BK32" s="52" t="str">
        <f t="shared" si="297"/>
        <v/>
      </c>
      <c r="BL32" s="52" t="str">
        <f t="shared" si="297"/>
        <v/>
      </c>
      <c r="BM32" s="52" t="str">
        <f t="shared" si="297"/>
        <v/>
      </c>
      <c r="BN32" s="52" t="str">
        <f t="shared" si="297"/>
        <v/>
      </c>
      <c r="BO32" s="52" t="str">
        <f t="shared" si="297"/>
        <v/>
      </c>
      <c r="BP32" s="52" t="str">
        <f t="shared" si="297"/>
        <v/>
      </c>
      <c r="BQ32" s="52" t="str">
        <f t="shared" si="297"/>
        <v/>
      </c>
      <c r="BR32" s="52" t="str">
        <f t="shared" si="297"/>
        <v/>
      </c>
      <c r="BS32" s="52" t="str">
        <f t="shared" si="297"/>
        <v/>
      </c>
      <c r="BT32" s="52" t="str">
        <f t="shared" si="297"/>
        <v/>
      </c>
      <c r="BU32" s="52" t="str">
        <f t="shared" si="297"/>
        <v/>
      </c>
      <c r="BV32" s="52" t="str">
        <f t="shared" si="297"/>
        <v/>
      </c>
      <c r="BW32" s="52" t="str">
        <f t="shared" si="297"/>
        <v/>
      </c>
      <c r="BX32" s="52" t="str">
        <f t="shared" si="297"/>
        <v/>
      </c>
      <c r="BY32" s="52" t="str">
        <f t="shared" si="297"/>
        <v/>
      </c>
      <c r="BZ32" s="52" t="str">
        <f t="shared" si="297"/>
        <v/>
      </c>
      <c r="CA32" s="52" t="str">
        <f t="shared" si="297"/>
        <v/>
      </c>
      <c r="CB32" s="52" t="str">
        <f t="shared" si="297"/>
        <v/>
      </c>
      <c r="CC32" s="52" t="str">
        <f t="shared" si="297"/>
        <v/>
      </c>
      <c r="CD32" s="52" t="str">
        <f t="shared" si="297"/>
        <v/>
      </c>
      <c r="CE32" s="52" t="str">
        <f t="shared" si="297"/>
        <v/>
      </c>
      <c r="CF32" s="52" t="str">
        <f t="shared" si="297"/>
        <v/>
      </c>
      <c r="CG32" s="52" t="str">
        <f t="shared" si="297"/>
        <v/>
      </c>
      <c r="CH32" s="52" t="str">
        <f t="shared" si="297"/>
        <v/>
      </c>
      <c r="CI32" s="52" t="str">
        <f t="shared" si="297"/>
        <v/>
      </c>
      <c r="CJ32" s="52" t="str">
        <f t="shared" si="297"/>
        <v/>
      </c>
      <c r="CK32" s="52" t="str">
        <f t="shared" si="297"/>
        <v/>
      </c>
      <c r="CL32" s="52" t="str">
        <f t="shared" si="297"/>
        <v/>
      </c>
      <c r="CM32" s="52" t="str">
        <f t="shared" si="297"/>
        <v/>
      </c>
      <c r="CN32" s="52" t="str">
        <f t="shared" si="297"/>
        <v/>
      </c>
      <c r="CO32" s="52" t="str">
        <f t="shared" si="297"/>
        <v/>
      </c>
      <c r="CP32" s="52" t="str">
        <f t="shared" si="297"/>
        <v/>
      </c>
      <c r="CQ32" s="52" t="str">
        <f t="shared" si="297"/>
        <v/>
      </c>
      <c r="CR32" s="52" t="str">
        <f t="shared" si="297"/>
        <v/>
      </c>
      <c r="CS32" s="52" t="str">
        <f t="shared" si="297"/>
        <v/>
      </c>
      <c r="CT32" s="52" t="str">
        <f t="shared" si="297"/>
        <v/>
      </c>
      <c r="CU32" s="52" t="str">
        <f t="shared" si="297"/>
        <v/>
      </c>
      <c r="CV32" s="52" t="str">
        <f t="shared" si="297"/>
        <v/>
      </c>
      <c r="CW32" s="52" t="str">
        <f t="shared" si="297"/>
        <v/>
      </c>
      <c r="CX32" s="52" t="str">
        <f t="shared" si="297"/>
        <v/>
      </c>
      <c r="CY32" s="52" t="str">
        <f t="shared" si="297"/>
        <v/>
      </c>
      <c r="CZ32" s="52" t="str">
        <f t="shared" si="297"/>
        <v/>
      </c>
      <c r="DA32" s="52" t="str">
        <f t="shared" si="297"/>
        <v/>
      </c>
      <c r="DB32" s="52" t="str">
        <f t="shared" si="297"/>
        <v/>
      </c>
      <c r="DC32" s="52" t="str">
        <f t="shared" ref="DC32:DR32" si="298">IF(ISNONTEXT($U32),DB32+$U32,"")</f>
        <v/>
      </c>
      <c r="DD32" s="52" t="str">
        <f t="shared" si="298"/>
        <v/>
      </c>
      <c r="DE32" s="52" t="str">
        <f t="shared" si="298"/>
        <v/>
      </c>
      <c r="DF32" s="52" t="str">
        <f t="shared" si="298"/>
        <v/>
      </c>
      <c r="DG32" s="52" t="str">
        <f t="shared" si="298"/>
        <v/>
      </c>
      <c r="DH32" s="52" t="str">
        <f t="shared" si="298"/>
        <v/>
      </c>
      <c r="DI32" s="52" t="str">
        <f t="shared" si="298"/>
        <v/>
      </c>
      <c r="DJ32" s="52" t="str">
        <f t="shared" si="298"/>
        <v/>
      </c>
      <c r="DK32" s="52" t="str">
        <f t="shared" si="298"/>
        <v/>
      </c>
      <c r="DL32" s="52" t="str">
        <f t="shared" si="298"/>
        <v/>
      </c>
      <c r="DM32" s="52" t="str">
        <f t="shared" si="298"/>
        <v/>
      </c>
      <c r="DN32" s="52" t="str">
        <f t="shared" si="298"/>
        <v/>
      </c>
      <c r="DO32" s="52" t="str">
        <f t="shared" si="298"/>
        <v/>
      </c>
      <c r="DP32" s="52" t="str">
        <f t="shared" si="298"/>
        <v/>
      </c>
      <c r="DQ32" s="52" t="str">
        <f t="shared" si="298"/>
        <v/>
      </c>
      <c r="DR32" s="52" t="str">
        <f t="shared" si="298"/>
        <v/>
      </c>
      <c r="DS32" s="179" t="e">
        <f t="shared" si="135"/>
        <v>#N/A</v>
      </c>
      <c r="DT32" s="179" t="e">
        <f t="shared" si="136"/>
        <v>#N/A</v>
      </c>
      <c r="DU32" s="179" t="e">
        <f t="shared" si="137"/>
        <v>#N/A</v>
      </c>
      <c r="DV32" s="179" t="e">
        <f t="shared" si="138"/>
        <v>#N/A</v>
      </c>
      <c r="DW32" s="179" t="e">
        <f t="shared" si="139"/>
        <v>#N/A</v>
      </c>
      <c r="DX32" s="179" t="e">
        <f t="shared" si="140"/>
        <v>#N/A</v>
      </c>
      <c r="DY32" s="179" t="e">
        <f t="shared" si="141"/>
        <v>#N/A</v>
      </c>
      <c r="DZ32" s="179" t="e">
        <f t="shared" si="142"/>
        <v>#N/A</v>
      </c>
      <c r="EA32" s="179" t="e">
        <f t="shared" si="143"/>
        <v>#N/A</v>
      </c>
      <c r="EB32" s="179" t="e">
        <f t="shared" si="144"/>
        <v>#N/A</v>
      </c>
      <c r="EC32" s="179" t="e">
        <f t="shared" si="145"/>
        <v>#N/A</v>
      </c>
      <c r="ED32" s="179" t="e">
        <f t="shared" si="146"/>
        <v>#N/A</v>
      </c>
      <c r="EE32" s="179" t="e">
        <f t="shared" si="147"/>
        <v>#N/A</v>
      </c>
      <c r="EF32" s="179" t="e">
        <f t="shared" si="148"/>
        <v>#N/A</v>
      </c>
      <c r="EG32" s="179" t="e">
        <f t="shared" si="149"/>
        <v>#N/A</v>
      </c>
      <c r="EH32" s="179" t="e">
        <f t="shared" si="150"/>
        <v>#N/A</v>
      </c>
      <c r="EI32" s="179" t="e">
        <f t="shared" si="151"/>
        <v>#N/A</v>
      </c>
      <c r="EJ32" s="179" t="e">
        <f t="shared" si="152"/>
        <v>#N/A</v>
      </c>
      <c r="EK32" s="179" t="e">
        <f t="shared" si="153"/>
        <v>#N/A</v>
      </c>
      <c r="EL32" s="179" t="e">
        <f t="shared" si="154"/>
        <v>#N/A</v>
      </c>
      <c r="EM32" s="179" t="e">
        <f t="shared" si="155"/>
        <v>#N/A</v>
      </c>
      <c r="EN32" s="179" t="e">
        <f t="shared" si="156"/>
        <v>#N/A</v>
      </c>
      <c r="EO32" s="179" t="e">
        <f t="shared" si="157"/>
        <v>#N/A</v>
      </c>
      <c r="EP32" s="179" t="e">
        <f t="shared" si="158"/>
        <v>#N/A</v>
      </c>
      <c r="EQ32" s="179" t="e">
        <f t="shared" si="159"/>
        <v>#N/A</v>
      </c>
      <c r="ER32" s="179" t="e">
        <f t="shared" si="160"/>
        <v>#N/A</v>
      </c>
      <c r="ES32" s="179" t="e">
        <f t="shared" si="161"/>
        <v>#N/A</v>
      </c>
      <c r="ET32" s="179" t="e">
        <f t="shared" si="162"/>
        <v>#N/A</v>
      </c>
      <c r="EU32" s="179" t="e">
        <f t="shared" si="163"/>
        <v>#N/A</v>
      </c>
      <c r="EV32" s="179" t="e">
        <f t="shared" si="164"/>
        <v>#N/A</v>
      </c>
      <c r="EW32" s="179" t="e">
        <f t="shared" si="165"/>
        <v>#N/A</v>
      </c>
      <c r="EX32" s="179" t="e">
        <f t="shared" si="166"/>
        <v>#N/A</v>
      </c>
      <c r="EY32" s="179" t="e">
        <f t="shared" si="167"/>
        <v>#N/A</v>
      </c>
      <c r="EZ32" s="179" t="e">
        <f t="shared" si="168"/>
        <v>#N/A</v>
      </c>
      <c r="FA32" s="179" t="e">
        <f t="shared" si="169"/>
        <v>#N/A</v>
      </c>
      <c r="FB32" s="179" t="e">
        <f t="shared" si="170"/>
        <v>#N/A</v>
      </c>
      <c r="FC32" s="179" t="e">
        <f t="shared" si="171"/>
        <v>#N/A</v>
      </c>
      <c r="FD32" s="179" t="e">
        <f t="shared" si="172"/>
        <v>#N/A</v>
      </c>
      <c r="FE32" s="179" t="e">
        <f t="shared" si="173"/>
        <v>#N/A</v>
      </c>
      <c r="FF32" s="179" t="e">
        <f t="shared" si="174"/>
        <v>#N/A</v>
      </c>
      <c r="FG32" s="179" t="e">
        <f t="shared" si="175"/>
        <v>#N/A</v>
      </c>
      <c r="FH32" s="179" t="e">
        <f t="shared" si="176"/>
        <v>#N/A</v>
      </c>
      <c r="FI32" s="179" t="e">
        <f t="shared" si="177"/>
        <v>#N/A</v>
      </c>
      <c r="FJ32" s="179" t="e">
        <f t="shared" si="178"/>
        <v>#N/A</v>
      </c>
      <c r="FK32" s="179" t="e">
        <f t="shared" si="179"/>
        <v>#N/A</v>
      </c>
      <c r="FL32" s="179" t="e">
        <f t="shared" si="180"/>
        <v>#N/A</v>
      </c>
      <c r="FM32" s="179" t="e">
        <f t="shared" si="181"/>
        <v>#N/A</v>
      </c>
      <c r="FN32" s="179" t="e">
        <f t="shared" si="182"/>
        <v>#N/A</v>
      </c>
      <c r="FO32" s="179" t="e">
        <f t="shared" si="183"/>
        <v>#N/A</v>
      </c>
      <c r="FP32" s="179" t="e">
        <f t="shared" si="184"/>
        <v>#N/A</v>
      </c>
      <c r="FQ32" s="179" t="e">
        <f t="shared" si="185"/>
        <v>#N/A</v>
      </c>
      <c r="FR32" s="179" t="e">
        <f t="shared" si="186"/>
        <v>#N/A</v>
      </c>
      <c r="FS32" s="179" t="e">
        <f t="shared" si="187"/>
        <v>#N/A</v>
      </c>
      <c r="FT32" s="179" t="e">
        <f t="shared" si="188"/>
        <v>#N/A</v>
      </c>
      <c r="FU32" s="179" t="e">
        <f t="shared" si="189"/>
        <v>#N/A</v>
      </c>
      <c r="FV32" s="179" t="e">
        <f t="shared" si="190"/>
        <v>#N/A</v>
      </c>
      <c r="FW32" s="179" t="e">
        <f t="shared" si="191"/>
        <v>#N/A</v>
      </c>
      <c r="FX32" s="179" t="e">
        <f t="shared" si="192"/>
        <v>#N/A</v>
      </c>
      <c r="FY32" s="179" t="e">
        <f t="shared" si="193"/>
        <v>#N/A</v>
      </c>
      <c r="FZ32" s="179" t="e">
        <f t="shared" si="194"/>
        <v>#N/A</v>
      </c>
      <c r="GA32" s="179" t="e">
        <f t="shared" si="195"/>
        <v>#N/A</v>
      </c>
      <c r="GB32" s="179" t="e">
        <f t="shared" si="196"/>
        <v>#N/A</v>
      </c>
      <c r="GC32" s="179" t="e">
        <f t="shared" si="197"/>
        <v>#N/A</v>
      </c>
      <c r="GD32" s="179" t="e">
        <f t="shared" si="198"/>
        <v>#N/A</v>
      </c>
      <c r="GE32" s="179" t="e">
        <f t="shared" si="199"/>
        <v>#N/A</v>
      </c>
      <c r="GF32" s="179" t="e">
        <f t="shared" si="200"/>
        <v>#N/A</v>
      </c>
      <c r="GG32" s="179" t="e">
        <f t="shared" si="201"/>
        <v>#N/A</v>
      </c>
      <c r="GH32" s="179" t="e">
        <f t="shared" si="202"/>
        <v>#N/A</v>
      </c>
      <c r="GI32" s="179" t="e">
        <f t="shared" si="203"/>
        <v>#N/A</v>
      </c>
      <c r="GJ32" s="179" t="e">
        <f t="shared" si="204"/>
        <v>#N/A</v>
      </c>
      <c r="GK32" s="179" t="e">
        <f t="shared" si="205"/>
        <v>#N/A</v>
      </c>
      <c r="GL32" s="179" t="e">
        <f t="shared" si="206"/>
        <v>#N/A</v>
      </c>
      <c r="GM32" s="179" t="e">
        <f t="shared" si="207"/>
        <v>#N/A</v>
      </c>
      <c r="GN32" s="179" t="e">
        <f t="shared" si="208"/>
        <v>#N/A</v>
      </c>
      <c r="GO32" s="179" t="e">
        <f t="shared" si="209"/>
        <v>#N/A</v>
      </c>
      <c r="GP32" s="179" t="e">
        <f t="shared" si="210"/>
        <v>#N/A</v>
      </c>
      <c r="GQ32" s="179" t="e">
        <f t="shared" si="211"/>
        <v>#N/A</v>
      </c>
      <c r="GR32" s="179" t="e">
        <f t="shared" si="212"/>
        <v>#N/A</v>
      </c>
      <c r="GS32" s="179" t="e">
        <f t="shared" si="213"/>
        <v>#N/A</v>
      </c>
      <c r="GT32" s="179" t="e">
        <f t="shared" si="214"/>
        <v>#N/A</v>
      </c>
      <c r="GU32" s="179" t="e">
        <f t="shared" si="215"/>
        <v>#N/A</v>
      </c>
      <c r="GV32" s="179" t="e">
        <f t="shared" si="216"/>
        <v>#N/A</v>
      </c>
      <c r="GW32" s="179" t="e">
        <f t="shared" si="217"/>
        <v>#N/A</v>
      </c>
      <c r="GX32" s="179" t="e">
        <f t="shared" si="218"/>
        <v>#N/A</v>
      </c>
      <c r="GY32" s="179" t="e">
        <f t="shared" si="219"/>
        <v>#N/A</v>
      </c>
      <c r="GZ32" s="179" t="e">
        <f t="shared" si="220"/>
        <v>#N/A</v>
      </c>
      <c r="HA32" s="179" t="e">
        <f t="shared" si="221"/>
        <v>#N/A</v>
      </c>
      <c r="HB32" s="179" t="e">
        <f t="shared" si="222"/>
        <v>#N/A</v>
      </c>
      <c r="HC32" s="179" t="e">
        <f t="shared" si="223"/>
        <v>#N/A</v>
      </c>
      <c r="HD32" s="179" t="e">
        <f t="shared" si="224"/>
        <v>#N/A</v>
      </c>
      <c r="HE32" s="179" t="e">
        <f t="shared" si="225"/>
        <v>#N/A</v>
      </c>
      <c r="HF32" s="179" t="e">
        <f t="shared" si="226"/>
        <v>#N/A</v>
      </c>
      <c r="HG32" s="179" t="e">
        <f t="shared" si="227"/>
        <v>#N/A</v>
      </c>
      <c r="HH32" s="179" t="e">
        <f t="shared" si="228"/>
        <v>#N/A</v>
      </c>
      <c r="HI32" s="179" t="e">
        <f t="shared" si="229"/>
        <v>#N/A</v>
      </c>
      <c r="HJ32" s="179" t="e">
        <f t="shared" si="230"/>
        <v>#N/A</v>
      </c>
      <c r="HK32" s="179" t="e">
        <f t="shared" si="231"/>
        <v>#N/A</v>
      </c>
      <c r="HL32" s="179" t="e">
        <f t="shared" si="232"/>
        <v>#N/A</v>
      </c>
      <c r="HM32" s="179" t="e">
        <f t="shared" si="233"/>
        <v>#N/A</v>
      </c>
      <c r="HN32" s="179" t="e">
        <f t="shared" si="234"/>
        <v>#N/A</v>
      </c>
      <c r="HO32" s="179" t="e">
        <f t="shared" si="235"/>
        <v>#N/A</v>
      </c>
    </row>
    <row r="33" spans="1:223" hidden="1" x14ac:dyDescent="0.25">
      <c r="A33" s="4">
        <v>30</v>
      </c>
      <c r="B33" s="104" t="str">
        <f t="shared" si="10"/>
        <v/>
      </c>
      <c r="C33" s="103"/>
      <c r="D33" s="104" t="str">
        <f t="shared" si="11"/>
        <v/>
      </c>
      <c r="E33" s="38" t="str">
        <f t="shared" si="0"/>
        <v/>
      </c>
      <c r="F33" s="38" t="str">
        <f t="shared" si="1"/>
        <v/>
      </c>
      <c r="G33" s="81" t="str">
        <f t="shared" si="12"/>
        <v/>
      </c>
      <c r="H33" s="24"/>
      <c r="I33" s="61"/>
      <c r="J33" s="82" t="str">
        <f>IF(AND(B33&gt;0,C33&gt;0,D33&gt;0,NOT(ISBLANK(H33))),(D33-B33)*VLOOKUP(H33,VLookups!$A$2:$B$8,2,FALSE),"")</f>
        <v/>
      </c>
      <c r="K33" s="83" t="str">
        <f t="shared" si="2"/>
        <v/>
      </c>
      <c r="L33" s="103"/>
      <c r="M33" s="34" t="str">
        <f>IF(AND(L33&gt;0,C33&gt;0,J33&gt;0,NOT(ISBLANK(H33))),ABS(VLOOKUP($L$1,VLookups!$A$38:$B$39,2,FALSE)-_xlfn.NORM.DIST(L33,G33,J33,TRUE)),"")</f>
        <v/>
      </c>
      <c r="N33" s="102" t="str">
        <f>IF(AND($B33&gt;0,$C33&gt;0,$D33&gt;0,NOT(ISBLANK($H33))),_xlfn.NORM.INV(ABS(VLOOKUP($L$1,VLookups!$A$38:$B$39,2,FALSE)-N$3),$G33,$J33),"")</f>
        <v/>
      </c>
      <c r="O33" s="101" t="str">
        <f>IF(AND($B33&gt;0,$C33&gt;0,$D33&gt;0,NOT(ISBLANK($H33))),_xlfn.NORM.INV(ABS(VLOOKUP($L$1,VLookups!$A$38:$B$39,2,FALSE)-O$3),$G33,$J33),"")</f>
        <v/>
      </c>
      <c r="P33" s="102" t="str">
        <f>IF(AND($B33&gt;0,$C33&gt;0,$D33&gt;0,NOT(ISBLANK($H33))),_xlfn.NORM.INV(ABS(VLOOKUP($L$1,VLookups!$A$38:$B$39,2,FALSE)-P$3),$G33,$J33),"")</f>
        <v/>
      </c>
      <c r="Q33" s="101" t="str">
        <f>IF(AND($B33&gt;0,$C33&gt;0,$D33&gt;0,NOT(ISBLANK($H33))),_xlfn.NORM.INV(ABS(VLOOKUP($L$1,VLookups!$A$38:$B$39,2,FALSE)-Q$3),$G33,$J33),"")</f>
        <v/>
      </c>
      <c r="R33" s="102" t="str">
        <f>IF(AND($B33&gt;0,$C33&gt;0,$D33&gt;0,NOT(ISBLANK($H33))),_xlfn.NORM.INV(ABS(VLOOKUP($L$1,VLookups!$A$38:$B$39,2,FALSE)-R$3),$G33,$J33),"")</f>
        <v/>
      </c>
      <c r="S33" s="101" t="str">
        <f>IF(AND($B33&gt;0,$C33&gt;0,$D33&gt;0,NOT(ISBLANK($H33))),_xlfn.NORM.INV(ABS(VLOOKUP($L$1,VLookups!$A$38:$B$39,2,FALSE)-S$3),$G33,$J33),"")</f>
        <v/>
      </c>
      <c r="T33" s="5"/>
      <c r="U33" s="178" t="str">
        <f t="shared" si="13"/>
        <v/>
      </c>
      <c r="V33" s="52" t="str">
        <f t="shared" ref="V33:AO33" si="299">IF(ISNONTEXT($U33),W33-$U33,"")</f>
        <v/>
      </c>
      <c r="W33" s="52" t="str">
        <f t="shared" si="299"/>
        <v/>
      </c>
      <c r="X33" s="52" t="str">
        <f t="shared" si="299"/>
        <v/>
      </c>
      <c r="Y33" s="52" t="str">
        <f t="shared" si="299"/>
        <v/>
      </c>
      <c r="Z33" s="52" t="str">
        <f t="shared" si="299"/>
        <v/>
      </c>
      <c r="AA33" s="52" t="str">
        <f t="shared" si="299"/>
        <v/>
      </c>
      <c r="AB33" s="52" t="str">
        <f t="shared" si="299"/>
        <v/>
      </c>
      <c r="AC33" s="52" t="str">
        <f t="shared" si="299"/>
        <v/>
      </c>
      <c r="AD33" s="52" t="str">
        <f t="shared" si="299"/>
        <v/>
      </c>
      <c r="AE33" s="52" t="str">
        <f t="shared" si="299"/>
        <v/>
      </c>
      <c r="AF33" s="52" t="str">
        <f t="shared" si="299"/>
        <v/>
      </c>
      <c r="AG33" s="52" t="str">
        <f t="shared" si="299"/>
        <v/>
      </c>
      <c r="AH33" s="52" t="str">
        <f t="shared" si="299"/>
        <v/>
      </c>
      <c r="AI33" s="52" t="str">
        <f t="shared" si="299"/>
        <v/>
      </c>
      <c r="AJ33" s="52" t="str">
        <f t="shared" si="299"/>
        <v/>
      </c>
      <c r="AK33" s="52" t="str">
        <f t="shared" si="299"/>
        <v/>
      </c>
      <c r="AL33" s="52" t="str">
        <f t="shared" si="299"/>
        <v/>
      </c>
      <c r="AM33" s="52" t="str">
        <f t="shared" si="299"/>
        <v/>
      </c>
      <c r="AN33" s="52" t="str">
        <f t="shared" si="299"/>
        <v/>
      </c>
      <c r="AO33" s="52" t="str">
        <f t="shared" si="299"/>
        <v/>
      </c>
      <c r="AP33" s="193" t="str">
        <f t="shared" si="15"/>
        <v/>
      </c>
      <c r="AQ33" s="52" t="str">
        <f t="shared" ref="AQ33:DB33" si="300">IF(ISNONTEXT($U33),AP33+$U33,"")</f>
        <v/>
      </c>
      <c r="AR33" s="52" t="str">
        <f t="shared" si="300"/>
        <v/>
      </c>
      <c r="AS33" s="52" t="str">
        <f t="shared" si="300"/>
        <v/>
      </c>
      <c r="AT33" s="52" t="str">
        <f t="shared" si="300"/>
        <v/>
      </c>
      <c r="AU33" s="52" t="str">
        <f t="shared" si="300"/>
        <v/>
      </c>
      <c r="AV33" s="52" t="str">
        <f t="shared" si="300"/>
        <v/>
      </c>
      <c r="AW33" s="52" t="str">
        <f t="shared" si="300"/>
        <v/>
      </c>
      <c r="AX33" s="52" t="str">
        <f t="shared" si="300"/>
        <v/>
      </c>
      <c r="AY33" s="52" t="str">
        <f t="shared" si="300"/>
        <v/>
      </c>
      <c r="AZ33" s="52" t="str">
        <f t="shared" si="300"/>
        <v/>
      </c>
      <c r="BA33" s="52" t="str">
        <f t="shared" si="300"/>
        <v/>
      </c>
      <c r="BB33" s="52" t="str">
        <f t="shared" si="300"/>
        <v/>
      </c>
      <c r="BC33" s="52" t="str">
        <f t="shared" si="300"/>
        <v/>
      </c>
      <c r="BD33" s="52" t="str">
        <f t="shared" si="300"/>
        <v/>
      </c>
      <c r="BE33" s="52" t="str">
        <f t="shared" si="300"/>
        <v/>
      </c>
      <c r="BF33" s="52" t="str">
        <f t="shared" si="300"/>
        <v/>
      </c>
      <c r="BG33" s="52" t="str">
        <f t="shared" si="300"/>
        <v/>
      </c>
      <c r="BH33" s="52" t="str">
        <f t="shared" si="300"/>
        <v/>
      </c>
      <c r="BI33" s="52" t="str">
        <f t="shared" si="300"/>
        <v/>
      </c>
      <c r="BJ33" s="52" t="str">
        <f t="shared" si="300"/>
        <v/>
      </c>
      <c r="BK33" s="52" t="str">
        <f t="shared" si="300"/>
        <v/>
      </c>
      <c r="BL33" s="52" t="str">
        <f t="shared" si="300"/>
        <v/>
      </c>
      <c r="BM33" s="52" t="str">
        <f t="shared" si="300"/>
        <v/>
      </c>
      <c r="BN33" s="52" t="str">
        <f t="shared" si="300"/>
        <v/>
      </c>
      <c r="BO33" s="52" t="str">
        <f t="shared" si="300"/>
        <v/>
      </c>
      <c r="BP33" s="52" t="str">
        <f t="shared" si="300"/>
        <v/>
      </c>
      <c r="BQ33" s="52" t="str">
        <f t="shared" si="300"/>
        <v/>
      </c>
      <c r="BR33" s="52" t="str">
        <f t="shared" si="300"/>
        <v/>
      </c>
      <c r="BS33" s="52" t="str">
        <f t="shared" si="300"/>
        <v/>
      </c>
      <c r="BT33" s="52" t="str">
        <f t="shared" si="300"/>
        <v/>
      </c>
      <c r="BU33" s="52" t="str">
        <f t="shared" si="300"/>
        <v/>
      </c>
      <c r="BV33" s="52" t="str">
        <f t="shared" si="300"/>
        <v/>
      </c>
      <c r="BW33" s="52" t="str">
        <f t="shared" si="300"/>
        <v/>
      </c>
      <c r="BX33" s="52" t="str">
        <f t="shared" si="300"/>
        <v/>
      </c>
      <c r="BY33" s="52" t="str">
        <f t="shared" si="300"/>
        <v/>
      </c>
      <c r="BZ33" s="52" t="str">
        <f t="shared" si="300"/>
        <v/>
      </c>
      <c r="CA33" s="52" t="str">
        <f t="shared" si="300"/>
        <v/>
      </c>
      <c r="CB33" s="52" t="str">
        <f t="shared" si="300"/>
        <v/>
      </c>
      <c r="CC33" s="52" t="str">
        <f t="shared" si="300"/>
        <v/>
      </c>
      <c r="CD33" s="52" t="str">
        <f t="shared" si="300"/>
        <v/>
      </c>
      <c r="CE33" s="52" t="str">
        <f t="shared" si="300"/>
        <v/>
      </c>
      <c r="CF33" s="52" t="str">
        <f t="shared" si="300"/>
        <v/>
      </c>
      <c r="CG33" s="52" t="str">
        <f t="shared" si="300"/>
        <v/>
      </c>
      <c r="CH33" s="52" t="str">
        <f t="shared" si="300"/>
        <v/>
      </c>
      <c r="CI33" s="52" t="str">
        <f t="shared" si="300"/>
        <v/>
      </c>
      <c r="CJ33" s="52" t="str">
        <f t="shared" si="300"/>
        <v/>
      </c>
      <c r="CK33" s="52" t="str">
        <f t="shared" si="300"/>
        <v/>
      </c>
      <c r="CL33" s="52" t="str">
        <f t="shared" si="300"/>
        <v/>
      </c>
      <c r="CM33" s="52" t="str">
        <f t="shared" si="300"/>
        <v/>
      </c>
      <c r="CN33" s="52" t="str">
        <f t="shared" si="300"/>
        <v/>
      </c>
      <c r="CO33" s="52" t="str">
        <f t="shared" si="300"/>
        <v/>
      </c>
      <c r="CP33" s="52" t="str">
        <f t="shared" si="300"/>
        <v/>
      </c>
      <c r="CQ33" s="52" t="str">
        <f t="shared" si="300"/>
        <v/>
      </c>
      <c r="CR33" s="52" t="str">
        <f t="shared" si="300"/>
        <v/>
      </c>
      <c r="CS33" s="52" t="str">
        <f t="shared" si="300"/>
        <v/>
      </c>
      <c r="CT33" s="52" t="str">
        <f t="shared" si="300"/>
        <v/>
      </c>
      <c r="CU33" s="52" t="str">
        <f t="shared" si="300"/>
        <v/>
      </c>
      <c r="CV33" s="52" t="str">
        <f t="shared" si="300"/>
        <v/>
      </c>
      <c r="CW33" s="52" t="str">
        <f t="shared" si="300"/>
        <v/>
      </c>
      <c r="CX33" s="52" t="str">
        <f t="shared" si="300"/>
        <v/>
      </c>
      <c r="CY33" s="52" t="str">
        <f t="shared" si="300"/>
        <v/>
      </c>
      <c r="CZ33" s="52" t="str">
        <f t="shared" si="300"/>
        <v/>
      </c>
      <c r="DA33" s="52" t="str">
        <f t="shared" si="300"/>
        <v/>
      </c>
      <c r="DB33" s="52" t="str">
        <f t="shared" si="300"/>
        <v/>
      </c>
      <c r="DC33" s="52" t="str">
        <f t="shared" ref="DC33:DR33" si="301">IF(ISNONTEXT($U33),DB33+$U33,"")</f>
        <v/>
      </c>
      <c r="DD33" s="52" t="str">
        <f t="shared" si="301"/>
        <v/>
      </c>
      <c r="DE33" s="52" t="str">
        <f t="shared" si="301"/>
        <v/>
      </c>
      <c r="DF33" s="52" t="str">
        <f t="shared" si="301"/>
        <v/>
      </c>
      <c r="DG33" s="52" t="str">
        <f t="shared" si="301"/>
        <v/>
      </c>
      <c r="DH33" s="52" t="str">
        <f t="shared" si="301"/>
        <v/>
      </c>
      <c r="DI33" s="52" t="str">
        <f t="shared" si="301"/>
        <v/>
      </c>
      <c r="DJ33" s="52" t="str">
        <f t="shared" si="301"/>
        <v/>
      </c>
      <c r="DK33" s="52" t="str">
        <f t="shared" si="301"/>
        <v/>
      </c>
      <c r="DL33" s="52" t="str">
        <f t="shared" si="301"/>
        <v/>
      </c>
      <c r="DM33" s="52" t="str">
        <f t="shared" si="301"/>
        <v/>
      </c>
      <c r="DN33" s="52" t="str">
        <f t="shared" si="301"/>
        <v/>
      </c>
      <c r="DO33" s="52" t="str">
        <f t="shared" si="301"/>
        <v/>
      </c>
      <c r="DP33" s="52" t="str">
        <f t="shared" si="301"/>
        <v/>
      </c>
      <c r="DQ33" s="52" t="str">
        <f t="shared" si="301"/>
        <v/>
      </c>
      <c r="DR33" s="52" t="str">
        <f t="shared" si="301"/>
        <v/>
      </c>
      <c r="DS33" s="179" t="e">
        <f t="shared" si="135"/>
        <v>#N/A</v>
      </c>
      <c r="DT33" s="179" t="e">
        <f t="shared" si="136"/>
        <v>#N/A</v>
      </c>
      <c r="DU33" s="179" t="e">
        <f t="shared" si="137"/>
        <v>#N/A</v>
      </c>
      <c r="DV33" s="179" t="e">
        <f t="shared" si="138"/>
        <v>#N/A</v>
      </c>
      <c r="DW33" s="179" t="e">
        <f t="shared" si="139"/>
        <v>#N/A</v>
      </c>
      <c r="DX33" s="179" t="e">
        <f t="shared" si="140"/>
        <v>#N/A</v>
      </c>
      <c r="DY33" s="179" t="e">
        <f t="shared" si="141"/>
        <v>#N/A</v>
      </c>
      <c r="DZ33" s="179" t="e">
        <f t="shared" si="142"/>
        <v>#N/A</v>
      </c>
      <c r="EA33" s="179" t="e">
        <f t="shared" si="143"/>
        <v>#N/A</v>
      </c>
      <c r="EB33" s="179" t="e">
        <f t="shared" si="144"/>
        <v>#N/A</v>
      </c>
      <c r="EC33" s="179" t="e">
        <f t="shared" si="145"/>
        <v>#N/A</v>
      </c>
      <c r="ED33" s="179" t="e">
        <f t="shared" si="146"/>
        <v>#N/A</v>
      </c>
      <c r="EE33" s="179" t="e">
        <f t="shared" si="147"/>
        <v>#N/A</v>
      </c>
      <c r="EF33" s="179" t="e">
        <f t="shared" si="148"/>
        <v>#N/A</v>
      </c>
      <c r="EG33" s="179" t="e">
        <f t="shared" si="149"/>
        <v>#N/A</v>
      </c>
      <c r="EH33" s="179" t="e">
        <f t="shared" si="150"/>
        <v>#N/A</v>
      </c>
      <c r="EI33" s="179" t="e">
        <f t="shared" si="151"/>
        <v>#N/A</v>
      </c>
      <c r="EJ33" s="179" t="e">
        <f t="shared" si="152"/>
        <v>#N/A</v>
      </c>
      <c r="EK33" s="179" t="e">
        <f t="shared" si="153"/>
        <v>#N/A</v>
      </c>
      <c r="EL33" s="179" t="e">
        <f t="shared" si="154"/>
        <v>#N/A</v>
      </c>
      <c r="EM33" s="179" t="e">
        <f t="shared" si="155"/>
        <v>#N/A</v>
      </c>
      <c r="EN33" s="179" t="e">
        <f t="shared" si="156"/>
        <v>#N/A</v>
      </c>
      <c r="EO33" s="179" t="e">
        <f t="shared" si="157"/>
        <v>#N/A</v>
      </c>
      <c r="EP33" s="179" t="e">
        <f t="shared" si="158"/>
        <v>#N/A</v>
      </c>
      <c r="EQ33" s="179" t="e">
        <f t="shared" si="159"/>
        <v>#N/A</v>
      </c>
      <c r="ER33" s="179" t="e">
        <f t="shared" si="160"/>
        <v>#N/A</v>
      </c>
      <c r="ES33" s="179" t="e">
        <f t="shared" si="161"/>
        <v>#N/A</v>
      </c>
      <c r="ET33" s="179" t="e">
        <f t="shared" si="162"/>
        <v>#N/A</v>
      </c>
      <c r="EU33" s="179" t="e">
        <f t="shared" si="163"/>
        <v>#N/A</v>
      </c>
      <c r="EV33" s="179" t="e">
        <f t="shared" si="164"/>
        <v>#N/A</v>
      </c>
      <c r="EW33" s="179" t="e">
        <f t="shared" si="165"/>
        <v>#N/A</v>
      </c>
      <c r="EX33" s="179" t="e">
        <f t="shared" si="166"/>
        <v>#N/A</v>
      </c>
      <c r="EY33" s="179" t="e">
        <f t="shared" si="167"/>
        <v>#N/A</v>
      </c>
      <c r="EZ33" s="179" t="e">
        <f t="shared" si="168"/>
        <v>#N/A</v>
      </c>
      <c r="FA33" s="179" t="e">
        <f t="shared" si="169"/>
        <v>#N/A</v>
      </c>
      <c r="FB33" s="179" t="e">
        <f t="shared" si="170"/>
        <v>#N/A</v>
      </c>
      <c r="FC33" s="179" t="e">
        <f t="shared" si="171"/>
        <v>#N/A</v>
      </c>
      <c r="FD33" s="179" t="e">
        <f t="shared" si="172"/>
        <v>#N/A</v>
      </c>
      <c r="FE33" s="179" t="e">
        <f t="shared" si="173"/>
        <v>#N/A</v>
      </c>
      <c r="FF33" s="179" t="e">
        <f t="shared" si="174"/>
        <v>#N/A</v>
      </c>
      <c r="FG33" s="179" t="e">
        <f t="shared" si="175"/>
        <v>#N/A</v>
      </c>
      <c r="FH33" s="179" t="e">
        <f t="shared" si="176"/>
        <v>#N/A</v>
      </c>
      <c r="FI33" s="179" t="e">
        <f t="shared" si="177"/>
        <v>#N/A</v>
      </c>
      <c r="FJ33" s="179" t="e">
        <f t="shared" si="178"/>
        <v>#N/A</v>
      </c>
      <c r="FK33" s="179" t="e">
        <f t="shared" si="179"/>
        <v>#N/A</v>
      </c>
      <c r="FL33" s="179" t="e">
        <f t="shared" si="180"/>
        <v>#N/A</v>
      </c>
      <c r="FM33" s="179" t="e">
        <f t="shared" si="181"/>
        <v>#N/A</v>
      </c>
      <c r="FN33" s="179" t="e">
        <f t="shared" si="182"/>
        <v>#N/A</v>
      </c>
      <c r="FO33" s="179" t="e">
        <f t="shared" si="183"/>
        <v>#N/A</v>
      </c>
      <c r="FP33" s="179" t="e">
        <f t="shared" si="184"/>
        <v>#N/A</v>
      </c>
      <c r="FQ33" s="179" t="e">
        <f t="shared" si="185"/>
        <v>#N/A</v>
      </c>
      <c r="FR33" s="179" t="e">
        <f t="shared" si="186"/>
        <v>#N/A</v>
      </c>
      <c r="FS33" s="179" t="e">
        <f t="shared" si="187"/>
        <v>#N/A</v>
      </c>
      <c r="FT33" s="179" t="e">
        <f t="shared" si="188"/>
        <v>#N/A</v>
      </c>
      <c r="FU33" s="179" t="e">
        <f t="shared" si="189"/>
        <v>#N/A</v>
      </c>
      <c r="FV33" s="179" t="e">
        <f t="shared" si="190"/>
        <v>#N/A</v>
      </c>
      <c r="FW33" s="179" t="e">
        <f t="shared" si="191"/>
        <v>#N/A</v>
      </c>
      <c r="FX33" s="179" t="e">
        <f t="shared" si="192"/>
        <v>#N/A</v>
      </c>
      <c r="FY33" s="179" t="e">
        <f t="shared" si="193"/>
        <v>#N/A</v>
      </c>
      <c r="FZ33" s="179" t="e">
        <f t="shared" si="194"/>
        <v>#N/A</v>
      </c>
      <c r="GA33" s="179" t="e">
        <f t="shared" si="195"/>
        <v>#N/A</v>
      </c>
      <c r="GB33" s="179" t="e">
        <f t="shared" si="196"/>
        <v>#N/A</v>
      </c>
      <c r="GC33" s="179" t="e">
        <f t="shared" si="197"/>
        <v>#N/A</v>
      </c>
      <c r="GD33" s="179" t="e">
        <f t="shared" si="198"/>
        <v>#N/A</v>
      </c>
      <c r="GE33" s="179" t="e">
        <f t="shared" si="199"/>
        <v>#N/A</v>
      </c>
      <c r="GF33" s="179" t="e">
        <f t="shared" si="200"/>
        <v>#N/A</v>
      </c>
      <c r="GG33" s="179" t="e">
        <f t="shared" si="201"/>
        <v>#N/A</v>
      </c>
      <c r="GH33" s="179" t="e">
        <f t="shared" si="202"/>
        <v>#N/A</v>
      </c>
      <c r="GI33" s="179" t="e">
        <f t="shared" si="203"/>
        <v>#N/A</v>
      </c>
      <c r="GJ33" s="179" t="e">
        <f t="shared" si="204"/>
        <v>#N/A</v>
      </c>
      <c r="GK33" s="179" t="e">
        <f t="shared" si="205"/>
        <v>#N/A</v>
      </c>
      <c r="GL33" s="179" t="e">
        <f t="shared" si="206"/>
        <v>#N/A</v>
      </c>
      <c r="GM33" s="179" t="e">
        <f t="shared" si="207"/>
        <v>#N/A</v>
      </c>
      <c r="GN33" s="179" t="e">
        <f t="shared" si="208"/>
        <v>#N/A</v>
      </c>
      <c r="GO33" s="179" t="e">
        <f t="shared" si="209"/>
        <v>#N/A</v>
      </c>
      <c r="GP33" s="179" t="e">
        <f t="shared" si="210"/>
        <v>#N/A</v>
      </c>
      <c r="GQ33" s="179" t="e">
        <f t="shared" si="211"/>
        <v>#N/A</v>
      </c>
      <c r="GR33" s="179" t="e">
        <f t="shared" si="212"/>
        <v>#N/A</v>
      </c>
      <c r="GS33" s="179" t="e">
        <f t="shared" si="213"/>
        <v>#N/A</v>
      </c>
      <c r="GT33" s="179" t="e">
        <f t="shared" si="214"/>
        <v>#N/A</v>
      </c>
      <c r="GU33" s="179" t="e">
        <f t="shared" si="215"/>
        <v>#N/A</v>
      </c>
      <c r="GV33" s="179" t="e">
        <f t="shared" si="216"/>
        <v>#N/A</v>
      </c>
      <c r="GW33" s="179" t="e">
        <f t="shared" si="217"/>
        <v>#N/A</v>
      </c>
      <c r="GX33" s="179" t="e">
        <f t="shared" si="218"/>
        <v>#N/A</v>
      </c>
      <c r="GY33" s="179" t="e">
        <f t="shared" si="219"/>
        <v>#N/A</v>
      </c>
      <c r="GZ33" s="179" t="e">
        <f t="shared" si="220"/>
        <v>#N/A</v>
      </c>
      <c r="HA33" s="179" t="e">
        <f t="shared" si="221"/>
        <v>#N/A</v>
      </c>
      <c r="HB33" s="179" t="e">
        <f t="shared" si="222"/>
        <v>#N/A</v>
      </c>
      <c r="HC33" s="179" t="e">
        <f t="shared" si="223"/>
        <v>#N/A</v>
      </c>
      <c r="HD33" s="179" t="e">
        <f t="shared" si="224"/>
        <v>#N/A</v>
      </c>
      <c r="HE33" s="179" t="e">
        <f t="shared" si="225"/>
        <v>#N/A</v>
      </c>
      <c r="HF33" s="179" t="e">
        <f t="shared" si="226"/>
        <v>#N/A</v>
      </c>
      <c r="HG33" s="179" t="e">
        <f t="shared" si="227"/>
        <v>#N/A</v>
      </c>
      <c r="HH33" s="179" t="e">
        <f t="shared" si="228"/>
        <v>#N/A</v>
      </c>
      <c r="HI33" s="179" t="e">
        <f t="shared" si="229"/>
        <v>#N/A</v>
      </c>
      <c r="HJ33" s="179" t="e">
        <f t="shared" si="230"/>
        <v>#N/A</v>
      </c>
      <c r="HK33" s="179" t="e">
        <f t="shared" si="231"/>
        <v>#N/A</v>
      </c>
      <c r="HL33" s="179" t="e">
        <f t="shared" si="232"/>
        <v>#N/A</v>
      </c>
      <c r="HM33" s="179" t="e">
        <f t="shared" si="233"/>
        <v>#N/A</v>
      </c>
      <c r="HN33" s="179" t="e">
        <f t="shared" si="234"/>
        <v>#N/A</v>
      </c>
      <c r="HO33" s="179" t="e">
        <f t="shared" si="235"/>
        <v>#N/A</v>
      </c>
    </row>
    <row r="34" spans="1:223" hidden="1" x14ac:dyDescent="0.25">
      <c r="A34" s="4">
        <v>31</v>
      </c>
      <c r="B34" s="104" t="str">
        <f t="shared" si="10"/>
        <v/>
      </c>
      <c r="C34" s="103"/>
      <c r="D34" s="104" t="str">
        <f t="shared" si="11"/>
        <v/>
      </c>
      <c r="E34" s="38" t="str">
        <f t="shared" si="0"/>
        <v/>
      </c>
      <c r="F34" s="38" t="str">
        <f t="shared" si="1"/>
        <v/>
      </c>
      <c r="G34" s="81" t="str">
        <f t="shared" si="12"/>
        <v/>
      </c>
      <c r="H34" s="24"/>
      <c r="I34" s="61"/>
      <c r="J34" s="82" t="str">
        <f>IF(AND(B34&gt;0,C34&gt;0,D34&gt;0,NOT(ISBLANK(H34))),(D34-B34)*VLOOKUP(H34,VLookups!$A$2:$B$8,2,FALSE),"")</f>
        <v/>
      </c>
      <c r="K34" s="83" t="str">
        <f t="shared" si="2"/>
        <v/>
      </c>
      <c r="L34" s="103"/>
      <c r="M34" s="34" t="str">
        <f>IF(AND(L34&gt;0,C34&gt;0,J34&gt;0,NOT(ISBLANK(H34))),ABS(VLOOKUP($L$1,VLookups!$A$38:$B$39,2,FALSE)-_xlfn.NORM.DIST(L34,G34,J34,TRUE)),"")</f>
        <v/>
      </c>
      <c r="N34" s="102" t="str">
        <f>IF(AND($B34&gt;0,$C34&gt;0,$D34&gt;0,NOT(ISBLANK($H34))),_xlfn.NORM.INV(ABS(VLOOKUP($L$1,VLookups!$A$38:$B$39,2,FALSE)-N$3),$G34,$J34),"")</f>
        <v/>
      </c>
      <c r="O34" s="101" t="str">
        <f>IF(AND($B34&gt;0,$C34&gt;0,$D34&gt;0,NOT(ISBLANK($H34))),_xlfn.NORM.INV(ABS(VLOOKUP($L$1,VLookups!$A$38:$B$39,2,FALSE)-O$3),$G34,$J34),"")</f>
        <v/>
      </c>
      <c r="P34" s="102" t="str">
        <f>IF(AND($B34&gt;0,$C34&gt;0,$D34&gt;0,NOT(ISBLANK($H34))),_xlfn.NORM.INV(ABS(VLOOKUP($L$1,VLookups!$A$38:$B$39,2,FALSE)-P$3),$G34,$J34),"")</f>
        <v/>
      </c>
      <c r="Q34" s="101" t="str">
        <f>IF(AND($B34&gt;0,$C34&gt;0,$D34&gt;0,NOT(ISBLANK($H34))),_xlfn.NORM.INV(ABS(VLOOKUP($L$1,VLookups!$A$38:$B$39,2,FALSE)-Q$3),$G34,$J34),"")</f>
        <v/>
      </c>
      <c r="R34" s="102" t="str">
        <f>IF(AND($B34&gt;0,$C34&gt;0,$D34&gt;0,NOT(ISBLANK($H34))),_xlfn.NORM.INV(ABS(VLOOKUP($L$1,VLookups!$A$38:$B$39,2,FALSE)-R$3),$G34,$J34),"")</f>
        <v/>
      </c>
      <c r="S34" s="101" t="str">
        <f>IF(AND($B34&gt;0,$C34&gt;0,$D34&gt;0,NOT(ISBLANK($H34))),_xlfn.NORM.INV(ABS(VLOOKUP($L$1,VLookups!$A$38:$B$39,2,FALSE)-S$3),$G34,$J34),"")</f>
        <v/>
      </c>
      <c r="T34" s="5"/>
      <c r="U34" s="178" t="str">
        <f t="shared" si="13"/>
        <v/>
      </c>
      <c r="V34" s="52" t="str">
        <f t="shared" ref="V34:AO34" si="302">IF(ISNONTEXT($U34),W34-$U34,"")</f>
        <v/>
      </c>
      <c r="W34" s="52" t="str">
        <f t="shared" si="302"/>
        <v/>
      </c>
      <c r="X34" s="52" t="str">
        <f t="shared" si="302"/>
        <v/>
      </c>
      <c r="Y34" s="52" t="str">
        <f t="shared" si="302"/>
        <v/>
      </c>
      <c r="Z34" s="52" t="str">
        <f t="shared" si="302"/>
        <v/>
      </c>
      <c r="AA34" s="52" t="str">
        <f t="shared" si="302"/>
        <v/>
      </c>
      <c r="AB34" s="52" t="str">
        <f t="shared" si="302"/>
        <v/>
      </c>
      <c r="AC34" s="52" t="str">
        <f t="shared" si="302"/>
        <v/>
      </c>
      <c r="AD34" s="52" t="str">
        <f t="shared" si="302"/>
        <v/>
      </c>
      <c r="AE34" s="52" t="str">
        <f t="shared" si="302"/>
        <v/>
      </c>
      <c r="AF34" s="52" t="str">
        <f t="shared" si="302"/>
        <v/>
      </c>
      <c r="AG34" s="52" t="str">
        <f t="shared" si="302"/>
        <v/>
      </c>
      <c r="AH34" s="52" t="str">
        <f t="shared" si="302"/>
        <v/>
      </c>
      <c r="AI34" s="52" t="str">
        <f t="shared" si="302"/>
        <v/>
      </c>
      <c r="AJ34" s="52" t="str">
        <f t="shared" si="302"/>
        <v/>
      </c>
      <c r="AK34" s="52" t="str">
        <f t="shared" si="302"/>
        <v/>
      </c>
      <c r="AL34" s="52" t="str">
        <f t="shared" si="302"/>
        <v/>
      </c>
      <c r="AM34" s="52" t="str">
        <f t="shared" si="302"/>
        <v/>
      </c>
      <c r="AN34" s="52" t="str">
        <f t="shared" si="302"/>
        <v/>
      </c>
      <c r="AO34" s="52" t="str">
        <f t="shared" si="302"/>
        <v/>
      </c>
      <c r="AP34" s="193" t="str">
        <f t="shared" si="15"/>
        <v/>
      </c>
      <c r="AQ34" s="52" t="str">
        <f t="shared" ref="AQ34:DB34" si="303">IF(ISNONTEXT($U34),AP34+$U34,"")</f>
        <v/>
      </c>
      <c r="AR34" s="52" t="str">
        <f t="shared" si="303"/>
        <v/>
      </c>
      <c r="AS34" s="52" t="str">
        <f t="shared" si="303"/>
        <v/>
      </c>
      <c r="AT34" s="52" t="str">
        <f t="shared" si="303"/>
        <v/>
      </c>
      <c r="AU34" s="52" t="str">
        <f t="shared" si="303"/>
        <v/>
      </c>
      <c r="AV34" s="52" t="str">
        <f t="shared" si="303"/>
        <v/>
      </c>
      <c r="AW34" s="52" t="str">
        <f t="shared" si="303"/>
        <v/>
      </c>
      <c r="AX34" s="52" t="str">
        <f t="shared" si="303"/>
        <v/>
      </c>
      <c r="AY34" s="52" t="str">
        <f t="shared" si="303"/>
        <v/>
      </c>
      <c r="AZ34" s="52" t="str">
        <f t="shared" si="303"/>
        <v/>
      </c>
      <c r="BA34" s="52" t="str">
        <f t="shared" si="303"/>
        <v/>
      </c>
      <c r="BB34" s="52" t="str">
        <f t="shared" si="303"/>
        <v/>
      </c>
      <c r="BC34" s="52" t="str">
        <f t="shared" si="303"/>
        <v/>
      </c>
      <c r="BD34" s="52" t="str">
        <f t="shared" si="303"/>
        <v/>
      </c>
      <c r="BE34" s="52" t="str">
        <f t="shared" si="303"/>
        <v/>
      </c>
      <c r="BF34" s="52" t="str">
        <f t="shared" si="303"/>
        <v/>
      </c>
      <c r="BG34" s="52" t="str">
        <f t="shared" si="303"/>
        <v/>
      </c>
      <c r="BH34" s="52" t="str">
        <f t="shared" si="303"/>
        <v/>
      </c>
      <c r="BI34" s="52" t="str">
        <f t="shared" si="303"/>
        <v/>
      </c>
      <c r="BJ34" s="52" t="str">
        <f t="shared" si="303"/>
        <v/>
      </c>
      <c r="BK34" s="52" t="str">
        <f t="shared" si="303"/>
        <v/>
      </c>
      <c r="BL34" s="52" t="str">
        <f t="shared" si="303"/>
        <v/>
      </c>
      <c r="BM34" s="52" t="str">
        <f t="shared" si="303"/>
        <v/>
      </c>
      <c r="BN34" s="52" t="str">
        <f t="shared" si="303"/>
        <v/>
      </c>
      <c r="BO34" s="52" t="str">
        <f t="shared" si="303"/>
        <v/>
      </c>
      <c r="BP34" s="52" t="str">
        <f t="shared" si="303"/>
        <v/>
      </c>
      <c r="BQ34" s="52" t="str">
        <f t="shared" si="303"/>
        <v/>
      </c>
      <c r="BR34" s="52" t="str">
        <f t="shared" si="303"/>
        <v/>
      </c>
      <c r="BS34" s="52" t="str">
        <f t="shared" si="303"/>
        <v/>
      </c>
      <c r="BT34" s="52" t="str">
        <f t="shared" si="303"/>
        <v/>
      </c>
      <c r="BU34" s="52" t="str">
        <f t="shared" si="303"/>
        <v/>
      </c>
      <c r="BV34" s="52" t="str">
        <f t="shared" si="303"/>
        <v/>
      </c>
      <c r="BW34" s="52" t="str">
        <f t="shared" si="303"/>
        <v/>
      </c>
      <c r="BX34" s="52" t="str">
        <f t="shared" si="303"/>
        <v/>
      </c>
      <c r="BY34" s="52" t="str">
        <f t="shared" si="303"/>
        <v/>
      </c>
      <c r="BZ34" s="52" t="str">
        <f t="shared" si="303"/>
        <v/>
      </c>
      <c r="CA34" s="52" t="str">
        <f t="shared" si="303"/>
        <v/>
      </c>
      <c r="CB34" s="52" t="str">
        <f t="shared" si="303"/>
        <v/>
      </c>
      <c r="CC34" s="52" t="str">
        <f t="shared" si="303"/>
        <v/>
      </c>
      <c r="CD34" s="52" t="str">
        <f t="shared" si="303"/>
        <v/>
      </c>
      <c r="CE34" s="52" t="str">
        <f t="shared" si="303"/>
        <v/>
      </c>
      <c r="CF34" s="52" t="str">
        <f t="shared" si="303"/>
        <v/>
      </c>
      <c r="CG34" s="52" t="str">
        <f t="shared" si="303"/>
        <v/>
      </c>
      <c r="CH34" s="52" t="str">
        <f t="shared" si="303"/>
        <v/>
      </c>
      <c r="CI34" s="52" t="str">
        <f t="shared" si="303"/>
        <v/>
      </c>
      <c r="CJ34" s="52" t="str">
        <f t="shared" si="303"/>
        <v/>
      </c>
      <c r="CK34" s="52" t="str">
        <f t="shared" si="303"/>
        <v/>
      </c>
      <c r="CL34" s="52" t="str">
        <f t="shared" si="303"/>
        <v/>
      </c>
      <c r="CM34" s="52" t="str">
        <f t="shared" si="303"/>
        <v/>
      </c>
      <c r="CN34" s="52" t="str">
        <f t="shared" si="303"/>
        <v/>
      </c>
      <c r="CO34" s="52" t="str">
        <f t="shared" si="303"/>
        <v/>
      </c>
      <c r="CP34" s="52" t="str">
        <f t="shared" si="303"/>
        <v/>
      </c>
      <c r="CQ34" s="52" t="str">
        <f t="shared" si="303"/>
        <v/>
      </c>
      <c r="CR34" s="52" t="str">
        <f t="shared" si="303"/>
        <v/>
      </c>
      <c r="CS34" s="52" t="str">
        <f t="shared" si="303"/>
        <v/>
      </c>
      <c r="CT34" s="52" t="str">
        <f t="shared" si="303"/>
        <v/>
      </c>
      <c r="CU34" s="52" t="str">
        <f t="shared" si="303"/>
        <v/>
      </c>
      <c r="CV34" s="52" t="str">
        <f t="shared" si="303"/>
        <v/>
      </c>
      <c r="CW34" s="52" t="str">
        <f t="shared" si="303"/>
        <v/>
      </c>
      <c r="CX34" s="52" t="str">
        <f t="shared" si="303"/>
        <v/>
      </c>
      <c r="CY34" s="52" t="str">
        <f t="shared" si="303"/>
        <v/>
      </c>
      <c r="CZ34" s="52" t="str">
        <f t="shared" si="303"/>
        <v/>
      </c>
      <c r="DA34" s="52" t="str">
        <f t="shared" si="303"/>
        <v/>
      </c>
      <c r="DB34" s="52" t="str">
        <f t="shared" si="303"/>
        <v/>
      </c>
      <c r="DC34" s="52" t="str">
        <f t="shared" ref="DC34:DR34" si="304">IF(ISNONTEXT($U34),DB34+$U34,"")</f>
        <v/>
      </c>
      <c r="DD34" s="52" t="str">
        <f t="shared" si="304"/>
        <v/>
      </c>
      <c r="DE34" s="52" t="str">
        <f t="shared" si="304"/>
        <v/>
      </c>
      <c r="DF34" s="52" t="str">
        <f t="shared" si="304"/>
        <v/>
      </c>
      <c r="DG34" s="52" t="str">
        <f t="shared" si="304"/>
        <v/>
      </c>
      <c r="DH34" s="52" t="str">
        <f t="shared" si="304"/>
        <v/>
      </c>
      <c r="DI34" s="52" t="str">
        <f t="shared" si="304"/>
        <v/>
      </c>
      <c r="DJ34" s="52" t="str">
        <f t="shared" si="304"/>
        <v/>
      </c>
      <c r="DK34" s="52" t="str">
        <f t="shared" si="304"/>
        <v/>
      </c>
      <c r="DL34" s="52" t="str">
        <f t="shared" si="304"/>
        <v/>
      </c>
      <c r="DM34" s="52" t="str">
        <f t="shared" si="304"/>
        <v/>
      </c>
      <c r="DN34" s="52" t="str">
        <f t="shared" si="304"/>
        <v/>
      </c>
      <c r="DO34" s="52" t="str">
        <f t="shared" si="304"/>
        <v/>
      </c>
      <c r="DP34" s="52" t="str">
        <f t="shared" si="304"/>
        <v/>
      </c>
      <c r="DQ34" s="52" t="str">
        <f t="shared" si="304"/>
        <v/>
      </c>
      <c r="DR34" s="52" t="str">
        <f t="shared" si="304"/>
        <v/>
      </c>
      <c r="DS34" s="179" t="e">
        <f t="shared" si="135"/>
        <v>#N/A</v>
      </c>
      <c r="DT34" s="179" t="e">
        <f t="shared" si="136"/>
        <v>#N/A</v>
      </c>
      <c r="DU34" s="179" t="e">
        <f t="shared" si="137"/>
        <v>#N/A</v>
      </c>
      <c r="DV34" s="179" t="e">
        <f t="shared" si="138"/>
        <v>#N/A</v>
      </c>
      <c r="DW34" s="179" t="e">
        <f t="shared" si="139"/>
        <v>#N/A</v>
      </c>
      <c r="DX34" s="179" t="e">
        <f t="shared" si="140"/>
        <v>#N/A</v>
      </c>
      <c r="DY34" s="179" t="e">
        <f t="shared" si="141"/>
        <v>#N/A</v>
      </c>
      <c r="DZ34" s="179" t="e">
        <f t="shared" si="142"/>
        <v>#N/A</v>
      </c>
      <c r="EA34" s="179" t="e">
        <f t="shared" si="143"/>
        <v>#N/A</v>
      </c>
      <c r="EB34" s="179" t="e">
        <f t="shared" si="144"/>
        <v>#N/A</v>
      </c>
      <c r="EC34" s="179" t="e">
        <f t="shared" si="145"/>
        <v>#N/A</v>
      </c>
      <c r="ED34" s="179" t="e">
        <f t="shared" si="146"/>
        <v>#N/A</v>
      </c>
      <c r="EE34" s="179" t="e">
        <f t="shared" si="147"/>
        <v>#N/A</v>
      </c>
      <c r="EF34" s="179" t="e">
        <f t="shared" si="148"/>
        <v>#N/A</v>
      </c>
      <c r="EG34" s="179" t="e">
        <f t="shared" si="149"/>
        <v>#N/A</v>
      </c>
      <c r="EH34" s="179" t="e">
        <f t="shared" si="150"/>
        <v>#N/A</v>
      </c>
      <c r="EI34" s="179" t="e">
        <f t="shared" si="151"/>
        <v>#N/A</v>
      </c>
      <c r="EJ34" s="179" t="e">
        <f t="shared" si="152"/>
        <v>#N/A</v>
      </c>
      <c r="EK34" s="179" t="e">
        <f t="shared" si="153"/>
        <v>#N/A</v>
      </c>
      <c r="EL34" s="179" t="e">
        <f t="shared" si="154"/>
        <v>#N/A</v>
      </c>
      <c r="EM34" s="179" t="e">
        <f t="shared" si="155"/>
        <v>#N/A</v>
      </c>
      <c r="EN34" s="179" t="e">
        <f t="shared" si="156"/>
        <v>#N/A</v>
      </c>
      <c r="EO34" s="179" t="e">
        <f t="shared" si="157"/>
        <v>#N/A</v>
      </c>
      <c r="EP34" s="179" t="e">
        <f t="shared" si="158"/>
        <v>#N/A</v>
      </c>
      <c r="EQ34" s="179" t="e">
        <f t="shared" si="159"/>
        <v>#N/A</v>
      </c>
      <c r="ER34" s="179" t="e">
        <f t="shared" si="160"/>
        <v>#N/A</v>
      </c>
      <c r="ES34" s="179" t="e">
        <f t="shared" si="161"/>
        <v>#N/A</v>
      </c>
      <c r="ET34" s="179" t="e">
        <f t="shared" si="162"/>
        <v>#N/A</v>
      </c>
      <c r="EU34" s="179" t="e">
        <f t="shared" si="163"/>
        <v>#N/A</v>
      </c>
      <c r="EV34" s="179" t="e">
        <f t="shared" si="164"/>
        <v>#N/A</v>
      </c>
      <c r="EW34" s="179" t="e">
        <f t="shared" si="165"/>
        <v>#N/A</v>
      </c>
      <c r="EX34" s="179" t="e">
        <f t="shared" si="166"/>
        <v>#N/A</v>
      </c>
      <c r="EY34" s="179" t="e">
        <f t="shared" si="167"/>
        <v>#N/A</v>
      </c>
      <c r="EZ34" s="179" t="e">
        <f t="shared" si="168"/>
        <v>#N/A</v>
      </c>
      <c r="FA34" s="179" t="e">
        <f t="shared" si="169"/>
        <v>#N/A</v>
      </c>
      <c r="FB34" s="179" t="e">
        <f t="shared" si="170"/>
        <v>#N/A</v>
      </c>
      <c r="FC34" s="179" t="e">
        <f t="shared" si="171"/>
        <v>#N/A</v>
      </c>
      <c r="FD34" s="179" t="e">
        <f t="shared" si="172"/>
        <v>#N/A</v>
      </c>
      <c r="FE34" s="179" t="e">
        <f t="shared" si="173"/>
        <v>#N/A</v>
      </c>
      <c r="FF34" s="179" t="e">
        <f t="shared" si="174"/>
        <v>#N/A</v>
      </c>
      <c r="FG34" s="179" t="e">
        <f t="shared" si="175"/>
        <v>#N/A</v>
      </c>
      <c r="FH34" s="179" t="e">
        <f t="shared" si="176"/>
        <v>#N/A</v>
      </c>
      <c r="FI34" s="179" t="e">
        <f t="shared" si="177"/>
        <v>#N/A</v>
      </c>
      <c r="FJ34" s="179" t="e">
        <f t="shared" si="178"/>
        <v>#N/A</v>
      </c>
      <c r="FK34" s="179" t="e">
        <f t="shared" si="179"/>
        <v>#N/A</v>
      </c>
      <c r="FL34" s="179" t="e">
        <f t="shared" si="180"/>
        <v>#N/A</v>
      </c>
      <c r="FM34" s="179" t="e">
        <f t="shared" si="181"/>
        <v>#N/A</v>
      </c>
      <c r="FN34" s="179" t="e">
        <f t="shared" si="182"/>
        <v>#N/A</v>
      </c>
      <c r="FO34" s="179" t="e">
        <f t="shared" si="183"/>
        <v>#N/A</v>
      </c>
      <c r="FP34" s="179" t="e">
        <f t="shared" si="184"/>
        <v>#N/A</v>
      </c>
      <c r="FQ34" s="179" t="e">
        <f t="shared" si="185"/>
        <v>#N/A</v>
      </c>
      <c r="FR34" s="179" t="e">
        <f t="shared" si="186"/>
        <v>#N/A</v>
      </c>
      <c r="FS34" s="179" t="e">
        <f t="shared" si="187"/>
        <v>#N/A</v>
      </c>
      <c r="FT34" s="179" t="e">
        <f t="shared" si="188"/>
        <v>#N/A</v>
      </c>
      <c r="FU34" s="179" t="e">
        <f t="shared" si="189"/>
        <v>#N/A</v>
      </c>
      <c r="FV34" s="179" t="e">
        <f t="shared" si="190"/>
        <v>#N/A</v>
      </c>
      <c r="FW34" s="179" t="e">
        <f t="shared" si="191"/>
        <v>#N/A</v>
      </c>
      <c r="FX34" s="179" t="e">
        <f t="shared" si="192"/>
        <v>#N/A</v>
      </c>
      <c r="FY34" s="179" t="e">
        <f t="shared" si="193"/>
        <v>#N/A</v>
      </c>
      <c r="FZ34" s="179" t="e">
        <f t="shared" si="194"/>
        <v>#N/A</v>
      </c>
      <c r="GA34" s="179" t="e">
        <f t="shared" si="195"/>
        <v>#N/A</v>
      </c>
      <c r="GB34" s="179" t="e">
        <f t="shared" si="196"/>
        <v>#N/A</v>
      </c>
      <c r="GC34" s="179" t="e">
        <f t="shared" si="197"/>
        <v>#N/A</v>
      </c>
      <c r="GD34" s="179" t="e">
        <f t="shared" si="198"/>
        <v>#N/A</v>
      </c>
      <c r="GE34" s="179" t="e">
        <f t="shared" si="199"/>
        <v>#N/A</v>
      </c>
      <c r="GF34" s="179" t="e">
        <f t="shared" si="200"/>
        <v>#N/A</v>
      </c>
      <c r="GG34" s="179" t="e">
        <f t="shared" si="201"/>
        <v>#N/A</v>
      </c>
      <c r="GH34" s="179" t="e">
        <f t="shared" si="202"/>
        <v>#N/A</v>
      </c>
      <c r="GI34" s="179" t="e">
        <f t="shared" si="203"/>
        <v>#N/A</v>
      </c>
      <c r="GJ34" s="179" t="e">
        <f t="shared" si="204"/>
        <v>#N/A</v>
      </c>
      <c r="GK34" s="179" t="e">
        <f t="shared" si="205"/>
        <v>#N/A</v>
      </c>
      <c r="GL34" s="179" t="e">
        <f t="shared" si="206"/>
        <v>#N/A</v>
      </c>
      <c r="GM34" s="179" t="e">
        <f t="shared" si="207"/>
        <v>#N/A</v>
      </c>
      <c r="GN34" s="179" t="e">
        <f t="shared" si="208"/>
        <v>#N/A</v>
      </c>
      <c r="GO34" s="179" t="e">
        <f t="shared" si="209"/>
        <v>#N/A</v>
      </c>
      <c r="GP34" s="179" t="e">
        <f t="shared" si="210"/>
        <v>#N/A</v>
      </c>
      <c r="GQ34" s="179" t="e">
        <f t="shared" si="211"/>
        <v>#N/A</v>
      </c>
      <c r="GR34" s="179" t="e">
        <f t="shared" si="212"/>
        <v>#N/A</v>
      </c>
      <c r="GS34" s="179" t="e">
        <f t="shared" si="213"/>
        <v>#N/A</v>
      </c>
      <c r="GT34" s="179" t="e">
        <f t="shared" si="214"/>
        <v>#N/A</v>
      </c>
      <c r="GU34" s="179" t="e">
        <f t="shared" si="215"/>
        <v>#N/A</v>
      </c>
      <c r="GV34" s="179" t="e">
        <f t="shared" si="216"/>
        <v>#N/A</v>
      </c>
      <c r="GW34" s="179" t="e">
        <f t="shared" si="217"/>
        <v>#N/A</v>
      </c>
      <c r="GX34" s="179" t="e">
        <f t="shared" si="218"/>
        <v>#N/A</v>
      </c>
      <c r="GY34" s="179" t="e">
        <f t="shared" si="219"/>
        <v>#N/A</v>
      </c>
      <c r="GZ34" s="179" t="e">
        <f t="shared" si="220"/>
        <v>#N/A</v>
      </c>
      <c r="HA34" s="179" t="e">
        <f t="shared" si="221"/>
        <v>#N/A</v>
      </c>
      <c r="HB34" s="179" t="e">
        <f t="shared" si="222"/>
        <v>#N/A</v>
      </c>
      <c r="HC34" s="179" t="e">
        <f t="shared" si="223"/>
        <v>#N/A</v>
      </c>
      <c r="HD34" s="179" t="e">
        <f t="shared" si="224"/>
        <v>#N/A</v>
      </c>
      <c r="HE34" s="179" t="e">
        <f t="shared" si="225"/>
        <v>#N/A</v>
      </c>
      <c r="HF34" s="179" t="e">
        <f t="shared" si="226"/>
        <v>#N/A</v>
      </c>
      <c r="HG34" s="179" t="e">
        <f t="shared" si="227"/>
        <v>#N/A</v>
      </c>
      <c r="HH34" s="179" t="e">
        <f t="shared" si="228"/>
        <v>#N/A</v>
      </c>
      <c r="HI34" s="179" t="e">
        <f t="shared" si="229"/>
        <v>#N/A</v>
      </c>
      <c r="HJ34" s="179" t="e">
        <f t="shared" si="230"/>
        <v>#N/A</v>
      </c>
      <c r="HK34" s="179" t="e">
        <f t="shared" si="231"/>
        <v>#N/A</v>
      </c>
      <c r="HL34" s="179" t="e">
        <f t="shared" si="232"/>
        <v>#N/A</v>
      </c>
      <c r="HM34" s="179" t="e">
        <f t="shared" si="233"/>
        <v>#N/A</v>
      </c>
      <c r="HN34" s="179" t="e">
        <f t="shared" si="234"/>
        <v>#N/A</v>
      </c>
      <c r="HO34" s="179" t="e">
        <f t="shared" si="235"/>
        <v>#N/A</v>
      </c>
    </row>
    <row r="35" spans="1:223" hidden="1" x14ac:dyDescent="0.25">
      <c r="A35" s="4">
        <v>32</v>
      </c>
      <c r="B35" s="104" t="str">
        <f t="shared" si="10"/>
        <v/>
      </c>
      <c r="C35" s="103"/>
      <c r="D35" s="104" t="str">
        <f t="shared" si="11"/>
        <v/>
      </c>
      <c r="E35" s="38" t="str">
        <f t="shared" si="0"/>
        <v/>
      </c>
      <c r="F35" s="38" t="str">
        <f t="shared" si="1"/>
        <v/>
      </c>
      <c r="G35" s="81" t="str">
        <f t="shared" si="12"/>
        <v/>
      </c>
      <c r="H35" s="24"/>
      <c r="I35" s="61"/>
      <c r="J35" s="82" t="str">
        <f>IF(AND(B35&gt;0,C35&gt;0,D35&gt;0,NOT(ISBLANK(H35))),(D35-B35)*VLOOKUP(H35,VLookups!$A$2:$B$8,2,FALSE),"")</f>
        <v/>
      </c>
      <c r="K35" s="83" t="str">
        <f t="shared" si="2"/>
        <v/>
      </c>
      <c r="L35" s="103"/>
      <c r="M35" s="34" t="str">
        <f>IF(AND(L35&gt;0,C35&gt;0,J35&gt;0,NOT(ISBLANK(H35))),ABS(VLOOKUP($L$1,VLookups!$A$38:$B$39,2,FALSE)-_xlfn.NORM.DIST(L35,G35,J35,TRUE)),"")</f>
        <v/>
      </c>
      <c r="N35" s="102" t="str">
        <f>IF(AND($B35&gt;0,$C35&gt;0,$D35&gt;0,NOT(ISBLANK($H35))),_xlfn.NORM.INV(ABS(VLOOKUP($L$1,VLookups!$A$38:$B$39,2,FALSE)-N$3),$G35,$J35),"")</f>
        <v/>
      </c>
      <c r="O35" s="101" t="str">
        <f>IF(AND($B35&gt;0,$C35&gt;0,$D35&gt;0,NOT(ISBLANK($H35))),_xlfn.NORM.INV(ABS(VLOOKUP($L$1,VLookups!$A$38:$B$39,2,FALSE)-O$3),$G35,$J35),"")</f>
        <v/>
      </c>
      <c r="P35" s="102" t="str">
        <f>IF(AND($B35&gt;0,$C35&gt;0,$D35&gt;0,NOT(ISBLANK($H35))),_xlfn.NORM.INV(ABS(VLOOKUP($L$1,VLookups!$A$38:$B$39,2,FALSE)-P$3),$G35,$J35),"")</f>
        <v/>
      </c>
      <c r="Q35" s="101" t="str">
        <f>IF(AND($B35&gt;0,$C35&gt;0,$D35&gt;0,NOT(ISBLANK($H35))),_xlfn.NORM.INV(ABS(VLOOKUP($L$1,VLookups!$A$38:$B$39,2,FALSE)-Q$3),$G35,$J35),"")</f>
        <v/>
      </c>
      <c r="R35" s="102" t="str">
        <f>IF(AND($B35&gt;0,$C35&gt;0,$D35&gt;0,NOT(ISBLANK($H35))),_xlfn.NORM.INV(ABS(VLOOKUP($L$1,VLookups!$A$38:$B$39,2,FALSE)-R$3),$G35,$J35),"")</f>
        <v/>
      </c>
      <c r="S35" s="101" t="str">
        <f>IF(AND($B35&gt;0,$C35&gt;0,$D35&gt;0,NOT(ISBLANK($H35))),_xlfn.NORM.INV(ABS(VLOOKUP($L$1,VLookups!$A$38:$B$39,2,FALSE)-S$3),$G35,$J35),"")</f>
        <v/>
      </c>
      <c r="T35" s="5"/>
      <c r="U35" s="178" t="str">
        <f t="shared" si="13"/>
        <v/>
      </c>
      <c r="V35" s="52" t="str">
        <f t="shared" ref="V35:AO35" si="305">IF(ISNONTEXT($U35),W35-$U35,"")</f>
        <v/>
      </c>
      <c r="W35" s="52" t="str">
        <f t="shared" si="305"/>
        <v/>
      </c>
      <c r="X35" s="52" t="str">
        <f t="shared" si="305"/>
        <v/>
      </c>
      <c r="Y35" s="52" t="str">
        <f t="shared" si="305"/>
        <v/>
      </c>
      <c r="Z35" s="52" t="str">
        <f t="shared" si="305"/>
        <v/>
      </c>
      <c r="AA35" s="52" t="str">
        <f t="shared" si="305"/>
        <v/>
      </c>
      <c r="AB35" s="52" t="str">
        <f t="shared" si="305"/>
        <v/>
      </c>
      <c r="AC35" s="52" t="str">
        <f t="shared" si="305"/>
        <v/>
      </c>
      <c r="AD35" s="52" t="str">
        <f t="shared" si="305"/>
        <v/>
      </c>
      <c r="AE35" s="52" t="str">
        <f t="shared" si="305"/>
        <v/>
      </c>
      <c r="AF35" s="52" t="str">
        <f t="shared" si="305"/>
        <v/>
      </c>
      <c r="AG35" s="52" t="str">
        <f t="shared" si="305"/>
        <v/>
      </c>
      <c r="AH35" s="52" t="str">
        <f t="shared" si="305"/>
        <v/>
      </c>
      <c r="AI35" s="52" t="str">
        <f t="shared" si="305"/>
        <v/>
      </c>
      <c r="AJ35" s="52" t="str">
        <f t="shared" si="305"/>
        <v/>
      </c>
      <c r="AK35" s="52" t="str">
        <f t="shared" si="305"/>
        <v/>
      </c>
      <c r="AL35" s="52" t="str">
        <f t="shared" si="305"/>
        <v/>
      </c>
      <c r="AM35" s="52" t="str">
        <f t="shared" si="305"/>
        <v/>
      </c>
      <c r="AN35" s="52" t="str">
        <f t="shared" si="305"/>
        <v/>
      </c>
      <c r="AO35" s="52" t="str">
        <f t="shared" si="305"/>
        <v/>
      </c>
      <c r="AP35" s="193" t="str">
        <f t="shared" si="15"/>
        <v/>
      </c>
      <c r="AQ35" s="52" t="str">
        <f t="shared" ref="AQ35:DB35" si="306">IF(ISNONTEXT($U35),AP35+$U35,"")</f>
        <v/>
      </c>
      <c r="AR35" s="52" t="str">
        <f t="shared" si="306"/>
        <v/>
      </c>
      <c r="AS35" s="52" t="str">
        <f t="shared" si="306"/>
        <v/>
      </c>
      <c r="AT35" s="52" t="str">
        <f t="shared" si="306"/>
        <v/>
      </c>
      <c r="AU35" s="52" t="str">
        <f t="shared" si="306"/>
        <v/>
      </c>
      <c r="AV35" s="52" t="str">
        <f t="shared" si="306"/>
        <v/>
      </c>
      <c r="AW35" s="52" t="str">
        <f t="shared" si="306"/>
        <v/>
      </c>
      <c r="AX35" s="52" t="str">
        <f t="shared" si="306"/>
        <v/>
      </c>
      <c r="AY35" s="52" t="str">
        <f t="shared" si="306"/>
        <v/>
      </c>
      <c r="AZ35" s="52" t="str">
        <f t="shared" si="306"/>
        <v/>
      </c>
      <c r="BA35" s="52" t="str">
        <f t="shared" si="306"/>
        <v/>
      </c>
      <c r="BB35" s="52" t="str">
        <f t="shared" si="306"/>
        <v/>
      </c>
      <c r="BC35" s="52" t="str">
        <f t="shared" si="306"/>
        <v/>
      </c>
      <c r="BD35" s="52" t="str">
        <f t="shared" si="306"/>
        <v/>
      </c>
      <c r="BE35" s="52" t="str">
        <f t="shared" si="306"/>
        <v/>
      </c>
      <c r="BF35" s="52" t="str">
        <f t="shared" si="306"/>
        <v/>
      </c>
      <c r="BG35" s="52" t="str">
        <f t="shared" si="306"/>
        <v/>
      </c>
      <c r="BH35" s="52" t="str">
        <f t="shared" si="306"/>
        <v/>
      </c>
      <c r="BI35" s="52" t="str">
        <f t="shared" si="306"/>
        <v/>
      </c>
      <c r="BJ35" s="52" t="str">
        <f t="shared" si="306"/>
        <v/>
      </c>
      <c r="BK35" s="52" t="str">
        <f t="shared" si="306"/>
        <v/>
      </c>
      <c r="BL35" s="52" t="str">
        <f t="shared" si="306"/>
        <v/>
      </c>
      <c r="BM35" s="52" t="str">
        <f t="shared" si="306"/>
        <v/>
      </c>
      <c r="BN35" s="52" t="str">
        <f t="shared" si="306"/>
        <v/>
      </c>
      <c r="BO35" s="52" t="str">
        <f t="shared" si="306"/>
        <v/>
      </c>
      <c r="BP35" s="52" t="str">
        <f t="shared" si="306"/>
        <v/>
      </c>
      <c r="BQ35" s="52" t="str">
        <f t="shared" si="306"/>
        <v/>
      </c>
      <c r="BR35" s="52" t="str">
        <f t="shared" si="306"/>
        <v/>
      </c>
      <c r="BS35" s="52" t="str">
        <f t="shared" si="306"/>
        <v/>
      </c>
      <c r="BT35" s="52" t="str">
        <f t="shared" si="306"/>
        <v/>
      </c>
      <c r="BU35" s="52" t="str">
        <f t="shared" si="306"/>
        <v/>
      </c>
      <c r="BV35" s="52" t="str">
        <f t="shared" si="306"/>
        <v/>
      </c>
      <c r="BW35" s="52" t="str">
        <f t="shared" si="306"/>
        <v/>
      </c>
      <c r="BX35" s="52" t="str">
        <f t="shared" si="306"/>
        <v/>
      </c>
      <c r="BY35" s="52" t="str">
        <f t="shared" si="306"/>
        <v/>
      </c>
      <c r="BZ35" s="52" t="str">
        <f t="shared" si="306"/>
        <v/>
      </c>
      <c r="CA35" s="52" t="str">
        <f t="shared" si="306"/>
        <v/>
      </c>
      <c r="CB35" s="52" t="str">
        <f t="shared" si="306"/>
        <v/>
      </c>
      <c r="CC35" s="52" t="str">
        <f t="shared" si="306"/>
        <v/>
      </c>
      <c r="CD35" s="52" t="str">
        <f t="shared" si="306"/>
        <v/>
      </c>
      <c r="CE35" s="52" t="str">
        <f t="shared" si="306"/>
        <v/>
      </c>
      <c r="CF35" s="52" t="str">
        <f t="shared" si="306"/>
        <v/>
      </c>
      <c r="CG35" s="52" t="str">
        <f t="shared" si="306"/>
        <v/>
      </c>
      <c r="CH35" s="52" t="str">
        <f t="shared" si="306"/>
        <v/>
      </c>
      <c r="CI35" s="52" t="str">
        <f t="shared" si="306"/>
        <v/>
      </c>
      <c r="CJ35" s="52" t="str">
        <f t="shared" si="306"/>
        <v/>
      </c>
      <c r="CK35" s="52" t="str">
        <f t="shared" si="306"/>
        <v/>
      </c>
      <c r="CL35" s="52" t="str">
        <f t="shared" si="306"/>
        <v/>
      </c>
      <c r="CM35" s="52" t="str">
        <f t="shared" si="306"/>
        <v/>
      </c>
      <c r="CN35" s="52" t="str">
        <f t="shared" si="306"/>
        <v/>
      </c>
      <c r="CO35" s="52" t="str">
        <f t="shared" si="306"/>
        <v/>
      </c>
      <c r="CP35" s="52" t="str">
        <f t="shared" si="306"/>
        <v/>
      </c>
      <c r="CQ35" s="52" t="str">
        <f t="shared" si="306"/>
        <v/>
      </c>
      <c r="CR35" s="52" t="str">
        <f t="shared" si="306"/>
        <v/>
      </c>
      <c r="CS35" s="52" t="str">
        <f t="shared" si="306"/>
        <v/>
      </c>
      <c r="CT35" s="52" t="str">
        <f t="shared" si="306"/>
        <v/>
      </c>
      <c r="CU35" s="52" t="str">
        <f t="shared" si="306"/>
        <v/>
      </c>
      <c r="CV35" s="52" t="str">
        <f t="shared" si="306"/>
        <v/>
      </c>
      <c r="CW35" s="52" t="str">
        <f t="shared" si="306"/>
        <v/>
      </c>
      <c r="CX35" s="52" t="str">
        <f t="shared" si="306"/>
        <v/>
      </c>
      <c r="CY35" s="52" t="str">
        <f t="shared" si="306"/>
        <v/>
      </c>
      <c r="CZ35" s="52" t="str">
        <f t="shared" si="306"/>
        <v/>
      </c>
      <c r="DA35" s="52" t="str">
        <f t="shared" si="306"/>
        <v/>
      </c>
      <c r="DB35" s="52" t="str">
        <f t="shared" si="306"/>
        <v/>
      </c>
      <c r="DC35" s="52" t="str">
        <f t="shared" ref="DC35:DR35" si="307">IF(ISNONTEXT($U35),DB35+$U35,"")</f>
        <v/>
      </c>
      <c r="DD35" s="52" t="str">
        <f t="shared" si="307"/>
        <v/>
      </c>
      <c r="DE35" s="52" t="str">
        <f t="shared" si="307"/>
        <v/>
      </c>
      <c r="DF35" s="52" t="str">
        <f t="shared" si="307"/>
        <v/>
      </c>
      <c r="DG35" s="52" t="str">
        <f t="shared" si="307"/>
        <v/>
      </c>
      <c r="DH35" s="52" t="str">
        <f t="shared" si="307"/>
        <v/>
      </c>
      <c r="DI35" s="52" t="str">
        <f t="shared" si="307"/>
        <v/>
      </c>
      <c r="DJ35" s="52" t="str">
        <f t="shared" si="307"/>
        <v/>
      </c>
      <c r="DK35" s="52" t="str">
        <f t="shared" si="307"/>
        <v/>
      </c>
      <c r="DL35" s="52" t="str">
        <f t="shared" si="307"/>
        <v/>
      </c>
      <c r="DM35" s="52" t="str">
        <f t="shared" si="307"/>
        <v/>
      </c>
      <c r="DN35" s="52" t="str">
        <f t="shared" si="307"/>
        <v/>
      </c>
      <c r="DO35" s="52" t="str">
        <f t="shared" si="307"/>
        <v/>
      </c>
      <c r="DP35" s="52" t="str">
        <f t="shared" si="307"/>
        <v/>
      </c>
      <c r="DQ35" s="52" t="str">
        <f t="shared" si="307"/>
        <v/>
      </c>
      <c r="DR35" s="52" t="str">
        <f t="shared" si="307"/>
        <v/>
      </c>
      <c r="DS35" s="179" t="e">
        <f t="shared" si="135"/>
        <v>#N/A</v>
      </c>
      <c r="DT35" s="179" t="e">
        <f t="shared" si="136"/>
        <v>#N/A</v>
      </c>
      <c r="DU35" s="179" t="e">
        <f t="shared" si="137"/>
        <v>#N/A</v>
      </c>
      <c r="DV35" s="179" t="e">
        <f t="shared" si="138"/>
        <v>#N/A</v>
      </c>
      <c r="DW35" s="179" t="e">
        <f t="shared" si="139"/>
        <v>#N/A</v>
      </c>
      <c r="DX35" s="179" t="e">
        <f t="shared" si="140"/>
        <v>#N/A</v>
      </c>
      <c r="DY35" s="179" t="e">
        <f t="shared" si="141"/>
        <v>#N/A</v>
      </c>
      <c r="DZ35" s="179" t="e">
        <f t="shared" si="142"/>
        <v>#N/A</v>
      </c>
      <c r="EA35" s="179" t="e">
        <f t="shared" si="143"/>
        <v>#N/A</v>
      </c>
      <c r="EB35" s="179" t="e">
        <f t="shared" si="144"/>
        <v>#N/A</v>
      </c>
      <c r="EC35" s="179" t="e">
        <f t="shared" si="145"/>
        <v>#N/A</v>
      </c>
      <c r="ED35" s="179" t="e">
        <f t="shared" si="146"/>
        <v>#N/A</v>
      </c>
      <c r="EE35" s="179" t="e">
        <f t="shared" si="147"/>
        <v>#N/A</v>
      </c>
      <c r="EF35" s="179" t="e">
        <f t="shared" si="148"/>
        <v>#N/A</v>
      </c>
      <c r="EG35" s="179" t="e">
        <f t="shared" si="149"/>
        <v>#N/A</v>
      </c>
      <c r="EH35" s="179" t="e">
        <f t="shared" si="150"/>
        <v>#N/A</v>
      </c>
      <c r="EI35" s="179" t="e">
        <f t="shared" si="151"/>
        <v>#N/A</v>
      </c>
      <c r="EJ35" s="179" t="e">
        <f t="shared" si="152"/>
        <v>#N/A</v>
      </c>
      <c r="EK35" s="179" t="e">
        <f t="shared" si="153"/>
        <v>#N/A</v>
      </c>
      <c r="EL35" s="179" t="e">
        <f t="shared" si="154"/>
        <v>#N/A</v>
      </c>
      <c r="EM35" s="179" t="e">
        <f t="shared" si="155"/>
        <v>#N/A</v>
      </c>
      <c r="EN35" s="179" t="e">
        <f t="shared" si="156"/>
        <v>#N/A</v>
      </c>
      <c r="EO35" s="179" t="e">
        <f t="shared" si="157"/>
        <v>#N/A</v>
      </c>
      <c r="EP35" s="179" t="e">
        <f t="shared" si="158"/>
        <v>#N/A</v>
      </c>
      <c r="EQ35" s="179" t="e">
        <f t="shared" si="159"/>
        <v>#N/A</v>
      </c>
      <c r="ER35" s="179" t="e">
        <f t="shared" si="160"/>
        <v>#N/A</v>
      </c>
      <c r="ES35" s="179" t="e">
        <f t="shared" si="161"/>
        <v>#N/A</v>
      </c>
      <c r="ET35" s="179" t="e">
        <f t="shared" si="162"/>
        <v>#N/A</v>
      </c>
      <c r="EU35" s="179" t="e">
        <f t="shared" si="163"/>
        <v>#N/A</v>
      </c>
      <c r="EV35" s="179" t="e">
        <f t="shared" si="164"/>
        <v>#N/A</v>
      </c>
      <c r="EW35" s="179" t="e">
        <f t="shared" si="165"/>
        <v>#N/A</v>
      </c>
      <c r="EX35" s="179" t="e">
        <f t="shared" si="166"/>
        <v>#N/A</v>
      </c>
      <c r="EY35" s="179" t="e">
        <f t="shared" si="167"/>
        <v>#N/A</v>
      </c>
      <c r="EZ35" s="179" t="e">
        <f t="shared" si="168"/>
        <v>#N/A</v>
      </c>
      <c r="FA35" s="179" t="e">
        <f t="shared" si="169"/>
        <v>#N/A</v>
      </c>
      <c r="FB35" s="179" t="e">
        <f t="shared" si="170"/>
        <v>#N/A</v>
      </c>
      <c r="FC35" s="179" t="e">
        <f t="shared" si="171"/>
        <v>#N/A</v>
      </c>
      <c r="FD35" s="179" t="e">
        <f t="shared" si="172"/>
        <v>#N/A</v>
      </c>
      <c r="FE35" s="179" t="e">
        <f t="shared" si="173"/>
        <v>#N/A</v>
      </c>
      <c r="FF35" s="179" t="e">
        <f t="shared" si="174"/>
        <v>#N/A</v>
      </c>
      <c r="FG35" s="179" t="e">
        <f t="shared" si="175"/>
        <v>#N/A</v>
      </c>
      <c r="FH35" s="179" t="e">
        <f t="shared" si="176"/>
        <v>#N/A</v>
      </c>
      <c r="FI35" s="179" t="e">
        <f t="shared" si="177"/>
        <v>#N/A</v>
      </c>
      <c r="FJ35" s="179" t="e">
        <f t="shared" si="178"/>
        <v>#N/A</v>
      </c>
      <c r="FK35" s="179" t="e">
        <f t="shared" si="179"/>
        <v>#N/A</v>
      </c>
      <c r="FL35" s="179" t="e">
        <f t="shared" si="180"/>
        <v>#N/A</v>
      </c>
      <c r="FM35" s="179" t="e">
        <f t="shared" si="181"/>
        <v>#N/A</v>
      </c>
      <c r="FN35" s="179" t="e">
        <f t="shared" si="182"/>
        <v>#N/A</v>
      </c>
      <c r="FO35" s="179" t="e">
        <f t="shared" si="183"/>
        <v>#N/A</v>
      </c>
      <c r="FP35" s="179" t="e">
        <f t="shared" si="184"/>
        <v>#N/A</v>
      </c>
      <c r="FQ35" s="179" t="e">
        <f t="shared" si="185"/>
        <v>#N/A</v>
      </c>
      <c r="FR35" s="179" t="e">
        <f t="shared" si="186"/>
        <v>#N/A</v>
      </c>
      <c r="FS35" s="179" t="e">
        <f t="shared" si="187"/>
        <v>#N/A</v>
      </c>
      <c r="FT35" s="179" t="e">
        <f t="shared" si="188"/>
        <v>#N/A</v>
      </c>
      <c r="FU35" s="179" t="e">
        <f t="shared" si="189"/>
        <v>#N/A</v>
      </c>
      <c r="FV35" s="179" t="e">
        <f t="shared" si="190"/>
        <v>#N/A</v>
      </c>
      <c r="FW35" s="179" t="e">
        <f t="shared" si="191"/>
        <v>#N/A</v>
      </c>
      <c r="FX35" s="179" t="e">
        <f t="shared" si="192"/>
        <v>#N/A</v>
      </c>
      <c r="FY35" s="179" t="e">
        <f t="shared" si="193"/>
        <v>#N/A</v>
      </c>
      <c r="FZ35" s="179" t="e">
        <f t="shared" si="194"/>
        <v>#N/A</v>
      </c>
      <c r="GA35" s="179" t="e">
        <f t="shared" si="195"/>
        <v>#N/A</v>
      </c>
      <c r="GB35" s="179" t="e">
        <f t="shared" si="196"/>
        <v>#N/A</v>
      </c>
      <c r="GC35" s="179" t="e">
        <f t="shared" si="197"/>
        <v>#N/A</v>
      </c>
      <c r="GD35" s="179" t="e">
        <f t="shared" si="198"/>
        <v>#N/A</v>
      </c>
      <c r="GE35" s="179" t="e">
        <f t="shared" si="199"/>
        <v>#N/A</v>
      </c>
      <c r="GF35" s="179" t="e">
        <f t="shared" si="200"/>
        <v>#N/A</v>
      </c>
      <c r="GG35" s="179" t="e">
        <f t="shared" si="201"/>
        <v>#N/A</v>
      </c>
      <c r="GH35" s="179" t="e">
        <f t="shared" si="202"/>
        <v>#N/A</v>
      </c>
      <c r="GI35" s="179" t="e">
        <f t="shared" si="203"/>
        <v>#N/A</v>
      </c>
      <c r="GJ35" s="179" t="e">
        <f t="shared" si="204"/>
        <v>#N/A</v>
      </c>
      <c r="GK35" s="179" t="e">
        <f t="shared" si="205"/>
        <v>#N/A</v>
      </c>
      <c r="GL35" s="179" t="e">
        <f t="shared" si="206"/>
        <v>#N/A</v>
      </c>
      <c r="GM35" s="179" t="e">
        <f t="shared" si="207"/>
        <v>#N/A</v>
      </c>
      <c r="GN35" s="179" t="e">
        <f t="shared" si="208"/>
        <v>#N/A</v>
      </c>
      <c r="GO35" s="179" t="e">
        <f t="shared" si="209"/>
        <v>#N/A</v>
      </c>
      <c r="GP35" s="179" t="e">
        <f t="shared" si="210"/>
        <v>#N/A</v>
      </c>
      <c r="GQ35" s="179" t="e">
        <f t="shared" si="211"/>
        <v>#N/A</v>
      </c>
      <c r="GR35" s="179" t="e">
        <f t="shared" si="212"/>
        <v>#N/A</v>
      </c>
      <c r="GS35" s="179" t="e">
        <f t="shared" si="213"/>
        <v>#N/A</v>
      </c>
      <c r="GT35" s="179" t="e">
        <f t="shared" si="214"/>
        <v>#N/A</v>
      </c>
      <c r="GU35" s="179" t="e">
        <f t="shared" si="215"/>
        <v>#N/A</v>
      </c>
      <c r="GV35" s="179" t="e">
        <f t="shared" si="216"/>
        <v>#N/A</v>
      </c>
      <c r="GW35" s="179" t="e">
        <f t="shared" si="217"/>
        <v>#N/A</v>
      </c>
      <c r="GX35" s="179" t="e">
        <f t="shared" si="218"/>
        <v>#N/A</v>
      </c>
      <c r="GY35" s="179" t="e">
        <f t="shared" si="219"/>
        <v>#N/A</v>
      </c>
      <c r="GZ35" s="179" t="e">
        <f t="shared" si="220"/>
        <v>#N/A</v>
      </c>
      <c r="HA35" s="179" t="e">
        <f t="shared" si="221"/>
        <v>#N/A</v>
      </c>
      <c r="HB35" s="179" t="e">
        <f t="shared" si="222"/>
        <v>#N/A</v>
      </c>
      <c r="HC35" s="179" t="e">
        <f t="shared" si="223"/>
        <v>#N/A</v>
      </c>
      <c r="HD35" s="179" t="e">
        <f t="shared" si="224"/>
        <v>#N/A</v>
      </c>
      <c r="HE35" s="179" t="e">
        <f t="shared" si="225"/>
        <v>#N/A</v>
      </c>
      <c r="HF35" s="179" t="e">
        <f t="shared" si="226"/>
        <v>#N/A</v>
      </c>
      <c r="HG35" s="179" t="e">
        <f t="shared" si="227"/>
        <v>#N/A</v>
      </c>
      <c r="HH35" s="179" t="e">
        <f t="shared" si="228"/>
        <v>#N/A</v>
      </c>
      <c r="HI35" s="179" t="e">
        <f t="shared" si="229"/>
        <v>#N/A</v>
      </c>
      <c r="HJ35" s="179" t="e">
        <f t="shared" si="230"/>
        <v>#N/A</v>
      </c>
      <c r="HK35" s="179" t="e">
        <f t="shared" si="231"/>
        <v>#N/A</v>
      </c>
      <c r="HL35" s="179" t="e">
        <f t="shared" si="232"/>
        <v>#N/A</v>
      </c>
      <c r="HM35" s="179" t="e">
        <f t="shared" si="233"/>
        <v>#N/A</v>
      </c>
      <c r="HN35" s="179" t="e">
        <f t="shared" si="234"/>
        <v>#N/A</v>
      </c>
      <c r="HO35" s="179" t="e">
        <f t="shared" si="235"/>
        <v>#N/A</v>
      </c>
    </row>
    <row r="36" spans="1:223" hidden="1" x14ac:dyDescent="0.25">
      <c r="A36" s="4">
        <v>33</v>
      </c>
      <c r="B36" s="104" t="str">
        <f t="shared" si="10"/>
        <v/>
      </c>
      <c r="C36" s="103"/>
      <c r="D36" s="104" t="str">
        <f t="shared" si="11"/>
        <v/>
      </c>
      <c r="E36" s="38" t="str">
        <f t="shared" si="0"/>
        <v/>
      </c>
      <c r="F36" s="38" t="str">
        <f t="shared" si="1"/>
        <v/>
      </c>
      <c r="G36" s="81" t="str">
        <f t="shared" si="12"/>
        <v/>
      </c>
      <c r="H36" s="24"/>
      <c r="I36" s="61"/>
      <c r="J36" s="82" t="str">
        <f>IF(AND(B36&gt;0,C36&gt;0,D36&gt;0,NOT(ISBLANK(H36))),(D36-B36)*VLOOKUP(H36,VLookups!$A$2:$B$8,2,FALSE),"")</f>
        <v/>
      </c>
      <c r="K36" s="83" t="str">
        <f t="shared" si="2"/>
        <v/>
      </c>
      <c r="L36" s="103"/>
      <c r="M36" s="34" t="str">
        <f>IF(AND(L36&gt;0,C36&gt;0,J36&gt;0,NOT(ISBLANK(H36))),ABS(VLOOKUP($L$1,VLookups!$A$38:$B$39,2,FALSE)-_xlfn.NORM.DIST(L36,G36,J36,TRUE)),"")</f>
        <v/>
      </c>
      <c r="N36" s="102" t="str">
        <f>IF(AND($B36&gt;0,$C36&gt;0,$D36&gt;0,NOT(ISBLANK($H36))),_xlfn.NORM.INV(ABS(VLOOKUP($L$1,VLookups!$A$38:$B$39,2,FALSE)-N$3),$G36,$J36),"")</f>
        <v/>
      </c>
      <c r="O36" s="101" t="str">
        <f>IF(AND($B36&gt;0,$C36&gt;0,$D36&gt;0,NOT(ISBLANK($H36))),_xlfn.NORM.INV(ABS(VLOOKUP($L$1,VLookups!$A$38:$B$39,2,FALSE)-O$3),$G36,$J36),"")</f>
        <v/>
      </c>
      <c r="P36" s="102" t="str">
        <f>IF(AND($B36&gt;0,$C36&gt;0,$D36&gt;0,NOT(ISBLANK($H36))),_xlfn.NORM.INV(ABS(VLOOKUP($L$1,VLookups!$A$38:$B$39,2,FALSE)-P$3),$G36,$J36),"")</f>
        <v/>
      </c>
      <c r="Q36" s="101" t="str">
        <f>IF(AND($B36&gt;0,$C36&gt;0,$D36&gt;0,NOT(ISBLANK($H36))),_xlfn.NORM.INV(ABS(VLOOKUP($L$1,VLookups!$A$38:$B$39,2,FALSE)-Q$3),$G36,$J36),"")</f>
        <v/>
      </c>
      <c r="R36" s="102" t="str">
        <f>IF(AND($B36&gt;0,$C36&gt;0,$D36&gt;0,NOT(ISBLANK($H36))),_xlfn.NORM.INV(ABS(VLOOKUP($L$1,VLookups!$A$38:$B$39,2,FALSE)-R$3),$G36,$J36),"")</f>
        <v/>
      </c>
      <c r="S36" s="101" t="str">
        <f>IF(AND($B36&gt;0,$C36&gt;0,$D36&gt;0,NOT(ISBLANK($H36))),_xlfn.NORM.INV(ABS(VLOOKUP($L$1,VLookups!$A$38:$B$39,2,FALSE)-S$3),$G36,$J36),"")</f>
        <v/>
      </c>
      <c r="T36" s="5"/>
      <c r="U36" s="178" t="str">
        <f t="shared" si="13"/>
        <v/>
      </c>
      <c r="V36" s="52" t="str">
        <f t="shared" ref="V36:AO36" si="308">IF(ISNONTEXT($U36),W36-$U36,"")</f>
        <v/>
      </c>
      <c r="W36" s="52" t="str">
        <f t="shared" si="308"/>
        <v/>
      </c>
      <c r="X36" s="52" t="str">
        <f t="shared" si="308"/>
        <v/>
      </c>
      <c r="Y36" s="52" t="str">
        <f t="shared" si="308"/>
        <v/>
      </c>
      <c r="Z36" s="52" t="str">
        <f t="shared" si="308"/>
        <v/>
      </c>
      <c r="AA36" s="52" t="str">
        <f t="shared" si="308"/>
        <v/>
      </c>
      <c r="AB36" s="52" t="str">
        <f t="shared" si="308"/>
        <v/>
      </c>
      <c r="AC36" s="52" t="str">
        <f t="shared" si="308"/>
        <v/>
      </c>
      <c r="AD36" s="52" t="str">
        <f t="shared" si="308"/>
        <v/>
      </c>
      <c r="AE36" s="52" t="str">
        <f t="shared" si="308"/>
        <v/>
      </c>
      <c r="AF36" s="52" t="str">
        <f t="shared" si="308"/>
        <v/>
      </c>
      <c r="AG36" s="52" t="str">
        <f t="shared" si="308"/>
        <v/>
      </c>
      <c r="AH36" s="52" t="str">
        <f t="shared" si="308"/>
        <v/>
      </c>
      <c r="AI36" s="52" t="str">
        <f t="shared" si="308"/>
        <v/>
      </c>
      <c r="AJ36" s="52" t="str">
        <f t="shared" si="308"/>
        <v/>
      </c>
      <c r="AK36" s="52" t="str">
        <f t="shared" si="308"/>
        <v/>
      </c>
      <c r="AL36" s="52" t="str">
        <f t="shared" si="308"/>
        <v/>
      </c>
      <c r="AM36" s="52" t="str">
        <f t="shared" si="308"/>
        <v/>
      </c>
      <c r="AN36" s="52" t="str">
        <f t="shared" si="308"/>
        <v/>
      </c>
      <c r="AO36" s="52" t="str">
        <f t="shared" si="308"/>
        <v/>
      </c>
      <c r="AP36" s="193" t="str">
        <f t="shared" si="15"/>
        <v/>
      </c>
      <c r="AQ36" s="52" t="str">
        <f t="shared" ref="AQ36:DB36" si="309">IF(ISNONTEXT($U36),AP36+$U36,"")</f>
        <v/>
      </c>
      <c r="AR36" s="52" t="str">
        <f t="shared" si="309"/>
        <v/>
      </c>
      <c r="AS36" s="52" t="str">
        <f t="shared" si="309"/>
        <v/>
      </c>
      <c r="AT36" s="52" t="str">
        <f t="shared" si="309"/>
        <v/>
      </c>
      <c r="AU36" s="52" t="str">
        <f t="shared" si="309"/>
        <v/>
      </c>
      <c r="AV36" s="52" t="str">
        <f t="shared" si="309"/>
        <v/>
      </c>
      <c r="AW36" s="52" t="str">
        <f t="shared" si="309"/>
        <v/>
      </c>
      <c r="AX36" s="52" t="str">
        <f t="shared" si="309"/>
        <v/>
      </c>
      <c r="AY36" s="52" t="str">
        <f t="shared" si="309"/>
        <v/>
      </c>
      <c r="AZ36" s="52" t="str">
        <f t="shared" si="309"/>
        <v/>
      </c>
      <c r="BA36" s="52" t="str">
        <f t="shared" si="309"/>
        <v/>
      </c>
      <c r="BB36" s="52" t="str">
        <f t="shared" si="309"/>
        <v/>
      </c>
      <c r="BC36" s="52" t="str">
        <f t="shared" si="309"/>
        <v/>
      </c>
      <c r="BD36" s="52" t="str">
        <f t="shared" si="309"/>
        <v/>
      </c>
      <c r="BE36" s="52" t="str">
        <f t="shared" si="309"/>
        <v/>
      </c>
      <c r="BF36" s="52" t="str">
        <f t="shared" si="309"/>
        <v/>
      </c>
      <c r="BG36" s="52" t="str">
        <f t="shared" si="309"/>
        <v/>
      </c>
      <c r="BH36" s="52" t="str">
        <f t="shared" si="309"/>
        <v/>
      </c>
      <c r="BI36" s="52" t="str">
        <f t="shared" si="309"/>
        <v/>
      </c>
      <c r="BJ36" s="52" t="str">
        <f t="shared" si="309"/>
        <v/>
      </c>
      <c r="BK36" s="52" t="str">
        <f t="shared" si="309"/>
        <v/>
      </c>
      <c r="BL36" s="52" t="str">
        <f t="shared" si="309"/>
        <v/>
      </c>
      <c r="BM36" s="52" t="str">
        <f t="shared" si="309"/>
        <v/>
      </c>
      <c r="BN36" s="52" t="str">
        <f t="shared" si="309"/>
        <v/>
      </c>
      <c r="BO36" s="52" t="str">
        <f t="shared" si="309"/>
        <v/>
      </c>
      <c r="BP36" s="52" t="str">
        <f t="shared" si="309"/>
        <v/>
      </c>
      <c r="BQ36" s="52" t="str">
        <f t="shared" si="309"/>
        <v/>
      </c>
      <c r="BR36" s="52" t="str">
        <f t="shared" si="309"/>
        <v/>
      </c>
      <c r="BS36" s="52" t="str">
        <f t="shared" si="309"/>
        <v/>
      </c>
      <c r="BT36" s="52" t="str">
        <f t="shared" si="309"/>
        <v/>
      </c>
      <c r="BU36" s="52" t="str">
        <f t="shared" si="309"/>
        <v/>
      </c>
      <c r="BV36" s="52" t="str">
        <f t="shared" si="309"/>
        <v/>
      </c>
      <c r="BW36" s="52" t="str">
        <f t="shared" si="309"/>
        <v/>
      </c>
      <c r="BX36" s="52" t="str">
        <f t="shared" si="309"/>
        <v/>
      </c>
      <c r="BY36" s="52" t="str">
        <f t="shared" si="309"/>
        <v/>
      </c>
      <c r="BZ36" s="52" t="str">
        <f t="shared" si="309"/>
        <v/>
      </c>
      <c r="CA36" s="52" t="str">
        <f t="shared" si="309"/>
        <v/>
      </c>
      <c r="CB36" s="52" t="str">
        <f t="shared" si="309"/>
        <v/>
      </c>
      <c r="CC36" s="52" t="str">
        <f t="shared" si="309"/>
        <v/>
      </c>
      <c r="CD36" s="52" t="str">
        <f t="shared" si="309"/>
        <v/>
      </c>
      <c r="CE36" s="52" t="str">
        <f t="shared" si="309"/>
        <v/>
      </c>
      <c r="CF36" s="52" t="str">
        <f t="shared" si="309"/>
        <v/>
      </c>
      <c r="CG36" s="52" t="str">
        <f t="shared" si="309"/>
        <v/>
      </c>
      <c r="CH36" s="52" t="str">
        <f t="shared" si="309"/>
        <v/>
      </c>
      <c r="CI36" s="52" t="str">
        <f t="shared" si="309"/>
        <v/>
      </c>
      <c r="CJ36" s="52" t="str">
        <f t="shared" si="309"/>
        <v/>
      </c>
      <c r="CK36" s="52" t="str">
        <f t="shared" si="309"/>
        <v/>
      </c>
      <c r="CL36" s="52" t="str">
        <f t="shared" si="309"/>
        <v/>
      </c>
      <c r="CM36" s="52" t="str">
        <f t="shared" si="309"/>
        <v/>
      </c>
      <c r="CN36" s="52" t="str">
        <f t="shared" si="309"/>
        <v/>
      </c>
      <c r="CO36" s="52" t="str">
        <f t="shared" si="309"/>
        <v/>
      </c>
      <c r="CP36" s="52" t="str">
        <f t="shared" si="309"/>
        <v/>
      </c>
      <c r="CQ36" s="52" t="str">
        <f t="shared" si="309"/>
        <v/>
      </c>
      <c r="CR36" s="52" t="str">
        <f t="shared" si="309"/>
        <v/>
      </c>
      <c r="CS36" s="52" t="str">
        <f t="shared" si="309"/>
        <v/>
      </c>
      <c r="CT36" s="52" t="str">
        <f t="shared" si="309"/>
        <v/>
      </c>
      <c r="CU36" s="52" t="str">
        <f t="shared" si="309"/>
        <v/>
      </c>
      <c r="CV36" s="52" t="str">
        <f t="shared" si="309"/>
        <v/>
      </c>
      <c r="CW36" s="52" t="str">
        <f t="shared" si="309"/>
        <v/>
      </c>
      <c r="CX36" s="52" t="str">
        <f t="shared" si="309"/>
        <v/>
      </c>
      <c r="CY36" s="52" t="str">
        <f t="shared" si="309"/>
        <v/>
      </c>
      <c r="CZ36" s="52" t="str">
        <f t="shared" si="309"/>
        <v/>
      </c>
      <c r="DA36" s="52" t="str">
        <f t="shared" si="309"/>
        <v/>
      </c>
      <c r="DB36" s="52" t="str">
        <f t="shared" si="309"/>
        <v/>
      </c>
      <c r="DC36" s="52" t="str">
        <f t="shared" ref="DC36:DR36" si="310">IF(ISNONTEXT($U36),DB36+$U36,"")</f>
        <v/>
      </c>
      <c r="DD36" s="52" t="str">
        <f t="shared" si="310"/>
        <v/>
      </c>
      <c r="DE36" s="52" t="str">
        <f t="shared" si="310"/>
        <v/>
      </c>
      <c r="DF36" s="52" t="str">
        <f t="shared" si="310"/>
        <v/>
      </c>
      <c r="DG36" s="52" t="str">
        <f t="shared" si="310"/>
        <v/>
      </c>
      <c r="DH36" s="52" t="str">
        <f t="shared" si="310"/>
        <v/>
      </c>
      <c r="DI36" s="52" t="str">
        <f t="shared" si="310"/>
        <v/>
      </c>
      <c r="DJ36" s="52" t="str">
        <f t="shared" si="310"/>
        <v/>
      </c>
      <c r="DK36" s="52" t="str">
        <f t="shared" si="310"/>
        <v/>
      </c>
      <c r="DL36" s="52" t="str">
        <f t="shared" si="310"/>
        <v/>
      </c>
      <c r="DM36" s="52" t="str">
        <f t="shared" si="310"/>
        <v/>
      </c>
      <c r="DN36" s="52" t="str">
        <f t="shared" si="310"/>
        <v/>
      </c>
      <c r="DO36" s="52" t="str">
        <f t="shared" si="310"/>
        <v/>
      </c>
      <c r="DP36" s="52" t="str">
        <f t="shared" si="310"/>
        <v/>
      </c>
      <c r="DQ36" s="52" t="str">
        <f t="shared" si="310"/>
        <v/>
      </c>
      <c r="DR36" s="52" t="str">
        <f t="shared" si="310"/>
        <v/>
      </c>
      <c r="DS36" s="179" t="e">
        <f t="shared" si="135"/>
        <v>#N/A</v>
      </c>
      <c r="DT36" s="179" t="e">
        <f t="shared" si="136"/>
        <v>#N/A</v>
      </c>
      <c r="DU36" s="179" t="e">
        <f t="shared" si="137"/>
        <v>#N/A</v>
      </c>
      <c r="DV36" s="179" t="e">
        <f t="shared" si="138"/>
        <v>#N/A</v>
      </c>
      <c r="DW36" s="179" t="e">
        <f t="shared" si="139"/>
        <v>#N/A</v>
      </c>
      <c r="DX36" s="179" t="e">
        <f t="shared" si="140"/>
        <v>#N/A</v>
      </c>
      <c r="DY36" s="179" t="e">
        <f t="shared" si="141"/>
        <v>#N/A</v>
      </c>
      <c r="DZ36" s="179" t="e">
        <f t="shared" si="142"/>
        <v>#N/A</v>
      </c>
      <c r="EA36" s="179" t="e">
        <f t="shared" si="143"/>
        <v>#N/A</v>
      </c>
      <c r="EB36" s="179" t="e">
        <f t="shared" si="144"/>
        <v>#N/A</v>
      </c>
      <c r="EC36" s="179" t="e">
        <f t="shared" si="145"/>
        <v>#N/A</v>
      </c>
      <c r="ED36" s="179" t="e">
        <f t="shared" si="146"/>
        <v>#N/A</v>
      </c>
      <c r="EE36" s="179" t="e">
        <f t="shared" si="147"/>
        <v>#N/A</v>
      </c>
      <c r="EF36" s="179" t="e">
        <f t="shared" si="148"/>
        <v>#N/A</v>
      </c>
      <c r="EG36" s="179" t="e">
        <f t="shared" si="149"/>
        <v>#N/A</v>
      </c>
      <c r="EH36" s="179" t="e">
        <f t="shared" si="150"/>
        <v>#N/A</v>
      </c>
      <c r="EI36" s="179" t="e">
        <f t="shared" si="151"/>
        <v>#N/A</v>
      </c>
      <c r="EJ36" s="179" t="e">
        <f t="shared" si="152"/>
        <v>#N/A</v>
      </c>
      <c r="EK36" s="179" t="e">
        <f t="shared" si="153"/>
        <v>#N/A</v>
      </c>
      <c r="EL36" s="179" t="e">
        <f t="shared" si="154"/>
        <v>#N/A</v>
      </c>
      <c r="EM36" s="179" t="e">
        <f t="shared" si="155"/>
        <v>#N/A</v>
      </c>
      <c r="EN36" s="179" t="e">
        <f t="shared" si="156"/>
        <v>#N/A</v>
      </c>
      <c r="EO36" s="179" t="e">
        <f t="shared" si="157"/>
        <v>#N/A</v>
      </c>
      <c r="EP36" s="179" t="e">
        <f t="shared" si="158"/>
        <v>#N/A</v>
      </c>
      <c r="EQ36" s="179" t="e">
        <f t="shared" si="159"/>
        <v>#N/A</v>
      </c>
      <c r="ER36" s="179" t="e">
        <f t="shared" si="160"/>
        <v>#N/A</v>
      </c>
      <c r="ES36" s="179" t="e">
        <f t="shared" si="161"/>
        <v>#N/A</v>
      </c>
      <c r="ET36" s="179" t="e">
        <f t="shared" si="162"/>
        <v>#N/A</v>
      </c>
      <c r="EU36" s="179" t="e">
        <f t="shared" si="163"/>
        <v>#N/A</v>
      </c>
      <c r="EV36" s="179" t="e">
        <f t="shared" si="164"/>
        <v>#N/A</v>
      </c>
      <c r="EW36" s="179" t="e">
        <f t="shared" si="165"/>
        <v>#N/A</v>
      </c>
      <c r="EX36" s="179" t="e">
        <f t="shared" si="166"/>
        <v>#N/A</v>
      </c>
      <c r="EY36" s="179" t="e">
        <f t="shared" si="167"/>
        <v>#N/A</v>
      </c>
      <c r="EZ36" s="179" t="e">
        <f t="shared" si="168"/>
        <v>#N/A</v>
      </c>
      <c r="FA36" s="179" t="e">
        <f t="shared" si="169"/>
        <v>#N/A</v>
      </c>
      <c r="FB36" s="179" t="e">
        <f t="shared" si="170"/>
        <v>#N/A</v>
      </c>
      <c r="FC36" s="179" t="e">
        <f t="shared" si="171"/>
        <v>#N/A</v>
      </c>
      <c r="FD36" s="179" t="e">
        <f t="shared" si="172"/>
        <v>#N/A</v>
      </c>
      <c r="FE36" s="179" t="e">
        <f t="shared" si="173"/>
        <v>#N/A</v>
      </c>
      <c r="FF36" s="179" t="e">
        <f t="shared" si="174"/>
        <v>#N/A</v>
      </c>
      <c r="FG36" s="179" t="e">
        <f t="shared" si="175"/>
        <v>#N/A</v>
      </c>
      <c r="FH36" s="179" t="e">
        <f t="shared" si="176"/>
        <v>#N/A</v>
      </c>
      <c r="FI36" s="179" t="e">
        <f t="shared" si="177"/>
        <v>#N/A</v>
      </c>
      <c r="FJ36" s="179" t="e">
        <f t="shared" si="178"/>
        <v>#N/A</v>
      </c>
      <c r="FK36" s="179" t="e">
        <f t="shared" si="179"/>
        <v>#N/A</v>
      </c>
      <c r="FL36" s="179" t="e">
        <f t="shared" si="180"/>
        <v>#N/A</v>
      </c>
      <c r="FM36" s="179" t="e">
        <f t="shared" si="181"/>
        <v>#N/A</v>
      </c>
      <c r="FN36" s="179" t="e">
        <f t="shared" si="182"/>
        <v>#N/A</v>
      </c>
      <c r="FO36" s="179" t="e">
        <f t="shared" si="183"/>
        <v>#N/A</v>
      </c>
      <c r="FP36" s="179" t="e">
        <f t="shared" si="184"/>
        <v>#N/A</v>
      </c>
      <c r="FQ36" s="179" t="e">
        <f t="shared" si="185"/>
        <v>#N/A</v>
      </c>
      <c r="FR36" s="179" t="e">
        <f t="shared" si="186"/>
        <v>#N/A</v>
      </c>
      <c r="FS36" s="179" t="e">
        <f t="shared" si="187"/>
        <v>#N/A</v>
      </c>
      <c r="FT36" s="179" t="e">
        <f t="shared" si="188"/>
        <v>#N/A</v>
      </c>
      <c r="FU36" s="179" t="e">
        <f t="shared" si="189"/>
        <v>#N/A</v>
      </c>
      <c r="FV36" s="179" t="e">
        <f t="shared" si="190"/>
        <v>#N/A</v>
      </c>
      <c r="FW36" s="179" t="e">
        <f t="shared" si="191"/>
        <v>#N/A</v>
      </c>
      <c r="FX36" s="179" t="e">
        <f t="shared" si="192"/>
        <v>#N/A</v>
      </c>
      <c r="FY36" s="179" t="e">
        <f t="shared" si="193"/>
        <v>#N/A</v>
      </c>
      <c r="FZ36" s="179" t="e">
        <f t="shared" si="194"/>
        <v>#N/A</v>
      </c>
      <c r="GA36" s="179" t="e">
        <f t="shared" si="195"/>
        <v>#N/A</v>
      </c>
      <c r="GB36" s="179" t="e">
        <f t="shared" si="196"/>
        <v>#N/A</v>
      </c>
      <c r="GC36" s="179" t="e">
        <f t="shared" si="197"/>
        <v>#N/A</v>
      </c>
      <c r="GD36" s="179" t="e">
        <f t="shared" si="198"/>
        <v>#N/A</v>
      </c>
      <c r="GE36" s="179" t="e">
        <f t="shared" si="199"/>
        <v>#N/A</v>
      </c>
      <c r="GF36" s="179" t="e">
        <f t="shared" si="200"/>
        <v>#N/A</v>
      </c>
      <c r="GG36" s="179" t="e">
        <f t="shared" si="201"/>
        <v>#N/A</v>
      </c>
      <c r="GH36" s="179" t="e">
        <f t="shared" si="202"/>
        <v>#N/A</v>
      </c>
      <c r="GI36" s="179" t="e">
        <f t="shared" si="203"/>
        <v>#N/A</v>
      </c>
      <c r="GJ36" s="179" t="e">
        <f t="shared" si="204"/>
        <v>#N/A</v>
      </c>
      <c r="GK36" s="179" t="e">
        <f t="shared" si="205"/>
        <v>#N/A</v>
      </c>
      <c r="GL36" s="179" t="e">
        <f t="shared" si="206"/>
        <v>#N/A</v>
      </c>
      <c r="GM36" s="179" t="e">
        <f t="shared" si="207"/>
        <v>#N/A</v>
      </c>
      <c r="GN36" s="179" t="e">
        <f t="shared" si="208"/>
        <v>#N/A</v>
      </c>
      <c r="GO36" s="179" t="e">
        <f t="shared" si="209"/>
        <v>#N/A</v>
      </c>
      <c r="GP36" s="179" t="e">
        <f t="shared" si="210"/>
        <v>#N/A</v>
      </c>
      <c r="GQ36" s="179" t="e">
        <f t="shared" si="211"/>
        <v>#N/A</v>
      </c>
      <c r="GR36" s="179" t="e">
        <f t="shared" si="212"/>
        <v>#N/A</v>
      </c>
      <c r="GS36" s="179" t="e">
        <f t="shared" si="213"/>
        <v>#N/A</v>
      </c>
      <c r="GT36" s="179" t="e">
        <f t="shared" si="214"/>
        <v>#N/A</v>
      </c>
      <c r="GU36" s="179" t="e">
        <f t="shared" si="215"/>
        <v>#N/A</v>
      </c>
      <c r="GV36" s="179" t="e">
        <f t="shared" si="216"/>
        <v>#N/A</v>
      </c>
      <c r="GW36" s="179" t="e">
        <f t="shared" si="217"/>
        <v>#N/A</v>
      </c>
      <c r="GX36" s="179" t="e">
        <f t="shared" si="218"/>
        <v>#N/A</v>
      </c>
      <c r="GY36" s="179" t="e">
        <f t="shared" si="219"/>
        <v>#N/A</v>
      </c>
      <c r="GZ36" s="179" t="e">
        <f t="shared" si="220"/>
        <v>#N/A</v>
      </c>
      <c r="HA36" s="179" t="e">
        <f t="shared" si="221"/>
        <v>#N/A</v>
      </c>
      <c r="HB36" s="179" t="e">
        <f t="shared" si="222"/>
        <v>#N/A</v>
      </c>
      <c r="HC36" s="179" t="e">
        <f t="shared" si="223"/>
        <v>#N/A</v>
      </c>
      <c r="HD36" s="179" t="e">
        <f t="shared" si="224"/>
        <v>#N/A</v>
      </c>
      <c r="HE36" s="179" t="e">
        <f t="shared" si="225"/>
        <v>#N/A</v>
      </c>
      <c r="HF36" s="179" t="e">
        <f t="shared" si="226"/>
        <v>#N/A</v>
      </c>
      <c r="HG36" s="179" t="e">
        <f t="shared" si="227"/>
        <v>#N/A</v>
      </c>
      <c r="HH36" s="179" t="e">
        <f t="shared" si="228"/>
        <v>#N/A</v>
      </c>
      <c r="HI36" s="179" t="e">
        <f t="shared" si="229"/>
        <v>#N/A</v>
      </c>
      <c r="HJ36" s="179" t="e">
        <f t="shared" si="230"/>
        <v>#N/A</v>
      </c>
      <c r="HK36" s="179" t="e">
        <f t="shared" si="231"/>
        <v>#N/A</v>
      </c>
      <c r="HL36" s="179" t="e">
        <f t="shared" si="232"/>
        <v>#N/A</v>
      </c>
      <c r="HM36" s="179" t="e">
        <f t="shared" si="233"/>
        <v>#N/A</v>
      </c>
      <c r="HN36" s="179" t="e">
        <f t="shared" si="234"/>
        <v>#N/A</v>
      </c>
      <c r="HO36" s="179" t="e">
        <f t="shared" si="235"/>
        <v>#N/A</v>
      </c>
    </row>
    <row r="37" spans="1:223" hidden="1" x14ac:dyDescent="0.25">
      <c r="A37" s="4">
        <v>34</v>
      </c>
      <c r="B37" s="104" t="str">
        <f t="shared" si="10"/>
        <v/>
      </c>
      <c r="C37" s="103"/>
      <c r="D37" s="104" t="str">
        <f t="shared" si="11"/>
        <v/>
      </c>
      <c r="E37" s="38" t="str">
        <f t="shared" si="0"/>
        <v/>
      </c>
      <c r="F37" s="38" t="str">
        <f t="shared" si="1"/>
        <v/>
      </c>
      <c r="G37" s="81" t="str">
        <f t="shared" si="12"/>
        <v/>
      </c>
      <c r="H37" s="24"/>
      <c r="I37" s="61"/>
      <c r="J37" s="82" t="str">
        <f>IF(AND(B37&gt;0,C37&gt;0,D37&gt;0,NOT(ISBLANK(H37))),(D37-B37)*VLOOKUP(H37,VLookups!$A$2:$B$8,2,FALSE),"")</f>
        <v/>
      </c>
      <c r="K37" s="83" t="str">
        <f t="shared" si="2"/>
        <v/>
      </c>
      <c r="L37" s="103"/>
      <c r="M37" s="34" t="str">
        <f>IF(AND(L37&gt;0,C37&gt;0,J37&gt;0,NOT(ISBLANK(H37))),ABS(VLOOKUP($L$1,VLookups!$A$38:$B$39,2,FALSE)-_xlfn.NORM.DIST(L37,G37,J37,TRUE)),"")</f>
        <v/>
      </c>
      <c r="N37" s="102" t="str">
        <f>IF(AND($B37&gt;0,$C37&gt;0,$D37&gt;0,NOT(ISBLANK($H37))),_xlfn.NORM.INV(ABS(VLOOKUP($L$1,VLookups!$A$38:$B$39,2,FALSE)-N$3),$G37,$J37),"")</f>
        <v/>
      </c>
      <c r="O37" s="101" t="str">
        <f>IF(AND($B37&gt;0,$C37&gt;0,$D37&gt;0,NOT(ISBLANK($H37))),_xlfn.NORM.INV(ABS(VLOOKUP($L$1,VLookups!$A$38:$B$39,2,FALSE)-O$3),$G37,$J37),"")</f>
        <v/>
      </c>
      <c r="P37" s="102" t="str">
        <f>IF(AND($B37&gt;0,$C37&gt;0,$D37&gt;0,NOT(ISBLANK($H37))),_xlfn.NORM.INV(ABS(VLOOKUP($L$1,VLookups!$A$38:$B$39,2,FALSE)-P$3),$G37,$J37),"")</f>
        <v/>
      </c>
      <c r="Q37" s="101" t="str">
        <f>IF(AND($B37&gt;0,$C37&gt;0,$D37&gt;0,NOT(ISBLANK($H37))),_xlfn.NORM.INV(ABS(VLOOKUP($L$1,VLookups!$A$38:$B$39,2,FALSE)-Q$3),$G37,$J37),"")</f>
        <v/>
      </c>
      <c r="R37" s="102" t="str">
        <f>IF(AND($B37&gt;0,$C37&gt;0,$D37&gt;0,NOT(ISBLANK($H37))),_xlfn.NORM.INV(ABS(VLOOKUP($L$1,VLookups!$A$38:$B$39,2,FALSE)-R$3),$G37,$J37),"")</f>
        <v/>
      </c>
      <c r="S37" s="101" t="str">
        <f>IF(AND($B37&gt;0,$C37&gt;0,$D37&gt;0,NOT(ISBLANK($H37))),_xlfn.NORM.INV(ABS(VLOOKUP($L$1,VLookups!$A$38:$B$39,2,FALSE)-S$3),$G37,$J37),"")</f>
        <v/>
      </c>
      <c r="T37" s="5"/>
      <c r="U37" s="178" t="str">
        <f t="shared" si="13"/>
        <v/>
      </c>
      <c r="V37" s="52" t="str">
        <f t="shared" ref="V37:AO37" si="311">IF(ISNONTEXT($U37),W37-$U37,"")</f>
        <v/>
      </c>
      <c r="W37" s="52" t="str">
        <f t="shared" si="311"/>
        <v/>
      </c>
      <c r="X37" s="52" t="str">
        <f t="shared" si="311"/>
        <v/>
      </c>
      <c r="Y37" s="52" t="str">
        <f t="shared" si="311"/>
        <v/>
      </c>
      <c r="Z37" s="52" t="str">
        <f t="shared" si="311"/>
        <v/>
      </c>
      <c r="AA37" s="52" t="str">
        <f t="shared" si="311"/>
        <v/>
      </c>
      <c r="AB37" s="52" t="str">
        <f t="shared" si="311"/>
        <v/>
      </c>
      <c r="AC37" s="52" t="str">
        <f t="shared" si="311"/>
        <v/>
      </c>
      <c r="AD37" s="52" t="str">
        <f t="shared" si="311"/>
        <v/>
      </c>
      <c r="AE37" s="52" t="str">
        <f t="shared" si="311"/>
        <v/>
      </c>
      <c r="AF37" s="52" t="str">
        <f t="shared" si="311"/>
        <v/>
      </c>
      <c r="AG37" s="52" t="str">
        <f t="shared" si="311"/>
        <v/>
      </c>
      <c r="AH37" s="52" t="str">
        <f t="shared" si="311"/>
        <v/>
      </c>
      <c r="AI37" s="52" t="str">
        <f t="shared" si="311"/>
        <v/>
      </c>
      <c r="AJ37" s="52" t="str">
        <f t="shared" si="311"/>
        <v/>
      </c>
      <c r="AK37" s="52" t="str">
        <f t="shared" si="311"/>
        <v/>
      </c>
      <c r="AL37" s="52" t="str">
        <f t="shared" si="311"/>
        <v/>
      </c>
      <c r="AM37" s="52" t="str">
        <f t="shared" si="311"/>
        <v/>
      </c>
      <c r="AN37" s="52" t="str">
        <f t="shared" si="311"/>
        <v/>
      </c>
      <c r="AO37" s="52" t="str">
        <f t="shared" si="311"/>
        <v/>
      </c>
      <c r="AP37" s="193" t="str">
        <f t="shared" si="15"/>
        <v/>
      </c>
      <c r="AQ37" s="52" t="str">
        <f t="shared" ref="AQ37:DB37" si="312">IF(ISNONTEXT($U37),AP37+$U37,"")</f>
        <v/>
      </c>
      <c r="AR37" s="52" t="str">
        <f t="shared" si="312"/>
        <v/>
      </c>
      <c r="AS37" s="52" t="str">
        <f t="shared" si="312"/>
        <v/>
      </c>
      <c r="AT37" s="52" t="str">
        <f t="shared" si="312"/>
        <v/>
      </c>
      <c r="AU37" s="52" t="str">
        <f t="shared" si="312"/>
        <v/>
      </c>
      <c r="AV37" s="52" t="str">
        <f t="shared" si="312"/>
        <v/>
      </c>
      <c r="AW37" s="52" t="str">
        <f t="shared" si="312"/>
        <v/>
      </c>
      <c r="AX37" s="52" t="str">
        <f t="shared" si="312"/>
        <v/>
      </c>
      <c r="AY37" s="52" t="str">
        <f t="shared" si="312"/>
        <v/>
      </c>
      <c r="AZ37" s="52" t="str">
        <f t="shared" si="312"/>
        <v/>
      </c>
      <c r="BA37" s="52" t="str">
        <f t="shared" si="312"/>
        <v/>
      </c>
      <c r="BB37" s="52" t="str">
        <f t="shared" si="312"/>
        <v/>
      </c>
      <c r="BC37" s="52" t="str">
        <f t="shared" si="312"/>
        <v/>
      </c>
      <c r="BD37" s="52" t="str">
        <f t="shared" si="312"/>
        <v/>
      </c>
      <c r="BE37" s="52" t="str">
        <f t="shared" si="312"/>
        <v/>
      </c>
      <c r="BF37" s="52" t="str">
        <f t="shared" si="312"/>
        <v/>
      </c>
      <c r="BG37" s="52" t="str">
        <f t="shared" si="312"/>
        <v/>
      </c>
      <c r="BH37" s="52" t="str">
        <f t="shared" si="312"/>
        <v/>
      </c>
      <c r="BI37" s="52" t="str">
        <f t="shared" si="312"/>
        <v/>
      </c>
      <c r="BJ37" s="52" t="str">
        <f t="shared" si="312"/>
        <v/>
      </c>
      <c r="BK37" s="52" t="str">
        <f t="shared" si="312"/>
        <v/>
      </c>
      <c r="BL37" s="52" t="str">
        <f t="shared" si="312"/>
        <v/>
      </c>
      <c r="BM37" s="52" t="str">
        <f t="shared" si="312"/>
        <v/>
      </c>
      <c r="BN37" s="52" t="str">
        <f t="shared" si="312"/>
        <v/>
      </c>
      <c r="BO37" s="52" t="str">
        <f t="shared" si="312"/>
        <v/>
      </c>
      <c r="BP37" s="52" t="str">
        <f t="shared" si="312"/>
        <v/>
      </c>
      <c r="BQ37" s="52" t="str">
        <f t="shared" si="312"/>
        <v/>
      </c>
      <c r="BR37" s="52" t="str">
        <f t="shared" si="312"/>
        <v/>
      </c>
      <c r="BS37" s="52" t="str">
        <f t="shared" si="312"/>
        <v/>
      </c>
      <c r="BT37" s="52" t="str">
        <f t="shared" si="312"/>
        <v/>
      </c>
      <c r="BU37" s="52" t="str">
        <f t="shared" si="312"/>
        <v/>
      </c>
      <c r="BV37" s="52" t="str">
        <f t="shared" si="312"/>
        <v/>
      </c>
      <c r="BW37" s="52" t="str">
        <f t="shared" si="312"/>
        <v/>
      </c>
      <c r="BX37" s="52" t="str">
        <f t="shared" si="312"/>
        <v/>
      </c>
      <c r="BY37" s="52" t="str">
        <f t="shared" si="312"/>
        <v/>
      </c>
      <c r="BZ37" s="52" t="str">
        <f t="shared" si="312"/>
        <v/>
      </c>
      <c r="CA37" s="52" t="str">
        <f t="shared" si="312"/>
        <v/>
      </c>
      <c r="CB37" s="52" t="str">
        <f t="shared" si="312"/>
        <v/>
      </c>
      <c r="CC37" s="52" t="str">
        <f t="shared" si="312"/>
        <v/>
      </c>
      <c r="CD37" s="52" t="str">
        <f t="shared" si="312"/>
        <v/>
      </c>
      <c r="CE37" s="52" t="str">
        <f t="shared" si="312"/>
        <v/>
      </c>
      <c r="CF37" s="52" t="str">
        <f t="shared" si="312"/>
        <v/>
      </c>
      <c r="CG37" s="52" t="str">
        <f t="shared" si="312"/>
        <v/>
      </c>
      <c r="CH37" s="52" t="str">
        <f t="shared" si="312"/>
        <v/>
      </c>
      <c r="CI37" s="52" t="str">
        <f t="shared" si="312"/>
        <v/>
      </c>
      <c r="CJ37" s="52" t="str">
        <f t="shared" si="312"/>
        <v/>
      </c>
      <c r="CK37" s="52" t="str">
        <f t="shared" si="312"/>
        <v/>
      </c>
      <c r="CL37" s="52" t="str">
        <f t="shared" si="312"/>
        <v/>
      </c>
      <c r="CM37" s="52" t="str">
        <f t="shared" si="312"/>
        <v/>
      </c>
      <c r="CN37" s="52" t="str">
        <f t="shared" si="312"/>
        <v/>
      </c>
      <c r="CO37" s="52" t="str">
        <f t="shared" si="312"/>
        <v/>
      </c>
      <c r="CP37" s="52" t="str">
        <f t="shared" si="312"/>
        <v/>
      </c>
      <c r="CQ37" s="52" t="str">
        <f t="shared" si="312"/>
        <v/>
      </c>
      <c r="CR37" s="52" t="str">
        <f t="shared" si="312"/>
        <v/>
      </c>
      <c r="CS37" s="52" t="str">
        <f t="shared" si="312"/>
        <v/>
      </c>
      <c r="CT37" s="52" t="str">
        <f t="shared" si="312"/>
        <v/>
      </c>
      <c r="CU37" s="52" t="str">
        <f t="shared" si="312"/>
        <v/>
      </c>
      <c r="CV37" s="52" t="str">
        <f t="shared" si="312"/>
        <v/>
      </c>
      <c r="CW37" s="52" t="str">
        <f t="shared" si="312"/>
        <v/>
      </c>
      <c r="CX37" s="52" t="str">
        <f t="shared" si="312"/>
        <v/>
      </c>
      <c r="CY37" s="52" t="str">
        <f t="shared" si="312"/>
        <v/>
      </c>
      <c r="CZ37" s="52" t="str">
        <f t="shared" si="312"/>
        <v/>
      </c>
      <c r="DA37" s="52" t="str">
        <f t="shared" si="312"/>
        <v/>
      </c>
      <c r="DB37" s="52" t="str">
        <f t="shared" si="312"/>
        <v/>
      </c>
      <c r="DC37" s="52" t="str">
        <f t="shared" ref="DC37:DR37" si="313">IF(ISNONTEXT($U37),DB37+$U37,"")</f>
        <v/>
      </c>
      <c r="DD37" s="52" t="str">
        <f t="shared" si="313"/>
        <v/>
      </c>
      <c r="DE37" s="52" t="str">
        <f t="shared" si="313"/>
        <v/>
      </c>
      <c r="DF37" s="52" t="str">
        <f t="shared" si="313"/>
        <v/>
      </c>
      <c r="DG37" s="52" t="str">
        <f t="shared" si="313"/>
        <v/>
      </c>
      <c r="DH37" s="52" t="str">
        <f t="shared" si="313"/>
        <v/>
      </c>
      <c r="DI37" s="52" t="str">
        <f t="shared" si="313"/>
        <v/>
      </c>
      <c r="DJ37" s="52" t="str">
        <f t="shared" si="313"/>
        <v/>
      </c>
      <c r="DK37" s="52" t="str">
        <f t="shared" si="313"/>
        <v/>
      </c>
      <c r="DL37" s="52" t="str">
        <f t="shared" si="313"/>
        <v/>
      </c>
      <c r="DM37" s="52" t="str">
        <f t="shared" si="313"/>
        <v/>
      </c>
      <c r="DN37" s="52" t="str">
        <f t="shared" si="313"/>
        <v/>
      </c>
      <c r="DO37" s="52" t="str">
        <f t="shared" si="313"/>
        <v/>
      </c>
      <c r="DP37" s="52" t="str">
        <f t="shared" si="313"/>
        <v/>
      </c>
      <c r="DQ37" s="52" t="str">
        <f t="shared" si="313"/>
        <v/>
      </c>
      <c r="DR37" s="52" t="str">
        <f t="shared" si="313"/>
        <v/>
      </c>
      <c r="DS37" s="179" t="e">
        <f t="shared" si="135"/>
        <v>#N/A</v>
      </c>
      <c r="DT37" s="179" t="e">
        <f t="shared" si="136"/>
        <v>#N/A</v>
      </c>
      <c r="DU37" s="179" t="e">
        <f t="shared" si="137"/>
        <v>#N/A</v>
      </c>
      <c r="DV37" s="179" t="e">
        <f t="shared" si="138"/>
        <v>#N/A</v>
      </c>
      <c r="DW37" s="179" t="e">
        <f t="shared" si="139"/>
        <v>#N/A</v>
      </c>
      <c r="DX37" s="179" t="e">
        <f t="shared" si="140"/>
        <v>#N/A</v>
      </c>
      <c r="DY37" s="179" t="e">
        <f t="shared" si="141"/>
        <v>#N/A</v>
      </c>
      <c r="DZ37" s="179" t="e">
        <f t="shared" si="142"/>
        <v>#N/A</v>
      </c>
      <c r="EA37" s="179" t="e">
        <f t="shared" si="143"/>
        <v>#N/A</v>
      </c>
      <c r="EB37" s="179" t="e">
        <f t="shared" si="144"/>
        <v>#N/A</v>
      </c>
      <c r="EC37" s="179" t="e">
        <f t="shared" si="145"/>
        <v>#N/A</v>
      </c>
      <c r="ED37" s="179" t="e">
        <f t="shared" si="146"/>
        <v>#N/A</v>
      </c>
      <c r="EE37" s="179" t="e">
        <f t="shared" si="147"/>
        <v>#N/A</v>
      </c>
      <c r="EF37" s="179" t="e">
        <f t="shared" si="148"/>
        <v>#N/A</v>
      </c>
      <c r="EG37" s="179" t="e">
        <f t="shared" si="149"/>
        <v>#N/A</v>
      </c>
      <c r="EH37" s="179" t="e">
        <f t="shared" si="150"/>
        <v>#N/A</v>
      </c>
      <c r="EI37" s="179" t="e">
        <f t="shared" si="151"/>
        <v>#N/A</v>
      </c>
      <c r="EJ37" s="179" t="e">
        <f t="shared" si="152"/>
        <v>#N/A</v>
      </c>
      <c r="EK37" s="179" t="e">
        <f t="shared" si="153"/>
        <v>#N/A</v>
      </c>
      <c r="EL37" s="179" t="e">
        <f t="shared" si="154"/>
        <v>#N/A</v>
      </c>
      <c r="EM37" s="179" t="e">
        <f t="shared" si="155"/>
        <v>#N/A</v>
      </c>
      <c r="EN37" s="179" t="e">
        <f t="shared" si="156"/>
        <v>#N/A</v>
      </c>
      <c r="EO37" s="179" t="e">
        <f t="shared" si="157"/>
        <v>#N/A</v>
      </c>
      <c r="EP37" s="179" t="e">
        <f t="shared" si="158"/>
        <v>#N/A</v>
      </c>
      <c r="EQ37" s="179" t="e">
        <f t="shared" si="159"/>
        <v>#N/A</v>
      </c>
      <c r="ER37" s="179" t="e">
        <f t="shared" si="160"/>
        <v>#N/A</v>
      </c>
      <c r="ES37" s="179" t="e">
        <f t="shared" si="161"/>
        <v>#N/A</v>
      </c>
      <c r="ET37" s="179" t="e">
        <f t="shared" si="162"/>
        <v>#N/A</v>
      </c>
      <c r="EU37" s="179" t="e">
        <f t="shared" si="163"/>
        <v>#N/A</v>
      </c>
      <c r="EV37" s="179" t="e">
        <f t="shared" si="164"/>
        <v>#N/A</v>
      </c>
      <c r="EW37" s="179" t="e">
        <f t="shared" si="165"/>
        <v>#N/A</v>
      </c>
      <c r="EX37" s="179" t="e">
        <f t="shared" si="166"/>
        <v>#N/A</v>
      </c>
      <c r="EY37" s="179" t="e">
        <f t="shared" si="167"/>
        <v>#N/A</v>
      </c>
      <c r="EZ37" s="179" t="e">
        <f t="shared" si="168"/>
        <v>#N/A</v>
      </c>
      <c r="FA37" s="179" t="e">
        <f t="shared" si="169"/>
        <v>#N/A</v>
      </c>
      <c r="FB37" s="179" t="e">
        <f t="shared" si="170"/>
        <v>#N/A</v>
      </c>
      <c r="FC37" s="179" t="e">
        <f t="shared" si="171"/>
        <v>#N/A</v>
      </c>
      <c r="FD37" s="179" t="e">
        <f t="shared" si="172"/>
        <v>#N/A</v>
      </c>
      <c r="FE37" s="179" t="e">
        <f t="shared" si="173"/>
        <v>#N/A</v>
      </c>
      <c r="FF37" s="179" t="e">
        <f t="shared" si="174"/>
        <v>#N/A</v>
      </c>
      <c r="FG37" s="179" t="e">
        <f t="shared" si="175"/>
        <v>#N/A</v>
      </c>
      <c r="FH37" s="179" t="e">
        <f t="shared" si="176"/>
        <v>#N/A</v>
      </c>
      <c r="FI37" s="179" t="e">
        <f t="shared" si="177"/>
        <v>#N/A</v>
      </c>
      <c r="FJ37" s="179" t="e">
        <f t="shared" si="178"/>
        <v>#N/A</v>
      </c>
      <c r="FK37" s="179" t="e">
        <f t="shared" si="179"/>
        <v>#N/A</v>
      </c>
      <c r="FL37" s="179" t="e">
        <f t="shared" si="180"/>
        <v>#N/A</v>
      </c>
      <c r="FM37" s="179" t="e">
        <f t="shared" si="181"/>
        <v>#N/A</v>
      </c>
      <c r="FN37" s="179" t="e">
        <f t="shared" si="182"/>
        <v>#N/A</v>
      </c>
      <c r="FO37" s="179" t="e">
        <f t="shared" si="183"/>
        <v>#N/A</v>
      </c>
      <c r="FP37" s="179" t="e">
        <f t="shared" si="184"/>
        <v>#N/A</v>
      </c>
      <c r="FQ37" s="179" t="e">
        <f t="shared" si="185"/>
        <v>#N/A</v>
      </c>
      <c r="FR37" s="179" t="e">
        <f t="shared" si="186"/>
        <v>#N/A</v>
      </c>
      <c r="FS37" s="179" t="e">
        <f t="shared" si="187"/>
        <v>#N/A</v>
      </c>
      <c r="FT37" s="179" t="e">
        <f t="shared" si="188"/>
        <v>#N/A</v>
      </c>
      <c r="FU37" s="179" t="e">
        <f t="shared" si="189"/>
        <v>#N/A</v>
      </c>
      <c r="FV37" s="179" t="e">
        <f t="shared" si="190"/>
        <v>#N/A</v>
      </c>
      <c r="FW37" s="179" t="e">
        <f t="shared" si="191"/>
        <v>#N/A</v>
      </c>
      <c r="FX37" s="179" t="e">
        <f t="shared" si="192"/>
        <v>#N/A</v>
      </c>
      <c r="FY37" s="179" t="e">
        <f t="shared" si="193"/>
        <v>#N/A</v>
      </c>
      <c r="FZ37" s="179" t="e">
        <f t="shared" si="194"/>
        <v>#N/A</v>
      </c>
      <c r="GA37" s="179" t="e">
        <f t="shared" si="195"/>
        <v>#N/A</v>
      </c>
      <c r="GB37" s="179" t="e">
        <f t="shared" si="196"/>
        <v>#N/A</v>
      </c>
      <c r="GC37" s="179" t="e">
        <f t="shared" si="197"/>
        <v>#N/A</v>
      </c>
      <c r="GD37" s="179" t="e">
        <f t="shared" si="198"/>
        <v>#N/A</v>
      </c>
      <c r="GE37" s="179" t="e">
        <f t="shared" si="199"/>
        <v>#N/A</v>
      </c>
      <c r="GF37" s="179" t="e">
        <f t="shared" si="200"/>
        <v>#N/A</v>
      </c>
      <c r="GG37" s="179" t="e">
        <f t="shared" si="201"/>
        <v>#N/A</v>
      </c>
      <c r="GH37" s="179" t="e">
        <f t="shared" si="202"/>
        <v>#N/A</v>
      </c>
      <c r="GI37" s="179" t="e">
        <f t="shared" si="203"/>
        <v>#N/A</v>
      </c>
      <c r="GJ37" s="179" t="e">
        <f t="shared" si="204"/>
        <v>#N/A</v>
      </c>
      <c r="GK37" s="179" t="e">
        <f t="shared" si="205"/>
        <v>#N/A</v>
      </c>
      <c r="GL37" s="179" t="e">
        <f t="shared" si="206"/>
        <v>#N/A</v>
      </c>
      <c r="GM37" s="179" t="e">
        <f t="shared" si="207"/>
        <v>#N/A</v>
      </c>
      <c r="GN37" s="179" t="e">
        <f t="shared" si="208"/>
        <v>#N/A</v>
      </c>
      <c r="GO37" s="179" t="e">
        <f t="shared" si="209"/>
        <v>#N/A</v>
      </c>
      <c r="GP37" s="179" t="e">
        <f t="shared" si="210"/>
        <v>#N/A</v>
      </c>
      <c r="GQ37" s="179" t="e">
        <f t="shared" si="211"/>
        <v>#N/A</v>
      </c>
      <c r="GR37" s="179" t="e">
        <f t="shared" si="212"/>
        <v>#N/A</v>
      </c>
      <c r="GS37" s="179" t="e">
        <f t="shared" si="213"/>
        <v>#N/A</v>
      </c>
      <c r="GT37" s="179" t="e">
        <f t="shared" si="214"/>
        <v>#N/A</v>
      </c>
      <c r="GU37" s="179" t="e">
        <f t="shared" si="215"/>
        <v>#N/A</v>
      </c>
      <c r="GV37" s="179" t="e">
        <f t="shared" si="216"/>
        <v>#N/A</v>
      </c>
      <c r="GW37" s="179" t="e">
        <f t="shared" si="217"/>
        <v>#N/A</v>
      </c>
      <c r="GX37" s="179" t="e">
        <f t="shared" si="218"/>
        <v>#N/A</v>
      </c>
      <c r="GY37" s="179" t="e">
        <f t="shared" si="219"/>
        <v>#N/A</v>
      </c>
      <c r="GZ37" s="179" t="e">
        <f t="shared" si="220"/>
        <v>#N/A</v>
      </c>
      <c r="HA37" s="179" t="e">
        <f t="shared" si="221"/>
        <v>#N/A</v>
      </c>
      <c r="HB37" s="179" t="e">
        <f t="shared" si="222"/>
        <v>#N/A</v>
      </c>
      <c r="HC37" s="179" t="e">
        <f t="shared" si="223"/>
        <v>#N/A</v>
      </c>
      <c r="HD37" s="179" t="e">
        <f t="shared" si="224"/>
        <v>#N/A</v>
      </c>
      <c r="HE37" s="179" t="e">
        <f t="shared" si="225"/>
        <v>#N/A</v>
      </c>
      <c r="HF37" s="179" t="e">
        <f t="shared" si="226"/>
        <v>#N/A</v>
      </c>
      <c r="HG37" s="179" t="e">
        <f t="shared" si="227"/>
        <v>#N/A</v>
      </c>
      <c r="HH37" s="179" t="e">
        <f t="shared" si="228"/>
        <v>#N/A</v>
      </c>
      <c r="HI37" s="179" t="e">
        <f t="shared" si="229"/>
        <v>#N/A</v>
      </c>
      <c r="HJ37" s="179" t="e">
        <f t="shared" si="230"/>
        <v>#N/A</v>
      </c>
      <c r="HK37" s="179" t="e">
        <f t="shared" si="231"/>
        <v>#N/A</v>
      </c>
      <c r="HL37" s="179" t="e">
        <f t="shared" si="232"/>
        <v>#N/A</v>
      </c>
      <c r="HM37" s="179" t="e">
        <f t="shared" si="233"/>
        <v>#N/A</v>
      </c>
      <c r="HN37" s="179" t="e">
        <f t="shared" si="234"/>
        <v>#N/A</v>
      </c>
      <c r="HO37" s="179" t="e">
        <f t="shared" si="235"/>
        <v>#N/A</v>
      </c>
    </row>
    <row r="38" spans="1:223" hidden="1" x14ac:dyDescent="0.25">
      <c r="A38" s="4">
        <v>35</v>
      </c>
      <c r="B38" s="104" t="str">
        <f t="shared" si="10"/>
        <v/>
      </c>
      <c r="C38" s="103"/>
      <c r="D38" s="104" t="str">
        <f t="shared" si="11"/>
        <v/>
      </c>
      <c r="E38" s="38" t="str">
        <f t="shared" si="0"/>
        <v/>
      </c>
      <c r="F38" s="38" t="str">
        <f t="shared" si="1"/>
        <v/>
      </c>
      <c r="G38" s="81" t="str">
        <f t="shared" si="12"/>
        <v/>
      </c>
      <c r="H38" s="24"/>
      <c r="I38" s="61"/>
      <c r="J38" s="82" t="str">
        <f>IF(AND(B38&gt;0,C38&gt;0,D38&gt;0,NOT(ISBLANK(H38))),(D38-B38)*VLOOKUP(H38,VLookups!$A$2:$B$8,2,FALSE),"")</f>
        <v/>
      </c>
      <c r="K38" s="83" t="str">
        <f t="shared" si="2"/>
        <v/>
      </c>
      <c r="L38" s="103"/>
      <c r="M38" s="34" t="str">
        <f>IF(AND(L38&gt;0,C38&gt;0,J38&gt;0,NOT(ISBLANK(H38))),ABS(VLOOKUP($L$1,VLookups!$A$38:$B$39,2,FALSE)-_xlfn.NORM.DIST(L38,G38,J38,TRUE)),"")</f>
        <v/>
      </c>
      <c r="N38" s="102" t="str">
        <f>IF(AND($B38&gt;0,$C38&gt;0,$D38&gt;0,NOT(ISBLANK($H38))),_xlfn.NORM.INV(ABS(VLOOKUP($L$1,VLookups!$A$38:$B$39,2,FALSE)-N$3),$G38,$J38),"")</f>
        <v/>
      </c>
      <c r="O38" s="101" t="str">
        <f>IF(AND($B38&gt;0,$C38&gt;0,$D38&gt;0,NOT(ISBLANK($H38))),_xlfn.NORM.INV(ABS(VLOOKUP($L$1,VLookups!$A$38:$B$39,2,FALSE)-O$3),$G38,$J38),"")</f>
        <v/>
      </c>
      <c r="P38" s="102" t="str">
        <f>IF(AND($B38&gt;0,$C38&gt;0,$D38&gt;0,NOT(ISBLANK($H38))),_xlfn.NORM.INV(ABS(VLOOKUP($L$1,VLookups!$A$38:$B$39,2,FALSE)-P$3),$G38,$J38),"")</f>
        <v/>
      </c>
      <c r="Q38" s="101" t="str">
        <f>IF(AND($B38&gt;0,$C38&gt;0,$D38&gt;0,NOT(ISBLANK($H38))),_xlfn.NORM.INV(ABS(VLOOKUP($L$1,VLookups!$A$38:$B$39,2,FALSE)-Q$3),$G38,$J38),"")</f>
        <v/>
      </c>
      <c r="R38" s="102" t="str">
        <f>IF(AND($B38&gt;0,$C38&gt;0,$D38&gt;0,NOT(ISBLANK($H38))),_xlfn.NORM.INV(ABS(VLOOKUP($L$1,VLookups!$A$38:$B$39,2,FALSE)-R$3),$G38,$J38),"")</f>
        <v/>
      </c>
      <c r="S38" s="101" t="str">
        <f>IF(AND($B38&gt;0,$C38&gt;0,$D38&gt;0,NOT(ISBLANK($H38))),_xlfn.NORM.INV(ABS(VLOOKUP($L$1,VLookups!$A$38:$B$39,2,FALSE)-S$3),$G38,$J38),"")</f>
        <v/>
      </c>
      <c r="T38" s="5"/>
      <c r="U38" s="178" t="str">
        <f t="shared" si="13"/>
        <v/>
      </c>
      <c r="V38" s="52" t="str">
        <f t="shared" ref="V38:AO38" si="314">IF(ISNONTEXT($U38),W38-$U38,"")</f>
        <v/>
      </c>
      <c r="W38" s="52" t="str">
        <f t="shared" si="314"/>
        <v/>
      </c>
      <c r="X38" s="52" t="str">
        <f t="shared" si="314"/>
        <v/>
      </c>
      <c r="Y38" s="52" t="str">
        <f t="shared" si="314"/>
        <v/>
      </c>
      <c r="Z38" s="52" t="str">
        <f t="shared" si="314"/>
        <v/>
      </c>
      <c r="AA38" s="52" t="str">
        <f t="shared" si="314"/>
        <v/>
      </c>
      <c r="AB38" s="52" t="str">
        <f t="shared" si="314"/>
        <v/>
      </c>
      <c r="AC38" s="52" t="str">
        <f t="shared" si="314"/>
        <v/>
      </c>
      <c r="AD38" s="52" t="str">
        <f t="shared" si="314"/>
        <v/>
      </c>
      <c r="AE38" s="52" t="str">
        <f t="shared" si="314"/>
        <v/>
      </c>
      <c r="AF38" s="52" t="str">
        <f t="shared" si="314"/>
        <v/>
      </c>
      <c r="AG38" s="52" t="str">
        <f t="shared" si="314"/>
        <v/>
      </c>
      <c r="AH38" s="52" t="str">
        <f t="shared" si="314"/>
        <v/>
      </c>
      <c r="AI38" s="52" t="str">
        <f t="shared" si="314"/>
        <v/>
      </c>
      <c r="AJ38" s="52" t="str">
        <f t="shared" si="314"/>
        <v/>
      </c>
      <c r="AK38" s="52" t="str">
        <f t="shared" si="314"/>
        <v/>
      </c>
      <c r="AL38" s="52" t="str">
        <f t="shared" si="314"/>
        <v/>
      </c>
      <c r="AM38" s="52" t="str">
        <f t="shared" si="314"/>
        <v/>
      </c>
      <c r="AN38" s="52" t="str">
        <f t="shared" si="314"/>
        <v/>
      </c>
      <c r="AO38" s="52" t="str">
        <f t="shared" si="314"/>
        <v/>
      </c>
      <c r="AP38" s="193" t="str">
        <f t="shared" si="15"/>
        <v/>
      </c>
      <c r="AQ38" s="52" t="str">
        <f t="shared" ref="AQ38:DB38" si="315">IF(ISNONTEXT($U38),AP38+$U38,"")</f>
        <v/>
      </c>
      <c r="AR38" s="52" t="str">
        <f t="shared" si="315"/>
        <v/>
      </c>
      <c r="AS38" s="52" t="str">
        <f t="shared" si="315"/>
        <v/>
      </c>
      <c r="AT38" s="52" t="str">
        <f t="shared" si="315"/>
        <v/>
      </c>
      <c r="AU38" s="52" t="str">
        <f t="shared" si="315"/>
        <v/>
      </c>
      <c r="AV38" s="52" t="str">
        <f t="shared" si="315"/>
        <v/>
      </c>
      <c r="AW38" s="52" t="str">
        <f t="shared" si="315"/>
        <v/>
      </c>
      <c r="AX38" s="52" t="str">
        <f t="shared" si="315"/>
        <v/>
      </c>
      <c r="AY38" s="52" t="str">
        <f t="shared" si="315"/>
        <v/>
      </c>
      <c r="AZ38" s="52" t="str">
        <f t="shared" si="315"/>
        <v/>
      </c>
      <c r="BA38" s="52" t="str">
        <f t="shared" si="315"/>
        <v/>
      </c>
      <c r="BB38" s="52" t="str">
        <f t="shared" si="315"/>
        <v/>
      </c>
      <c r="BC38" s="52" t="str">
        <f t="shared" si="315"/>
        <v/>
      </c>
      <c r="BD38" s="52" t="str">
        <f t="shared" si="315"/>
        <v/>
      </c>
      <c r="BE38" s="52" t="str">
        <f t="shared" si="315"/>
        <v/>
      </c>
      <c r="BF38" s="52" t="str">
        <f t="shared" si="315"/>
        <v/>
      </c>
      <c r="BG38" s="52" t="str">
        <f t="shared" si="315"/>
        <v/>
      </c>
      <c r="BH38" s="52" t="str">
        <f t="shared" si="315"/>
        <v/>
      </c>
      <c r="BI38" s="52" t="str">
        <f t="shared" si="315"/>
        <v/>
      </c>
      <c r="BJ38" s="52" t="str">
        <f t="shared" si="315"/>
        <v/>
      </c>
      <c r="BK38" s="52" t="str">
        <f t="shared" si="315"/>
        <v/>
      </c>
      <c r="BL38" s="52" t="str">
        <f t="shared" si="315"/>
        <v/>
      </c>
      <c r="BM38" s="52" t="str">
        <f t="shared" si="315"/>
        <v/>
      </c>
      <c r="BN38" s="52" t="str">
        <f t="shared" si="315"/>
        <v/>
      </c>
      <c r="BO38" s="52" t="str">
        <f t="shared" si="315"/>
        <v/>
      </c>
      <c r="BP38" s="52" t="str">
        <f t="shared" si="315"/>
        <v/>
      </c>
      <c r="BQ38" s="52" t="str">
        <f t="shared" si="315"/>
        <v/>
      </c>
      <c r="BR38" s="52" t="str">
        <f t="shared" si="315"/>
        <v/>
      </c>
      <c r="BS38" s="52" t="str">
        <f t="shared" si="315"/>
        <v/>
      </c>
      <c r="BT38" s="52" t="str">
        <f t="shared" si="315"/>
        <v/>
      </c>
      <c r="BU38" s="52" t="str">
        <f t="shared" si="315"/>
        <v/>
      </c>
      <c r="BV38" s="52" t="str">
        <f t="shared" si="315"/>
        <v/>
      </c>
      <c r="BW38" s="52" t="str">
        <f t="shared" si="315"/>
        <v/>
      </c>
      <c r="BX38" s="52" t="str">
        <f t="shared" si="315"/>
        <v/>
      </c>
      <c r="BY38" s="52" t="str">
        <f t="shared" si="315"/>
        <v/>
      </c>
      <c r="BZ38" s="52" t="str">
        <f t="shared" si="315"/>
        <v/>
      </c>
      <c r="CA38" s="52" t="str">
        <f t="shared" si="315"/>
        <v/>
      </c>
      <c r="CB38" s="52" t="str">
        <f t="shared" si="315"/>
        <v/>
      </c>
      <c r="CC38" s="52" t="str">
        <f t="shared" si="315"/>
        <v/>
      </c>
      <c r="CD38" s="52" t="str">
        <f t="shared" si="315"/>
        <v/>
      </c>
      <c r="CE38" s="52" t="str">
        <f t="shared" si="315"/>
        <v/>
      </c>
      <c r="CF38" s="52" t="str">
        <f t="shared" si="315"/>
        <v/>
      </c>
      <c r="CG38" s="52" t="str">
        <f t="shared" si="315"/>
        <v/>
      </c>
      <c r="CH38" s="52" t="str">
        <f t="shared" si="315"/>
        <v/>
      </c>
      <c r="CI38" s="52" t="str">
        <f t="shared" si="315"/>
        <v/>
      </c>
      <c r="CJ38" s="52" t="str">
        <f t="shared" si="315"/>
        <v/>
      </c>
      <c r="CK38" s="52" t="str">
        <f t="shared" si="315"/>
        <v/>
      </c>
      <c r="CL38" s="52" t="str">
        <f t="shared" si="315"/>
        <v/>
      </c>
      <c r="CM38" s="52" t="str">
        <f t="shared" si="315"/>
        <v/>
      </c>
      <c r="CN38" s="52" t="str">
        <f t="shared" si="315"/>
        <v/>
      </c>
      <c r="CO38" s="52" t="str">
        <f t="shared" si="315"/>
        <v/>
      </c>
      <c r="CP38" s="52" t="str">
        <f t="shared" si="315"/>
        <v/>
      </c>
      <c r="CQ38" s="52" t="str">
        <f t="shared" si="315"/>
        <v/>
      </c>
      <c r="CR38" s="52" t="str">
        <f t="shared" si="315"/>
        <v/>
      </c>
      <c r="CS38" s="52" t="str">
        <f t="shared" si="315"/>
        <v/>
      </c>
      <c r="CT38" s="52" t="str">
        <f t="shared" si="315"/>
        <v/>
      </c>
      <c r="CU38" s="52" t="str">
        <f t="shared" si="315"/>
        <v/>
      </c>
      <c r="CV38" s="52" t="str">
        <f t="shared" si="315"/>
        <v/>
      </c>
      <c r="CW38" s="52" t="str">
        <f t="shared" si="315"/>
        <v/>
      </c>
      <c r="CX38" s="52" t="str">
        <f t="shared" si="315"/>
        <v/>
      </c>
      <c r="CY38" s="52" t="str">
        <f t="shared" si="315"/>
        <v/>
      </c>
      <c r="CZ38" s="52" t="str">
        <f t="shared" si="315"/>
        <v/>
      </c>
      <c r="DA38" s="52" t="str">
        <f t="shared" si="315"/>
        <v/>
      </c>
      <c r="DB38" s="52" t="str">
        <f t="shared" si="315"/>
        <v/>
      </c>
      <c r="DC38" s="52" t="str">
        <f t="shared" ref="DC38:DR38" si="316">IF(ISNONTEXT($U38),DB38+$U38,"")</f>
        <v/>
      </c>
      <c r="DD38" s="52" t="str">
        <f t="shared" si="316"/>
        <v/>
      </c>
      <c r="DE38" s="52" t="str">
        <f t="shared" si="316"/>
        <v/>
      </c>
      <c r="DF38" s="52" t="str">
        <f t="shared" si="316"/>
        <v/>
      </c>
      <c r="DG38" s="52" t="str">
        <f t="shared" si="316"/>
        <v/>
      </c>
      <c r="DH38" s="52" t="str">
        <f t="shared" si="316"/>
        <v/>
      </c>
      <c r="DI38" s="52" t="str">
        <f t="shared" si="316"/>
        <v/>
      </c>
      <c r="DJ38" s="52" t="str">
        <f t="shared" si="316"/>
        <v/>
      </c>
      <c r="DK38" s="52" t="str">
        <f t="shared" si="316"/>
        <v/>
      </c>
      <c r="DL38" s="52" t="str">
        <f t="shared" si="316"/>
        <v/>
      </c>
      <c r="DM38" s="52" t="str">
        <f t="shared" si="316"/>
        <v/>
      </c>
      <c r="DN38" s="52" t="str">
        <f t="shared" si="316"/>
        <v/>
      </c>
      <c r="DO38" s="52" t="str">
        <f t="shared" si="316"/>
        <v/>
      </c>
      <c r="DP38" s="52" t="str">
        <f t="shared" si="316"/>
        <v/>
      </c>
      <c r="DQ38" s="52" t="str">
        <f t="shared" si="316"/>
        <v/>
      </c>
      <c r="DR38" s="52" t="str">
        <f t="shared" si="316"/>
        <v/>
      </c>
      <c r="DS38" s="179" t="e">
        <f t="shared" si="135"/>
        <v>#N/A</v>
      </c>
      <c r="DT38" s="179" t="e">
        <f t="shared" si="136"/>
        <v>#N/A</v>
      </c>
      <c r="DU38" s="179" t="e">
        <f t="shared" si="137"/>
        <v>#N/A</v>
      </c>
      <c r="DV38" s="179" t="e">
        <f t="shared" si="138"/>
        <v>#N/A</v>
      </c>
      <c r="DW38" s="179" t="e">
        <f t="shared" si="139"/>
        <v>#N/A</v>
      </c>
      <c r="DX38" s="179" t="e">
        <f t="shared" si="140"/>
        <v>#N/A</v>
      </c>
      <c r="DY38" s="179" t="e">
        <f t="shared" si="141"/>
        <v>#N/A</v>
      </c>
      <c r="DZ38" s="179" t="e">
        <f t="shared" si="142"/>
        <v>#N/A</v>
      </c>
      <c r="EA38" s="179" t="e">
        <f t="shared" si="143"/>
        <v>#N/A</v>
      </c>
      <c r="EB38" s="179" t="e">
        <f t="shared" si="144"/>
        <v>#N/A</v>
      </c>
      <c r="EC38" s="179" t="e">
        <f t="shared" si="145"/>
        <v>#N/A</v>
      </c>
      <c r="ED38" s="179" t="e">
        <f t="shared" si="146"/>
        <v>#N/A</v>
      </c>
      <c r="EE38" s="179" t="e">
        <f t="shared" si="147"/>
        <v>#N/A</v>
      </c>
      <c r="EF38" s="179" t="e">
        <f t="shared" si="148"/>
        <v>#N/A</v>
      </c>
      <c r="EG38" s="179" t="e">
        <f t="shared" si="149"/>
        <v>#N/A</v>
      </c>
      <c r="EH38" s="179" t="e">
        <f t="shared" si="150"/>
        <v>#N/A</v>
      </c>
      <c r="EI38" s="179" t="e">
        <f t="shared" si="151"/>
        <v>#N/A</v>
      </c>
      <c r="EJ38" s="179" t="e">
        <f t="shared" si="152"/>
        <v>#N/A</v>
      </c>
      <c r="EK38" s="179" t="e">
        <f t="shared" si="153"/>
        <v>#N/A</v>
      </c>
      <c r="EL38" s="179" t="e">
        <f t="shared" si="154"/>
        <v>#N/A</v>
      </c>
      <c r="EM38" s="179" t="e">
        <f t="shared" si="155"/>
        <v>#N/A</v>
      </c>
      <c r="EN38" s="179" t="e">
        <f t="shared" si="156"/>
        <v>#N/A</v>
      </c>
      <c r="EO38" s="179" t="e">
        <f t="shared" si="157"/>
        <v>#N/A</v>
      </c>
      <c r="EP38" s="179" t="e">
        <f t="shared" si="158"/>
        <v>#N/A</v>
      </c>
      <c r="EQ38" s="179" t="e">
        <f t="shared" si="159"/>
        <v>#N/A</v>
      </c>
      <c r="ER38" s="179" t="e">
        <f t="shared" si="160"/>
        <v>#N/A</v>
      </c>
      <c r="ES38" s="179" t="e">
        <f t="shared" si="161"/>
        <v>#N/A</v>
      </c>
      <c r="ET38" s="179" t="e">
        <f t="shared" si="162"/>
        <v>#N/A</v>
      </c>
      <c r="EU38" s="179" t="e">
        <f t="shared" si="163"/>
        <v>#N/A</v>
      </c>
      <c r="EV38" s="179" t="e">
        <f t="shared" si="164"/>
        <v>#N/A</v>
      </c>
      <c r="EW38" s="179" t="e">
        <f t="shared" si="165"/>
        <v>#N/A</v>
      </c>
      <c r="EX38" s="179" t="e">
        <f t="shared" si="166"/>
        <v>#N/A</v>
      </c>
      <c r="EY38" s="179" t="e">
        <f t="shared" si="167"/>
        <v>#N/A</v>
      </c>
      <c r="EZ38" s="179" t="e">
        <f t="shared" si="168"/>
        <v>#N/A</v>
      </c>
      <c r="FA38" s="179" t="e">
        <f t="shared" si="169"/>
        <v>#N/A</v>
      </c>
      <c r="FB38" s="179" t="e">
        <f t="shared" si="170"/>
        <v>#N/A</v>
      </c>
      <c r="FC38" s="179" t="e">
        <f t="shared" si="171"/>
        <v>#N/A</v>
      </c>
      <c r="FD38" s="179" t="e">
        <f t="shared" si="172"/>
        <v>#N/A</v>
      </c>
      <c r="FE38" s="179" t="e">
        <f t="shared" si="173"/>
        <v>#N/A</v>
      </c>
      <c r="FF38" s="179" t="e">
        <f t="shared" si="174"/>
        <v>#N/A</v>
      </c>
      <c r="FG38" s="179" t="e">
        <f t="shared" si="175"/>
        <v>#N/A</v>
      </c>
      <c r="FH38" s="179" t="e">
        <f t="shared" si="176"/>
        <v>#N/A</v>
      </c>
      <c r="FI38" s="179" t="e">
        <f t="shared" si="177"/>
        <v>#N/A</v>
      </c>
      <c r="FJ38" s="179" t="e">
        <f t="shared" si="178"/>
        <v>#N/A</v>
      </c>
      <c r="FK38" s="179" t="e">
        <f t="shared" si="179"/>
        <v>#N/A</v>
      </c>
      <c r="FL38" s="179" t="e">
        <f t="shared" si="180"/>
        <v>#N/A</v>
      </c>
      <c r="FM38" s="179" t="e">
        <f t="shared" si="181"/>
        <v>#N/A</v>
      </c>
      <c r="FN38" s="179" t="e">
        <f t="shared" si="182"/>
        <v>#N/A</v>
      </c>
      <c r="FO38" s="179" t="e">
        <f t="shared" si="183"/>
        <v>#N/A</v>
      </c>
      <c r="FP38" s="179" t="e">
        <f t="shared" si="184"/>
        <v>#N/A</v>
      </c>
      <c r="FQ38" s="179" t="e">
        <f t="shared" si="185"/>
        <v>#N/A</v>
      </c>
      <c r="FR38" s="179" t="e">
        <f t="shared" si="186"/>
        <v>#N/A</v>
      </c>
      <c r="FS38" s="179" t="e">
        <f t="shared" si="187"/>
        <v>#N/A</v>
      </c>
      <c r="FT38" s="179" t="e">
        <f t="shared" si="188"/>
        <v>#N/A</v>
      </c>
      <c r="FU38" s="179" t="e">
        <f t="shared" si="189"/>
        <v>#N/A</v>
      </c>
      <c r="FV38" s="179" t="e">
        <f t="shared" si="190"/>
        <v>#N/A</v>
      </c>
      <c r="FW38" s="179" t="e">
        <f t="shared" si="191"/>
        <v>#N/A</v>
      </c>
      <c r="FX38" s="179" t="e">
        <f t="shared" si="192"/>
        <v>#N/A</v>
      </c>
      <c r="FY38" s="179" t="e">
        <f t="shared" si="193"/>
        <v>#N/A</v>
      </c>
      <c r="FZ38" s="179" t="e">
        <f t="shared" si="194"/>
        <v>#N/A</v>
      </c>
      <c r="GA38" s="179" t="e">
        <f t="shared" si="195"/>
        <v>#N/A</v>
      </c>
      <c r="GB38" s="179" t="e">
        <f t="shared" si="196"/>
        <v>#N/A</v>
      </c>
      <c r="GC38" s="179" t="e">
        <f t="shared" si="197"/>
        <v>#N/A</v>
      </c>
      <c r="GD38" s="179" t="e">
        <f t="shared" si="198"/>
        <v>#N/A</v>
      </c>
      <c r="GE38" s="179" t="e">
        <f t="shared" si="199"/>
        <v>#N/A</v>
      </c>
      <c r="GF38" s="179" t="e">
        <f t="shared" si="200"/>
        <v>#N/A</v>
      </c>
      <c r="GG38" s="179" t="e">
        <f t="shared" si="201"/>
        <v>#N/A</v>
      </c>
      <c r="GH38" s="179" t="e">
        <f t="shared" si="202"/>
        <v>#N/A</v>
      </c>
      <c r="GI38" s="179" t="e">
        <f t="shared" si="203"/>
        <v>#N/A</v>
      </c>
      <c r="GJ38" s="179" t="e">
        <f t="shared" si="204"/>
        <v>#N/A</v>
      </c>
      <c r="GK38" s="179" t="e">
        <f t="shared" si="205"/>
        <v>#N/A</v>
      </c>
      <c r="GL38" s="179" t="e">
        <f t="shared" si="206"/>
        <v>#N/A</v>
      </c>
      <c r="GM38" s="179" t="e">
        <f t="shared" si="207"/>
        <v>#N/A</v>
      </c>
      <c r="GN38" s="179" t="e">
        <f t="shared" si="208"/>
        <v>#N/A</v>
      </c>
      <c r="GO38" s="179" t="e">
        <f t="shared" si="209"/>
        <v>#N/A</v>
      </c>
      <c r="GP38" s="179" t="e">
        <f t="shared" si="210"/>
        <v>#N/A</v>
      </c>
      <c r="GQ38" s="179" t="e">
        <f t="shared" si="211"/>
        <v>#N/A</v>
      </c>
      <c r="GR38" s="179" t="e">
        <f t="shared" si="212"/>
        <v>#N/A</v>
      </c>
      <c r="GS38" s="179" t="e">
        <f t="shared" si="213"/>
        <v>#N/A</v>
      </c>
      <c r="GT38" s="179" t="e">
        <f t="shared" si="214"/>
        <v>#N/A</v>
      </c>
      <c r="GU38" s="179" t="e">
        <f t="shared" si="215"/>
        <v>#N/A</v>
      </c>
      <c r="GV38" s="179" t="e">
        <f t="shared" si="216"/>
        <v>#N/A</v>
      </c>
      <c r="GW38" s="179" t="e">
        <f t="shared" si="217"/>
        <v>#N/A</v>
      </c>
      <c r="GX38" s="179" t="e">
        <f t="shared" si="218"/>
        <v>#N/A</v>
      </c>
      <c r="GY38" s="179" t="e">
        <f t="shared" si="219"/>
        <v>#N/A</v>
      </c>
      <c r="GZ38" s="179" t="e">
        <f t="shared" si="220"/>
        <v>#N/A</v>
      </c>
      <c r="HA38" s="179" t="e">
        <f t="shared" si="221"/>
        <v>#N/A</v>
      </c>
      <c r="HB38" s="179" t="e">
        <f t="shared" si="222"/>
        <v>#N/A</v>
      </c>
      <c r="HC38" s="179" t="e">
        <f t="shared" si="223"/>
        <v>#N/A</v>
      </c>
      <c r="HD38" s="179" t="e">
        <f t="shared" si="224"/>
        <v>#N/A</v>
      </c>
      <c r="HE38" s="179" t="e">
        <f t="shared" si="225"/>
        <v>#N/A</v>
      </c>
      <c r="HF38" s="179" t="e">
        <f t="shared" si="226"/>
        <v>#N/A</v>
      </c>
      <c r="HG38" s="179" t="e">
        <f t="shared" si="227"/>
        <v>#N/A</v>
      </c>
      <c r="HH38" s="179" t="e">
        <f t="shared" si="228"/>
        <v>#N/A</v>
      </c>
      <c r="HI38" s="179" t="e">
        <f t="shared" si="229"/>
        <v>#N/A</v>
      </c>
      <c r="HJ38" s="179" t="e">
        <f t="shared" si="230"/>
        <v>#N/A</v>
      </c>
      <c r="HK38" s="179" t="e">
        <f t="shared" si="231"/>
        <v>#N/A</v>
      </c>
      <c r="HL38" s="179" t="e">
        <f t="shared" si="232"/>
        <v>#N/A</v>
      </c>
      <c r="HM38" s="179" t="e">
        <f t="shared" si="233"/>
        <v>#N/A</v>
      </c>
      <c r="HN38" s="179" t="e">
        <f t="shared" si="234"/>
        <v>#N/A</v>
      </c>
      <c r="HO38" s="179" t="e">
        <f t="shared" si="235"/>
        <v>#N/A</v>
      </c>
    </row>
    <row r="39" spans="1:223" hidden="1" x14ac:dyDescent="0.25">
      <c r="A39" s="4">
        <v>36</v>
      </c>
      <c r="B39" s="104" t="str">
        <f t="shared" si="10"/>
        <v/>
      </c>
      <c r="C39" s="103"/>
      <c r="D39" s="104" t="str">
        <f t="shared" si="11"/>
        <v/>
      </c>
      <c r="E39" s="38" t="str">
        <f t="shared" si="0"/>
        <v/>
      </c>
      <c r="F39" s="38" t="str">
        <f t="shared" si="1"/>
        <v/>
      </c>
      <c r="G39" s="81" t="str">
        <f t="shared" si="12"/>
        <v/>
      </c>
      <c r="H39" s="24"/>
      <c r="I39" s="61"/>
      <c r="J39" s="82" t="str">
        <f>IF(AND(B39&gt;0,C39&gt;0,D39&gt;0,NOT(ISBLANK(H39))),(D39-B39)*VLOOKUP(H39,VLookups!$A$2:$B$8,2,FALSE),"")</f>
        <v/>
      </c>
      <c r="K39" s="83" t="str">
        <f t="shared" si="2"/>
        <v/>
      </c>
      <c r="L39" s="103"/>
      <c r="M39" s="34" t="str">
        <f>IF(AND(L39&gt;0,C39&gt;0,J39&gt;0,NOT(ISBLANK(H39))),ABS(VLOOKUP($L$1,VLookups!$A$38:$B$39,2,FALSE)-_xlfn.NORM.DIST(L39,G39,J39,TRUE)),"")</f>
        <v/>
      </c>
      <c r="N39" s="102" t="str">
        <f>IF(AND($B39&gt;0,$C39&gt;0,$D39&gt;0,NOT(ISBLANK($H39))),_xlfn.NORM.INV(ABS(VLOOKUP($L$1,VLookups!$A$38:$B$39,2,FALSE)-N$3),$G39,$J39),"")</f>
        <v/>
      </c>
      <c r="O39" s="101" t="str">
        <f>IF(AND($B39&gt;0,$C39&gt;0,$D39&gt;0,NOT(ISBLANK($H39))),_xlfn.NORM.INV(ABS(VLOOKUP($L$1,VLookups!$A$38:$B$39,2,FALSE)-O$3),$G39,$J39),"")</f>
        <v/>
      </c>
      <c r="P39" s="102" t="str">
        <f>IF(AND($B39&gt;0,$C39&gt;0,$D39&gt;0,NOT(ISBLANK($H39))),_xlfn.NORM.INV(ABS(VLOOKUP($L$1,VLookups!$A$38:$B$39,2,FALSE)-P$3),$G39,$J39),"")</f>
        <v/>
      </c>
      <c r="Q39" s="101" t="str">
        <f>IF(AND($B39&gt;0,$C39&gt;0,$D39&gt;0,NOT(ISBLANK($H39))),_xlfn.NORM.INV(ABS(VLOOKUP($L$1,VLookups!$A$38:$B$39,2,FALSE)-Q$3),$G39,$J39),"")</f>
        <v/>
      </c>
      <c r="R39" s="102" t="str">
        <f>IF(AND($B39&gt;0,$C39&gt;0,$D39&gt;0,NOT(ISBLANK($H39))),_xlfn.NORM.INV(ABS(VLOOKUP($L$1,VLookups!$A$38:$B$39,2,FALSE)-R$3),$G39,$J39),"")</f>
        <v/>
      </c>
      <c r="S39" s="101" t="str">
        <f>IF(AND($B39&gt;0,$C39&gt;0,$D39&gt;0,NOT(ISBLANK($H39))),_xlfn.NORM.INV(ABS(VLOOKUP($L$1,VLookups!$A$38:$B$39,2,FALSE)-S$3),$G39,$J39),"")</f>
        <v/>
      </c>
      <c r="T39" s="5"/>
      <c r="U39" s="178" t="str">
        <f t="shared" si="13"/>
        <v/>
      </c>
      <c r="V39" s="52" t="str">
        <f t="shared" ref="V39:AO39" si="317">IF(ISNONTEXT($U39),W39-$U39,"")</f>
        <v/>
      </c>
      <c r="W39" s="52" t="str">
        <f t="shared" si="317"/>
        <v/>
      </c>
      <c r="X39" s="52" t="str">
        <f t="shared" si="317"/>
        <v/>
      </c>
      <c r="Y39" s="52" t="str">
        <f t="shared" si="317"/>
        <v/>
      </c>
      <c r="Z39" s="52" t="str">
        <f t="shared" si="317"/>
        <v/>
      </c>
      <c r="AA39" s="52" t="str">
        <f t="shared" si="317"/>
        <v/>
      </c>
      <c r="AB39" s="52" t="str">
        <f t="shared" si="317"/>
        <v/>
      </c>
      <c r="AC39" s="52" t="str">
        <f t="shared" si="317"/>
        <v/>
      </c>
      <c r="AD39" s="52" t="str">
        <f t="shared" si="317"/>
        <v/>
      </c>
      <c r="AE39" s="52" t="str">
        <f t="shared" si="317"/>
        <v/>
      </c>
      <c r="AF39" s="52" t="str">
        <f t="shared" si="317"/>
        <v/>
      </c>
      <c r="AG39" s="52" t="str">
        <f t="shared" si="317"/>
        <v/>
      </c>
      <c r="AH39" s="52" t="str">
        <f t="shared" si="317"/>
        <v/>
      </c>
      <c r="AI39" s="52" t="str">
        <f t="shared" si="317"/>
        <v/>
      </c>
      <c r="AJ39" s="52" t="str">
        <f t="shared" si="317"/>
        <v/>
      </c>
      <c r="AK39" s="52" t="str">
        <f t="shared" si="317"/>
        <v/>
      </c>
      <c r="AL39" s="52" t="str">
        <f t="shared" si="317"/>
        <v/>
      </c>
      <c r="AM39" s="52" t="str">
        <f t="shared" si="317"/>
        <v/>
      </c>
      <c r="AN39" s="52" t="str">
        <f t="shared" si="317"/>
        <v/>
      </c>
      <c r="AO39" s="52" t="str">
        <f t="shared" si="317"/>
        <v/>
      </c>
      <c r="AP39" s="193" t="str">
        <f t="shared" si="15"/>
        <v/>
      </c>
      <c r="AQ39" s="52" t="str">
        <f t="shared" ref="AQ39:DB39" si="318">IF(ISNONTEXT($U39),AP39+$U39,"")</f>
        <v/>
      </c>
      <c r="AR39" s="52" t="str">
        <f t="shared" si="318"/>
        <v/>
      </c>
      <c r="AS39" s="52" t="str">
        <f t="shared" si="318"/>
        <v/>
      </c>
      <c r="AT39" s="52" t="str">
        <f t="shared" si="318"/>
        <v/>
      </c>
      <c r="AU39" s="52" t="str">
        <f t="shared" si="318"/>
        <v/>
      </c>
      <c r="AV39" s="52" t="str">
        <f t="shared" si="318"/>
        <v/>
      </c>
      <c r="AW39" s="52" t="str">
        <f t="shared" si="318"/>
        <v/>
      </c>
      <c r="AX39" s="52" t="str">
        <f t="shared" si="318"/>
        <v/>
      </c>
      <c r="AY39" s="52" t="str">
        <f t="shared" si="318"/>
        <v/>
      </c>
      <c r="AZ39" s="52" t="str">
        <f t="shared" si="318"/>
        <v/>
      </c>
      <c r="BA39" s="52" t="str">
        <f t="shared" si="318"/>
        <v/>
      </c>
      <c r="BB39" s="52" t="str">
        <f t="shared" si="318"/>
        <v/>
      </c>
      <c r="BC39" s="52" t="str">
        <f t="shared" si="318"/>
        <v/>
      </c>
      <c r="BD39" s="52" t="str">
        <f t="shared" si="318"/>
        <v/>
      </c>
      <c r="BE39" s="52" t="str">
        <f t="shared" si="318"/>
        <v/>
      </c>
      <c r="BF39" s="52" t="str">
        <f t="shared" si="318"/>
        <v/>
      </c>
      <c r="BG39" s="52" t="str">
        <f t="shared" si="318"/>
        <v/>
      </c>
      <c r="BH39" s="52" t="str">
        <f t="shared" si="318"/>
        <v/>
      </c>
      <c r="BI39" s="52" t="str">
        <f t="shared" si="318"/>
        <v/>
      </c>
      <c r="BJ39" s="52" t="str">
        <f t="shared" si="318"/>
        <v/>
      </c>
      <c r="BK39" s="52" t="str">
        <f t="shared" si="318"/>
        <v/>
      </c>
      <c r="BL39" s="52" t="str">
        <f t="shared" si="318"/>
        <v/>
      </c>
      <c r="BM39" s="52" t="str">
        <f t="shared" si="318"/>
        <v/>
      </c>
      <c r="BN39" s="52" t="str">
        <f t="shared" si="318"/>
        <v/>
      </c>
      <c r="BO39" s="52" t="str">
        <f t="shared" si="318"/>
        <v/>
      </c>
      <c r="BP39" s="52" t="str">
        <f t="shared" si="318"/>
        <v/>
      </c>
      <c r="BQ39" s="52" t="str">
        <f t="shared" si="318"/>
        <v/>
      </c>
      <c r="BR39" s="52" t="str">
        <f t="shared" si="318"/>
        <v/>
      </c>
      <c r="BS39" s="52" t="str">
        <f t="shared" si="318"/>
        <v/>
      </c>
      <c r="BT39" s="52" t="str">
        <f t="shared" si="318"/>
        <v/>
      </c>
      <c r="BU39" s="52" t="str">
        <f t="shared" si="318"/>
        <v/>
      </c>
      <c r="BV39" s="52" t="str">
        <f t="shared" si="318"/>
        <v/>
      </c>
      <c r="BW39" s="52" t="str">
        <f t="shared" si="318"/>
        <v/>
      </c>
      <c r="BX39" s="52" t="str">
        <f t="shared" si="318"/>
        <v/>
      </c>
      <c r="BY39" s="52" t="str">
        <f t="shared" si="318"/>
        <v/>
      </c>
      <c r="BZ39" s="52" t="str">
        <f t="shared" si="318"/>
        <v/>
      </c>
      <c r="CA39" s="52" t="str">
        <f t="shared" si="318"/>
        <v/>
      </c>
      <c r="CB39" s="52" t="str">
        <f t="shared" si="318"/>
        <v/>
      </c>
      <c r="CC39" s="52" t="str">
        <f t="shared" si="318"/>
        <v/>
      </c>
      <c r="CD39" s="52" t="str">
        <f t="shared" si="318"/>
        <v/>
      </c>
      <c r="CE39" s="52" t="str">
        <f t="shared" si="318"/>
        <v/>
      </c>
      <c r="CF39" s="52" t="str">
        <f t="shared" si="318"/>
        <v/>
      </c>
      <c r="CG39" s="52" t="str">
        <f t="shared" si="318"/>
        <v/>
      </c>
      <c r="CH39" s="52" t="str">
        <f t="shared" si="318"/>
        <v/>
      </c>
      <c r="CI39" s="52" t="str">
        <f t="shared" si="318"/>
        <v/>
      </c>
      <c r="CJ39" s="52" t="str">
        <f t="shared" si="318"/>
        <v/>
      </c>
      <c r="CK39" s="52" t="str">
        <f t="shared" si="318"/>
        <v/>
      </c>
      <c r="CL39" s="52" t="str">
        <f t="shared" si="318"/>
        <v/>
      </c>
      <c r="CM39" s="52" t="str">
        <f t="shared" si="318"/>
        <v/>
      </c>
      <c r="CN39" s="52" t="str">
        <f t="shared" si="318"/>
        <v/>
      </c>
      <c r="CO39" s="52" t="str">
        <f t="shared" si="318"/>
        <v/>
      </c>
      <c r="CP39" s="52" t="str">
        <f t="shared" si="318"/>
        <v/>
      </c>
      <c r="CQ39" s="52" t="str">
        <f t="shared" si="318"/>
        <v/>
      </c>
      <c r="CR39" s="52" t="str">
        <f t="shared" si="318"/>
        <v/>
      </c>
      <c r="CS39" s="52" t="str">
        <f t="shared" si="318"/>
        <v/>
      </c>
      <c r="CT39" s="52" t="str">
        <f t="shared" si="318"/>
        <v/>
      </c>
      <c r="CU39" s="52" t="str">
        <f t="shared" si="318"/>
        <v/>
      </c>
      <c r="CV39" s="52" t="str">
        <f t="shared" si="318"/>
        <v/>
      </c>
      <c r="CW39" s="52" t="str">
        <f t="shared" si="318"/>
        <v/>
      </c>
      <c r="CX39" s="52" t="str">
        <f t="shared" si="318"/>
        <v/>
      </c>
      <c r="CY39" s="52" t="str">
        <f t="shared" si="318"/>
        <v/>
      </c>
      <c r="CZ39" s="52" t="str">
        <f t="shared" si="318"/>
        <v/>
      </c>
      <c r="DA39" s="52" t="str">
        <f t="shared" si="318"/>
        <v/>
      </c>
      <c r="DB39" s="52" t="str">
        <f t="shared" si="318"/>
        <v/>
      </c>
      <c r="DC39" s="52" t="str">
        <f t="shared" ref="DC39:DR39" si="319">IF(ISNONTEXT($U39),DB39+$U39,"")</f>
        <v/>
      </c>
      <c r="DD39" s="52" t="str">
        <f t="shared" si="319"/>
        <v/>
      </c>
      <c r="DE39" s="52" t="str">
        <f t="shared" si="319"/>
        <v/>
      </c>
      <c r="DF39" s="52" t="str">
        <f t="shared" si="319"/>
        <v/>
      </c>
      <c r="DG39" s="52" t="str">
        <f t="shared" si="319"/>
        <v/>
      </c>
      <c r="DH39" s="52" t="str">
        <f t="shared" si="319"/>
        <v/>
      </c>
      <c r="DI39" s="52" t="str">
        <f t="shared" si="319"/>
        <v/>
      </c>
      <c r="DJ39" s="52" t="str">
        <f t="shared" si="319"/>
        <v/>
      </c>
      <c r="DK39" s="52" t="str">
        <f t="shared" si="319"/>
        <v/>
      </c>
      <c r="DL39" s="52" t="str">
        <f t="shared" si="319"/>
        <v/>
      </c>
      <c r="DM39" s="52" t="str">
        <f t="shared" si="319"/>
        <v/>
      </c>
      <c r="DN39" s="52" t="str">
        <f t="shared" si="319"/>
        <v/>
      </c>
      <c r="DO39" s="52" t="str">
        <f t="shared" si="319"/>
        <v/>
      </c>
      <c r="DP39" s="52" t="str">
        <f t="shared" si="319"/>
        <v/>
      </c>
      <c r="DQ39" s="52" t="str">
        <f t="shared" si="319"/>
        <v/>
      </c>
      <c r="DR39" s="52" t="str">
        <f t="shared" si="319"/>
        <v/>
      </c>
      <c r="DS39" s="179" t="e">
        <f t="shared" si="135"/>
        <v>#N/A</v>
      </c>
      <c r="DT39" s="179" t="e">
        <f t="shared" si="136"/>
        <v>#N/A</v>
      </c>
      <c r="DU39" s="179" t="e">
        <f t="shared" si="137"/>
        <v>#N/A</v>
      </c>
      <c r="DV39" s="179" t="e">
        <f t="shared" si="138"/>
        <v>#N/A</v>
      </c>
      <c r="DW39" s="179" t="e">
        <f t="shared" si="139"/>
        <v>#N/A</v>
      </c>
      <c r="DX39" s="179" t="e">
        <f t="shared" si="140"/>
        <v>#N/A</v>
      </c>
      <c r="DY39" s="179" t="e">
        <f t="shared" si="141"/>
        <v>#N/A</v>
      </c>
      <c r="DZ39" s="179" t="e">
        <f t="shared" si="142"/>
        <v>#N/A</v>
      </c>
      <c r="EA39" s="179" t="e">
        <f t="shared" si="143"/>
        <v>#N/A</v>
      </c>
      <c r="EB39" s="179" t="e">
        <f t="shared" si="144"/>
        <v>#N/A</v>
      </c>
      <c r="EC39" s="179" t="e">
        <f t="shared" si="145"/>
        <v>#N/A</v>
      </c>
      <c r="ED39" s="179" t="e">
        <f t="shared" si="146"/>
        <v>#N/A</v>
      </c>
      <c r="EE39" s="179" t="e">
        <f t="shared" si="147"/>
        <v>#N/A</v>
      </c>
      <c r="EF39" s="179" t="e">
        <f t="shared" si="148"/>
        <v>#N/A</v>
      </c>
      <c r="EG39" s="179" t="e">
        <f t="shared" si="149"/>
        <v>#N/A</v>
      </c>
      <c r="EH39" s="179" t="e">
        <f t="shared" si="150"/>
        <v>#N/A</v>
      </c>
      <c r="EI39" s="179" t="e">
        <f t="shared" si="151"/>
        <v>#N/A</v>
      </c>
      <c r="EJ39" s="179" t="e">
        <f t="shared" si="152"/>
        <v>#N/A</v>
      </c>
      <c r="EK39" s="179" t="e">
        <f t="shared" si="153"/>
        <v>#N/A</v>
      </c>
      <c r="EL39" s="179" t="e">
        <f t="shared" si="154"/>
        <v>#N/A</v>
      </c>
      <c r="EM39" s="179" t="e">
        <f t="shared" si="155"/>
        <v>#N/A</v>
      </c>
      <c r="EN39" s="179" t="e">
        <f t="shared" si="156"/>
        <v>#N/A</v>
      </c>
      <c r="EO39" s="179" t="e">
        <f t="shared" si="157"/>
        <v>#N/A</v>
      </c>
      <c r="EP39" s="179" t="e">
        <f t="shared" si="158"/>
        <v>#N/A</v>
      </c>
      <c r="EQ39" s="179" t="e">
        <f t="shared" si="159"/>
        <v>#N/A</v>
      </c>
      <c r="ER39" s="179" t="e">
        <f t="shared" si="160"/>
        <v>#N/A</v>
      </c>
      <c r="ES39" s="179" t="e">
        <f t="shared" si="161"/>
        <v>#N/A</v>
      </c>
      <c r="ET39" s="179" t="e">
        <f t="shared" si="162"/>
        <v>#N/A</v>
      </c>
      <c r="EU39" s="179" t="e">
        <f t="shared" si="163"/>
        <v>#N/A</v>
      </c>
      <c r="EV39" s="179" t="e">
        <f t="shared" si="164"/>
        <v>#N/A</v>
      </c>
      <c r="EW39" s="179" t="e">
        <f t="shared" si="165"/>
        <v>#N/A</v>
      </c>
      <c r="EX39" s="179" t="e">
        <f t="shared" si="166"/>
        <v>#N/A</v>
      </c>
      <c r="EY39" s="179" t="e">
        <f t="shared" si="167"/>
        <v>#N/A</v>
      </c>
      <c r="EZ39" s="179" t="e">
        <f t="shared" si="168"/>
        <v>#N/A</v>
      </c>
      <c r="FA39" s="179" t="e">
        <f t="shared" si="169"/>
        <v>#N/A</v>
      </c>
      <c r="FB39" s="179" t="e">
        <f t="shared" si="170"/>
        <v>#N/A</v>
      </c>
      <c r="FC39" s="179" t="e">
        <f t="shared" si="171"/>
        <v>#N/A</v>
      </c>
      <c r="FD39" s="179" t="e">
        <f t="shared" si="172"/>
        <v>#N/A</v>
      </c>
      <c r="FE39" s="179" t="e">
        <f t="shared" si="173"/>
        <v>#N/A</v>
      </c>
      <c r="FF39" s="179" t="e">
        <f t="shared" si="174"/>
        <v>#N/A</v>
      </c>
      <c r="FG39" s="179" t="e">
        <f t="shared" si="175"/>
        <v>#N/A</v>
      </c>
      <c r="FH39" s="179" t="e">
        <f t="shared" si="176"/>
        <v>#N/A</v>
      </c>
      <c r="FI39" s="179" t="e">
        <f t="shared" si="177"/>
        <v>#N/A</v>
      </c>
      <c r="FJ39" s="179" t="e">
        <f t="shared" si="178"/>
        <v>#N/A</v>
      </c>
      <c r="FK39" s="179" t="e">
        <f t="shared" si="179"/>
        <v>#N/A</v>
      </c>
      <c r="FL39" s="179" t="e">
        <f t="shared" si="180"/>
        <v>#N/A</v>
      </c>
      <c r="FM39" s="179" t="e">
        <f t="shared" si="181"/>
        <v>#N/A</v>
      </c>
      <c r="FN39" s="179" t="e">
        <f t="shared" si="182"/>
        <v>#N/A</v>
      </c>
      <c r="FO39" s="179" t="e">
        <f t="shared" si="183"/>
        <v>#N/A</v>
      </c>
      <c r="FP39" s="179" t="e">
        <f t="shared" si="184"/>
        <v>#N/A</v>
      </c>
      <c r="FQ39" s="179" t="e">
        <f t="shared" si="185"/>
        <v>#N/A</v>
      </c>
      <c r="FR39" s="179" t="e">
        <f t="shared" si="186"/>
        <v>#N/A</v>
      </c>
      <c r="FS39" s="179" t="e">
        <f t="shared" si="187"/>
        <v>#N/A</v>
      </c>
      <c r="FT39" s="179" t="e">
        <f t="shared" si="188"/>
        <v>#N/A</v>
      </c>
      <c r="FU39" s="179" t="e">
        <f t="shared" si="189"/>
        <v>#N/A</v>
      </c>
      <c r="FV39" s="179" t="e">
        <f t="shared" si="190"/>
        <v>#N/A</v>
      </c>
      <c r="FW39" s="179" t="e">
        <f t="shared" si="191"/>
        <v>#N/A</v>
      </c>
      <c r="FX39" s="179" t="e">
        <f t="shared" si="192"/>
        <v>#N/A</v>
      </c>
      <c r="FY39" s="179" t="e">
        <f t="shared" si="193"/>
        <v>#N/A</v>
      </c>
      <c r="FZ39" s="179" t="e">
        <f t="shared" si="194"/>
        <v>#N/A</v>
      </c>
      <c r="GA39" s="179" t="e">
        <f t="shared" si="195"/>
        <v>#N/A</v>
      </c>
      <c r="GB39" s="179" t="e">
        <f t="shared" si="196"/>
        <v>#N/A</v>
      </c>
      <c r="GC39" s="179" t="e">
        <f t="shared" si="197"/>
        <v>#N/A</v>
      </c>
      <c r="GD39" s="179" t="e">
        <f t="shared" si="198"/>
        <v>#N/A</v>
      </c>
      <c r="GE39" s="179" t="e">
        <f t="shared" si="199"/>
        <v>#N/A</v>
      </c>
      <c r="GF39" s="179" t="e">
        <f t="shared" si="200"/>
        <v>#N/A</v>
      </c>
      <c r="GG39" s="179" t="e">
        <f t="shared" si="201"/>
        <v>#N/A</v>
      </c>
      <c r="GH39" s="179" t="e">
        <f t="shared" si="202"/>
        <v>#N/A</v>
      </c>
      <c r="GI39" s="179" t="e">
        <f t="shared" si="203"/>
        <v>#N/A</v>
      </c>
      <c r="GJ39" s="179" t="e">
        <f t="shared" si="204"/>
        <v>#N/A</v>
      </c>
      <c r="GK39" s="179" t="e">
        <f t="shared" si="205"/>
        <v>#N/A</v>
      </c>
      <c r="GL39" s="179" t="e">
        <f t="shared" si="206"/>
        <v>#N/A</v>
      </c>
      <c r="GM39" s="179" t="e">
        <f t="shared" si="207"/>
        <v>#N/A</v>
      </c>
      <c r="GN39" s="179" t="e">
        <f t="shared" si="208"/>
        <v>#N/A</v>
      </c>
      <c r="GO39" s="179" t="e">
        <f t="shared" si="209"/>
        <v>#N/A</v>
      </c>
      <c r="GP39" s="179" t="e">
        <f t="shared" si="210"/>
        <v>#N/A</v>
      </c>
      <c r="GQ39" s="179" t="e">
        <f t="shared" si="211"/>
        <v>#N/A</v>
      </c>
      <c r="GR39" s="179" t="e">
        <f t="shared" si="212"/>
        <v>#N/A</v>
      </c>
      <c r="GS39" s="179" t="e">
        <f t="shared" si="213"/>
        <v>#N/A</v>
      </c>
      <c r="GT39" s="179" t="e">
        <f t="shared" si="214"/>
        <v>#N/A</v>
      </c>
      <c r="GU39" s="179" t="e">
        <f t="shared" si="215"/>
        <v>#N/A</v>
      </c>
      <c r="GV39" s="179" t="e">
        <f t="shared" si="216"/>
        <v>#N/A</v>
      </c>
      <c r="GW39" s="179" t="e">
        <f t="shared" si="217"/>
        <v>#N/A</v>
      </c>
      <c r="GX39" s="179" t="e">
        <f t="shared" si="218"/>
        <v>#N/A</v>
      </c>
      <c r="GY39" s="179" t="e">
        <f t="shared" si="219"/>
        <v>#N/A</v>
      </c>
      <c r="GZ39" s="179" t="e">
        <f t="shared" si="220"/>
        <v>#N/A</v>
      </c>
      <c r="HA39" s="179" t="e">
        <f t="shared" si="221"/>
        <v>#N/A</v>
      </c>
      <c r="HB39" s="179" t="e">
        <f t="shared" si="222"/>
        <v>#N/A</v>
      </c>
      <c r="HC39" s="179" t="e">
        <f t="shared" si="223"/>
        <v>#N/A</v>
      </c>
      <c r="HD39" s="179" t="e">
        <f t="shared" si="224"/>
        <v>#N/A</v>
      </c>
      <c r="HE39" s="179" t="e">
        <f t="shared" si="225"/>
        <v>#N/A</v>
      </c>
      <c r="HF39" s="179" t="e">
        <f t="shared" si="226"/>
        <v>#N/A</v>
      </c>
      <c r="HG39" s="179" t="e">
        <f t="shared" si="227"/>
        <v>#N/A</v>
      </c>
      <c r="HH39" s="179" t="e">
        <f t="shared" si="228"/>
        <v>#N/A</v>
      </c>
      <c r="HI39" s="179" t="e">
        <f t="shared" si="229"/>
        <v>#N/A</v>
      </c>
      <c r="HJ39" s="179" t="e">
        <f t="shared" si="230"/>
        <v>#N/A</v>
      </c>
      <c r="HK39" s="179" t="e">
        <f t="shared" si="231"/>
        <v>#N/A</v>
      </c>
      <c r="HL39" s="179" t="e">
        <f t="shared" si="232"/>
        <v>#N/A</v>
      </c>
      <c r="HM39" s="179" t="e">
        <f t="shared" si="233"/>
        <v>#N/A</v>
      </c>
      <c r="HN39" s="179" t="e">
        <f t="shared" si="234"/>
        <v>#N/A</v>
      </c>
      <c r="HO39" s="179" t="e">
        <f t="shared" si="235"/>
        <v>#N/A</v>
      </c>
    </row>
    <row r="40" spans="1:223" hidden="1" x14ac:dyDescent="0.25">
      <c r="A40" s="4">
        <v>37</v>
      </c>
      <c r="B40" s="104" t="str">
        <f t="shared" si="10"/>
        <v/>
      </c>
      <c r="C40" s="103"/>
      <c r="D40" s="104" t="str">
        <f t="shared" si="11"/>
        <v/>
      </c>
      <c r="E40" s="38" t="str">
        <f t="shared" si="0"/>
        <v/>
      </c>
      <c r="F40" s="38" t="str">
        <f t="shared" si="1"/>
        <v/>
      </c>
      <c r="G40" s="81" t="str">
        <f t="shared" si="12"/>
        <v/>
      </c>
      <c r="H40" s="24"/>
      <c r="I40" s="61"/>
      <c r="J40" s="82" t="str">
        <f>IF(AND(B40&gt;0,C40&gt;0,D40&gt;0,NOT(ISBLANK(H40))),(D40-B40)*VLOOKUP(H40,VLookups!$A$2:$B$8,2,FALSE),"")</f>
        <v/>
      </c>
      <c r="K40" s="83" t="str">
        <f t="shared" si="2"/>
        <v/>
      </c>
      <c r="L40" s="103"/>
      <c r="M40" s="34" t="str">
        <f>IF(AND(L40&gt;0,C40&gt;0,J40&gt;0,NOT(ISBLANK(H40))),ABS(VLOOKUP($L$1,VLookups!$A$38:$B$39,2,FALSE)-_xlfn.NORM.DIST(L40,G40,J40,TRUE)),"")</f>
        <v/>
      </c>
      <c r="N40" s="102" t="str">
        <f>IF(AND($B40&gt;0,$C40&gt;0,$D40&gt;0,NOT(ISBLANK($H40))),_xlfn.NORM.INV(ABS(VLOOKUP($L$1,VLookups!$A$38:$B$39,2,FALSE)-N$3),$G40,$J40),"")</f>
        <v/>
      </c>
      <c r="O40" s="101" t="str">
        <f>IF(AND($B40&gt;0,$C40&gt;0,$D40&gt;0,NOT(ISBLANK($H40))),_xlfn.NORM.INV(ABS(VLOOKUP($L$1,VLookups!$A$38:$B$39,2,FALSE)-O$3),$G40,$J40),"")</f>
        <v/>
      </c>
      <c r="P40" s="102" t="str">
        <f>IF(AND($B40&gt;0,$C40&gt;0,$D40&gt;0,NOT(ISBLANK($H40))),_xlfn.NORM.INV(ABS(VLOOKUP($L$1,VLookups!$A$38:$B$39,2,FALSE)-P$3),$G40,$J40),"")</f>
        <v/>
      </c>
      <c r="Q40" s="101" t="str">
        <f>IF(AND($B40&gt;0,$C40&gt;0,$D40&gt;0,NOT(ISBLANK($H40))),_xlfn.NORM.INV(ABS(VLOOKUP($L$1,VLookups!$A$38:$B$39,2,FALSE)-Q$3),$G40,$J40),"")</f>
        <v/>
      </c>
      <c r="R40" s="102" t="str">
        <f>IF(AND($B40&gt;0,$C40&gt;0,$D40&gt;0,NOT(ISBLANK($H40))),_xlfn.NORM.INV(ABS(VLOOKUP($L$1,VLookups!$A$38:$B$39,2,FALSE)-R$3),$G40,$J40),"")</f>
        <v/>
      </c>
      <c r="S40" s="101" t="str">
        <f>IF(AND($B40&gt;0,$C40&gt;0,$D40&gt;0,NOT(ISBLANK($H40))),_xlfn.NORM.INV(ABS(VLOOKUP($L$1,VLookups!$A$38:$B$39,2,FALSE)-S$3),$G40,$J40),"")</f>
        <v/>
      </c>
      <c r="T40" s="5"/>
      <c r="U40" s="178" t="str">
        <f t="shared" si="13"/>
        <v/>
      </c>
      <c r="V40" s="52" t="str">
        <f t="shared" ref="V40:AO40" si="320">IF(ISNONTEXT($U40),W40-$U40,"")</f>
        <v/>
      </c>
      <c r="W40" s="52" t="str">
        <f t="shared" si="320"/>
        <v/>
      </c>
      <c r="X40" s="52" t="str">
        <f t="shared" si="320"/>
        <v/>
      </c>
      <c r="Y40" s="52" t="str">
        <f t="shared" si="320"/>
        <v/>
      </c>
      <c r="Z40" s="52" t="str">
        <f t="shared" si="320"/>
        <v/>
      </c>
      <c r="AA40" s="52" t="str">
        <f t="shared" si="320"/>
        <v/>
      </c>
      <c r="AB40" s="52" t="str">
        <f t="shared" si="320"/>
        <v/>
      </c>
      <c r="AC40" s="52" t="str">
        <f t="shared" si="320"/>
        <v/>
      </c>
      <c r="AD40" s="52" t="str">
        <f t="shared" si="320"/>
        <v/>
      </c>
      <c r="AE40" s="52" t="str">
        <f t="shared" si="320"/>
        <v/>
      </c>
      <c r="AF40" s="52" t="str">
        <f t="shared" si="320"/>
        <v/>
      </c>
      <c r="AG40" s="52" t="str">
        <f t="shared" si="320"/>
        <v/>
      </c>
      <c r="AH40" s="52" t="str">
        <f t="shared" si="320"/>
        <v/>
      </c>
      <c r="AI40" s="52" t="str">
        <f t="shared" si="320"/>
        <v/>
      </c>
      <c r="AJ40" s="52" t="str">
        <f t="shared" si="320"/>
        <v/>
      </c>
      <c r="AK40" s="52" t="str">
        <f t="shared" si="320"/>
        <v/>
      </c>
      <c r="AL40" s="52" t="str">
        <f t="shared" si="320"/>
        <v/>
      </c>
      <c r="AM40" s="52" t="str">
        <f t="shared" si="320"/>
        <v/>
      </c>
      <c r="AN40" s="52" t="str">
        <f t="shared" si="320"/>
        <v/>
      </c>
      <c r="AO40" s="52" t="str">
        <f t="shared" si="320"/>
        <v/>
      </c>
      <c r="AP40" s="193" t="str">
        <f t="shared" si="15"/>
        <v/>
      </c>
      <c r="AQ40" s="52" t="str">
        <f t="shared" ref="AQ40:DB40" si="321">IF(ISNONTEXT($U40),AP40+$U40,"")</f>
        <v/>
      </c>
      <c r="AR40" s="52" t="str">
        <f t="shared" si="321"/>
        <v/>
      </c>
      <c r="AS40" s="52" t="str">
        <f t="shared" si="321"/>
        <v/>
      </c>
      <c r="AT40" s="52" t="str">
        <f t="shared" si="321"/>
        <v/>
      </c>
      <c r="AU40" s="52" t="str">
        <f t="shared" si="321"/>
        <v/>
      </c>
      <c r="AV40" s="52" t="str">
        <f t="shared" si="321"/>
        <v/>
      </c>
      <c r="AW40" s="52" t="str">
        <f t="shared" si="321"/>
        <v/>
      </c>
      <c r="AX40" s="52" t="str">
        <f t="shared" si="321"/>
        <v/>
      </c>
      <c r="AY40" s="52" t="str">
        <f t="shared" si="321"/>
        <v/>
      </c>
      <c r="AZ40" s="52" t="str">
        <f t="shared" si="321"/>
        <v/>
      </c>
      <c r="BA40" s="52" t="str">
        <f t="shared" si="321"/>
        <v/>
      </c>
      <c r="BB40" s="52" t="str">
        <f t="shared" si="321"/>
        <v/>
      </c>
      <c r="BC40" s="52" t="str">
        <f t="shared" si="321"/>
        <v/>
      </c>
      <c r="BD40" s="52" t="str">
        <f t="shared" si="321"/>
        <v/>
      </c>
      <c r="BE40" s="52" t="str">
        <f t="shared" si="321"/>
        <v/>
      </c>
      <c r="BF40" s="52" t="str">
        <f t="shared" si="321"/>
        <v/>
      </c>
      <c r="BG40" s="52" t="str">
        <f t="shared" si="321"/>
        <v/>
      </c>
      <c r="BH40" s="52" t="str">
        <f t="shared" si="321"/>
        <v/>
      </c>
      <c r="BI40" s="52" t="str">
        <f t="shared" si="321"/>
        <v/>
      </c>
      <c r="BJ40" s="52" t="str">
        <f t="shared" si="321"/>
        <v/>
      </c>
      <c r="BK40" s="52" t="str">
        <f t="shared" si="321"/>
        <v/>
      </c>
      <c r="BL40" s="52" t="str">
        <f t="shared" si="321"/>
        <v/>
      </c>
      <c r="BM40" s="52" t="str">
        <f t="shared" si="321"/>
        <v/>
      </c>
      <c r="BN40" s="52" t="str">
        <f t="shared" si="321"/>
        <v/>
      </c>
      <c r="BO40" s="52" t="str">
        <f t="shared" si="321"/>
        <v/>
      </c>
      <c r="BP40" s="52" t="str">
        <f t="shared" si="321"/>
        <v/>
      </c>
      <c r="BQ40" s="52" t="str">
        <f t="shared" si="321"/>
        <v/>
      </c>
      <c r="BR40" s="52" t="str">
        <f t="shared" si="321"/>
        <v/>
      </c>
      <c r="BS40" s="52" t="str">
        <f t="shared" si="321"/>
        <v/>
      </c>
      <c r="BT40" s="52" t="str">
        <f t="shared" si="321"/>
        <v/>
      </c>
      <c r="BU40" s="52" t="str">
        <f t="shared" si="321"/>
        <v/>
      </c>
      <c r="BV40" s="52" t="str">
        <f t="shared" si="321"/>
        <v/>
      </c>
      <c r="BW40" s="52" t="str">
        <f t="shared" si="321"/>
        <v/>
      </c>
      <c r="BX40" s="52" t="str">
        <f t="shared" si="321"/>
        <v/>
      </c>
      <c r="BY40" s="52" t="str">
        <f t="shared" si="321"/>
        <v/>
      </c>
      <c r="BZ40" s="52" t="str">
        <f t="shared" si="321"/>
        <v/>
      </c>
      <c r="CA40" s="52" t="str">
        <f t="shared" si="321"/>
        <v/>
      </c>
      <c r="CB40" s="52" t="str">
        <f t="shared" si="321"/>
        <v/>
      </c>
      <c r="CC40" s="52" t="str">
        <f t="shared" si="321"/>
        <v/>
      </c>
      <c r="CD40" s="52" t="str">
        <f t="shared" si="321"/>
        <v/>
      </c>
      <c r="CE40" s="52" t="str">
        <f t="shared" si="321"/>
        <v/>
      </c>
      <c r="CF40" s="52" t="str">
        <f t="shared" si="321"/>
        <v/>
      </c>
      <c r="CG40" s="52" t="str">
        <f t="shared" si="321"/>
        <v/>
      </c>
      <c r="CH40" s="52" t="str">
        <f t="shared" si="321"/>
        <v/>
      </c>
      <c r="CI40" s="52" t="str">
        <f t="shared" si="321"/>
        <v/>
      </c>
      <c r="CJ40" s="52" t="str">
        <f t="shared" si="321"/>
        <v/>
      </c>
      <c r="CK40" s="52" t="str">
        <f t="shared" si="321"/>
        <v/>
      </c>
      <c r="CL40" s="52" t="str">
        <f t="shared" si="321"/>
        <v/>
      </c>
      <c r="CM40" s="52" t="str">
        <f t="shared" si="321"/>
        <v/>
      </c>
      <c r="CN40" s="52" t="str">
        <f t="shared" si="321"/>
        <v/>
      </c>
      <c r="CO40" s="52" t="str">
        <f t="shared" si="321"/>
        <v/>
      </c>
      <c r="CP40" s="52" t="str">
        <f t="shared" si="321"/>
        <v/>
      </c>
      <c r="CQ40" s="52" t="str">
        <f t="shared" si="321"/>
        <v/>
      </c>
      <c r="CR40" s="52" t="str">
        <f t="shared" si="321"/>
        <v/>
      </c>
      <c r="CS40" s="52" t="str">
        <f t="shared" si="321"/>
        <v/>
      </c>
      <c r="CT40" s="52" t="str">
        <f t="shared" si="321"/>
        <v/>
      </c>
      <c r="CU40" s="52" t="str">
        <f t="shared" si="321"/>
        <v/>
      </c>
      <c r="CV40" s="52" t="str">
        <f t="shared" si="321"/>
        <v/>
      </c>
      <c r="CW40" s="52" t="str">
        <f t="shared" si="321"/>
        <v/>
      </c>
      <c r="CX40" s="52" t="str">
        <f t="shared" si="321"/>
        <v/>
      </c>
      <c r="CY40" s="52" t="str">
        <f t="shared" si="321"/>
        <v/>
      </c>
      <c r="CZ40" s="52" t="str">
        <f t="shared" si="321"/>
        <v/>
      </c>
      <c r="DA40" s="52" t="str">
        <f t="shared" si="321"/>
        <v/>
      </c>
      <c r="DB40" s="52" t="str">
        <f t="shared" si="321"/>
        <v/>
      </c>
      <c r="DC40" s="52" t="str">
        <f t="shared" ref="DC40:DR40" si="322">IF(ISNONTEXT($U40),DB40+$U40,"")</f>
        <v/>
      </c>
      <c r="DD40" s="52" t="str">
        <f t="shared" si="322"/>
        <v/>
      </c>
      <c r="DE40" s="52" t="str">
        <f t="shared" si="322"/>
        <v/>
      </c>
      <c r="DF40" s="52" t="str">
        <f t="shared" si="322"/>
        <v/>
      </c>
      <c r="DG40" s="52" t="str">
        <f t="shared" si="322"/>
        <v/>
      </c>
      <c r="DH40" s="52" t="str">
        <f t="shared" si="322"/>
        <v/>
      </c>
      <c r="DI40" s="52" t="str">
        <f t="shared" si="322"/>
        <v/>
      </c>
      <c r="DJ40" s="52" t="str">
        <f t="shared" si="322"/>
        <v/>
      </c>
      <c r="DK40" s="52" t="str">
        <f t="shared" si="322"/>
        <v/>
      </c>
      <c r="DL40" s="52" t="str">
        <f t="shared" si="322"/>
        <v/>
      </c>
      <c r="DM40" s="52" t="str">
        <f t="shared" si="322"/>
        <v/>
      </c>
      <c r="DN40" s="52" t="str">
        <f t="shared" si="322"/>
        <v/>
      </c>
      <c r="DO40" s="52" t="str">
        <f t="shared" si="322"/>
        <v/>
      </c>
      <c r="DP40" s="52" t="str">
        <f t="shared" si="322"/>
        <v/>
      </c>
      <c r="DQ40" s="52" t="str">
        <f t="shared" si="322"/>
        <v/>
      </c>
      <c r="DR40" s="52" t="str">
        <f t="shared" si="322"/>
        <v/>
      </c>
      <c r="DS40" s="179" t="e">
        <f t="shared" si="135"/>
        <v>#N/A</v>
      </c>
      <c r="DT40" s="179" t="e">
        <f t="shared" si="136"/>
        <v>#N/A</v>
      </c>
      <c r="DU40" s="179" t="e">
        <f t="shared" si="137"/>
        <v>#N/A</v>
      </c>
      <c r="DV40" s="179" t="e">
        <f t="shared" si="138"/>
        <v>#N/A</v>
      </c>
      <c r="DW40" s="179" t="e">
        <f t="shared" si="139"/>
        <v>#N/A</v>
      </c>
      <c r="DX40" s="179" t="e">
        <f t="shared" si="140"/>
        <v>#N/A</v>
      </c>
      <c r="DY40" s="179" t="e">
        <f t="shared" si="141"/>
        <v>#N/A</v>
      </c>
      <c r="DZ40" s="179" t="e">
        <f t="shared" si="142"/>
        <v>#N/A</v>
      </c>
      <c r="EA40" s="179" t="e">
        <f t="shared" si="143"/>
        <v>#N/A</v>
      </c>
      <c r="EB40" s="179" t="e">
        <f t="shared" si="144"/>
        <v>#N/A</v>
      </c>
      <c r="EC40" s="179" t="e">
        <f t="shared" si="145"/>
        <v>#N/A</v>
      </c>
      <c r="ED40" s="179" t="e">
        <f t="shared" si="146"/>
        <v>#N/A</v>
      </c>
      <c r="EE40" s="179" t="e">
        <f t="shared" si="147"/>
        <v>#N/A</v>
      </c>
      <c r="EF40" s="179" t="e">
        <f t="shared" si="148"/>
        <v>#N/A</v>
      </c>
      <c r="EG40" s="179" t="e">
        <f t="shared" si="149"/>
        <v>#N/A</v>
      </c>
      <c r="EH40" s="179" t="e">
        <f t="shared" si="150"/>
        <v>#N/A</v>
      </c>
      <c r="EI40" s="179" t="e">
        <f t="shared" si="151"/>
        <v>#N/A</v>
      </c>
      <c r="EJ40" s="179" t="e">
        <f t="shared" si="152"/>
        <v>#N/A</v>
      </c>
      <c r="EK40" s="179" t="e">
        <f t="shared" si="153"/>
        <v>#N/A</v>
      </c>
      <c r="EL40" s="179" t="e">
        <f t="shared" si="154"/>
        <v>#N/A</v>
      </c>
      <c r="EM40" s="179" t="e">
        <f t="shared" si="155"/>
        <v>#N/A</v>
      </c>
      <c r="EN40" s="179" t="e">
        <f t="shared" si="156"/>
        <v>#N/A</v>
      </c>
      <c r="EO40" s="179" t="e">
        <f t="shared" si="157"/>
        <v>#N/A</v>
      </c>
      <c r="EP40" s="179" t="e">
        <f t="shared" si="158"/>
        <v>#N/A</v>
      </c>
      <c r="EQ40" s="179" t="e">
        <f t="shared" si="159"/>
        <v>#N/A</v>
      </c>
      <c r="ER40" s="179" t="e">
        <f t="shared" si="160"/>
        <v>#N/A</v>
      </c>
      <c r="ES40" s="179" t="e">
        <f t="shared" si="161"/>
        <v>#N/A</v>
      </c>
      <c r="ET40" s="179" t="e">
        <f t="shared" si="162"/>
        <v>#N/A</v>
      </c>
      <c r="EU40" s="179" t="e">
        <f t="shared" si="163"/>
        <v>#N/A</v>
      </c>
      <c r="EV40" s="179" t="e">
        <f t="shared" si="164"/>
        <v>#N/A</v>
      </c>
      <c r="EW40" s="179" t="e">
        <f t="shared" si="165"/>
        <v>#N/A</v>
      </c>
      <c r="EX40" s="179" t="e">
        <f t="shared" si="166"/>
        <v>#N/A</v>
      </c>
      <c r="EY40" s="179" t="e">
        <f t="shared" si="167"/>
        <v>#N/A</v>
      </c>
      <c r="EZ40" s="179" t="e">
        <f t="shared" si="168"/>
        <v>#N/A</v>
      </c>
      <c r="FA40" s="179" t="e">
        <f t="shared" si="169"/>
        <v>#N/A</v>
      </c>
      <c r="FB40" s="179" t="e">
        <f t="shared" si="170"/>
        <v>#N/A</v>
      </c>
      <c r="FC40" s="179" t="e">
        <f t="shared" si="171"/>
        <v>#N/A</v>
      </c>
      <c r="FD40" s="179" t="e">
        <f t="shared" si="172"/>
        <v>#N/A</v>
      </c>
      <c r="FE40" s="179" t="e">
        <f t="shared" si="173"/>
        <v>#N/A</v>
      </c>
      <c r="FF40" s="179" t="e">
        <f t="shared" si="174"/>
        <v>#N/A</v>
      </c>
      <c r="FG40" s="179" t="e">
        <f t="shared" si="175"/>
        <v>#N/A</v>
      </c>
      <c r="FH40" s="179" t="e">
        <f t="shared" si="176"/>
        <v>#N/A</v>
      </c>
      <c r="FI40" s="179" t="e">
        <f t="shared" si="177"/>
        <v>#N/A</v>
      </c>
      <c r="FJ40" s="179" t="e">
        <f t="shared" si="178"/>
        <v>#N/A</v>
      </c>
      <c r="FK40" s="179" t="e">
        <f t="shared" si="179"/>
        <v>#N/A</v>
      </c>
      <c r="FL40" s="179" t="e">
        <f t="shared" si="180"/>
        <v>#N/A</v>
      </c>
      <c r="FM40" s="179" t="e">
        <f t="shared" si="181"/>
        <v>#N/A</v>
      </c>
      <c r="FN40" s="179" t="e">
        <f t="shared" si="182"/>
        <v>#N/A</v>
      </c>
      <c r="FO40" s="179" t="e">
        <f t="shared" si="183"/>
        <v>#N/A</v>
      </c>
      <c r="FP40" s="179" t="e">
        <f t="shared" si="184"/>
        <v>#N/A</v>
      </c>
      <c r="FQ40" s="179" t="e">
        <f t="shared" si="185"/>
        <v>#N/A</v>
      </c>
      <c r="FR40" s="179" t="e">
        <f t="shared" si="186"/>
        <v>#N/A</v>
      </c>
      <c r="FS40" s="179" t="e">
        <f t="shared" si="187"/>
        <v>#N/A</v>
      </c>
      <c r="FT40" s="179" t="e">
        <f t="shared" si="188"/>
        <v>#N/A</v>
      </c>
      <c r="FU40" s="179" t="e">
        <f t="shared" si="189"/>
        <v>#N/A</v>
      </c>
      <c r="FV40" s="179" t="e">
        <f t="shared" si="190"/>
        <v>#N/A</v>
      </c>
      <c r="FW40" s="179" t="e">
        <f t="shared" si="191"/>
        <v>#N/A</v>
      </c>
      <c r="FX40" s="179" t="e">
        <f t="shared" si="192"/>
        <v>#N/A</v>
      </c>
      <c r="FY40" s="179" t="e">
        <f t="shared" si="193"/>
        <v>#N/A</v>
      </c>
      <c r="FZ40" s="179" t="e">
        <f t="shared" si="194"/>
        <v>#N/A</v>
      </c>
      <c r="GA40" s="179" t="e">
        <f t="shared" si="195"/>
        <v>#N/A</v>
      </c>
      <c r="GB40" s="179" t="e">
        <f t="shared" si="196"/>
        <v>#N/A</v>
      </c>
      <c r="GC40" s="179" t="e">
        <f t="shared" si="197"/>
        <v>#N/A</v>
      </c>
      <c r="GD40" s="179" t="e">
        <f t="shared" si="198"/>
        <v>#N/A</v>
      </c>
      <c r="GE40" s="179" t="e">
        <f t="shared" si="199"/>
        <v>#N/A</v>
      </c>
      <c r="GF40" s="179" t="e">
        <f t="shared" si="200"/>
        <v>#N/A</v>
      </c>
      <c r="GG40" s="179" t="e">
        <f t="shared" si="201"/>
        <v>#N/A</v>
      </c>
      <c r="GH40" s="179" t="e">
        <f t="shared" si="202"/>
        <v>#N/A</v>
      </c>
      <c r="GI40" s="179" t="e">
        <f t="shared" si="203"/>
        <v>#N/A</v>
      </c>
      <c r="GJ40" s="179" t="e">
        <f t="shared" si="204"/>
        <v>#N/A</v>
      </c>
      <c r="GK40" s="179" t="e">
        <f t="shared" si="205"/>
        <v>#N/A</v>
      </c>
      <c r="GL40" s="179" t="e">
        <f t="shared" si="206"/>
        <v>#N/A</v>
      </c>
      <c r="GM40" s="179" t="e">
        <f t="shared" si="207"/>
        <v>#N/A</v>
      </c>
      <c r="GN40" s="179" t="e">
        <f t="shared" si="208"/>
        <v>#N/A</v>
      </c>
      <c r="GO40" s="179" t="e">
        <f t="shared" si="209"/>
        <v>#N/A</v>
      </c>
      <c r="GP40" s="179" t="e">
        <f t="shared" si="210"/>
        <v>#N/A</v>
      </c>
      <c r="GQ40" s="179" t="e">
        <f t="shared" si="211"/>
        <v>#N/A</v>
      </c>
      <c r="GR40" s="179" t="e">
        <f t="shared" si="212"/>
        <v>#N/A</v>
      </c>
      <c r="GS40" s="179" t="e">
        <f t="shared" si="213"/>
        <v>#N/A</v>
      </c>
      <c r="GT40" s="179" t="e">
        <f t="shared" si="214"/>
        <v>#N/A</v>
      </c>
      <c r="GU40" s="179" t="e">
        <f t="shared" si="215"/>
        <v>#N/A</v>
      </c>
      <c r="GV40" s="179" t="e">
        <f t="shared" si="216"/>
        <v>#N/A</v>
      </c>
      <c r="GW40" s="179" t="e">
        <f t="shared" si="217"/>
        <v>#N/A</v>
      </c>
      <c r="GX40" s="179" t="e">
        <f t="shared" si="218"/>
        <v>#N/A</v>
      </c>
      <c r="GY40" s="179" t="e">
        <f t="shared" si="219"/>
        <v>#N/A</v>
      </c>
      <c r="GZ40" s="179" t="e">
        <f t="shared" si="220"/>
        <v>#N/A</v>
      </c>
      <c r="HA40" s="179" t="e">
        <f t="shared" si="221"/>
        <v>#N/A</v>
      </c>
      <c r="HB40" s="179" t="e">
        <f t="shared" si="222"/>
        <v>#N/A</v>
      </c>
      <c r="HC40" s="179" t="e">
        <f t="shared" si="223"/>
        <v>#N/A</v>
      </c>
      <c r="HD40" s="179" t="e">
        <f t="shared" si="224"/>
        <v>#N/A</v>
      </c>
      <c r="HE40" s="179" t="e">
        <f t="shared" si="225"/>
        <v>#N/A</v>
      </c>
      <c r="HF40" s="179" t="e">
        <f t="shared" si="226"/>
        <v>#N/A</v>
      </c>
      <c r="HG40" s="179" t="e">
        <f t="shared" si="227"/>
        <v>#N/A</v>
      </c>
      <c r="HH40" s="179" t="e">
        <f t="shared" si="228"/>
        <v>#N/A</v>
      </c>
      <c r="HI40" s="179" t="e">
        <f t="shared" si="229"/>
        <v>#N/A</v>
      </c>
      <c r="HJ40" s="179" t="e">
        <f t="shared" si="230"/>
        <v>#N/A</v>
      </c>
      <c r="HK40" s="179" t="e">
        <f t="shared" si="231"/>
        <v>#N/A</v>
      </c>
      <c r="HL40" s="179" t="e">
        <f t="shared" si="232"/>
        <v>#N/A</v>
      </c>
      <c r="HM40" s="179" t="e">
        <f t="shared" si="233"/>
        <v>#N/A</v>
      </c>
      <c r="HN40" s="179" t="e">
        <f t="shared" si="234"/>
        <v>#N/A</v>
      </c>
      <c r="HO40" s="179" t="e">
        <f t="shared" si="235"/>
        <v>#N/A</v>
      </c>
    </row>
    <row r="41" spans="1:223" hidden="1" x14ac:dyDescent="0.25">
      <c r="A41" s="4">
        <v>38</v>
      </c>
      <c r="B41" s="104" t="str">
        <f t="shared" si="10"/>
        <v/>
      </c>
      <c r="C41" s="103"/>
      <c r="D41" s="104" t="str">
        <f t="shared" si="11"/>
        <v/>
      </c>
      <c r="E41" s="38" t="str">
        <f t="shared" si="0"/>
        <v/>
      </c>
      <c r="F41" s="38" t="str">
        <f t="shared" si="1"/>
        <v/>
      </c>
      <c r="G41" s="81" t="str">
        <f t="shared" si="12"/>
        <v/>
      </c>
      <c r="H41" s="24"/>
      <c r="I41" s="61"/>
      <c r="J41" s="82" t="str">
        <f>IF(AND(B41&gt;0,C41&gt;0,D41&gt;0,NOT(ISBLANK(H41))),(D41-B41)*VLOOKUP(H41,VLookups!$A$2:$B$8,2,FALSE),"")</f>
        <v/>
      </c>
      <c r="K41" s="83" t="str">
        <f t="shared" si="2"/>
        <v/>
      </c>
      <c r="L41" s="103"/>
      <c r="M41" s="34" t="str">
        <f>IF(AND(L41&gt;0,C41&gt;0,J41&gt;0,NOT(ISBLANK(H41))),ABS(VLOOKUP($L$1,VLookups!$A$38:$B$39,2,FALSE)-_xlfn.NORM.DIST(L41,G41,J41,TRUE)),"")</f>
        <v/>
      </c>
      <c r="N41" s="102" t="str">
        <f>IF(AND($B41&gt;0,$C41&gt;0,$D41&gt;0,NOT(ISBLANK($H41))),_xlfn.NORM.INV(ABS(VLOOKUP($L$1,VLookups!$A$38:$B$39,2,FALSE)-N$3),$G41,$J41),"")</f>
        <v/>
      </c>
      <c r="O41" s="101" t="str">
        <f>IF(AND($B41&gt;0,$C41&gt;0,$D41&gt;0,NOT(ISBLANK($H41))),_xlfn.NORM.INV(ABS(VLOOKUP($L$1,VLookups!$A$38:$B$39,2,FALSE)-O$3),$G41,$J41),"")</f>
        <v/>
      </c>
      <c r="P41" s="102" t="str">
        <f>IF(AND($B41&gt;0,$C41&gt;0,$D41&gt;0,NOT(ISBLANK($H41))),_xlfn.NORM.INV(ABS(VLOOKUP($L$1,VLookups!$A$38:$B$39,2,FALSE)-P$3),$G41,$J41),"")</f>
        <v/>
      </c>
      <c r="Q41" s="101" t="str">
        <f>IF(AND($B41&gt;0,$C41&gt;0,$D41&gt;0,NOT(ISBLANK($H41))),_xlfn.NORM.INV(ABS(VLOOKUP($L$1,VLookups!$A$38:$B$39,2,FALSE)-Q$3),$G41,$J41),"")</f>
        <v/>
      </c>
      <c r="R41" s="102" t="str">
        <f>IF(AND($B41&gt;0,$C41&gt;0,$D41&gt;0,NOT(ISBLANK($H41))),_xlfn.NORM.INV(ABS(VLOOKUP($L$1,VLookups!$A$38:$B$39,2,FALSE)-R$3),$G41,$J41),"")</f>
        <v/>
      </c>
      <c r="S41" s="101" t="str">
        <f>IF(AND($B41&gt;0,$C41&gt;0,$D41&gt;0,NOT(ISBLANK($H41))),_xlfn.NORM.INV(ABS(VLOOKUP($L$1,VLookups!$A$38:$B$39,2,FALSE)-S$3),$G41,$J41),"")</f>
        <v/>
      </c>
      <c r="T41" s="5"/>
      <c r="U41" s="178" t="str">
        <f t="shared" si="13"/>
        <v/>
      </c>
      <c r="V41" s="52" t="str">
        <f t="shared" ref="V41:AO41" si="323">IF(ISNONTEXT($U41),W41-$U41,"")</f>
        <v/>
      </c>
      <c r="W41" s="52" t="str">
        <f t="shared" si="323"/>
        <v/>
      </c>
      <c r="X41" s="52" t="str">
        <f t="shared" si="323"/>
        <v/>
      </c>
      <c r="Y41" s="52" t="str">
        <f t="shared" si="323"/>
        <v/>
      </c>
      <c r="Z41" s="52" t="str">
        <f t="shared" si="323"/>
        <v/>
      </c>
      <c r="AA41" s="52" t="str">
        <f t="shared" si="323"/>
        <v/>
      </c>
      <c r="AB41" s="52" t="str">
        <f t="shared" si="323"/>
        <v/>
      </c>
      <c r="AC41" s="52" t="str">
        <f t="shared" si="323"/>
        <v/>
      </c>
      <c r="AD41" s="52" t="str">
        <f t="shared" si="323"/>
        <v/>
      </c>
      <c r="AE41" s="52" t="str">
        <f t="shared" si="323"/>
        <v/>
      </c>
      <c r="AF41" s="52" t="str">
        <f t="shared" si="323"/>
        <v/>
      </c>
      <c r="AG41" s="52" t="str">
        <f t="shared" si="323"/>
        <v/>
      </c>
      <c r="AH41" s="52" t="str">
        <f t="shared" si="323"/>
        <v/>
      </c>
      <c r="AI41" s="52" t="str">
        <f t="shared" si="323"/>
        <v/>
      </c>
      <c r="AJ41" s="52" t="str">
        <f t="shared" si="323"/>
        <v/>
      </c>
      <c r="AK41" s="52" t="str">
        <f t="shared" si="323"/>
        <v/>
      </c>
      <c r="AL41" s="52" t="str">
        <f t="shared" si="323"/>
        <v/>
      </c>
      <c r="AM41" s="52" t="str">
        <f t="shared" si="323"/>
        <v/>
      </c>
      <c r="AN41" s="52" t="str">
        <f t="shared" si="323"/>
        <v/>
      </c>
      <c r="AO41" s="52" t="str">
        <f t="shared" si="323"/>
        <v/>
      </c>
      <c r="AP41" s="193" t="str">
        <f t="shared" si="15"/>
        <v/>
      </c>
      <c r="AQ41" s="52" t="str">
        <f t="shared" ref="AQ41:DB41" si="324">IF(ISNONTEXT($U41),AP41+$U41,"")</f>
        <v/>
      </c>
      <c r="AR41" s="52" t="str">
        <f t="shared" si="324"/>
        <v/>
      </c>
      <c r="AS41" s="52" t="str">
        <f t="shared" si="324"/>
        <v/>
      </c>
      <c r="AT41" s="52" t="str">
        <f t="shared" si="324"/>
        <v/>
      </c>
      <c r="AU41" s="52" t="str">
        <f t="shared" si="324"/>
        <v/>
      </c>
      <c r="AV41" s="52" t="str">
        <f t="shared" si="324"/>
        <v/>
      </c>
      <c r="AW41" s="52" t="str">
        <f t="shared" si="324"/>
        <v/>
      </c>
      <c r="AX41" s="52" t="str">
        <f t="shared" si="324"/>
        <v/>
      </c>
      <c r="AY41" s="52" t="str">
        <f t="shared" si="324"/>
        <v/>
      </c>
      <c r="AZ41" s="52" t="str">
        <f t="shared" si="324"/>
        <v/>
      </c>
      <c r="BA41" s="52" t="str">
        <f t="shared" si="324"/>
        <v/>
      </c>
      <c r="BB41" s="52" t="str">
        <f t="shared" si="324"/>
        <v/>
      </c>
      <c r="BC41" s="52" t="str">
        <f t="shared" si="324"/>
        <v/>
      </c>
      <c r="BD41" s="52" t="str">
        <f t="shared" si="324"/>
        <v/>
      </c>
      <c r="BE41" s="52" t="str">
        <f t="shared" si="324"/>
        <v/>
      </c>
      <c r="BF41" s="52" t="str">
        <f t="shared" si="324"/>
        <v/>
      </c>
      <c r="BG41" s="52" t="str">
        <f t="shared" si="324"/>
        <v/>
      </c>
      <c r="BH41" s="52" t="str">
        <f t="shared" si="324"/>
        <v/>
      </c>
      <c r="BI41" s="52" t="str">
        <f t="shared" si="324"/>
        <v/>
      </c>
      <c r="BJ41" s="52" t="str">
        <f t="shared" si="324"/>
        <v/>
      </c>
      <c r="BK41" s="52" t="str">
        <f t="shared" si="324"/>
        <v/>
      </c>
      <c r="BL41" s="52" t="str">
        <f t="shared" si="324"/>
        <v/>
      </c>
      <c r="BM41" s="52" t="str">
        <f t="shared" si="324"/>
        <v/>
      </c>
      <c r="BN41" s="52" t="str">
        <f t="shared" si="324"/>
        <v/>
      </c>
      <c r="BO41" s="52" t="str">
        <f t="shared" si="324"/>
        <v/>
      </c>
      <c r="BP41" s="52" t="str">
        <f t="shared" si="324"/>
        <v/>
      </c>
      <c r="BQ41" s="52" t="str">
        <f t="shared" si="324"/>
        <v/>
      </c>
      <c r="BR41" s="52" t="str">
        <f t="shared" si="324"/>
        <v/>
      </c>
      <c r="BS41" s="52" t="str">
        <f t="shared" si="324"/>
        <v/>
      </c>
      <c r="BT41" s="52" t="str">
        <f t="shared" si="324"/>
        <v/>
      </c>
      <c r="BU41" s="52" t="str">
        <f t="shared" si="324"/>
        <v/>
      </c>
      <c r="BV41" s="52" t="str">
        <f t="shared" si="324"/>
        <v/>
      </c>
      <c r="BW41" s="52" t="str">
        <f t="shared" si="324"/>
        <v/>
      </c>
      <c r="BX41" s="52" t="str">
        <f t="shared" si="324"/>
        <v/>
      </c>
      <c r="BY41" s="52" t="str">
        <f t="shared" si="324"/>
        <v/>
      </c>
      <c r="BZ41" s="52" t="str">
        <f t="shared" si="324"/>
        <v/>
      </c>
      <c r="CA41" s="52" t="str">
        <f t="shared" si="324"/>
        <v/>
      </c>
      <c r="CB41" s="52" t="str">
        <f t="shared" si="324"/>
        <v/>
      </c>
      <c r="CC41" s="52" t="str">
        <f t="shared" si="324"/>
        <v/>
      </c>
      <c r="CD41" s="52" t="str">
        <f t="shared" si="324"/>
        <v/>
      </c>
      <c r="CE41" s="52" t="str">
        <f t="shared" si="324"/>
        <v/>
      </c>
      <c r="CF41" s="52" t="str">
        <f t="shared" si="324"/>
        <v/>
      </c>
      <c r="CG41" s="52" t="str">
        <f t="shared" si="324"/>
        <v/>
      </c>
      <c r="CH41" s="52" t="str">
        <f t="shared" si="324"/>
        <v/>
      </c>
      <c r="CI41" s="52" t="str">
        <f t="shared" si="324"/>
        <v/>
      </c>
      <c r="CJ41" s="52" t="str">
        <f t="shared" si="324"/>
        <v/>
      </c>
      <c r="CK41" s="52" t="str">
        <f t="shared" si="324"/>
        <v/>
      </c>
      <c r="CL41" s="52" t="str">
        <f t="shared" si="324"/>
        <v/>
      </c>
      <c r="CM41" s="52" t="str">
        <f t="shared" si="324"/>
        <v/>
      </c>
      <c r="CN41" s="52" t="str">
        <f t="shared" si="324"/>
        <v/>
      </c>
      <c r="CO41" s="52" t="str">
        <f t="shared" si="324"/>
        <v/>
      </c>
      <c r="CP41" s="52" t="str">
        <f t="shared" si="324"/>
        <v/>
      </c>
      <c r="CQ41" s="52" t="str">
        <f t="shared" si="324"/>
        <v/>
      </c>
      <c r="CR41" s="52" t="str">
        <f t="shared" si="324"/>
        <v/>
      </c>
      <c r="CS41" s="52" t="str">
        <f t="shared" si="324"/>
        <v/>
      </c>
      <c r="CT41" s="52" t="str">
        <f t="shared" si="324"/>
        <v/>
      </c>
      <c r="CU41" s="52" t="str">
        <f t="shared" si="324"/>
        <v/>
      </c>
      <c r="CV41" s="52" t="str">
        <f t="shared" si="324"/>
        <v/>
      </c>
      <c r="CW41" s="52" t="str">
        <f t="shared" si="324"/>
        <v/>
      </c>
      <c r="CX41" s="52" t="str">
        <f t="shared" si="324"/>
        <v/>
      </c>
      <c r="CY41" s="52" t="str">
        <f t="shared" si="324"/>
        <v/>
      </c>
      <c r="CZ41" s="52" t="str">
        <f t="shared" si="324"/>
        <v/>
      </c>
      <c r="DA41" s="52" t="str">
        <f t="shared" si="324"/>
        <v/>
      </c>
      <c r="DB41" s="52" t="str">
        <f t="shared" si="324"/>
        <v/>
      </c>
      <c r="DC41" s="52" t="str">
        <f t="shared" ref="DC41:DR41" si="325">IF(ISNONTEXT($U41),DB41+$U41,"")</f>
        <v/>
      </c>
      <c r="DD41" s="52" t="str">
        <f t="shared" si="325"/>
        <v/>
      </c>
      <c r="DE41" s="52" t="str">
        <f t="shared" si="325"/>
        <v/>
      </c>
      <c r="DF41" s="52" t="str">
        <f t="shared" si="325"/>
        <v/>
      </c>
      <c r="DG41" s="52" t="str">
        <f t="shared" si="325"/>
        <v/>
      </c>
      <c r="DH41" s="52" t="str">
        <f t="shared" si="325"/>
        <v/>
      </c>
      <c r="DI41" s="52" t="str">
        <f t="shared" si="325"/>
        <v/>
      </c>
      <c r="DJ41" s="52" t="str">
        <f t="shared" si="325"/>
        <v/>
      </c>
      <c r="DK41" s="52" t="str">
        <f t="shared" si="325"/>
        <v/>
      </c>
      <c r="DL41" s="52" t="str">
        <f t="shared" si="325"/>
        <v/>
      </c>
      <c r="DM41" s="52" t="str">
        <f t="shared" si="325"/>
        <v/>
      </c>
      <c r="DN41" s="52" t="str">
        <f t="shared" si="325"/>
        <v/>
      </c>
      <c r="DO41" s="52" t="str">
        <f t="shared" si="325"/>
        <v/>
      </c>
      <c r="DP41" s="52" t="str">
        <f t="shared" si="325"/>
        <v/>
      </c>
      <c r="DQ41" s="52" t="str">
        <f t="shared" si="325"/>
        <v/>
      </c>
      <c r="DR41" s="52" t="str">
        <f t="shared" si="325"/>
        <v/>
      </c>
      <c r="DS41" s="179" t="e">
        <f t="shared" si="135"/>
        <v>#N/A</v>
      </c>
      <c r="DT41" s="179" t="e">
        <f t="shared" si="136"/>
        <v>#N/A</v>
      </c>
      <c r="DU41" s="179" t="e">
        <f t="shared" si="137"/>
        <v>#N/A</v>
      </c>
      <c r="DV41" s="179" t="e">
        <f t="shared" si="138"/>
        <v>#N/A</v>
      </c>
      <c r="DW41" s="179" t="e">
        <f t="shared" si="139"/>
        <v>#N/A</v>
      </c>
      <c r="DX41" s="179" t="e">
        <f t="shared" si="140"/>
        <v>#N/A</v>
      </c>
      <c r="DY41" s="179" t="e">
        <f t="shared" si="141"/>
        <v>#N/A</v>
      </c>
      <c r="DZ41" s="179" t="e">
        <f t="shared" si="142"/>
        <v>#N/A</v>
      </c>
      <c r="EA41" s="179" t="e">
        <f t="shared" si="143"/>
        <v>#N/A</v>
      </c>
      <c r="EB41" s="179" t="e">
        <f t="shared" si="144"/>
        <v>#N/A</v>
      </c>
      <c r="EC41" s="179" t="e">
        <f t="shared" si="145"/>
        <v>#N/A</v>
      </c>
      <c r="ED41" s="179" t="e">
        <f t="shared" si="146"/>
        <v>#N/A</v>
      </c>
      <c r="EE41" s="179" t="e">
        <f t="shared" si="147"/>
        <v>#N/A</v>
      </c>
      <c r="EF41" s="179" t="e">
        <f t="shared" si="148"/>
        <v>#N/A</v>
      </c>
      <c r="EG41" s="179" t="e">
        <f t="shared" si="149"/>
        <v>#N/A</v>
      </c>
      <c r="EH41" s="179" t="e">
        <f t="shared" si="150"/>
        <v>#N/A</v>
      </c>
      <c r="EI41" s="179" t="e">
        <f t="shared" si="151"/>
        <v>#N/A</v>
      </c>
      <c r="EJ41" s="179" t="e">
        <f t="shared" si="152"/>
        <v>#N/A</v>
      </c>
      <c r="EK41" s="179" t="e">
        <f t="shared" si="153"/>
        <v>#N/A</v>
      </c>
      <c r="EL41" s="179" t="e">
        <f t="shared" si="154"/>
        <v>#N/A</v>
      </c>
      <c r="EM41" s="179" t="e">
        <f t="shared" si="155"/>
        <v>#N/A</v>
      </c>
      <c r="EN41" s="179" t="e">
        <f t="shared" si="156"/>
        <v>#N/A</v>
      </c>
      <c r="EO41" s="179" t="e">
        <f t="shared" si="157"/>
        <v>#N/A</v>
      </c>
      <c r="EP41" s="179" t="e">
        <f t="shared" si="158"/>
        <v>#N/A</v>
      </c>
      <c r="EQ41" s="179" t="e">
        <f t="shared" si="159"/>
        <v>#N/A</v>
      </c>
      <c r="ER41" s="179" t="e">
        <f t="shared" si="160"/>
        <v>#N/A</v>
      </c>
      <c r="ES41" s="179" t="e">
        <f t="shared" si="161"/>
        <v>#N/A</v>
      </c>
      <c r="ET41" s="179" t="e">
        <f t="shared" si="162"/>
        <v>#N/A</v>
      </c>
      <c r="EU41" s="179" t="e">
        <f t="shared" si="163"/>
        <v>#N/A</v>
      </c>
      <c r="EV41" s="179" t="e">
        <f t="shared" si="164"/>
        <v>#N/A</v>
      </c>
      <c r="EW41" s="179" t="e">
        <f t="shared" si="165"/>
        <v>#N/A</v>
      </c>
      <c r="EX41" s="179" t="e">
        <f t="shared" si="166"/>
        <v>#N/A</v>
      </c>
      <c r="EY41" s="179" t="e">
        <f t="shared" si="167"/>
        <v>#N/A</v>
      </c>
      <c r="EZ41" s="179" t="e">
        <f t="shared" si="168"/>
        <v>#N/A</v>
      </c>
      <c r="FA41" s="179" t="e">
        <f t="shared" si="169"/>
        <v>#N/A</v>
      </c>
      <c r="FB41" s="179" t="e">
        <f t="shared" si="170"/>
        <v>#N/A</v>
      </c>
      <c r="FC41" s="179" t="e">
        <f t="shared" si="171"/>
        <v>#N/A</v>
      </c>
      <c r="FD41" s="179" t="e">
        <f t="shared" si="172"/>
        <v>#N/A</v>
      </c>
      <c r="FE41" s="179" t="e">
        <f t="shared" si="173"/>
        <v>#N/A</v>
      </c>
      <c r="FF41" s="179" t="e">
        <f t="shared" si="174"/>
        <v>#N/A</v>
      </c>
      <c r="FG41" s="179" t="e">
        <f t="shared" si="175"/>
        <v>#N/A</v>
      </c>
      <c r="FH41" s="179" t="e">
        <f t="shared" si="176"/>
        <v>#N/A</v>
      </c>
      <c r="FI41" s="179" t="e">
        <f t="shared" si="177"/>
        <v>#N/A</v>
      </c>
      <c r="FJ41" s="179" t="e">
        <f t="shared" si="178"/>
        <v>#N/A</v>
      </c>
      <c r="FK41" s="179" t="e">
        <f t="shared" si="179"/>
        <v>#N/A</v>
      </c>
      <c r="FL41" s="179" t="e">
        <f t="shared" si="180"/>
        <v>#N/A</v>
      </c>
      <c r="FM41" s="179" t="e">
        <f t="shared" si="181"/>
        <v>#N/A</v>
      </c>
      <c r="FN41" s="179" t="e">
        <f t="shared" si="182"/>
        <v>#N/A</v>
      </c>
      <c r="FO41" s="179" t="e">
        <f t="shared" si="183"/>
        <v>#N/A</v>
      </c>
      <c r="FP41" s="179" t="e">
        <f t="shared" si="184"/>
        <v>#N/A</v>
      </c>
      <c r="FQ41" s="179" t="e">
        <f t="shared" si="185"/>
        <v>#N/A</v>
      </c>
      <c r="FR41" s="179" t="e">
        <f t="shared" si="186"/>
        <v>#N/A</v>
      </c>
      <c r="FS41" s="179" t="e">
        <f t="shared" si="187"/>
        <v>#N/A</v>
      </c>
      <c r="FT41" s="179" t="e">
        <f t="shared" si="188"/>
        <v>#N/A</v>
      </c>
      <c r="FU41" s="179" t="e">
        <f t="shared" si="189"/>
        <v>#N/A</v>
      </c>
      <c r="FV41" s="179" t="e">
        <f t="shared" si="190"/>
        <v>#N/A</v>
      </c>
      <c r="FW41" s="179" t="e">
        <f t="shared" si="191"/>
        <v>#N/A</v>
      </c>
      <c r="FX41" s="179" t="e">
        <f t="shared" si="192"/>
        <v>#N/A</v>
      </c>
      <c r="FY41" s="179" t="e">
        <f t="shared" si="193"/>
        <v>#N/A</v>
      </c>
      <c r="FZ41" s="179" t="e">
        <f t="shared" si="194"/>
        <v>#N/A</v>
      </c>
      <c r="GA41" s="179" t="e">
        <f t="shared" si="195"/>
        <v>#N/A</v>
      </c>
      <c r="GB41" s="179" t="e">
        <f t="shared" si="196"/>
        <v>#N/A</v>
      </c>
      <c r="GC41" s="179" t="e">
        <f t="shared" si="197"/>
        <v>#N/A</v>
      </c>
      <c r="GD41" s="179" t="e">
        <f t="shared" si="198"/>
        <v>#N/A</v>
      </c>
      <c r="GE41" s="179" t="e">
        <f t="shared" si="199"/>
        <v>#N/A</v>
      </c>
      <c r="GF41" s="179" t="e">
        <f t="shared" si="200"/>
        <v>#N/A</v>
      </c>
      <c r="GG41" s="179" t="e">
        <f t="shared" si="201"/>
        <v>#N/A</v>
      </c>
      <c r="GH41" s="179" t="e">
        <f t="shared" si="202"/>
        <v>#N/A</v>
      </c>
      <c r="GI41" s="179" t="e">
        <f t="shared" si="203"/>
        <v>#N/A</v>
      </c>
      <c r="GJ41" s="179" t="e">
        <f t="shared" si="204"/>
        <v>#N/A</v>
      </c>
      <c r="GK41" s="179" t="e">
        <f t="shared" si="205"/>
        <v>#N/A</v>
      </c>
      <c r="GL41" s="179" t="e">
        <f t="shared" si="206"/>
        <v>#N/A</v>
      </c>
      <c r="GM41" s="179" t="e">
        <f t="shared" si="207"/>
        <v>#N/A</v>
      </c>
      <c r="GN41" s="179" t="e">
        <f t="shared" si="208"/>
        <v>#N/A</v>
      </c>
      <c r="GO41" s="179" t="e">
        <f t="shared" si="209"/>
        <v>#N/A</v>
      </c>
      <c r="GP41" s="179" t="e">
        <f t="shared" si="210"/>
        <v>#N/A</v>
      </c>
      <c r="GQ41" s="179" t="e">
        <f t="shared" si="211"/>
        <v>#N/A</v>
      </c>
      <c r="GR41" s="179" t="e">
        <f t="shared" si="212"/>
        <v>#N/A</v>
      </c>
      <c r="GS41" s="179" t="e">
        <f t="shared" si="213"/>
        <v>#N/A</v>
      </c>
      <c r="GT41" s="179" t="e">
        <f t="shared" si="214"/>
        <v>#N/A</v>
      </c>
      <c r="GU41" s="179" t="e">
        <f t="shared" si="215"/>
        <v>#N/A</v>
      </c>
      <c r="GV41" s="179" t="e">
        <f t="shared" si="216"/>
        <v>#N/A</v>
      </c>
      <c r="GW41" s="179" t="e">
        <f t="shared" si="217"/>
        <v>#N/A</v>
      </c>
      <c r="GX41" s="179" t="e">
        <f t="shared" si="218"/>
        <v>#N/A</v>
      </c>
      <c r="GY41" s="179" t="e">
        <f t="shared" si="219"/>
        <v>#N/A</v>
      </c>
      <c r="GZ41" s="179" t="e">
        <f t="shared" si="220"/>
        <v>#N/A</v>
      </c>
      <c r="HA41" s="179" t="e">
        <f t="shared" si="221"/>
        <v>#N/A</v>
      </c>
      <c r="HB41" s="179" t="e">
        <f t="shared" si="222"/>
        <v>#N/A</v>
      </c>
      <c r="HC41" s="179" t="e">
        <f t="shared" si="223"/>
        <v>#N/A</v>
      </c>
      <c r="HD41" s="179" t="e">
        <f t="shared" si="224"/>
        <v>#N/A</v>
      </c>
      <c r="HE41" s="179" t="e">
        <f t="shared" si="225"/>
        <v>#N/A</v>
      </c>
      <c r="HF41" s="179" t="e">
        <f t="shared" si="226"/>
        <v>#N/A</v>
      </c>
      <c r="HG41" s="179" t="e">
        <f t="shared" si="227"/>
        <v>#N/A</v>
      </c>
      <c r="HH41" s="179" t="e">
        <f t="shared" si="228"/>
        <v>#N/A</v>
      </c>
      <c r="HI41" s="179" t="e">
        <f t="shared" si="229"/>
        <v>#N/A</v>
      </c>
      <c r="HJ41" s="179" t="e">
        <f t="shared" si="230"/>
        <v>#N/A</v>
      </c>
      <c r="HK41" s="179" t="e">
        <f t="shared" si="231"/>
        <v>#N/A</v>
      </c>
      <c r="HL41" s="179" t="e">
        <f t="shared" si="232"/>
        <v>#N/A</v>
      </c>
      <c r="HM41" s="179" t="e">
        <f t="shared" si="233"/>
        <v>#N/A</v>
      </c>
      <c r="HN41" s="179" t="e">
        <f t="shared" si="234"/>
        <v>#N/A</v>
      </c>
      <c r="HO41" s="179" t="e">
        <f t="shared" si="235"/>
        <v>#N/A</v>
      </c>
    </row>
    <row r="42" spans="1:223" hidden="1" x14ac:dyDescent="0.25">
      <c r="A42" s="4">
        <v>39</v>
      </c>
      <c r="B42" s="104" t="str">
        <f t="shared" si="10"/>
        <v/>
      </c>
      <c r="C42" s="103"/>
      <c r="D42" s="104" t="str">
        <f t="shared" si="11"/>
        <v/>
      </c>
      <c r="E42" s="38" t="str">
        <f t="shared" si="0"/>
        <v/>
      </c>
      <c r="F42" s="38" t="str">
        <f t="shared" si="1"/>
        <v/>
      </c>
      <c r="G42" s="81" t="str">
        <f t="shared" si="12"/>
        <v/>
      </c>
      <c r="H42" s="24"/>
      <c r="I42" s="61"/>
      <c r="J42" s="82" t="str">
        <f>IF(AND(B42&gt;0,C42&gt;0,D42&gt;0,NOT(ISBLANK(H42))),(D42-B42)*VLOOKUP(H42,VLookups!$A$2:$B$8,2,FALSE),"")</f>
        <v/>
      </c>
      <c r="K42" s="83" t="str">
        <f t="shared" si="2"/>
        <v/>
      </c>
      <c r="L42" s="103"/>
      <c r="M42" s="34" t="str">
        <f>IF(AND(L42&gt;0,C42&gt;0,J42&gt;0,NOT(ISBLANK(H42))),ABS(VLOOKUP($L$1,VLookups!$A$38:$B$39,2,FALSE)-_xlfn.NORM.DIST(L42,G42,J42,TRUE)),"")</f>
        <v/>
      </c>
      <c r="N42" s="102" t="str">
        <f>IF(AND($B42&gt;0,$C42&gt;0,$D42&gt;0,NOT(ISBLANK($H42))),_xlfn.NORM.INV(ABS(VLOOKUP($L$1,VLookups!$A$38:$B$39,2,FALSE)-N$3),$G42,$J42),"")</f>
        <v/>
      </c>
      <c r="O42" s="101" t="str">
        <f>IF(AND($B42&gt;0,$C42&gt;0,$D42&gt;0,NOT(ISBLANK($H42))),_xlfn.NORM.INV(ABS(VLOOKUP($L$1,VLookups!$A$38:$B$39,2,FALSE)-O$3),$G42,$J42),"")</f>
        <v/>
      </c>
      <c r="P42" s="102" t="str">
        <f>IF(AND($B42&gt;0,$C42&gt;0,$D42&gt;0,NOT(ISBLANK($H42))),_xlfn.NORM.INV(ABS(VLOOKUP($L$1,VLookups!$A$38:$B$39,2,FALSE)-P$3),$G42,$J42),"")</f>
        <v/>
      </c>
      <c r="Q42" s="101" t="str">
        <f>IF(AND($B42&gt;0,$C42&gt;0,$D42&gt;0,NOT(ISBLANK($H42))),_xlfn.NORM.INV(ABS(VLOOKUP($L$1,VLookups!$A$38:$B$39,2,FALSE)-Q$3),$G42,$J42),"")</f>
        <v/>
      </c>
      <c r="R42" s="102" t="str">
        <f>IF(AND($B42&gt;0,$C42&gt;0,$D42&gt;0,NOT(ISBLANK($H42))),_xlfn.NORM.INV(ABS(VLOOKUP($L$1,VLookups!$A$38:$B$39,2,FALSE)-R$3),$G42,$J42),"")</f>
        <v/>
      </c>
      <c r="S42" s="101" t="str">
        <f>IF(AND($B42&gt;0,$C42&gt;0,$D42&gt;0,NOT(ISBLANK($H42))),_xlfn.NORM.INV(ABS(VLOOKUP($L$1,VLookups!$A$38:$B$39,2,FALSE)-S$3),$G42,$J42),"")</f>
        <v/>
      </c>
      <c r="T42" s="5"/>
      <c r="U42" s="178" t="str">
        <f t="shared" si="13"/>
        <v/>
      </c>
      <c r="V42" s="52" t="str">
        <f t="shared" ref="V42:AO42" si="326">IF(ISNONTEXT($U42),W42-$U42,"")</f>
        <v/>
      </c>
      <c r="W42" s="52" t="str">
        <f t="shared" si="326"/>
        <v/>
      </c>
      <c r="X42" s="52" t="str">
        <f t="shared" si="326"/>
        <v/>
      </c>
      <c r="Y42" s="52" t="str">
        <f t="shared" si="326"/>
        <v/>
      </c>
      <c r="Z42" s="52" t="str">
        <f t="shared" si="326"/>
        <v/>
      </c>
      <c r="AA42" s="52" t="str">
        <f t="shared" si="326"/>
        <v/>
      </c>
      <c r="AB42" s="52" t="str">
        <f t="shared" si="326"/>
        <v/>
      </c>
      <c r="AC42" s="52" t="str">
        <f t="shared" si="326"/>
        <v/>
      </c>
      <c r="AD42" s="52" t="str">
        <f t="shared" si="326"/>
        <v/>
      </c>
      <c r="AE42" s="52" t="str">
        <f t="shared" si="326"/>
        <v/>
      </c>
      <c r="AF42" s="52" t="str">
        <f t="shared" si="326"/>
        <v/>
      </c>
      <c r="AG42" s="52" t="str">
        <f t="shared" si="326"/>
        <v/>
      </c>
      <c r="AH42" s="52" t="str">
        <f t="shared" si="326"/>
        <v/>
      </c>
      <c r="AI42" s="52" t="str">
        <f t="shared" si="326"/>
        <v/>
      </c>
      <c r="AJ42" s="52" t="str">
        <f t="shared" si="326"/>
        <v/>
      </c>
      <c r="AK42" s="52" t="str">
        <f t="shared" si="326"/>
        <v/>
      </c>
      <c r="AL42" s="52" t="str">
        <f t="shared" si="326"/>
        <v/>
      </c>
      <c r="AM42" s="52" t="str">
        <f t="shared" si="326"/>
        <v/>
      </c>
      <c r="AN42" s="52" t="str">
        <f t="shared" si="326"/>
        <v/>
      </c>
      <c r="AO42" s="52" t="str">
        <f t="shared" si="326"/>
        <v/>
      </c>
      <c r="AP42" s="193" t="str">
        <f t="shared" si="15"/>
        <v/>
      </c>
      <c r="AQ42" s="52" t="str">
        <f t="shared" ref="AQ42:DB42" si="327">IF(ISNONTEXT($U42),AP42+$U42,"")</f>
        <v/>
      </c>
      <c r="AR42" s="52" t="str">
        <f t="shared" si="327"/>
        <v/>
      </c>
      <c r="AS42" s="52" t="str">
        <f t="shared" si="327"/>
        <v/>
      </c>
      <c r="AT42" s="52" t="str">
        <f t="shared" si="327"/>
        <v/>
      </c>
      <c r="AU42" s="52" t="str">
        <f t="shared" si="327"/>
        <v/>
      </c>
      <c r="AV42" s="52" t="str">
        <f t="shared" si="327"/>
        <v/>
      </c>
      <c r="AW42" s="52" t="str">
        <f t="shared" si="327"/>
        <v/>
      </c>
      <c r="AX42" s="52" t="str">
        <f t="shared" si="327"/>
        <v/>
      </c>
      <c r="AY42" s="52" t="str">
        <f t="shared" si="327"/>
        <v/>
      </c>
      <c r="AZ42" s="52" t="str">
        <f t="shared" si="327"/>
        <v/>
      </c>
      <c r="BA42" s="52" t="str">
        <f t="shared" si="327"/>
        <v/>
      </c>
      <c r="BB42" s="52" t="str">
        <f t="shared" si="327"/>
        <v/>
      </c>
      <c r="BC42" s="52" t="str">
        <f t="shared" si="327"/>
        <v/>
      </c>
      <c r="BD42" s="52" t="str">
        <f t="shared" si="327"/>
        <v/>
      </c>
      <c r="BE42" s="52" t="str">
        <f t="shared" si="327"/>
        <v/>
      </c>
      <c r="BF42" s="52" t="str">
        <f t="shared" si="327"/>
        <v/>
      </c>
      <c r="BG42" s="52" t="str">
        <f t="shared" si="327"/>
        <v/>
      </c>
      <c r="BH42" s="52" t="str">
        <f t="shared" si="327"/>
        <v/>
      </c>
      <c r="BI42" s="52" t="str">
        <f t="shared" si="327"/>
        <v/>
      </c>
      <c r="BJ42" s="52" t="str">
        <f t="shared" si="327"/>
        <v/>
      </c>
      <c r="BK42" s="52" t="str">
        <f t="shared" si="327"/>
        <v/>
      </c>
      <c r="BL42" s="52" t="str">
        <f t="shared" si="327"/>
        <v/>
      </c>
      <c r="BM42" s="52" t="str">
        <f t="shared" si="327"/>
        <v/>
      </c>
      <c r="BN42" s="52" t="str">
        <f t="shared" si="327"/>
        <v/>
      </c>
      <c r="BO42" s="52" t="str">
        <f t="shared" si="327"/>
        <v/>
      </c>
      <c r="BP42" s="52" t="str">
        <f t="shared" si="327"/>
        <v/>
      </c>
      <c r="BQ42" s="52" t="str">
        <f t="shared" si="327"/>
        <v/>
      </c>
      <c r="BR42" s="52" t="str">
        <f t="shared" si="327"/>
        <v/>
      </c>
      <c r="BS42" s="52" t="str">
        <f t="shared" si="327"/>
        <v/>
      </c>
      <c r="BT42" s="52" t="str">
        <f t="shared" si="327"/>
        <v/>
      </c>
      <c r="BU42" s="52" t="str">
        <f t="shared" si="327"/>
        <v/>
      </c>
      <c r="BV42" s="52" t="str">
        <f t="shared" si="327"/>
        <v/>
      </c>
      <c r="BW42" s="52" t="str">
        <f t="shared" si="327"/>
        <v/>
      </c>
      <c r="BX42" s="52" t="str">
        <f t="shared" si="327"/>
        <v/>
      </c>
      <c r="BY42" s="52" t="str">
        <f t="shared" si="327"/>
        <v/>
      </c>
      <c r="BZ42" s="52" t="str">
        <f t="shared" si="327"/>
        <v/>
      </c>
      <c r="CA42" s="52" t="str">
        <f t="shared" si="327"/>
        <v/>
      </c>
      <c r="CB42" s="52" t="str">
        <f t="shared" si="327"/>
        <v/>
      </c>
      <c r="CC42" s="52" t="str">
        <f t="shared" si="327"/>
        <v/>
      </c>
      <c r="CD42" s="52" t="str">
        <f t="shared" si="327"/>
        <v/>
      </c>
      <c r="CE42" s="52" t="str">
        <f t="shared" si="327"/>
        <v/>
      </c>
      <c r="CF42" s="52" t="str">
        <f t="shared" si="327"/>
        <v/>
      </c>
      <c r="CG42" s="52" t="str">
        <f t="shared" si="327"/>
        <v/>
      </c>
      <c r="CH42" s="52" t="str">
        <f t="shared" si="327"/>
        <v/>
      </c>
      <c r="CI42" s="52" t="str">
        <f t="shared" si="327"/>
        <v/>
      </c>
      <c r="CJ42" s="52" t="str">
        <f t="shared" si="327"/>
        <v/>
      </c>
      <c r="CK42" s="52" t="str">
        <f t="shared" si="327"/>
        <v/>
      </c>
      <c r="CL42" s="52" t="str">
        <f t="shared" si="327"/>
        <v/>
      </c>
      <c r="CM42" s="52" t="str">
        <f t="shared" si="327"/>
        <v/>
      </c>
      <c r="CN42" s="52" t="str">
        <f t="shared" si="327"/>
        <v/>
      </c>
      <c r="CO42" s="52" t="str">
        <f t="shared" si="327"/>
        <v/>
      </c>
      <c r="CP42" s="52" t="str">
        <f t="shared" si="327"/>
        <v/>
      </c>
      <c r="CQ42" s="52" t="str">
        <f t="shared" si="327"/>
        <v/>
      </c>
      <c r="CR42" s="52" t="str">
        <f t="shared" si="327"/>
        <v/>
      </c>
      <c r="CS42" s="52" t="str">
        <f t="shared" si="327"/>
        <v/>
      </c>
      <c r="CT42" s="52" t="str">
        <f t="shared" si="327"/>
        <v/>
      </c>
      <c r="CU42" s="52" t="str">
        <f t="shared" si="327"/>
        <v/>
      </c>
      <c r="CV42" s="52" t="str">
        <f t="shared" si="327"/>
        <v/>
      </c>
      <c r="CW42" s="52" t="str">
        <f t="shared" si="327"/>
        <v/>
      </c>
      <c r="CX42" s="52" t="str">
        <f t="shared" si="327"/>
        <v/>
      </c>
      <c r="CY42" s="52" t="str">
        <f t="shared" si="327"/>
        <v/>
      </c>
      <c r="CZ42" s="52" t="str">
        <f t="shared" si="327"/>
        <v/>
      </c>
      <c r="DA42" s="52" t="str">
        <f t="shared" si="327"/>
        <v/>
      </c>
      <c r="DB42" s="52" t="str">
        <f t="shared" si="327"/>
        <v/>
      </c>
      <c r="DC42" s="52" t="str">
        <f t="shared" ref="DC42:DR42" si="328">IF(ISNONTEXT($U42),DB42+$U42,"")</f>
        <v/>
      </c>
      <c r="DD42" s="52" t="str">
        <f t="shared" si="328"/>
        <v/>
      </c>
      <c r="DE42" s="52" t="str">
        <f t="shared" si="328"/>
        <v/>
      </c>
      <c r="DF42" s="52" t="str">
        <f t="shared" si="328"/>
        <v/>
      </c>
      <c r="DG42" s="52" t="str">
        <f t="shared" si="328"/>
        <v/>
      </c>
      <c r="DH42" s="52" t="str">
        <f t="shared" si="328"/>
        <v/>
      </c>
      <c r="DI42" s="52" t="str">
        <f t="shared" si="328"/>
        <v/>
      </c>
      <c r="DJ42" s="52" t="str">
        <f t="shared" si="328"/>
        <v/>
      </c>
      <c r="DK42" s="52" t="str">
        <f t="shared" si="328"/>
        <v/>
      </c>
      <c r="DL42" s="52" t="str">
        <f t="shared" si="328"/>
        <v/>
      </c>
      <c r="DM42" s="52" t="str">
        <f t="shared" si="328"/>
        <v/>
      </c>
      <c r="DN42" s="52" t="str">
        <f t="shared" si="328"/>
        <v/>
      </c>
      <c r="DO42" s="52" t="str">
        <f t="shared" si="328"/>
        <v/>
      </c>
      <c r="DP42" s="52" t="str">
        <f t="shared" si="328"/>
        <v/>
      </c>
      <c r="DQ42" s="52" t="str">
        <f t="shared" si="328"/>
        <v/>
      </c>
      <c r="DR42" s="52" t="str">
        <f t="shared" si="328"/>
        <v/>
      </c>
      <c r="DS42" s="179" t="e">
        <f t="shared" si="135"/>
        <v>#N/A</v>
      </c>
      <c r="DT42" s="179" t="e">
        <f t="shared" si="136"/>
        <v>#N/A</v>
      </c>
      <c r="DU42" s="179" t="e">
        <f t="shared" si="137"/>
        <v>#N/A</v>
      </c>
      <c r="DV42" s="179" t="e">
        <f t="shared" si="138"/>
        <v>#N/A</v>
      </c>
      <c r="DW42" s="179" t="e">
        <f t="shared" si="139"/>
        <v>#N/A</v>
      </c>
      <c r="DX42" s="179" t="e">
        <f t="shared" si="140"/>
        <v>#N/A</v>
      </c>
      <c r="DY42" s="179" t="e">
        <f t="shared" si="141"/>
        <v>#N/A</v>
      </c>
      <c r="DZ42" s="179" t="e">
        <f t="shared" si="142"/>
        <v>#N/A</v>
      </c>
      <c r="EA42" s="179" t="e">
        <f t="shared" si="143"/>
        <v>#N/A</v>
      </c>
      <c r="EB42" s="179" t="e">
        <f t="shared" si="144"/>
        <v>#N/A</v>
      </c>
      <c r="EC42" s="179" t="e">
        <f t="shared" si="145"/>
        <v>#N/A</v>
      </c>
      <c r="ED42" s="179" t="e">
        <f t="shared" si="146"/>
        <v>#N/A</v>
      </c>
      <c r="EE42" s="179" t="e">
        <f t="shared" si="147"/>
        <v>#N/A</v>
      </c>
      <c r="EF42" s="179" t="e">
        <f t="shared" si="148"/>
        <v>#N/A</v>
      </c>
      <c r="EG42" s="179" t="e">
        <f t="shared" si="149"/>
        <v>#N/A</v>
      </c>
      <c r="EH42" s="179" t="e">
        <f t="shared" si="150"/>
        <v>#N/A</v>
      </c>
      <c r="EI42" s="179" t="e">
        <f t="shared" si="151"/>
        <v>#N/A</v>
      </c>
      <c r="EJ42" s="179" t="e">
        <f t="shared" si="152"/>
        <v>#N/A</v>
      </c>
      <c r="EK42" s="179" t="e">
        <f t="shared" si="153"/>
        <v>#N/A</v>
      </c>
      <c r="EL42" s="179" t="e">
        <f t="shared" si="154"/>
        <v>#N/A</v>
      </c>
      <c r="EM42" s="179" t="e">
        <f t="shared" si="155"/>
        <v>#N/A</v>
      </c>
      <c r="EN42" s="179" t="e">
        <f t="shared" si="156"/>
        <v>#N/A</v>
      </c>
      <c r="EO42" s="179" t="e">
        <f t="shared" si="157"/>
        <v>#N/A</v>
      </c>
      <c r="EP42" s="179" t="e">
        <f t="shared" si="158"/>
        <v>#N/A</v>
      </c>
      <c r="EQ42" s="179" t="e">
        <f t="shared" si="159"/>
        <v>#N/A</v>
      </c>
      <c r="ER42" s="179" t="e">
        <f t="shared" si="160"/>
        <v>#N/A</v>
      </c>
      <c r="ES42" s="179" t="e">
        <f t="shared" si="161"/>
        <v>#N/A</v>
      </c>
      <c r="ET42" s="179" t="e">
        <f t="shared" si="162"/>
        <v>#N/A</v>
      </c>
      <c r="EU42" s="179" t="e">
        <f t="shared" si="163"/>
        <v>#N/A</v>
      </c>
      <c r="EV42" s="179" t="e">
        <f t="shared" si="164"/>
        <v>#N/A</v>
      </c>
      <c r="EW42" s="179" t="e">
        <f t="shared" si="165"/>
        <v>#N/A</v>
      </c>
      <c r="EX42" s="179" t="e">
        <f t="shared" si="166"/>
        <v>#N/A</v>
      </c>
      <c r="EY42" s="179" t="e">
        <f t="shared" si="167"/>
        <v>#N/A</v>
      </c>
      <c r="EZ42" s="179" t="e">
        <f t="shared" si="168"/>
        <v>#N/A</v>
      </c>
      <c r="FA42" s="179" t="e">
        <f t="shared" si="169"/>
        <v>#N/A</v>
      </c>
      <c r="FB42" s="179" t="e">
        <f t="shared" si="170"/>
        <v>#N/A</v>
      </c>
      <c r="FC42" s="179" t="e">
        <f t="shared" si="171"/>
        <v>#N/A</v>
      </c>
      <c r="FD42" s="179" t="e">
        <f t="shared" si="172"/>
        <v>#N/A</v>
      </c>
      <c r="FE42" s="179" t="e">
        <f t="shared" si="173"/>
        <v>#N/A</v>
      </c>
      <c r="FF42" s="179" t="e">
        <f t="shared" si="174"/>
        <v>#N/A</v>
      </c>
      <c r="FG42" s="179" t="e">
        <f t="shared" si="175"/>
        <v>#N/A</v>
      </c>
      <c r="FH42" s="179" t="e">
        <f t="shared" si="176"/>
        <v>#N/A</v>
      </c>
      <c r="FI42" s="179" t="e">
        <f t="shared" si="177"/>
        <v>#N/A</v>
      </c>
      <c r="FJ42" s="179" t="e">
        <f t="shared" si="178"/>
        <v>#N/A</v>
      </c>
      <c r="FK42" s="179" t="e">
        <f t="shared" si="179"/>
        <v>#N/A</v>
      </c>
      <c r="FL42" s="179" t="e">
        <f t="shared" si="180"/>
        <v>#N/A</v>
      </c>
      <c r="FM42" s="179" t="e">
        <f t="shared" si="181"/>
        <v>#N/A</v>
      </c>
      <c r="FN42" s="179" t="e">
        <f t="shared" si="182"/>
        <v>#N/A</v>
      </c>
      <c r="FO42" s="179" t="e">
        <f t="shared" si="183"/>
        <v>#N/A</v>
      </c>
      <c r="FP42" s="179" t="e">
        <f t="shared" si="184"/>
        <v>#N/A</v>
      </c>
      <c r="FQ42" s="179" t="e">
        <f t="shared" si="185"/>
        <v>#N/A</v>
      </c>
      <c r="FR42" s="179" t="e">
        <f t="shared" si="186"/>
        <v>#N/A</v>
      </c>
      <c r="FS42" s="179" t="e">
        <f t="shared" si="187"/>
        <v>#N/A</v>
      </c>
      <c r="FT42" s="179" t="e">
        <f t="shared" si="188"/>
        <v>#N/A</v>
      </c>
      <c r="FU42" s="179" t="e">
        <f t="shared" si="189"/>
        <v>#N/A</v>
      </c>
      <c r="FV42" s="179" t="e">
        <f t="shared" si="190"/>
        <v>#N/A</v>
      </c>
      <c r="FW42" s="179" t="e">
        <f t="shared" si="191"/>
        <v>#N/A</v>
      </c>
      <c r="FX42" s="179" t="e">
        <f t="shared" si="192"/>
        <v>#N/A</v>
      </c>
      <c r="FY42" s="179" t="e">
        <f t="shared" si="193"/>
        <v>#N/A</v>
      </c>
      <c r="FZ42" s="179" t="e">
        <f t="shared" si="194"/>
        <v>#N/A</v>
      </c>
      <c r="GA42" s="179" t="e">
        <f t="shared" si="195"/>
        <v>#N/A</v>
      </c>
      <c r="GB42" s="179" t="e">
        <f t="shared" si="196"/>
        <v>#N/A</v>
      </c>
      <c r="GC42" s="179" t="e">
        <f t="shared" si="197"/>
        <v>#N/A</v>
      </c>
      <c r="GD42" s="179" t="e">
        <f t="shared" si="198"/>
        <v>#N/A</v>
      </c>
      <c r="GE42" s="179" t="e">
        <f t="shared" si="199"/>
        <v>#N/A</v>
      </c>
      <c r="GF42" s="179" t="e">
        <f t="shared" si="200"/>
        <v>#N/A</v>
      </c>
      <c r="GG42" s="179" t="e">
        <f t="shared" si="201"/>
        <v>#N/A</v>
      </c>
      <c r="GH42" s="179" t="e">
        <f t="shared" si="202"/>
        <v>#N/A</v>
      </c>
      <c r="GI42" s="179" t="e">
        <f t="shared" si="203"/>
        <v>#N/A</v>
      </c>
      <c r="GJ42" s="179" t="e">
        <f t="shared" si="204"/>
        <v>#N/A</v>
      </c>
      <c r="GK42" s="179" t="e">
        <f t="shared" si="205"/>
        <v>#N/A</v>
      </c>
      <c r="GL42" s="179" t="e">
        <f t="shared" si="206"/>
        <v>#N/A</v>
      </c>
      <c r="GM42" s="179" t="e">
        <f t="shared" si="207"/>
        <v>#N/A</v>
      </c>
      <c r="GN42" s="179" t="e">
        <f t="shared" si="208"/>
        <v>#N/A</v>
      </c>
      <c r="GO42" s="179" t="e">
        <f t="shared" si="209"/>
        <v>#N/A</v>
      </c>
      <c r="GP42" s="179" t="e">
        <f t="shared" si="210"/>
        <v>#N/A</v>
      </c>
      <c r="GQ42" s="179" t="e">
        <f t="shared" si="211"/>
        <v>#N/A</v>
      </c>
      <c r="GR42" s="179" t="e">
        <f t="shared" si="212"/>
        <v>#N/A</v>
      </c>
      <c r="GS42" s="179" t="e">
        <f t="shared" si="213"/>
        <v>#N/A</v>
      </c>
      <c r="GT42" s="179" t="e">
        <f t="shared" si="214"/>
        <v>#N/A</v>
      </c>
      <c r="GU42" s="179" t="e">
        <f t="shared" si="215"/>
        <v>#N/A</v>
      </c>
      <c r="GV42" s="179" t="e">
        <f t="shared" si="216"/>
        <v>#N/A</v>
      </c>
      <c r="GW42" s="179" t="e">
        <f t="shared" si="217"/>
        <v>#N/A</v>
      </c>
      <c r="GX42" s="179" t="e">
        <f t="shared" si="218"/>
        <v>#N/A</v>
      </c>
      <c r="GY42" s="179" t="e">
        <f t="shared" si="219"/>
        <v>#N/A</v>
      </c>
      <c r="GZ42" s="179" t="e">
        <f t="shared" si="220"/>
        <v>#N/A</v>
      </c>
      <c r="HA42" s="179" t="e">
        <f t="shared" si="221"/>
        <v>#N/A</v>
      </c>
      <c r="HB42" s="179" t="e">
        <f t="shared" si="222"/>
        <v>#N/A</v>
      </c>
      <c r="HC42" s="179" t="e">
        <f t="shared" si="223"/>
        <v>#N/A</v>
      </c>
      <c r="HD42" s="179" t="e">
        <f t="shared" si="224"/>
        <v>#N/A</v>
      </c>
      <c r="HE42" s="179" t="e">
        <f t="shared" si="225"/>
        <v>#N/A</v>
      </c>
      <c r="HF42" s="179" t="e">
        <f t="shared" si="226"/>
        <v>#N/A</v>
      </c>
      <c r="HG42" s="179" t="e">
        <f t="shared" si="227"/>
        <v>#N/A</v>
      </c>
      <c r="HH42" s="179" t="e">
        <f t="shared" si="228"/>
        <v>#N/A</v>
      </c>
      <c r="HI42" s="179" t="e">
        <f t="shared" si="229"/>
        <v>#N/A</v>
      </c>
      <c r="HJ42" s="179" t="e">
        <f t="shared" si="230"/>
        <v>#N/A</v>
      </c>
      <c r="HK42" s="179" t="e">
        <f t="shared" si="231"/>
        <v>#N/A</v>
      </c>
      <c r="HL42" s="179" t="e">
        <f t="shared" si="232"/>
        <v>#N/A</v>
      </c>
      <c r="HM42" s="179" t="e">
        <f t="shared" si="233"/>
        <v>#N/A</v>
      </c>
      <c r="HN42" s="179" t="e">
        <f t="shared" si="234"/>
        <v>#N/A</v>
      </c>
      <c r="HO42" s="179" t="e">
        <f t="shared" si="235"/>
        <v>#N/A</v>
      </c>
    </row>
    <row r="43" spans="1:223" hidden="1" x14ac:dyDescent="0.25">
      <c r="A43" s="4">
        <v>40</v>
      </c>
      <c r="B43" s="104" t="str">
        <f t="shared" si="10"/>
        <v/>
      </c>
      <c r="C43" s="103"/>
      <c r="D43" s="104" t="str">
        <f t="shared" si="11"/>
        <v/>
      </c>
      <c r="E43" s="38" t="str">
        <f t="shared" si="0"/>
        <v/>
      </c>
      <c r="F43" s="38" t="str">
        <f t="shared" si="1"/>
        <v/>
      </c>
      <c r="G43" s="81" t="str">
        <f t="shared" si="12"/>
        <v/>
      </c>
      <c r="H43" s="24"/>
      <c r="I43" s="61"/>
      <c r="J43" s="82" t="str">
        <f>IF(AND(B43&gt;0,C43&gt;0,D43&gt;0,NOT(ISBLANK(H43))),(D43-B43)*VLOOKUP(H43,VLookups!$A$2:$B$8,2,FALSE),"")</f>
        <v/>
      </c>
      <c r="K43" s="83" t="str">
        <f t="shared" si="2"/>
        <v/>
      </c>
      <c r="L43" s="103"/>
      <c r="M43" s="34" t="str">
        <f>IF(AND(L43&gt;0,C43&gt;0,J43&gt;0,NOT(ISBLANK(H43))),ABS(VLOOKUP($L$1,VLookups!$A$38:$B$39,2,FALSE)-_xlfn.NORM.DIST(L43,G43,J43,TRUE)),"")</f>
        <v/>
      </c>
      <c r="N43" s="102" t="str">
        <f>IF(AND($B43&gt;0,$C43&gt;0,$D43&gt;0,NOT(ISBLANK($H43))),_xlfn.NORM.INV(ABS(VLOOKUP($L$1,VLookups!$A$38:$B$39,2,FALSE)-N$3),$G43,$J43),"")</f>
        <v/>
      </c>
      <c r="O43" s="101" t="str">
        <f>IF(AND($B43&gt;0,$C43&gt;0,$D43&gt;0,NOT(ISBLANK($H43))),_xlfn.NORM.INV(ABS(VLOOKUP($L$1,VLookups!$A$38:$B$39,2,FALSE)-O$3),$G43,$J43),"")</f>
        <v/>
      </c>
      <c r="P43" s="102" t="str">
        <f>IF(AND($B43&gt;0,$C43&gt;0,$D43&gt;0,NOT(ISBLANK($H43))),_xlfn.NORM.INV(ABS(VLOOKUP($L$1,VLookups!$A$38:$B$39,2,FALSE)-P$3),$G43,$J43),"")</f>
        <v/>
      </c>
      <c r="Q43" s="101" t="str">
        <f>IF(AND($B43&gt;0,$C43&gt;0,$D43&gt;0,NOT(ISBLANK($H43))),_xlfn.NORM.INV(ABS(VLOOKUP($L$1,VLookups!$A$38:$B$39,2,FALSE)-Q$3),$G43,$J43),"")</f>
        <v/>
      </c>
      <c r="R43" s="102" t="str">
        <f>IF(AND($B43&gt;0,$C43&gt;0,$D43&gt;0,NOT(ISBLANK($H43))),_xlfn.NORM.INV(ABS(VLOOKUP($L$1,VLookups!$A$38:$B$39,2,FALSE)-R$3),$G43,$J43),"")</f>
        <v/>
      </c>
      <c r="S43" s="101" t="str">
        <f>IF(AND($B43&gt;0,$C43&gt;0,$D43&gt;0,NOT(ISBLANK($H43))),_xlfn.NORM.INV(ABS(VLOOKUP($L$1,VLookups!$A$38:$B$39,2,FALSE)-S$3),$G43,$J43),"")</f>
        <v/>
      </c>
      <c r="T43" s="5"/>
      <c r="U43" s="178" t="str">
        <f t="shared" si="13"/>
        <v/>
      </c>
      <c r="V43" s="52" t="str">
        <f t="shared" ref="V43:AO43" si="329">IF(ISNONTEXT($U43),W43-$U43,"")</f>
        <v/>
      </c>
      <c r="W43" s="52" t="str">
        <f t="shared" si="329"/>
        <v/>
      </c>
      <c r="X43" s="52" t="str">
        <f t="shared" si="329"/>
        <v/>
      </c>
      <c r="Y43" s="52" t="str">
        <f t="shared" si="329"/>
        <v/>
      </c>
      <c r="Z43" s="52" t="str">
        <f t="shared" si="329"/>
        <v/>
      </c>
      <c r="AA43" s="52" t="str">
        <f t="shared" si="329"/>
        <v/>
      </c>
      <c r="AB43" s="52" t="str">
        <f t="shared" si="329"/>
        <v/>
      </c>
      <c r="AC43" s="52" t="str">
        <f t="shared" si="329"/>
        <v/>
      </c>
      <c r="AD43" s="52" t="str">
        <f t="shared" si="329"/>
        <v/>
      </c>
      <c r="AE43" s="52" t="str">
        <f t="shared" si="329"/>
        <v/>
      </c>
      <c r="AF43" s="52" t="str">
        <f t="shared" si="329"/>
        <v/>
      </c>
      <c r="AG43" s="52" t="str">
        <f t="shared" si="329"/>
        <v/>
      </c>
      <c r="AH43" s="52" t="str">
        <f t="shared" si="329"/>
        <v/>
      </c>
      <c r="AI43" s="52" t="str">
        <f t="shared" si="329"/>
        <v/>
      </c>
      <c r="AJ43" s="52" t="str">
        <f t="shared" si="329"/>
        <v/>
      </c>
      <c r="AK43" s="52" t="str">
        <f t="shared" si="329"/>
        <v/>
      </c>
      <c r="AL43" s="52" t="str">
        <f t="shared" si="329"/>
        <v/>
      </c>
      <c r="AM43" s="52" t="str">
        <f t="shared" si="329"/>
        <v/>
      </c>
      <c r="AN43" s="52" t="str">
        <f t="shared" si="329"/>
        <v/>
      </c>
      <c r="AO43" s="52" t="str">
        <f t="shared" si="329"/>
        <v/>
      </c>
      <c r="AP43" s="193" t="str">
        <f t="shared" si="15"/>
        <v/>
      </c>
      <c r="AQ43" s="52" t="str">
        <f t="shared" ref="AQ43:DB43" si="330">IF(ISNONTEXT($U43),AP43+$U43,"")</f>
        <v/>
      </c>
      <c r="AR43" s="52" t="str">
        <f t="shared" si="330"/>
        <v/>
      </c>
      <c r="AS43" s="52" t="str">
        <f t="shared" si="330"/>
        <v/>
      </c>
      <c r="AT43" s="52" t="str">
        <f t="shared" si="330"/>
        <v/>
      </c>
      <c r="AU43" s="52" t="str">
        <f t="shared" si="330"/>
        <v/>
      </c>
      <c r="AV43" s="52" t="str">
        <f t="shared" si="330"/>
        <v/>
      </c>
      <c r="AW43" s="52" t="str">
        <f t="shared" si="330"/>
        <v/>
      </c>
      <c r="AX43" s="52" t="str">
        <f t="shared" si="330"/>
        <v/>
      </c>
      <c r="AY43" s="52" t="str">
        <f t="shared" si="330"/>
        <v/>
      </c>
      <c r="AZ43" s="52" t="str">
        <f t="shared" si="330"/>
        <v/>
      </c>
      <c r="BA43" s="52" t="str">
        <f t="shared" si="330"/>
        <v/>
      </c>
      <c r="BB43" s="52" t="str">
        <f t="shared" si="330"/>
        <v/>
      </c>
      <c r="BC43" s="52" t="str">
        <f t="shared" si="330"/>
        <v/>
      </c>
      <c r="BD43" s="52" t="str">
        <f t="shared" si="330"/>
        <v/>
      </c>
      <c r="BE43" s="52" t="str">
        <f t="shared" si="330"/>
        <v/>
      </c>
      <c r="BF43" s="52" t="str">
        <f t="shared" si="330"/>
        <v/>
      </c>
      <c r="BG43" s="52" t="str">
        <f t="shared" si="330"/>
        <v/>
      </c>
      <c r="BH43" s="52" t="str">
        <f t="shared" si="330"/>
        <v/>
      </c>
      <c r="BI43" s="52" t="str">
        <f t="shared" si="330"/>
        <v/>
      </c>
      <c r="BJ43" s="52" t="str">
        <f t="shared" si="330"/>
        <v/>
      </c>
      <c r="BK43" s="52" t="str">
        <f t="shared" si="330"/>
        <v/>
      </c>
      <c r="BL43" s="52" t="str">
        <f t="shared" si="330"/>
        <v/>
      </c>
      <c r="BM43" s="52" t="str">
        <f t="shared" si="330"/>
        <v/>
      </c>
      <c r="BN43" s="52" t="str">
        <f t="shared" si="330"/>
        <v/>
      </c>
      <c r="BO43" s="52" t="str">
        <f t="shared" si="330"/>
        <v/>
      </c>
      <c r="BP43" s="52" t="str">
        <f t="shared" si="330"/>
        <v/>
      </c>
      <c r="BQ43" s="52" t="str">
        <f t="shared" si="330"/>
        <v/>
      </c>
      <c r="BR43" s="52" t="str">
        <f t="shared" si="330"/>
        <v/>
      </c>
      <c r="BS43" s="52" t="str">
        <f t="shared" si="330"/>
        <v/>
      </c>
      <c r="BT43" s="52" t="str">
        <f t="shared" si="330"/>
        <v/>
      </c>
      <c r="BU43" s="52" t="str">
        <f t="shared" si="330"/>
        <v/>
      </c>
      <c r="BV43" s="52" t="str">
        <f t="shared" si="330"/>
        <v/>
      </c>
      <c r="BW43" s="52" t="str">
        <f t="shared" si="330"/>
        <v/>
      </c>
      <c r="BX43" s="52" t="str">
        <f t="shared" si="330"/>
        <v/>
      </c>
      <c r="BY43" s="52" t="str">
        <f t="shared" si="330"/>
        <v/>
      </c>
      <c r="BZ43" s="52" t="str">
        <f t="shared" si="330"/>
        <v/>
      </c>
      <c r="CA43" s="52" t="str">
        <f t="shared" si="330"/>
        <v/>
      </c>
      <c r="CB43" s="52" t="str">
        <f t="shared" si="330"/>
        <v/>
      </c>
      <c r="CC43" s="52" t="str">
        <f t="shared" si="330"/>
        <v/>
      </c>
      <c r="CD43" s="52" t="str">
        <f t="shared" si="330"/>
        <v/>
      </c>
      <c r="CE43" s="52" t="str">
        <f t="shared" si="330"/>
        <v/>
      </c>
      <c r="CF43" s="52" t="str">
        <f t="shared" si="330"/>
        <v/>
      </c>
      <c r="CG43" s="52" t="str">
        <f t="shared" si="330"/>
        <v/>
      </c>
      <c r="CH43" s="52" t="str">
        <f t="shared" si="330"/>
        <v/>
      </c>
      <c r="CI43" s="52" t="str">
        <f t="shared" si="330"/>
        <v/>
      </c>
      <c r="CJ43" s="52" t="str">
        <f t="shared" si="330"/>
        <v/>
      </c>
      <c r="CK43" s="52" t="str">
        <f t="shared" si="330"/>
        <v/>
      </c>
      <c r="CL43" s="52" t="str">
        <f t="shared" si="330"/>
        <v/>
      </c>
      <c r="CM43" s="52" t="str">
        <f t="shared" si="330"/>
        <v/>
      </c>
      <c r="CN43" s="52" t="str">
        <f t="shared" si="330"/>
        <v/>
      </c>
      <c r="CO43" s="52" t="str">
        <f t="shared" si="330"/>
        <v/>
      </c>
      <c r="CP43" s="52" t="str">
        <f t="shared" si="330"/>
        <v/>
      </c>
      <c r="CQ43" s="52" t="str">
        <f t="shared" si="330"/>
        <v/>
      </c>
      <c r="CR43" s="52" t="str">
        <f t="shared" si="330"/>
        <v/>
      </c>
      <c r="CS43" s="52" t="str">
        <f t="shared" si="330"/>
        <v/>
      </c>
      <c r="CT43" s="52" t="str">
        <f t="shared" si="330"/>
        <v/>
      </c>
      <c r="CU43" s="52" t="str">
        <f t="shared" si="330"/>
        <v/>
      </c>
      <c r="CV43" s="52" t="str">
        <f t="shared" si="330"/>
        <v/>
      </c>
      <c r="CW43" s="52" t="str">
        <f t="shared" si="330"/>
        <v/>
      </c>
      <c r="CX43" s="52" t="str">
        <f t="shared" si="330"/>
        <v/>
      </c>
      <c r="CY43" s="52" t="str">
        <f t="shared" si="330"/>
        <v/>
      </c>
      <c r="CZ43" s="52" t="str">
        <f t="shared" si="330"/>
        <v/>
      </c>
      <c r="DA43" s="52" t="str">
        <f t="shared" si="330"/>
        <v/>
      </c>
      <c r="DB43" s="52" t="str">
        <f t="shared" si="330"/>
        <v/>
      </c>
      <c r="DC43" s="52" t="str">
        <f t="shared" ref="DC43:DR43" si="331">IF(ISNONTEXT($U43),DB43+$U43,"")</f>
        <v/>
      </c>
      <c r="DD43" s="52" t="str">
        <f t="shared" si="331"/>
        <v/>
      </c>
      <c r="DE43" s="52" t="str">
        <f t="shared" si="331"/>
        <v/>
      </c>
      <c r="DF43" s="52" t="str">
        <f t="shared" si="331"/>
        <v/>
      </c>
      <c r="DG43" s="52" t="str">
        <f t="shared" si="331"/>
        <v/>
      </c>
      <c r="DH43" s="52" t="str">
        <f t="shared" si="331"/>
        <v/>
      </c>
      <c r="DI43" s="52" t="str">
        <f t="shared" si="331"/>
        <v/>
      </c>
      <c r="DJ43" s="52" t="str">
        <f t="shared" si="331"/>
        <v/>
      </c>
      <c r="DK43" s="52" t="str">
        <f t="shared" si="331"/>
        <v/>
      </c>
      <c r="DL43" s="52" t="str">
        <f t="shared" si="331"/>
        <v/>
      </c>
      <c r="DM43" s="52" t="str">
        <f t="shared" si="331"/>
        <v/>
      </c>
      <c r="DN43" s="52" t="str">
        <f t="shared" si="331"/>
        <v/>
      </c>
      <c r="DO43" s="52" t="str">
        <f t="shared" si="331"/>
        <v/>
      </c>
      <c r="DP43" s="52" t="str">
        <f t="shared" si="331"/>
        <v/>
      </c>
      <c r="DQ43" s="52" t="str">
        <f t="shared" si="331"/>
        <v/>
      </c>
      <c r="DR43" s="52" t="str">
        <f t="shared" si="331"/>
        <v/>
      </c>
      <c r="DS43" s="179" t="e">
        <f t="shared" ref="DS43:DS74" si="332">IF(ISNONTEXT($J43),_xlfn.NORM.DIST(V43,$G43,$J43,FALSE),NA())</f>
        <v>#N/A</v>
      </c>
      <c r="DT43" s="179" t="e">
        <f t="shared" ref="DT43:DT74" si="333">IF(ISNONTEXT($J43),_xlfn.NORM.DIST(W43,$G43,$J43,FALSE),NA())</f>
        <v>#N/A</v>
      </c>
      <c r="DU43" s="179" t="e">
        <f t="shared" ref="DU43:DU74" si="334">IF(ISNONTEXT($J43),_xlfn.NORM.DIST(X43,$G43,$J43,FALSE),NA())</f>
        <v>#N/A</v>
      </c>
      <c r="DV43" s="179" t="e">
        <f t="shared" ref="DV43:DV74" si="335">IF(ISNONTEXT($J43),_xlfn.NORM.DIST(Y43,$G43,$J43,FALSE),NA())</f>
        <v>#N/A</v>
      </c>
      <c r="DW43" s="179" t="e">
        <f t="shared" ref="DW43:DW74" si="336">IF(ISNONTEXT($J43),_xlfn.NORM.DIST(Z43,$G43,$J43,FALSE),NA())</f>
        <v>#N/A</v>
      </c>
      <c r="DX43" s="179" t="e">
        <f t="shared" ref="DX43:DX74" si="337">IF(ISNONTEXT($J43),_xlfn.NORM.DIST(AA43,$G43,$J43,FALSE),NA())</f>
        <v>#N/A</v>
      </c>
      <c r="DY43" s="179" t="e">
        <f t="shared" ref="DY43:DY74" si="338">IF(ISNONTEXT($J43),_xlfn.NORM.DIST(AB43,$G43,$J43,FALSE),NA())</f>
        <v>#N/A</v>
      </c>
      <c r="DZ43" s="179" t="e">
        <f t="shared" ref="DZ43:DZ74" si="339">IF(ISNONTEXT($J43),_xlfn.NORM.DIST(AC43,$G43,$J43,FALSE),NA())</f>
        <v>#N/A</v>
      </c>
      <c r="EA43" s="179" t="e">
        <f t="shared" ref="EA43:EA74" si="340">IF(ISNONTEXT($J43),_xlfn.NORM.DIST(AD43,$G43,$J43,FALSE),NA())</f>
        <v>#N/A</v>
      </c>
      <c r="EB43" s="179" t="e">
        <f t="shared" ref="EB43:EB74" si="341">IF(ISNONTEXT($J43),_xlfn.NORM.DIST(AE43,$G43,$J43,FALSE),NA())</f>
        <v>#N/A</v>
      </c>
      <c r="EC43" s="179" t="e">
        <f t="shared" ref="EC43:EC74" si="342">IF(ISNONTEXT($J43),_xlfn.NORM.DIST(AF43,$G43,$J43,FALSE),NA())</f>
        <v>#N/A</v>
      </c>
      <c r="ED43" s="179" t="e">
        <f t="shared" ref="ED43:ED74" si="343">IF(ISNONTEXT($J43),_xlfn.NORM.DIST(AG43,$G43,$J43,FALSE),NA())</f>
        <v>#N/A</v>
      </c>
      <c r="EE43" s="179" t="e">
        <f t="shared" ref="EE43:EE74" si="344">IF(ISNONTEXT($J43),_xlfn.NORM.DIST(AH43,$G43,$J43,FALSE),NA())</f>
        <v>#N/A</v>
      </c>
      <c r="EF43" s="179" t="e">
        <f t="shared" ref="EF43:EF74" si="345">IF(ISNONTEXT($J43),_xlfn.NORM.DIST(AI43,$G43,$J43,FALSE),NA())</f>
        <v>#N/A</v>
      </c>
      <c r="EG43" s="179" t="e">
        <f t="shared" ref="EG43:EG74" si="346">IF(ISNONTEXT($J43),_xlfn.NORM.DIST(AJ43,$G43,$J43,FALSE),NA())</f>
        <v>#N/A</v>
      </c>
      <c r="EH43" s="179" t="e">
        <f t="shared" ref="EH43:EH74" si="347">IF(ISNONTEXT($J43),_xlfn.NORM.DIST(AK43,$G43,$J43,FALSE),NA())</f>
        <v>#N/A</v>
      </c>
      <c r="EI43" s="179" t="e">
        <f t="shared" ref="EI43:EI74" si="348">IF(ISNONTEXT($J43),_xlfn.NORM.DIST(AL43,$G43,$J43,FALSE),NA())</f>
        <v>#N/A</v>
      </c>
      <c r="EJ43" s="179" t="e">
        <f t="shared" ref="EJ43:EJ74" si="349">IF(ISNONTEXT($J43),_xlfn.NORM.DIST(AM43,$G43,$J43,FALSE),NA())</f>
        <v>#N/A</v>
      </c>
      <c r="EK43" s="179" t="e">
        <f t="shared" ref="EK43:EK74" si="350">IF(ISNONTEXT($J43),_xlfn.NORM.DIST(AN43,$G43,$J43,FALSE),NA())</f>
        <v>#N/A</v>
      </c>
      <c r="EL43" s="179" t="e">
        <f t="shared" ref="EL43:EL74" si="351">IF(ISNONTEXT($J43),_xlfn.NORM.DIST(AO43,$G43,$J43,FALSE),NA())</f>
        <v>#N/A</v>
      </c>
      <c r="EM43" s="179" t="e">
        <f t="shared" ref="EM43:EM74" si="352">IF(ISNONTEXT($J43),_xlfn.NORM.DIST(AP43,$G43,$J43,FALSE),NA())</f>
        <v>#N/A</v>
      </c>
      <c r="EN43" s="179" t="e">
        <f t="shared" ref="EN43:EN74" si="353">IF(ISNONTEXT($J43),_xlfn.NORM.DIST(AQ43,$G43,$J43,FALSE),NA())</f>
        <v>#N/A</v>
      </c>
      <c r="EO43" s="179" t="e">
        <f t="shared" ref="EO43:EO74" si="354">IF(ISNONTEXT($J43),_xlfn.NORM.DIST(AR43,$G43,$J43,FALSE),NA())</f>
        <v>#N/A</v>
      </c>
      <c r="EP43" s="179" t="e">
        <f t="shared" ref="EP43:EP74" si="355">IF(ISNONTEXT($J43),_xlfn.NORM.DIST(AS43,$G43,$J43,FALSE),NA())</f>
        <v>#N/A</v>
      </c>
      <c r="EQ43" s="179" t="e">
        <f t="shared" ref="EQ43:EQ74" si="356">IF(ISNONTEXT($J43),_xlfn.NORM.DIST(AT43,$G43,$J43,FALSE),NA())</f>
        <v>#N/A</v>
      </c>
      <c r="ER43" s="179" t="e">
        <f t="shared" ref="ER43:ER74" si="357">IF(ISNONTEXT($J43),_xlfn.NORM.DIST(AU43,$G43,$J43,FALSE),NA())</f>
        <v>#N/A</v>
      </c>
      <c r="ES43" s="179" t="e">
        <f t="shared" ref="ES43:ES74" si="358">IF(ISNONTEXT($J43),_xlfn.NORM.DIST(AV43,$G43,$J43,FALSE),NA())</f>
        <v>#N/A</v>
      </c>
      <c r="ET43" s="179" t="e">
        <f t="shared" ref="ET43:ET74" si="359">IF(ISNONTEXT($J43),_xlfn.NORM.DIST(AW43,$G43,$J43,FALSE),NA())</f>
        <v>#N/A</v>
      </c>
      <c r="EU43" s="179" t="e">
        <f t="shared" ref="EU43:EU74" si="360">IF(ISNONTEXT($J43),_xlfn.NORM.DIST(AX43,$G43,$J43,FALSE),NA())</f>
        <v>#N/A</v>
      </c>
      <c r="EV43" s="179" t="e">
        <f t="shared" ref="EV43:EV74" si="361">IF(ISNONTEXT($J43),_xlfn.NORM.DIST(AY43,$G43,$J43,FALSE),NA())</f>
        <v>#N/A</v>
      </c>
      <c r="EW43" s="179" t="e">
        <f t="shared" ref="EW43:EW74" si="362">IF(ISNONTEXT($J43),_xlfn.NORM.DIST(AZ43,$G43,$J43,FALSE),NA())</f>
        <v>#N/A</v>
      </c>
      <c r="EX43" s="179" t="e">
        <f t="shared" ref="EX43:EX74" si="363">IF(ISNONTEXT($J43),_xlfn.NORM.DIST(BA43,$G43,$J43,FALSE),NA())</f>
        <v>#N/A</v>
      </c>
      <c r="EY43" s="179" t="e">
        <f t="shared" ref="EY43:EY74" si="364">IF(ISNONTEXT($J43),_xlfn.NORM.DIST(BB43,$G43,$J43,FALSE),NA())</f>
        <v>#N/A</v>
      </c>
      <c r="EZ43" s="179" t="e">
        <f t="shared" ref="EZ43:EZ74" si="365">IF(ISNONTEXT($J43),_xlfn.NORM.DIST(BC43,$G43,$J43,FALSE),NA())</f>
        <v>#N/A</v>
      </c>
      <c r="FA43" s="179" t="e">
        <f t="shared" ref="FA43:FA74" si="366">IF(ISNONTEXT($J43),_xlfn.NORM.DIST(BD43,$G43,$J43,FALSE),NA())</f>
        <v>#N/A</v>
      </c>
      <c r="FB43" s="179" t="e">
        <f t="shared" ref="FB43:FB74" si="367">IF(ISNONTEXT($J43),_xlfn.NORM.DIST(BE43,$G43,$J43,FALSE),NA())</f>
        <v>#N/A</v>
      </c>
      <c r="FC43" s="179" t="e">
        <f t="shared" ref="FC43:FC74" si="368">IF(ISNONTEXT($J43),_xlfn.NORM.DIST(BF43,$G43,$J43,FALSE),NA())</f>
        <v>#N/A</v>
      </c>
      <c r="FD43" s="179" t="e">
        <f t="shared" ref="FD43:FD74" si="369">IF(ISNONTEXT($J43),_xlfn.NORM.DIST(BG43,$G43,$J43,FALSE),NA())</f>
        <v>#N/A</v>
      </c>
      <c r="FE43" s="179" t="e">
        <f t="shared" ref="FE43:FE74" si="370">IF(ISNONTEXT($J43),_xlfn.NORM.DIST(BH43,$G43,$J43,FALSE),NA())</f>
        <v>#N/A</v>
      </c>
      <c r="FF43" s="179" t="e">
        <f t="shared" ref="FF43:FF74" si="371">IF(ISNONTEXT($J43),_xlfn.NORM.DIST(BI43,$G43,$J43,FALSE),NA())</f>
        <v>#N/A</v>
      </c>
      <c r="FG43" s="179" t="e">
        <f t="shared" ref="FG43:FG74" si="372">IF(ISNONTEXT($J43),_xlfn.NORM.DIST(BJ43,$G43,$J43,FALSE),NA())</f>
        <v>#N/A</v>
      </c>
      <c r="FH43" s="179" t="e">
        <f t="shared" ref="FH43:FH74" si="373">IF(ISNONTEXT($J43),_xlfn.NORM.DIST(BK43,$G43,$J43,FALSE),NA())</f>
        <v>#N/A</v>
      </c>
      <c r="FI43" s="179" t="e">
        <f t="shared" ref="FI43:FI74" si="374">IF(ISNONTEXT($J43),_xlfn.NORM.DIST(BL43,$G43,$J43,FALSE),NA())</f>
        <v>#N/A</v>
      </c>
      <c r="FJ43" s="179" t="e">
        <f t="shared" ref="FJ43:FJ74" si="375">IF(ISNONTEXT($J43),_xlfn.NORM.DIST(BM43,$G43,$J43,FALSE),NA())</f>
        <v>#N/A</v>
      </c>
      <c r="FK43" s="179" t="e">
        <f t="shared" ref="FK43:FK74" si="376">IF(ISNONTEXT($J43),_xlfn.NORM.DIST(BN43,$G43,$J43,FALSE),NA())</f>
        <v>#N/A</v>
      </c>
      <c r="FL43" s="179" t="e">
        <f t="shared" ref="FL43:FL74" si="377">IF(ISNONTEXT($J43),_xlfn.NORM.DIST(BO43,$G43,$J43,FALSE),NA())</f>
        <v>#N/A</v>
      </c>
      <c r="FM43" s="179" t="e">
        <f t="shared" ref="FM43:FM74" si="378">IF(ISNONTEXT($J43),_xlfn.NORM.DIST(BP43,$G43,$J43,FALSE),NA())</f>
        <v>#N/A</v>
      </c>
      <c r="FN43" s="179" t="e">
        <f t="shared" ref="FN43:FN74" si="379">IF(ISNONTEXT($J43),_xlfn.NORM.DIST(BQ43,$G43,$J43,FALSE),NA())</f>
        <v>#N/A</v>
      </c>
      <c r="FO43" s="179" t="e">
        <f t="shared" ref="FO43:FO74" si="380">IF(ISNONTEXT($J43),_xlfn.NORM.DIST(BR43,$G43,$J43,FALSE),NA())</f>
        <v>#N/A</v>
      </c>
      <c r="FP43" s="179" t="e">
        <f t="shared" ref="FP43:FP74" si="381">IF(ISNONTEXT($J43),_xlfn.NORM.DIST(BS43,$G43,$J43,FALSE),NA())</f>
        <v>#N/A</v>
      </c>
      <c r="FQ43" s="179" t="e">
        <f t="shared" ref="FQ43:FQ74" si="382">IF(ISNONTEXT($J43),_xlfn.NORM.DIST(BT43,$G43,$J43,FALSE),NA())</f>
        <v>#N/A</v>
      </c>
      <c r="FR43" s="179" t="e">
        <f t="shared" ref="FR43:FR74" si="383">IF(ISNONTEXT($J43),_xlfn.NORM.DIST(BU43,$G43,$J43,FALSE),NA())</f>
        <v>#N/A</v>
      </c>
      <c r="FS43" s="179" t="e">
        <f t="shared" ref="FS43:FS74" si="384">IF(ISNONTEXT($J43),_xlfn.NORM.DIST(BV43,$G43,$J43,FALSE),NA())</f>
        <v>#N/A</v>
      </c>
      <c r="FT43" s="179" t="e">
        <f t="shared" ref="FT43:FT74" si="385">IF(ISNONTEXT($J43),_xlfn.NORM.DIST(BW43,$G43,$J43,FALSE),NA())</f>
        <v>#N/A</v>
      </c>
      <c r="FU43" s="179" t="e">
        <f t="shared" ref="FU43:FU74" si="386">IF(ISNONTEXT($J43),_xlfn.NORM.DIST(BX43,$G43,$J43,FALSE),NA())</f>
        <v>#N/A</v>
      </c>
      <c r="FV43" s="179" t="e">
        <f t="shared" ref="FV43:FV74" si="387">IF(ISNONTEXT($J43),_xlfn.NORM.DIST(BY43,$G43,$J43,FALSE),NA())</f>
        <v>#N/A</v>
      </c>
      <c r="FW43" s="179" t="e">
        <f t="shared" ref="FW43:FW74" si="388">IF(ISNONTEXT($J43),_xlfn.NORM.DIST(BZ43,$G43,$J43,FALSE),NA())</f>
        <v>#N/A</v>
      </c>
      <c r="FX43" s="179" t="e">
        <f t="shared" ref="FX43:FX74" si="389">IF(ISNONTEXT($J43),_xlfn.NORM.DIST(CA43,$G43,$J43,FALSE),NA())</f>
        <v>#N/A</v>
      </c>
      <c r="FY43" s="179" t="e">
        <f t="shared" ref="FY43:FY74" si="390">IF(ISNONTEXT($J43),_xlfn.NORM.DIST(CB43,$G43,$J43,FALSE),NA())</f>
        <v>#N/A</v>
      </c>
      <c r="FZ43" s="179" t="e">
        <f t="shared" ref="FZ43:FZ74" si="391">IF(ISNONTEXT($J43),_xlfn.NORM.DIST(CC43,$G43,$J43,FALSE),NA())</f>
        <v>#N/A</v>
      </c>
      <c r="GA43" s="179" t="e">
        <f t="shared" ref="GA43:GA74" si="392">IF(ISNONTEXT($J43),_xlfn.NORM.DIST(CD43,$G43,$J43,FALSE),NA())</f>
        <v>#N/A</v>
      </c>
      <c r="GB43" s="179" t="e">
        <f t="shared" ref="GB43:GB74" si="393">IF(ISNONTEXT($J43),_xlfn.NORM.DIST(CE43,$G43,$J43,FALSE),NA())</f>
        <v>#N/A</v>
      </c>
      <c r="GC43" s="179" t="e">
        <f t="shared" ref="GC43:GC74" si="394">IF(ISNONTEXT($J43),_xlfn.NORM.DIST(CF43,$G43,$J43,FALSE),NA())</f>
        <v>#N/A</v>
      </c>
      <c r="GD43" s="179" t="e">
        <f t="shared" ref="GD43:GD74" si="395">IF(ISNONTEXT($J43),_xlfn.NORM.DIST(CG43,$G43,$J43,FALSE),NA())</f>
        <v>#N/A</v>
      </c>
      <c r="GE43" s="179" t="e">
        <f t="shared" ref="GE43:GE74" si="396">IF(ISNONTEXT($J43),_xlfn.NORM.DIST(CH43,$G43,$J43,FALSE),NA())</f>
        <v>#N/A</v>
      </c>
      <c r="GF43" s="179" t="e">
        <f t="shared" ref="GF43:GF74" si="397">IF(ISNONTEXT($J43),_xlfn.NORM.DIST(CI43,$G43,$J43,FALSE),NA())</f>
        <v>#N/A</v>
      </c>
      <c r="GG43" s="179" t="e">
        <f t="shared" ref="GG43:GG74" si="398">IF(ISNONTEXT($J43),_xlfn.NORM.DIST(CJ43,$G43,$J43,FALSE),NA())</f>
        <v>#N/A</v>
      </c>
      <c r="GH43" s="179" t="e">
        <f t="shared" ref="GH43:GH74" si="399">IF(ISNONTEXT($J43),_xlfn.NORM.DIST(CK43,$G43,$J43,FALSE),NA())</f>
        <v>#N/A</v>
      </c>
      <c r="GI43" s="179" t="e">
        <f t="shared" ref="GI43:GI74" si="400">IF(ISNONTEXT($J43),_xlfn.NORM.DIST(CL43,$G43,$J43,FALSE),NA())</f>
        <v>#N/A</v>
      </c>
      <c r="GJ43" s="179" t="e">
        <f t="shared" ref="GJ43:GJ74" si="401">IF(ISNONTEXT($J43),_xlfn.NORM.DIST(CM43,$G43,$J43,FALSE),NA())</f>
        <v>#N/A</v>
      </c>
      <c r="GK43" s="179" t="e">
        <f t="shared" ref="GK43:GK74" si="402">IF(ISNONTEXT($J43),_xlfn.NORM.DIST(CN43,$G43,$J43,FALSE),NA())</f>
        <v>#N/A</v>
      </c>
      <c r="GL43" s="179" t="e">
        <f t="shared" ref="GL43:GL74" si="403">IF(ISNONTEXT($J43),_xlfn.NORM.DIST(CO43,$G43,$J43,FALSE),NA())</f>
        <v>#N/A</v>
      </c>
      <c r="GM43" s="179" t="e">
        <f t="shared" ref="GM43:GM74" si="404">IF(ISNONTEXT($J43),_xlfn.NORM.DIST(CP43,$G43,$J43,FALSE),NA())</f>
        <v>#N/A</v>
      </c>
      <c r="GN43" s="179" t="e">
        <f t="shared" ref="GN43:GN74" si="405">IF(ISNONTEXT($J43),_xlfn.NORM.DIST(CQ43,$G43,$J43,FALSE),NA())</f>
        <v>#N/A</v>
      </c>
      <c r="GO43" s="179" t="e">
        <f t="shared" ref="GO43:GO74" si="406">IF(ISNONTEXT($J43),_xlfn.NORM.DIST(CR43,$G43,$J43,FALSE),NA())</f>
        <v>#N/A</v>
      </c>
      <c r="GP43" s="179" t="e">
        <f t="shared" ref="GP43:GP74" si="407">IF(ISNONTEXT($J43),_xlfn.NORM.DIST(CS43,$G43,$J43,FALSE),NA())</f>
        <v>#N/A</v>
      </c>
      <c r="GQ43" s="179" t="e">
        <f t="shared" ref="GQ43:GQ74" si="408">IF(ISNONTEXT($J43),_xlfn.NORM.DIST(CT43,$G43,$J43,FALSE),NA())</f>
        <v>#N/A</v>
      </c>
      <c r="GR43" s="179" t="e">
        <f t="shared" ref="GR43:GR74" si="409">IF(ISNONTEXT($J43),_xlfn.NORM.DIST(CU43,$G43,$J43,FALSE),NA())</f>
        <v>#N/A</v>
      </c>
      <c r="GS43" s="179" t="e">
        <f t="shared" ref="GS43:GS74" si="410">IF(ISNONTEXT($J43),_xlfn.NORM.DIST(CV43,$G43,$J43,FALSE),NA())</f>
        <v>#N/A</v>
      </c>
      <c r="GT43" s="179" t="e">
        <f t="shared" ref="GT43:GT74" si="411">IF(ISNONTEXT($J43),_xlfn.NORM.DIST(CW43,$G43,$J43,FALSE),NA())</f>
        <v>#N/A</v>
      </c>
      <c r="GU43" s="179" t="e">
        <f t="shared" ref="GU43:GU74" si="412">IF(ISNONTEXT($J43),_xlfn.NORM.DIST(CX43,$G43,$J43,FALSE),NA())</f>
        <v>#N/A</v>
      </c>
      <c r="GV43" s="179" t="e">
        <f t="shared" ref="GV43:GV74" si="413">IF(ISNONTEXT($J43),_xlfn.NORM.DIST(CY43,$G43,$J43,FALSE),NA())</f>
        <v>#N/A</v>
      </c>
      <c r="GW43" s="179" t="e">
        <f t="shared" ref="GW43:GW74" si="414">IF(ISNONTEXT($J43),_xlfn.NORM.DIST(CZ43,$G43,$J43,FALSE),NA())</f>
        <v>#N/A</v>
      </c>
      <c r="GX43" s="179" t="e">
        <f t="shared" ref="GX43:GX74" si="415">IF(ISNONTEXT($J43),_xlfn.NORM.DIST(DA43,$G43,$J43,FALSE),NA())</f>
        <v>#N/A</v>
      </c>
      <c r="GY43" s="179" t="e">
        <f t="shared" ref="GY43:GY74" si="416">IF(ISNONTEXT($J43),_xlfn.NORM.DIST(DB43,$G43,$J43,FALSE),NA())</f>
        <v>#N/A</v>
      </c>
      <c r="GZ43" s="179" t="e">
        <f t="shared" ref="GZ43:GZ74" si="417">IF(ISNONTEXT($J43),_xlfn.NORM.DIST(DC43,$G43,$J43,FALSE),NA())</f>
        <v>#N/A</v>
      </c>
      <c r="HA43" s="179" t="e">
        <f t="shared" ref="HA43:HA74" si="418">IF(ISNONTEXT($J43),_xlfn.NORM.DIST(DD43,$G43,$J43,FALSE),NA())</f>
        <v>#N/A</v>
      </c>
      <c r="HB43" s="179" t="e">
        <f t="shared" ref="HB43:HB74" si="419">IF(ISNONTEXT($J43),_xlfn.NORM.DIST(DE43,$G43,$J43,FALSE),NA())</f>
        <v>#N/A</v>
      </c>
      <c r="HC43" s="179" t="e">
        <f t="shared" ref="HC43:HC74" si="420">IF(ISNONTEXT($J43),_xlfn.NORM.DIST(DF43,$G43,$J43,FALSE),NA())</f>
        <v>#N/A</v>
      </c>
      <c r="HD43" s="179" t="e">
        <f t="shared" ref="HD43:HD74" si="421">IF(ISNONTEXT($J43),_xlfn.NORM.DIST(DG43,$G43,$J43,FALSE),NA())</f>
        <v>#N/A</v>
      </c>
      <c r="HE43" s="179" t="e">
        <f t="shared" ref="HE43:HE74" si="422">IF(ISNONTEXT($J43),_xlfn.NORM.DIST(DH43,$G43,$J43,FALSE),NA())</f>
        <v>#N/A</v>
      </c>
      <c r="HF43" s="179" t="e">
        <f t="shared" ref="HF43:HF74" si="423">IF(ISNONTEXT($J43),_xlfn.NORM.DIST(DI43,$G43,$J43,FALSE),NA())</f>
        <v>#N/A</v>
      </c>
      <c r="HG43" s="179" t="e">
        <f t="shared" ref="HG43:HG74" si="424">IF(ISNONTEXT($J43),_xlfn.NORM.DIST(DJ43,$G43,$J43,FALSE),NA())</f>
        <v>#N/A</v>
      </c>
      <c r="HH43" s="179" t="e">
        <f t="shared" ref="HH43:HH74" si="425">IF(ISNONTEXT($J43),_xlfn.NORM.DIST(DK43,$G43,$J43,FALSE),NA())</f>
        <v>#N/A</v>
      </c>
      <c r="HI43" s="179" t="e">
        <f t="shared" ref="HI43:HI74" si="426">IF(ISNONTEXT($J43),_xlfn.NORM.DIST(DL43,$G43,$J43,FALSE),NA())</f>
        <v>#N/A</v>
      </c>
      <c r="HJ43" s="179" t="e">
        <f t="shared" ref="HJ43:HJ74" si="427">IF(ISNONTEXT($J43),_xlfn.NORM.DIST(DM43,$G43,$J43,FALSE),NA())</f>
        <v>#N/A</v>
      </c>
      <c r="HK43" s="179" t="e">
        <f t="shared" ref="HK43:HK74" si="428">IF(ISNONTEXT($J43),_xlfn.NORM.DIST(DN43,$G43,$J43,FALSE),NA())</f>
        <v>#N/A</v>
      </c>
      <c r="HL43" s="179" t="e">
        <f t="shared" ref="HL43:HL74" si="429">IF(ISNONTEXT($J43),_xlfn.NORM.DIST(DO43,$G43,$J43,FALSE),NA())</f>
        <v>#N/A</v>
      </c>
      <c r="HM43" s="179" t="e">
        <f t="shared" ref="HM43:HM74" si="430">IF(ISNONTEXT($J43),_xlfn.NORM.DIST(DP43,$G43,$J43,FALSE),NA())</f>
        <v>#N/A</v>
      </c>
      <c r="HN43" s="179" t="e">
        <f t="shared" ref="HN43:HN74" si="431">IF(ISNONTEXT($J43),_xlfn.NORM.DIST(DQ43,$G43,$J43,FALSE),NA())</f>
        <v>#N/A</v>
      </c>
      <c r="HO43" s="179" t="e">
        <f t="shared" ref="HO43:HO74" si="432">IF(ISNONTEXT($J43),_xlfn.NORM.DIST(DR43,$G43,$J43,FALSE),NA())</f>
        <v>#N/A</v>
      </c>
    </row>
    <row r="44" spans="1:223" hidden="1" x14ac:dyDescent="0.25">
      <c r="A44" s="4">
        <v>41</v>
      </c>
      <c r="B44" s="104" t="str">
        <f t="shared" si="10"/>
        <v/>
      </c>
      <c r="C44" s="103"/>
      <c r="D44" s="104" t="str">
        <f t="shared" si="11"/>
        <v/>
      </c>
      <c r="E44" s="38" t="str">
        <f t="shared" si="0"/>
        <v/>
      </c>
      <c r="F44" s="38" t="str">
        <f t="shared" si="1"/>
        <v/>
      </c>
      <c r="G44" s="81" t="str">
        <f t="shared" si="12"/>
        <v/>
      </c>
      <c r="H44" s="24"/>
      <c r="I44" s="61"/>
      <c r="J44" s="82" t="str">
        <f>IF(AND(B44&gt;0,C44&gt;0,D44&gt;0,NOT(ISBLANK(H44))),(D44-B44)*VLOOKUP(H44,VLookups!$A$2:$B$8,2,FALSE),"")</f>
        <v/>
      </c>
      <c r="K44" s="83" t="str">
        <f t="shared" si="2"/>
        <v/>
      </c>
      <c r="L44" s="103"/>
      <c r="M44" s="34" t="str">
        <f>IF(AND(L44&gt;0,C44&gt;0,J44&gt;0,NOT(ISBLANK(H44))),ABS(VLOOKUP($L$1,VLookups!$A$38:$B$39,2,FALSE)-_xlfn.NORM.DIST(L44,G44,J44,TRUE)),"")</f>
        <v/>
      </c>
      <c r="N44" s="102" t="str">
        <f>IF(AND($B44&gt;0,$C44&gt;0,$D44&gt;0,NOT(ISBLANK($H44))),_xlfn.NORM.INV(ABS(VLOOKUP($L$1,VLookups!$A$38:$B$39,2,FALSE)-N$3),$G44,$J44),"")</f>
        <v/>
      </c>
      <c r="O44" s="101" t="str">
        <f>IF(AND($B44&gt;0,$C44&gt;0,$D44&gt;0,NOT(ISBLANK($H44))),_xlfn.NORM.INV(ABS(VLOOKUP($L$1,VLookups!$A$38:$B$39,2,FALSE)-O$3),$G44,$J44),"")</f>
        <v/>
      </c>
      <c r="P44" s="102" t="str">
        <f>IF(AND($B44&gt;0,$C44&gt;0,$D44&gt;0,NOT(ISBLANK($H44))),_xlfn.NORM.INV(ABS(VLOOKUP($L$1,VLookups!$A$38:$B$39,2,FALSE)-P$3),$G44,$J44),"")</f>
        <v/>
      </c>
      <c r="Q44" s="101" t="str">
        <f>IF(AND($B44&gt;0,$C44&gt;0,$D44&gt;0,NOT(ISBLANK($H44))),_xlfn.NORM.INV(ABS(VLOOKUP($L$1,VLookups!$A$38:$B$39,2,FALSE)-Q$3),$G44,$J44),"")</f>
        <v/>
      </c>
      <c r="R44" s="102" t="str">
        <f>IF(AND($B44&gt;0,$C44&gt;0,$D44&gt;0,NOT(ISBLANK($H44))),_xlfn.NORM.INV(ABS(VLOOKUP($L$1,VLookups!$A$38:$B$39,2,FALSE)-R$3),$G44,$J44),"")</f>
        <v/>
      </c>
      <c r="S44" s="101" t="str">
        <f>IF(AND($B44&gt;0,$C44&gt;0,$D44&gt;0,NOT(ISBLANK($H44))),_xlfn.NORM.INV(ABS(VLOOKUP($L$1,VLookups!$A$38:$B$39,2,FALSE)-S$3),$G44,$J44),"")</f>
        <v/>
      </c>
      <c r="T44" s="5"/>
      <c r="U44" s="178" t="str">
        <f t="shared" si="13"/>
        <v/>
      </c>
      <c r="V44" s="52" t="str">
        <f t="shared" ref="V44:AO44" si="433">IF(ISNONTEXT($U44),W44-$U44,"")</f>
        <v/>
      </c>
      <c r="W44" s="52" t="str">
        <f t="shared" si="433"/>
        <v/>
      </c>
      <c r="X44" s="52" t="str">
        <f t="shared" si="433"/>
        <v/>
      </c>
      <c r="Y44" s="52" t="str">
        <f t="shared" si="433"/>
        <v/>
      </c>
      <c r="Z44" s="52" t="str">
        <f t="shared" si="433"/>
        <v/>
      </c>
      <c r="AA44" s="52" t="str">
        <f t="shared" si="433"/>
        <v/>
      </c>
      <c r="AB44" s="52" t="str">
        <f t="shared" si="433"/>
        <v/>
      </c>
      <c r="AC44" s="52" t="str">
        <f t="shared" si="433"/>
        <v/>
      </c>
      <c r="AD44" s="52" t="str">
        <f t="shared" si="433"/>
        <v/>
      </c>
      <c r="AE44" s="52" t="str">
        <f t="shared" si="433"/>
        <v/>
      </c>
      <c r="AF44" s="52" t="str">
        <f t="shared" si="433"/>
        <v/>
      </c>
      <c r="AG44" s="52" t="str">
        <f t="shared" si="433"/>
        <v/>
      </c>
      <c r="AH44" s="52" t="str">
        <f t="shared" si="433"/>
        <v/>
      </c>
      <c r="AI44" s="52" t="str">
        <f t="shared" si="433"/>
        <v/>
      </c>
      <c r="AJ44" s="52" t="str">
        <f t="shared" si="433"/>
        <v/>
      </c>
      <c r="AK44" s="52" t="str">
        <f t="shared" si="433"/>
        <v/>
      </c>
      <c r="AL44" s="52" t="str">
        <f t="shared" si="433"/>
        <v/>
      </c>
      <c r="AM44" s="52" t="str">
        <f t="shared" si="433"/>
        <v/>
      </c>
      <c r="AN44" s="52" t="str">
        <f t="shared" si="433"/>
        <v/>
      </c>
      <c r="AO44" s="52" t="str">
        <f t="shared" si="433"/>
        <v/>
      </c>
      <c r="AP44" s="193" t="str">
        <f t="shared" si="15"/>
        <v/>
      </c>
      <c r="AQ44" s="52" t="str">
        <f t="shared" ref="AQ44:DB44" si="434">IF(ISNONTEXT($U44),AP44+$U44,"")</f>
        <v/>
      </c>
      <c r="AR44" s="52" t="str">
        <f t="shared" si="434"/>
        <v/>
      </c>
      <c r="AS44" s="52" t="str">
        <f t="shared" si="434"/>
        <v/>
      </c>
      <c r="AT44" s="52" t="str">
        <f t="shared" si="434"/>
        <v/>
      </c>
      <c r="AU44" s="52" t="str">
        <f t="shared" si="434"/>
        <v/>
      </c>
      <c r="AV44" s="52" t="str">
        <f t="shared" si="434"/>
        <v/>
      </c>
      <c r="AW44" s="52" t="str">
        <f t="shared" si="434"/>
        <v/>
      </c>
      <c r="AX44" s="52" t="str">
        <f t="shared" si="434"/>
        <v/>
      </c>
      <c r="AY44" s="52" t="str">
        <f t="shared" si="434"/>
        <v/>
      </c>
      <c r="AZ44" s="52" t="str">
        <f t="shared" si="434"/>
        <v/>
      </c>
      <c r="BA44" s="52" t="str">
        <f t="shared" si="434"/>
        <v/>
      </c>
      <c r="BB44" s="52" t="str">
        <f t="shared" si="434"/>
        <v/>
      </c>
      <c r="BC44" s="52" t="str">
        <f t="shared" si="434"/>
        <v/>
      </c>
      <c r="BD44" s="52" t="str">
        <f t="shared" si="434"/>
        <v/>
      </c>
      <c r="BE44" s="52" t="str">
        <f t="shared" si="434"/>
        <v/>
      </c>
      <c r="BF44" s="52" t="str">
        <f t="shared" si="434"/>
        <v/>
      </c>
      <c r="BG44" s="52" t="str">
        <f t="shared" si="434"/>
        <v/>
      </c>
      <c r="BH44" s="52" t="str">
        <f t="shared" si="434"/>
        <v/>
      </c>
      <c r="BI44" s="52" t="str">
        <f t="shared" si="434"/>
        <v/>
      </c>
      <c r="BJ44" s="52" t="str">
        <f t="shared" si="434"/>
        <v/>
      </c>
      <c r="BK44" s="52" t="str">
        <f t="shared" si="434"/>
        <v/>
      </c>
      <c r="BL44" s="52" t="str">
        <f t="shared" si="434"/>
        <v/>
      </c>
      <c r="BM44" s="52" t="str">
        <f t="shared" si="434"/>
        <v/>
      </c>
      <c r="BN44" s="52" t="str">
        <f t="shared" si="434"/>
        <v/>
      </c>
      <c r="BO44" s="52" t="str">
        <f t="shared" si="434"/>
        <v/>
      </c>
      <c r="BP44" s="52" t="str">
        <f t="shared" si="434"/>
        <v/>
      </c>
      <c r="BQ44" s="52" t="str">
        <f t="shared" si="434"/>
        <v/>
      </c>
      <c r="BR44" s="52" t="str">
        <f t="shared" si="434"/>
        <v/>
      </c>
      <c r="BS44" s="52" t="str">
        <f t="shared" si="434"/>
        <v/>
      </c>
      <c r="BT44" s="52" t="str">
        <f t="shared" si="434"/>
        <v/>
      </c>
      <c r="BU44" s="52" t="str">
        <f t="shared" si="434"/>
        <v/>
      </c>
      <c r="BV44" s="52" t="str">
        <f t="shared" si="434"/>
        <v/>
      </c>
      <c r="BW44" s="52" t="str">
        <f t="shared" si="434"/>
        <v/>
      </c>
      <c r="BX44" s="52" t="str">
        <f t="shared" si="434"/>
        <v/>
      </c>
      <c r="BY44" s="52" t="str">
        <f t="shared" si="434"/>
        <v/>
      </c>
      <c r="BZ44" s="52" t="str">
        <f t="shared" si="434"/>
        <v/>
      </c>
      <c r="CA44" s="52" t="str">
        <f t="shared" si="434"/>
        <v/>
      </c>
      <c r="CB44" s="52" t="str">
        <f t="shared" si="434"/>
        <v/>
      </c>
      <c r="CC44" s="52" t="str">
        <f t="shared" si="434"/>
        <v/>
      </c>
      <c r="CD44" s="52" t="str">
        <f t="shared" si="434"/>
        <v/>
      </c>
      <c r="CE44" s="52" t="str">
        <f t="shared" si="434"/>
        <v/>
      </c>
      <c r="CF44" s="52" t="str">
        <f t="shared" si="434"/>
        <v/>
      </c>
      <c r="CG44" s="52" t="str">
        <f t="shared" si="434"/>
        <v/>
      </c>
      <c r="CH44" s="52" t="str">
        <f t="shared" si="434"/>
        <v/>
      </c>
      <c r="CI44" s="52" t="str">
        <f t="shared" si="434"/>
        <v/>
      </c>
      <c r="CJ44" s="52" t="str">
        <f t="shared" si="434"/>
        <v/>
      </c>
      <c r="CK44" s="52" t="str">
        <f t="shared" si="434"/>
        <v/>
      </c>
      <c r="CL44" s="52" t="str">
        <f t="shared" si="434"/>
        <v/>
      </c>
      <c r="CM44" s="52" t="str">
        <f t="shared" si="434"/>
        <v/>
      </c>
      <c r="CN44" s="52" t="str">
        <f t="shared" si="434"/>
        <v/>
      </c>
      <c r="CO44" s="52" t="str">
        <f t="shared" si="434"/>
        <v/>
      </c>
      <c r="CP44" s="52" t="str">
        <f t="shared" si="434"/>
        <v/>
      </c>
      <c r="CQ44" s="52" t="str">
        <f t="shared" si="434"/>
        <v/>
      </c>
      <c r="CR44" s="52" t="str">
        <f t="shared" si="434"/>
        <v/>
      </c>
      <c r="CS44" s="52" t="str">
        <f t="shared" si="434"/>
        <v/>
      </c>
      <c r="CT44" s="52" t="str">
        <f t="shared" si="434"/>
        <v/>
      </c>
      <c r="CU44" s="52" t="str">
        <f t="shared" si="434"/>
        <v/>
      </c>
      <c r="CV44" s="52" t="str">
        <f t="shared" si="434"/>
        <v/>
      </c>
      <c r="CW44" s="52" t="str">
        <f t="shared" si="434"/>
        <v/>
      </c>
      <c r="CX44" s="52" t="str">
        <f t="shared" si="434"/>
        <v/>
      </c>
      <c r="CY44" s="52" t="str">
        <f t="shared" si="434"/>
        <v/>
      </c>
      <c r="CZ44" s="52" t="str">
        <f t="shared" si="434"/>
        <v/>
      </c>
      <c r="DA44" s="52" t="str">
        <f t="shared" si="434"/>
        <v/>
      </c>
      <c r="DB44" s="52" t="str">
        <f t="shared" si="434"/>
        <v/>
      </c>
      <c r="DC44" s="52" t="str">
        <f t="shared" ref="DC44:DR44" si="435">IF(ISNONTEXT($U44),DB44+$U44,"")</f>
        <v/>
      </c>
      <c r="DD44" s="52" t="str">
        <f t="shared" si="435"/>
        <v/>
      </c>
      <c r="DE44" s="52" t="str">
        <f t="shared" si="435"/>
        <v/>
      </c>
      <c r="DF44" s="52" t="str">
        <f t="shared" si="435"/>
        <v/>
      </c>
      <c r="DG44" s="52" t="str">
        <f t="shared" si="435"/>
        <v/>
      </c>
      <c r="DH44" s="52" t="str">
        <f t="shared" si="435"/>
        <v/>
      </c>
      <c r="DI44" s="52" t="str">
        <f t="shared" si="435"/>
        <v/>
      </c>
      <c r="DJ44" s="52" t="str">
        <f t="shared" si="435"/>
        <v/>
      </c>
      <c r="DK44" s="52" t="str">
        <f t="shared" si="435"/>
        <v/>
      </c>
      <c r="DL44" s="52" t="str">
        <f t="shared" si="435"/>
        <v/>
      </c>
      <c r="DM44" s="52" t="str">
        <f t="shared" si="435"/>
        <v/>
      </c>
      <c r="DN44" s="52" t="str">
        <f t="shared" si="435"/>
        <v/>
      </c>
      <c r="DO44" s="52" t="str">
        <f t="shared" si="435"/>
        <v/>
      </c>
      <c r="DP44" s="52" t="str">
        <f t="shared" si="435"/>
        <v/>
      </c>
      <c r="DQ44" s="52" t="str">
        <f t="shared" si="435"/>
        <v/>
      </c>
      <c r="DR44" s="52" t="str">
        <f t="shared" si="435"/>
        <v/>
      </c>
      <c r="DS44" s="179" t="e">
        <f t="shared" si="332"/>
        <v>#N/A</v>
      </c>
      <c r="DT44" s="179" t="e">
        <f t="shared" si="333"/>
        <v>#N/A</v>
      </c>
      <c r="DU44" s="179" t="e">
        <f t="shared" si="334"/>
        <v>#N/A</v>
      </c>
      <c r="DV44" s="179" t="e">
        <f t="shared" si="335"/>
        <v>#N/A</v>
      </c>
      <c r="DW44" s="179" t="e">
        <f t="shared" si="336"/>
        <v>#N/A</v>
      </c>
      <c r="DX44" s="179" t="e">
        <f t="shared" si="337"/>
        <v>#N/A</v>
      </c>
      <c r="DY44" s="179" t="e">
        <f t="shared" si="338"/>
        <v>#N/A</v>
      </c>
      <c r="DZ44" s="179" t="e">
        <f t="shared" si="339"/>
        <v>#N/A</v>
      </c>
      <c r="EA44" s="179" t="e">
        <f t="shared" si="340"/>
        <v>#N/A</v>
      </c>
      <c r="EB44" s="179" t="e">
        <f t="shared" si="341"/>
        <v>#N/A</v>
      </c>
      <c r="EC44" s="179" t="e">
        <f t="shared" si="342"/>
        <v>#N/A</v>
      </c>
      <c r="ED44" s="179" t="e">
        <f t="shared" si="343"/>
        <v>#N/A</v>
      </c>
      <c r="EE44" s="179" t="e">
        <f t="shared" si="344"/>
        <v>#N/A</v>
      </c>
      <c r="EF44" s="179" t="e">
        <f t="shared" si="345"/>
        <v>#N/A</v>
      </c>
      <c r="EG44" s="179" t="e">
        <f t="shared" si="346"/>
        <v>#N/A</v>
      </c>
      <c r="EH44" s="179" t="e">
        <f t="shared" si="347"/>
        <v>#N/A</v>
      </c>
      <c r="EI44" s="179" t="e">
        <f t="shared" si="348"/>
        <v>#N/A</v>
      </c>
      <c r="EJ44" s="179" t="e">
        <f t="shared" si="349"/>
        <v>#N/A</v>
      </c>
      <c r="EK44" s="179" t="e">
        <f t="shared" si="350"/>
        <v>#N/A</v>
      </c>
      <c r="EL44" s="179" t="e">
        <f t="shared" si="351"/>
        <v>#N/A</v>
      </c>
      <c r="EM44" s="179" t="e">
        <f t="shared" si="352"/>
        <v>#N/A</v>
      </c>
      <c r="EN44" s="179" t="e">
        <f t="shared" si="353"/>
        <v>#N/A</v>
      </c>
      <c r="EO44" s="179" t="e">
        <f t="shared" si="354"/>
        <v>#N/A</v>
      </c>
      <c r="EP44" s="179" t="e">
        <f t="shared" si="355"/>
        <v>#N/A</v>
      </c>
      <c r="EQ44" s="179" t="e">
        <f t="shared" si="356"/>
        <v>#N/A</v>
      </c>
      <c r="ER44" s="179" t="e">
        <f t="shared" si="357"/>
        <v>#N/A</v>
      </c>
      <c r="ES44" s="179" t="e">
        <f t="shared" si="358"/>
        <v>#N/A</v>
      </c>
      <c r="ET44" s="179" t="e">
        <f t="shared" si="359"/>
        <v>#N/A</v>
      </c>
      <c r="EU44" s="179" t="e">
        <f t="shared" si="360"/>
        <v>#N/A</v>
      </c>
      <c r="EV44" s="179" t="e">
        <f t="shared" si="361"/>
        <v>#N/A</v>
      </c>
      <c r="EW44" s="179" t="e">
        <f t="shared" si="362"/>
        <v>#N/A</v>
      </c>
      <c r="EX44" s="179" t="e">
        <f t="shared" si="363"/>
        <v>#N/A</v>
      </c>
      <c r="EY44" s="179" t="e">
        <f t="shared" si="364"/>
        <v>#N/A</v>
      </c>
      <c r="EZ44" s="179" t="e">
        <f t="shared" si="365"/>
        <v>#N/A</v>
      </c>
      <c r="FA44" s="179" t="e">
        <f t="shared" si="366"/>
        <v>#N/A</v>
      </c>
      <c r="FB44" s="179" t="e">
        <f t="shared" si="367"/>
        <v>#N/A</v>
      </c>
      <c r="FC44" s="179" t="e">
        <f t="shared" si="368"/>
        <v>#N/A</v>
      </c>
      <c r="FD44" s="179" t="e">
        <f t="shared" si="369"/>
        <v>#N/A</v>
      </c>
      <c r="FE44" s="179" t="e">
        <f t="shared" si="370"/>
        <v>#N/A</v>
      </c>
      <c r="FF44" s="179" t="e">
        <f t="shared" si="371"/>
        <v>#N/A</v>
      </c>
      <c r="FG44" s="179" t="e">
        <f t="shared" si="372"/>
        <v>#N/A</v>
      </c>
      <c r="FH44" s="179" t="e">
        <f t="shared" si="373"/>
        <v>#N/A</v>
      </c>
      <c r="FI44" s="179" t="e">
        <f t="shared" si="374"/>
        <v>#N/A</v>
      </c>
      <c r="FJ44" s="179" t="e">
        <f t="shared" si="375"/>
        <v>#N/A</v>
      </c>
      <c r="FK44" s="179" t="e">
        <f t="shared" si="376"/>
        <v>#N/A</v>
      </c>
      <c r="FL44" s="179" t="e">
        <f t="shared" si="377"/>
        <v>#N/A</v>
      </c>
      <c r="FM44" s="179" t="e">
        <f t="shared" si="378"/>
        <v>#N/A</v>
      </c>
      <c r="FN44" s="179" t="e">
        <f t="shared" si="379"/>
        <v>#N/A</v>
      </c>
      <c r="FO44" s="179" t="e">
        <f t="shared" si="380"/>
        <v>#N/A</v>
      </c>
      <c r="FP44" s="179" t="e">
        <f t="shared" si="381"/>
        <v>#N/A</v>
      </c>
      <c r="FQ44" s="179" t="e">
        <f t="shared" si="382"/>
        <v>#N/A</v>
      </c>
      <c r="FR44" s="179" t="e">
        <f t="shared" si="383"/>
        <v>#N/A</v>
      </c>
      <c r="FS44" s="179" t="e">
        <f t="shared" si="384"/>
        <v>#N/A</v>
      </c>
      <c r="FT44" s="179" t="e">
        <f t="shared" si="385"/>
        <v>#N/A</v>
      </c>
      <c r="FU44" s="179" t="e">
        <f t="shared" si="386"/>
        <v>#N/A</v>
      </c>
      <c r="FV44" s="179" t="e">
        <f t="shared" si="387"/>
        <v>#N/A</v>
      </c>
      <c r="FW44" s="179" t="e">
        <f t="shared" si="388"/>
        <v>#N/A</v>
      </c>
      <c r="FX44" s="179" t="e">
        <f t="shared" si="389"/>
        <v>#N/A</v>
      </c>
      <c r="FY44" s="179" t="e">
        <f t="shared" si="390"/>
        <v>#N/A</v>
      </c>
      <c r="FZ44" s="179" t="e">
        <f t="shared" si="391"/>
        <v>#N/A</v>
      </c>
      <c r="GA44" s="179" t="e">
        <f t="shared" si="392"/>
        <v>#N/A</v>
      </c>
      <c r="GB44" s="179" t="e">
        <f t="shared" si="393"/>
        <v>#N/A</v>
      </c>
      <c r="GC44" s="179" t="e">
        <f t="shared" si="394"/>
        <v>#N/A</v>
      </c>
      <c r="GD44" s="179" t="e">
        <f t="shared" si="395"/>
        <v>#N/A</v>
      </c>
      <c r="GE44" s="179" t="e">
        <f t="shared" si="396"/>
        <v>#N/A</v>
      </c>
      <c r="GF44" s="179" t="e">
        <f t="shared" si="397"/>
        <v>#N/A</v>
      </c>
      <c r="GG44" s="179" t="e">
        <f t="shared" si="398"/>
        <v>#N/A</v>
      </c>
      <c r="GH44" s="179" t="e">
        <f t="shared" si="399"/>
        <v>#N/A</v>
      </c>
      <c r="GI44" s="179" t="e">
        <f t="shared" si="400"/>
        <v>#N/A</v>
      </c>
      <c r="GJ44" s="179" t="e">
        <f t="shared" si="401"/>
        <v>#N/A</v>
      </c>
      <c r="GK44" s="179" t="e">
        <f t="shared" si="402"/>
        <v>#N/A</v>
      </c>
      <c r="GL44" s="179" t="e">
        <f t="shared" si="403"/>
        <v>#N/A</v>
      </c>
      <c r="GM44" s="179" t="e">
        <f t="shared" si="404"/>
        <v>#N/A</v>
      </c>
      <c r="GN44" s="179" t="e">
        <f t="shared" si="405"/>
        <v>#N/A</v>
      </c>
      <c r="GO44" s="179" t="e">
        <f t="shared" si="406"/>
        <v>#N/A</v>
      </c>
      <c r="GP44" s="179" t="e">
        <f t="shared" si="407"/>
        <v>#N/A</v>
      </c>
      <c r="GQ44" s="179" t="e">
        <f t="shared" si="408"/>
        <v>#N/A</v>
      </c>
      <c r="GR44" s="179" t="e">
        <f t="shared" si="409"/>
        <v>#N/A</v>
      </c>
      <c r="GS44" s="179" t="e">
        <f t="shared" si="410"/>
        <v>#N/A</v>
      </c>
      <c r="GT44" s="179" t="e">
        <f t="shared" si="411"/>
        <v>#N/A</v>
      </c>
      <c r="GU44" s="179" t="e">
        <f t="shared" si="412"/>
        <v>#N/A</v>
      </c>
      <c r="GV44" s="179" t="e">
        <f t="shared" si="413"/>
        <v>#N/A</v>
      </c>
      <c r="GW44" s="179" t="e">
        <f t="shared" si="414"/>
        <v>#N/A</v>
      </c>
      <c r="GX44" s="179" t="e">
        <f t="shared" si="415"/>
        <v>#N/A</v>
      </c>
      <c r="GY44" s="179" t="e">
        <f t="shared" si="416"/>
        <v>#N/A</v>
      </c>
      <c r="GZ44" s="179" t="e">
        <f t="shared" si="417"/>
        <v>#N/A</v>
      </c>
      <c r="HA44" s="179" t="e">
        <f t="shared" si="418"/>
        <v>#N/A</v>
      </c>
      <c r="HB44" s="179" t="e">
        <f t="shared" si="419"/>
        <v>#N/A</v>
      </c>
      <c r="HC44" s="179" t="e">
        <f t="shared" si="420"/>
        <v>#N/A</v>
      </c>
      <c r="HD44" s="179" t="e">
        <f t="shared" si="421"/>
        <v>#N/A</v>
      </c>
      <c r="HE44" s="179" t="e">
        <f t="shared" si="422"/>
        <v>#N/A</v>
      </c>
      <c r="HF44" s="179" t="e">
        <f t="shared" si="423"/>
        <v>#N/A</v>
      </c>
      <c r="HG44" s="179" t="e">
        <f t="shared" si="424"/>
        <v>#N/A</v>
      </c>
      <c r="HH44" s="179" t="e">
        <f t="shared" si="425"/>
        <v>#N/A</v>
      </c>
      <c r="HI44" s="179" t="e">
        <f t="shared" si="426"/>
        <v>#N/A</v>
      </c>
      <c r="HJ44" s="179" t="e">
        <f t="shared" si="427"/>
        <v>#N/A</v>
      </c>
      <c r="HK44" s="179" t="e">
        <f t="shared" si="428"/>
        <v>#N/A</v>
      </c>
      <c r="HL44" s="179" t="e">
        <f t="shared" si="429"/>
        <v>#N/A</v>
      </c>
      <c r="HM44" s="179" t="e">
        <f t="shared" si="430"/>
        <v>#N/A</v>
      </c>
      <c r="HN44" s="179" t="e">
        <f t="shared" si="431"/>
        <v>#N/A</v>
      </c>
      <c r="HO44" s="179" t="e">
        <f t="shared" si="432"/>
        <v>#N/A</v>
      </c>
    </row>
    <row r="45" spans="1:223" hidden="1" x14ac:dyDescent="0.25">
      <c r="A45" s="4">
        <v>42</v>
      </c>
      <c r="B45" s="104" t="str">
        <f t="shared" si="10"/>
        <v/>
      </c>
      <c r="C45" s="103"/>
      <c r="D45" s="104" t="str">
        <f t="shared" si="11"/>
        <v/>
      </c>
      <c r="E45" s="38" t="str">
        <f t="shared" si="0"/>
        <v/>
      </c>
      <c r="F45" s="38" t="str">
        <f t="shared" si="1"/>
        <v/>
      </c>
      <c r="G45" s="81" t="str">
        <f t="shared" si="12"/>
        <v/>
      </c>
      <c r="H45" s="24"/>
      <c r="I45" s="61"/>
      <c r="J45" s="82" t="str">
        <f>IF(AND(B45&gt;0,C45&gt;0,D45&gt;0,NOT(ISBLANK(H45))),(D45-B45)*VLOOKUP(H45,VLookups!$A$2:$B$8,2,FALSE),"")</f>
        <v/>
      </c>
      <c r="K45" s="83" t="str">
        <f t="shared" si="2"/>
        <v/>
      </c>
      <c r="L45" s="103"/>
      <c r="M45" s="34" t="str">
        <f>IF(AND(L45&gt;0,C45&gt;0,J45&gt;0,NOT(ISBLANK(H45))),ABS(VLOOKUP($L$1,VLookups!$A$38:$B$39,2,FALSE)-_xlfn.NORM.DIST(L45,G45,J45,TRUE)),"")</f>
        <v/>
      </c>
      <c r="N45" s="102" t="str">
        <f>IF(AND($B45&gt;0,$C45&gt;0,$D45&gt;0,NOT(ISBLANK($H45))),_xlfn.NORM.INV(ABS(VLOOKUP($L$1,VLookups!$A$38:$B$39,2,FALSE)-N$3),$G45,$J45),"")</f>
        <v/>
      </c>
      <c r="O45" s="101" t="str">
        <f>IF(AND($B45&gt;0,$C45&gt;0,$D45&gt;0,NOT(ISBLANK($H45))),_xlfn.NORM.INV(ABS(VLOOKUP($L$1,VLookups!$A$38:$B$39,2,FALSE)-O$3),$G45,$J45),"")</f>
        <v/>
      </c>
      <c r="P45" s="102" t="str">
        <f>IF(AND($B45&gt;0,$C45&gt;0,$D45&gt;0,NOT(ISBLANK($H45))),_xlfn.NORM.INV(ABS(VLOOKUP($L$1,VLookups!$A$38:$B$39,2,FALSE)-P$3),$G45,$J45),"")</f>
        <v/>
      </c>
      <c r="Q45" s="101" t="str">
        <f>IF(AND($B45&gt;0,$C45&gt;0,$D45&gt;0,NOT(ISBLANK($H45))),_xlfn.NORM.INV(ABS(VLOOKUP($L$1,VLookups!$A$38:$B$39,2,FALSE)-Q$3),$G45,$J45),"")</f>
        <v/>
      </c>
      <c r="R45" s="102" t="str">
        <f>IF(AND($B45&gt;0,$C45&gt;0,$D45&gt;0,NOT(ISBLANK($H45))),_xlfn.NORM.INV(ABS(VLOOKUP($L$1,VLookups!$A$38:$B$39,2,FALSE)-R$3),$G45,$J45),"")</f>
        <v/>
      </c>
      <c r="S45" s="101" t="str">
        <f>IF(AND($B45&gt;0,$C45&gt;0,$D45&gt;0,NOT(ISBLANK($H45))),_xlfn.NORM.INV(ABS(VLOOKUP($L$1,VLookups!$A$38:$B$39,2,FALSE)-S$3),$G45,$J45),"")</f>
        <v/>
      </c>
      <c r="T45" s="5"/>
      <c r="U45" s="178" t="str">
        <f t="shared" si="13"/>
        <v/>
      </c>
      <c r="V45" s="52" t="str">
        <f t="shared" ref="V45:AO45" si="436">IF(ISNONTEXT($U45),W45-$U45,"")</f>
        <v/>
      </c>
      <c r="W45" s="52" t="str">
        <f t="shared" si="436"/>
        <v/>
      </c>
      <c r="X45" s="52" t="str">
        <f t="shared" si="436"/>
        <v/>
      </c>
      <c r="Y45" s="52" t="str">
        <f t="shared" si="436"/>
        <v/>
      </c>
      <c r="Z45" s="52" t="str">
        <f t="shared" si="436"/>
        <v/>
      </c>
      <c r="AA45" s="52" t="str">
        <f t="shared" si="436"/>
        <v/>
      </c>
      <c r="AB45" s="52" t="str">
        <f t="shared" si="436"/>
        <v/>
      </c>
      <c r="AC45" s="52" t="str">
        <f t="shared" si="436"/>
        <v/>
      </c>
      <c r="AD45" s="52" t="str">
        <f t="shared" si="436"/>
        <v/>
      </c>
      <c r="AE45" s="52" t="str">
        <f t="shared" si="436"/>
        <v/>
      </c>
      <c r="AF45" s="52" t="str">
        <f t="shared" si="436"/>
        <v/>
      </c>
      <c r="AG45" s="52" t="str">
        <f t="shared" si="436"/>
        <v/>
      </c>
      <c r="AH45" s="52" t="str">
        <f t="shared" si="436"/>
        <v/>
      </c>
      <c r="AI45" s="52" t="str">
        <f t="shared" si="436"/>
        <v/>
      </c>
      <c r="AJ45" s="52" t="str">
        <f t="shared" si="436"/>
        <v/>
      </c>
      <c r="AK45" s="52" t="str">
        <f t="shared" si="436"/>
        <v/>
      </c>
      <c r="AL45" s="52" t="str">
        <f t="shared" si="436"/>
        <v/>
      </c>
      <c r="AM45" s="52" t="str">
        <f t="shared" si="436"/>
        <v/>
      </c>
      <c r="AN45" s="52" t="str">
        <f t="shared" si="436"/>
        <v/>
      </c>
      <c r="AO45" s="52" t="str">
        <f t="shared" si="436"/>
        <v/>
      </c>
      <c r="AP45" s="193" t="str">
        <f t="shared" si="15"/>
        <v/>
      </c>
      <c r="AQ45" s="52" t="str">
        <f t="shared" ref="AQ45:DB45" si="437">IF(ISNONTEXT($U45),AP45+$U45,"")</f>
        <v/>
      </c>
      <c r="AR45" s="52" t="str">
        <f t="shared" si="437"/>
        <v/>
      </c>
      <c r="AS45" s="52" t="str">
        <f t="shared" si="437"/>
        <v/>
      </c>
      <c r="AT45" s="52" t="str">
        <f t="shared" si="437"/>
        <v/>
      </c>
      <c r="AU45" s="52" t="str">
        <f t="shared" si="437"/>
        <v/>
      </c>
      <c r="AV45" s="52" t="str">
        <f t="shared" si="437"/>
        <v/>
      </c>
      <c r="AW45" s="52" t="str">
        <f t="shared" si="437"/>
        <v/>
      </c>
      <c r="AX45" s="52" t="str">
        <f t="shared" si="437"/>
        <v/>
      </c>
      <c r="AY45" s="52" t="str">
        <f t="shared" si="437"/>
        <v/>
      </c>
      <c r="AZ45" s="52" t="str">
        <f t="shared" si="437"/>
        <v/>
      </c>
      <c r="BA45" s="52" t="str">
        <f t="shared" si="437"/>
        <v/>
      </c>
      <c r="BB45" s="52" t="str">
        <f t="shared" si="437"/>
        <v/>
      </c>
      <c r="BC45" s="52" t="str">
        <f t="shared" si="437"/>
        <v/>
      </c>
      <c r="BD45" s="52" t="str">
        <f t="shared" si="437"/>
        <v/>
      </c>
      <c r="BE45" s="52" t="str">
        <f t="shared" si="437"/>
        <v/>
      </c>
      <c r="BF45" s="52" t="str">
        <f t="shared" si="437"/>
        <v/>
      </c>
      <c r="BG45" s="52" t="str">
        <f t="shared" si="437"/>
        <v/>
      </c>
      <c r="BH45" s="52" t="str">
        <f t="shared" si="437"/>
        <v/>
      </c>
      <c r="BI45" s="52" t="str">
        <f t="shared" si="437"/>
        <v/>
      </c>
      <c r="BJ45" s="52" t="str">
        <f t="shared" si="437"/>
        <v/>
      </c>
      <c r="BK45" s="52" t="str">
        <f t="shared" si="437"/>
        <v/>
      </c>
      <c r="BL45" s="52" t="str">
        <f t="shared" si="437"/>
        <v/>
      </c>
      <c r="BM45" s="52" t="str">
        <f t="shared" si="437"/>
        <v/>
      </c>
      <c r="BN45" s="52" t="str">
        <f t="shared" si="437"/>
        <v/>
      </c>
      <c r="BO45" s="52" t="str">
        <f t="shared" si="437"/>
        <v/>
      </c>
      <c r="BP45" s="52" t="str">
        <f t="shared" si="437"/>
        <v/>
      </c>
      <c r="BQ45" s="52" t="str">
        <f t="shared" si="437"/>
        <v/>
      </c>
      <c r="BR45" s="52" t="str">
        <f t="shared" si="437"/>
        <v/>
      </c>
      <c r="BS45" s="52" t="str">
        <f t="shared" si="437"/>
        <v/>
      </c>
      <c r="BT45" s="52" t="str">
        <f t="shared" si="437"/>
        <v/>
      </c>
      <c r="BU45" s="52" t="str">
        <f t="shared" si="437"/>
        <v/>
      </c>
      <c r="BV45" s="52" t="str">
        <f t="shared" si="437"/>
        <v/>
      </c>
      <c r="BW45" s="52" t="str">
        <f t="shared" si="437"/>
        <v/>
      </c>
      <c r="BX45" s="52" t="str">
        <f t="shared" si="437"/>
        <v/>
      </c>
      <c r="BY45" s="52" t="str">
        <f t="shared" si="437"/>
        <v/>
      </c>
      <c r="BZ45" s="52" t="str">
        <f t="shared" si="437"/>
        <v/>
      </c>
      <c r="CA45" s="52" t="str">
        <f t="shared" si="437"/>
        <v/>
      </c>
      <c r="CB45" s="52" t="str">
        <f t="shared" si="437"/>
        <v/>
      </c>
      <c r="CC45" s="52" t="str">
        <f t="shared" si="437"/>
        <v/>
      </c>
      <c r="CD45" s="52" t="str">
        <f t="shared" si="437"/>
        <v/>
      </c>
      <c r="CE45" s="52" t="str">
        <f t="shared" si="437"/>
        <v/>
      </c>
      <c r="CF45" s="52" t="str">
        <f t="shared" si="437"/>
        <v/>
      </c>
      <c r="CG45" s="52" t="str">
        <f t="shared" si="437"/>
        <v/>
      </c>
      <c r="CH45" s="52" t="str">
        <f t="shared" si="437"/>
        <v/>
      </c>
      <c r="CI45" s="52" t="str">
        <f t="shared" si="437"/>
        <v/>
      </c>
      <c r="CJ45" s="52" t="str">
        <f t="shared" si="437"/>
        <v/>
      </c>
      <c r="CK45" s="52" t="str">
        <f t="shared" si="437"/>
        <v/>
      </c>
      <c r="CL45" s="52" t="str">
        <f t="shared" si="437"/>
        <v/>
      </c>
      <c r="CM45" s="52" t="str">
        <f t="shared" si="437"/>
        <v/>
      </c>
      <c r="CN45" s="52" t="str">
        <f t="shared" si="437"/>
        <v/>
      </c>
      <c r="CO45" s="52" t="str">
        <f t="shared" si="437"/>
        <v/>
      </c>
      <c r="CP45" s="52" t="str">
        <f t="shared" si="437"/>
        <v/>
      </c>
      <c r="CQ45" s="52" t="str">
        <f t="shared" si="437"/>
        <v/>
      </c>
      <c r="CR45" s="52" t="str">
        <f t="shared" si="437"/>
        <v/>
      </c>
      <c r="CS45" s="52" t="str">
        <f t="shared" si="437"/>
        <v/>
      </c>
      <c r="CT45" s="52" t="str">
        <f t="shared" si="437"/>
        <v/>
      </c>
      <c r="CU45" s="52" t="str">
        <f t="shared" si="437"/>
        <v/>
      </c>
      <c r="CV45" s="52" t="str">
        <f t="shared" si="437"/>
        <v/>
      </c>
      <c r="CW45" s="52" t="str">
        <f t="shared" si="437"/>
        <v/>
      </c>
      <c r="CX45" s="52" t="str">
        <f t="shared" si="437"/>
        <v/>
      </c>
      <c r="CY45" s="52" t="str">
        <f t="shared" si="437"/>
        <v/>
      </c>
      <c r="CZ45" s="52" t="str">
        <f t="shared" si="437"/>
        <v/>
      </c>
      <c r="DA45" s="52" t="str">
        <f t="shared" si="437"/>
        <v/>
      </c>
      <c r="DB45" s="52" t="str">
        <f t="shared" si="437"/>
        <v/>
      </c>
      <c r="DC45" s="52" t="str">
        <f t="shared" ref="DC45:DR45" si="438">IF(ISNONTEXT($U45),DB45+$U45,"")</f>
        <v/>
      </c>
      <c r="DD45" s="52" t="str">
        <f t="shared" si="438"/>
        <v/>
      </c>
      <c r="DE45" s="52" t="str">
        <f t="shared" si="438"/>
        <v/>
      </c>
      <c r="DF45" s="52" t="str">
        <f t="shared" si="438"/>
        <v/>
      </c>
      <c r="DG45" s="52" t="str">
        <f t="shared" si="438"/>
        <v/>
      </c>
      <c r="DH45" s="52" t="str">
        <f t="shared" si="438"/>
        <v/>
      </c>
      <c r="DI45" s="52" t="str">
        <f t="shared" si="438"/>
        <v/>
      </c>
      <c r="DJ45" s="52" t="str">
        <f t="shared" si="438"/>
        <v/>
      </c>
      <c r="DK45" s="52" t="str">
        <f t="shared" si="438"/>
        <v/>
      </c>
      <c r="DL45" s="52" t="str">
        <f t="shared" si="438"/>
        <v/>
      </c>
      <c r="DM45" s="52" t="str">
        <f t="shared" si="438"/>
        <v/>
      </c>
      <c r="DN45" s="52" t="str">
        <f t="shared" si="438"/>
        <v/>
      </c>
      <c r="DO45" s="52" t="str">
        <f t="shared" si="438"/>
        <v/>
      </c>
      <c r="DP45" s="52" t="str">
        <f t="shared" si="438"/>
        <v/>
      </c>
      <c r="DQ45" s="52" t="str">
        <f t="shared" si="438"/>
        <v/>
      </c>
      <c r="DR45" s="52" t="str">
        <f t="shared" si="438"/>
        <v/>
      </c>
      <c r="DS45" s="179" t="e">
        <f t="shared" si="332"/>
        <v>#N/A</v>
      </c>
      <c r="DT45" s="179" t="e">
        <f t="shared" si="333"/>
        <v>#N/A</v>
      </c>
      <c r="DU45" s="179" t="e">
        <f t="shared" si="334"/>
        <v>#N/A</v>
      </c>
      <c r="DV45" s="179" t="e">
        <f t="shared" si="335"/>
        <v>#N/A</v>
      </c>
      <c r="DW45" s="179" t="e">
        <f t="shared" si="336"/>
        <v>#N/A</v>
      </c>
      <c r="DX45" s="179" t="e">
        <f t="shared" si="337"/>
        <v>#N/A</v>
      </c>
      <c r="DY45" s="179" t="e">
        <f t="shared" si="338"/>
        <v>#N/A</v>
      </c>
      <c r="DZ45" s="179" t="e">
        <f t="shared" si="339"/>
        <v>#N/A</v>
      </c>
      <c r="EA45" s="179" t="e">
        <f t="shared" si="340"/>
        <v>#N/A</v>
      </c>
      <c r="EB45" s="179" t="e">
        <f t="shared" si="341"/>
        <v>#N/A</v>
      </c>
      <c r="EC45" s="179" t="e">
        <f t="shared" si="342"/>
        <v>#N/A</v>
      </c>
      <c r="ED45" s="179" t="e">
        <f t="shared" si="343"/>
        <v>#N/A</v>
      </c>
      <c r="EE45" s="179" t="e">
        <f t="shared" si="344"/>
        <v>#N/A</v>
      </c>
      <c r="EF45" s="179" t="e">
        <f t="shared" si="345"/>
        <v>#N/A</v>
      </c>
      <c r="EG45" s="179" t="e">
        <f t="shared" si="346"/>
        <v>#N/A</v>
      </c>
      <c r="EH45" s="179" t="e">
        <f t="shared" si="347"/>
        <v>#N/A</v>
      </c>
      <c r="EI45" s="179" t="e">
        <f t="shared" si="348"/>
        <v>#N/A</v>
      </c>
      <c r="EJ45" s="179" t="e">
        <f t="shared" si="349"/>
        <v>#N/A</v>
      </c>
      <c r="EK45" s="179" t="e">
        <f t="shared" si="350"/>
        <v>#N/A</v>
      </c>
      <c r="EL45" s="179" t="e">
        <f t="shared" si="351"/>
        <v>#N/A</v>
      </c>
      <c r="EM45" s="179" t="e">
        <f t="shared" si="352"/>
        <v>#N/A</v>
      </c>
      <c r="EN45" s="179" t="e">
        <f t="shared" si="353"/>
        <v>#N/A</v>
      </c>
      <c r="EO45" s="179" t="e">
        <f t="shared" si="354"/>
        <v>#N/A</v>
      </c>
      <c r="EP45" s="179" t="e">
        <f t="shared" si="355"/>
        <v>#N/A</v>
      </c>
      <c r="EQ45" s="179" t="e">
        <f t="shared" si="356"/>
        <v>#N/A</v>
      </c>
      <c r="ER45" s="179" t="e">
        <f t="shared" si="357"/>
        <v>#N/A</v>
      </c>
      <c r="ES45" s="179" t="e">
        <f t="shared" si="358"/>
        <v>#N/A</v>
      </c>
      <c r="ET45" s="179" t="e">
        <f t="shared" si="359"/>
        <v>#N/A</v>
      </c>
      <c r="EU45" s="179" t="e">
        <f t="shared" si="360"/>
        <v>#N/A</v>
      </c>
      <c r="EV45" s="179" t="e">
        <f t="shared" si="361"/>
        <v>#N/A</v>
      </c>
      <c r="EW45" s="179" t="e">
        <f t="shared" si="362"/>
        <v>#N/A</v>
      </c>
      <c r="EX45" s="179" t="e">
        <f t="shared" si="363"/>
        <v>#N/A</v>
      </c>
      <c r="EY45" s="179" t="e">
        <f t="shared" si="364"/>
        <v>#N/A</v>
      </c>
      <c r="EZ45" s="179" t="e">
        <f t="shared" si="365"/>
        <v>#N/A</v>
      </c>
      <c r="FA45" s="179" t="e">
        <f t="shared" si="366"/>
        <v>#N/A</v>
      </c>
      <c r="FB45" s="179" t="e">
        <f t="shared" si="367"/>
        <v>#N/A</v>
      </c>
      <c r="FC45" s="179" t="e">
        <f t="shared" si="368"/>
        <v>#N/A</v>
      </c>
      <c r="FD45" s="179" t="e">
        <f t="shared" si="369"/>
        <v>#N/A</v>
      </c>
      <c r="FE45" s="179" t="e">
        <f t="shared" si="370"/>
        <v>#N/A</v>
      </c>
      <c r="FF45" s="179" t="e">
        <f t="shared" si="371"/>
        <v>#N/A</v>
      </c>
      <c r="FG45" s="179" t="e">
        <f t="shared" si="372"/>
        <v>#N/A</v>
      </c>
      <c r="FH45" s="179" t="e">
        <f t="shared" si="373"/>
        <v>#N/A</v>
      </c>
      <c r="FI45" s="179" t="e">
        <f t="shared" si="374"/>
        <v>#N/A</v>
      </c>
      <c r="FJ45" s="179" t="e">
        <f t="shared" si="375"/>
        <v>#N/A</v>
      </c>
      <c r="FK45" s="179" t="e">
        <f t="shared" si="376"/>
        <v>#N/A</v>
      </c>
      <c r="FL45" s="179" t="e">
        <f t="shared" si="377"/>
        <v>#N/A</v>
      </c>
      <c r="FM45" s="179" t="e">
        <f t="shared" si="378"/>
        <v>#N/A</v>
      </c>
      <c r="FN45" s="179" t="e">
        <f t="shared" si="379"/>
        <v>#N/A</v>
      </c>
      <c r="FO45" s="179" t="e">
        <f t="shared" si="380"/>
        <v>#N/A</v>
      </c>
      <c r="FP45" s="179" t="e">
        <f t="shared" si="381"/>
        <v>#N/A</v>
      </c>
      <c r="FQ45" s="179" t="e">
        <f t="shared" si="382"/>
        <v>#N/A</v>
      </c>
      <c r="FR45" s="179" t="e">
        <f t="shared" si="383"/>
        <v>#N/A</v>
      </c>
      <c r="FS45" s="179" t="e">
        <f t="shared" si="384"/>
        <v>#N/A</v>
      </c>
      <c r="FT45" s="179" t="e">
        <f t="shared" si="385"/>
        <v>#N/A</v>
      </c>
      <c r="FU45" s="179" t="e">
        <f t="shared" si="386"/>
        <v>#N/A</v>
      </c>
      <c r="FV45" s="179" t="e">
        <f t="shared" si="387"/>
        <v>#N/A</v>
      </c>
      <c r="FW45" s="179" t="e">
        <f t="shared" si="388"/>
        <v>#N/A</v>
      </c>
      <c r="FX45" s="179" t="e">
        <f t="shared" si="389"/>
        <v>#N/A</v>
      </c>
      <c r="FY45" s="179" t="e">
        <f t="shared" si="390"/>
        <v>#N/A</v>
      </c>
      <c r="FZ45" s="179" t="e">
        <f t="shared" si="391"/>
        <v>#N/A</v>
      </c>
      <c r="GA45" s="179" t="e">
        <f t="shared" si="392"/>
        <v>#N/A</v>
      </c>
      <c r="GB45" s="179" t="e">
        <f t="shared" si="393"/>
        <v>#N/A</v>
      </c>
      <c r="GC45" s="179" t="e">
        <f t="shared" si="394"/>
        <v>#N/A</v>
      </c>
      <c r="GD45" s="179" t="e">
        <f t="shared" si="395"/>
        <v>#N/A</v>
      </c>
      <c r="GE45" s="179" t="e">
        <f t="shared" si="396"/>
        <v>#N/A</v>
      </c>
      <c r="GF45" s="179" t="e">
        <f t="shared" si="397"/>
        <v>#N/A</v>
      </c>
      <c r="GG45" s="179" t="e">
        <f t="shared" si="398"/>
        <v>#N/A</v>
      </c>
      <c r="GH45" s="179" t="e">
        <f t="shared" si="399"/>
        <v>#N/A</v>
      </c>
      <c r="GI45" s="179" t="e">
        <f t="shared" si="400"/>
        <v>#N/A</v>
      </c>
      <c r="GJ45" s="179" t="e">
        <f t="shared" si="401"/>
        <v>#N/A</v>
      </c>
      <c r="GK45" s="179" t="e">
        <f t="shared" si="402"/>
        <v>#N/A</v>
      </c>
      <c r="GL45" s="179" t="e">
        <f t="shared" si="403"/>
        <v>#N/A</v>
      </c>
      <c r="GM45" s="179" t="e">
        <f t="shared" si="404"/>
        <v>#N/A</v>
      </c>
      <c r="GN45" s="179" t="e">
        <f t="shared" si="405"/>
        <v>#N/A</v>
      </c>
      <c r="GO45" s="179" t="e">
        <f t="shared" si="406"/>
        <v>#N/A</v>
      </c>
      <c r="GP45" s="179" t="e">
        <f t="shared" si="407"/>
        <v>#N/A</v>
      </c>
      <c r="GQ45" s="179" t="e">
        <f t="shared" si="408"/>
        <v>#N/A</v>
      </c>
      <c r="GR45" s="179" t="e">
        <f t="shared" si="409"/>
        <v>#N/A</v>
      </c>
      <c r="GS45" s="179" t="e">
        <f t="shared" si="410"/>
        <v>#N/A</v>
      </c>
      <c r="GT45" s="179" t="e">
        <f t="shared" si="411"/>
        <v>#N/A</v>
      </c>
      <c r="GU45" s="179" t="e">
        <f t="shared" si="412"/>
        <v>#N/A</v>
      </c>
      <c r="GV45" s="179" t="e">
        <f t="shared" si="413"/>
        <v>#N/A</v>
      </c>
      <c r="GW45" s="179" t="e">
        <f t="shared" si="414"/>
        <v>#N/A</v>
      </c>
      <c r="GX45" s="179" t="e">
        <f t="shared" si="415"/>
        <v>#N/A</v>
      </c>
      <c r="GY45" s="179" t="e">
        <f t="shared" si="416"/>
        <v>#N/A</v>
      </c>
      <c r="GZ45" s="179" t="e">
        <f t="shared" si="417"/>
        <v>#N/A</v>
      </c>
      <c r="HA45" s="179" t="e">
        <f t="shared" si="418"/>
        <v>#N/A</v>
      </c>
      <c r="HB45" s="179" t="e">
        <f t="shared" si="419"/>
        <v>#N/A</v>
      </c>
      <c r="HC45" s="179" t="e">
        <f t="shared" si="420"/>
        <v>#N/A</v>
      </c>
      <c r="HD45" s="179" t="e">
        <f t="shared" si="421"/>
        <v>#N/A</v>
      </c>
      <c r="HE45" s="179" t="e">
        <f t="shared" si="422"/>
        <v>#N/A</v>
      </c>
      <c r="HF45" s="179" t="e">
        <f t="shared" si="423"/>
        <v>#N/A</v>
      </c>
      <c r="HG45" s="179" t="e">
        <f t="shared" si="424"/>
        <v>#N/A</v>
      </c>
      <c r="HH45" s="179" t="e">
        <f t="shared" si="425"/>
        <v>#N/A</v>
      </c>
      <c r="HI45" s="179" t="e">
        <f t="shared" si="426"/>
        <v>#N/A</v>
      </c>
      <c r="HJ45" s="179" t="e">
        <f t="shared" si="427"/>
        <v>#N/A</v>
      </c>
      <c r="HK45" s="179" t="e">
        <f t="shared" si="428"/>
        <v>#N/A</v>
      </c>
      <c r="HL45" s="179" t="e">
        <f t="shared" si="429"/>
        <v>#N/A</v>
      </c>
      <c r="HM45" s="179" t="e">
        <f t="shared" si="430"/>
        <v>#N/A</v>
      </c>
      <c r="HN45" s="179" t="e">
        <f t="shared" si="431"/>
        <v>#N/A</v>
      </c>
      <c r="HO45" s="179" t="e">
        <f t="shared" si="432"/>
        <v>#N/A</v>
      </c>
    </row>
    <row r="46" spans="1:223" hidden="1" x14ac:dyDescent="0.25">
      <c r="A46" s="4">
        <v>43</v>
      </c>
      <c r="B46" s="104" t="str">
        <f t="shared" si="10"/>
        <v/>
      </c>
      <c r="C46" s="103"/>
      <c r="D46" s="104" t="str">
        <f t="shared" si="11"/>
        <v/>
      </c>
      <c r="E46" s="38" t="str">
        <f t="shared" si="0"/>
        <v/>
      </c>
      <c r="F46" s="38" t="str">
        <f t="shared" si="1"/>
        <v/>
      </c>
      <c r="G46" s="81" t="str">
        <f t="shared" si="12"/>
        <v/>
      </c>
      <c r="H46" s="24"/>
      <c r="I46" s="61"/>
      <c r="J46" s="82" t="str">
        <f>IF(AND(B46&gt;0,C46&gt;0,D46&gt;0,NOT(ISBLANK(H46))),(D46-B46)*VLOOKUP(H46,VLookups!$A$2:$B$8,2,FALSE),"")</f>
        <v/>
      </c>
      <c r="K46" s="83" t="str">
        <f t="shared" si="2"/>
        <v/>
      </c>
      <c r="L46" s="103"/>
      <c r="M46" s="34" t="str">
        <f>IF(AND(L46&gt;0,C46&gt;0,J46&gt;0,NOT(ISBLANK(H46))),ABS(VLOOKUP($L$1,VLookups!$A$38:$B$39,2,FALSE)-_xlfn.NORM.DIST(L46,G46,J46,TRUE)),"")</f>
        <v/>
      </c>
      <c r="N46" s="102" t="str">
        <f>IF(AND($B46&gt;0,$C46&gt;0,$D46&gt;0,NOT(ISBLANK($H46))),_xlfn.NORM.INV(ABS(VLOOKUP($L$1,VLookups!$A$38:$B$39,2,FALSE)-N$3),$G46,$J46),"")</f>
        <v/>
      </c>
      <c r="O46" s="101" t="str">
        <f>IF(AND($B46&gt;0,$C46&gt;0,$D46&gt;0,NOT(ISBLANK($H46))),_xlfn.NORM.INV(ABS(VLOOKUP($L$1,VLookups!$A$38:$B$39,2,FALSE)-O$3),$G46,$J46),"")</f>
        <v/>
      </c>
      <c r="P46" s="102" t="str">
        <f>IF(AND($B46&gt;0,$C46&gt;0,$D46&gt;0,NOT(ISBLANK($H46))),_xlfn.NORM.INV(ABS(VLOOKUP($L$1,VLookups!$A$38:$B$39,2,FALSE)-P$3),$G46,$J46),"")</f>
        <v/>
      </c>
      <c r="Q46" s="101" t="str">
        <f>IF(AND($B46&gt;0,$C46&gt;0,$D46&gt;0,NOT(ISBLANK($H46))),_xlfn.NORM.INV(ABS(VLOOKUP($L$1,VLookups!$A$38:$B$39,2,FALSE)-Q$3),$G46,$J46),"")</f>
        <v/>
      </c>
      <c r="R46" s="102" t="str">
        <f>IF(AND($B46&gt;0,$C46&gt;0,$D46&gt;0,NOT(ISBLANK($H46))),_xlfn.NORM.INV(ABS(VLOOKUP($L$1,VLookups!$A$38:$B$39,2,FALSE)-R$3),$G46,$J46),"")</f>
        <v/>
      </c>
      <c r="S46" s="101" t="str">
        <f>IF(AND($B46&gt;0,$C46&gt;0,$D46&gt;0,NOT(ISBLANK($H46))),_xlfn.NORM.INV(ABS(VLOOKUP($L$1,VLookups!$A$38:$B$39,2,FALSE)-S$3),$G46,$J46),"")</f>
        <v/>
      </c>
      <c r="T46" s="5"/>
      <c r="U46" s="178" t="str">
        <f t="shared" si="13"/>
        <v/>
      </c>
      <c r="V46" s="52" t="str">
        <f t="shared" ref="V46:AO46" si="439">IF(ISNONTEXT($U46),W46-$U46,"")</f>
        <v/>
      </c>
      <c r="W46" s="52" t="str">
        <f t="shared" si="439"/>
        <v/>
      </c>
      <c r="X46" s="52" t="str">
        <f t="shared" si="439"/>
        <v/>
      </c>
      <c r="Y46" s="52" t="str">
        <f t="shared" si="439"/>
        <v/>
      </c>
      <c r="Z46" s="52" t="str">
        <f t="shared" si="439"/>
        <v/>
      </c>
      <c r="AA46" s="52" t="str">
        <f t="shared" si="439"/>
        <v/>
      </c>
      <c r="AB46" s="52" t="str">
        <f t="shared" si="439"/>
        <v/>
      </c>
      <c r="AC46" s="52" t="str">
        <f t="shared" si="439"/>
        <v/>
      </c>
      <c r="AD46" s="52" t="str">
        <f t="shared" si="439"/>
        <v/>
      </c>
      <c r="AE46" s="52" t="str">
        <f t="shared" si="439"/>
        <v/>
      </c>
      <c r="AF46" s="52" t="str">
        <f t="shared" si="439"/>
        <v/>
      </c>
      <c r="AG46" s="52" t="str">
        <f t="shared" si="439"/>
        <v/>
      </c>
      <c r="AH46" s="52" t="str">
        <f t="shared" si="439"/>
        <v/>
      </c>
      <c r="AI46" s="52" t="str">
        <f t="shared" si="439"/>
        <v/>
      </c>
      <c r="AJ46" s="52" t="str">
        <f t="shared" si="439"/>
        <v/>
      </c>
      <c r="AK46" s="52" t="str">
        <f t="shared" si="439"/>
        <v/>
      </c>
      <c r="AL46" s="52" t="str">
        <f t="shared" si="439"/>
        <v/>
      </c>
      <c r="AM46" s="52" t="str">
        <f t="shared" si="439"/>
        <v/>
      </c>
      <c r="AN46" s="52" t="str">
        <f t="shared" si="439"/>
        <v/>
      </c>
      <c r="AO46" s="52" t="str">
        <f t="shared" si="439"/>
        <v/>
      </c>
      <c r="AP46" s="193" t="str">
        <f t="shared" si="15"/>
        <v/>
      </c>
      <c r="AQ46" s="52" t="str">
        <f t="shared" ref="AQ46:DB46" si="440">IF(ISNONTEXT($U46),AP46+$U46,"")</f>
        <v/>
      </c>
      <c r="AR46" s="52" t="str">
        <f t="shared" si="440"/>
        <v/>
      </c>
      <c r="AS46" s="52" t="str">
        <f t="shared" si="440"/>
        <v/>
      </c>
      <c r="AT46" s="52" t="str">
        <f t="shared" si="440"/>
        <v/>
      </c>
      <c r="AU46" s="52" t="str">
        <f t="shared" si="440"/>
        <v/>
      </c>
      <c r="AV46" s="52" t="str">
        <f t="shared" si="440"/>
        <v/>
      </c>
      <c r="AW46" s="52" t="str">
        <f t="shared" si="440"/>
        <v/>
      </c>
      <c r="AX46" s="52" t="str">
        <f t="shared" si="440"/>
        <v/>
      </c>
      <c r="AY46" s="52" t="str">
        <f t="shared" si="440"/>
        <v/>
      </c>
      <c r="AZ46" s="52" t="str">
        <f t="shared" si="440"/>
        <v/>
      </c>
      <c r="BA46" s="52" t="str">
        <f t="shared" si="440"/>
        <v/>
      </c>
      <c r="BB46" s="52" t="str">
        <f t="shared" si="440"/>
        <v/>
      </c>
      <c r="BC46" s="52" t="str">
        <f t="shared" si="440"/>
        <v/>
      </c>
      <c r="BD46" s="52" t="str">
        <f t="shared" si="440"/>
        <v/>
      </c>
      <c r="BE46" s="52" t="str">
        <f t="shared" si="440"/>
        <v/>
      </c>
      <c r="BF46" s="52" t="str">
        <f t="shared" si="440"/>
        <v/>
      </c>
      <c r="BG46" s="52" t="str">
        <f t="shared" si="440"/>
        <v/>
      </c>
      <c r="BH46" s="52" t="str">
        <f t="shared" si="440"/>
        <v/>
      </c>
      <c r="BI46" s="52" t="str">
        <f t="shared" si="440"/>
        <v/>
      </c>
      <c r="BJ46" s="52" t="str">
        <f t="shared" si="440"/>
        <v/>
      </c>
      <c r="BK46" s="52" t="str">
        <f t="shared" si="440"/>
        <v/>
      </c>
      <c r="BL46" s="52" t="str">
        <f t="shared" si="440"/>
        <v/>
      </c>
      <c r="BM46" s="52" t="str">
        <f t="shared" si="440"/>
        <v/>
      </c>
      <c r="BN46" s="52" t="str">
        <f t="shared" si="440"/>
        <v/>
      </c>
      <c r="BO46" s="52" t="str">
        <f t="shared" si="440"/>
        <v/>
      </c>
      <c r="BP46" s="52" t="str">
        <f t="shared" si="440"/>
        <v/>
      </c>
      <c r="BQ46" s="52" t="str">
        <f t="shared" si="440"/>
        <v/>
      </c>
      <c r="BR46" s="52" t="str">
        <f t="shared" si="440"/>
        <v/>
      </c>
      <c r="BS46" s="52" t="str">
        <f t="shared" si="440"/>
        <v/>
      </c>
      <c r="BT46" s="52" t="str">
        <f t="shared" si="440"/>
        <v/>
      </c>
      <c r="BU46" s="52" t="str">
        <f t="shared" si="440"/>
        <v/>
      </c>
      <c r="BV46" s="52" t="str">
        <f t="shared" si="440"/>
        <v/>
      </c>
      <c r="BW46" s="52" t="str">
        <f t="shared" si="440"/>
        <v/>
      </c>
      <c r="BX46" s="52" t="str">
        <f t="shared" si="440"/>
        <v/>
      </c>
      <c r="BY46" s="52" t="str">
        <f t="shared" si="440"/>
        <v/>
      </c>
      <c r="BZ46" s="52" t="str">
        <f t="shared" si="440"/>
        <v/>
      </c>
      <c r="CA46" s="52" t="str">
        <f t="shared" si="440"/>
        <v/>
      </c>
      <c r="CB46" s="52" t="str">
        <f t="shared" si="440"/>
        <v/>
      </c>
      <c r="CC46" s="52" t="str">
        <f t="shared" si="440"/>
        <v/>
      </c>
      <c r="CD46" s="52" t="str">
        <f t="shared" si="440"/>
        <v/>
      </c>
      <c r="CE46" s="52" t="str">
        <f t="shared" si="440"/>
        <v/>
      </c>
      <c r="CF46" s="52" t="str">
        <f t="shared" si="440"/>
        <v/>
      </c>
      <c r="CG46" s="52" t="str">
        <f t="shared" si="440"/>
        <v/>
      </c>
      <c r="CH46" s="52" t="str">
        <f t="shared" si="440"/>
        <v/>
      </c>
      <c r="CI46" s="52" t="str">
        <f t="shared" si="440"/>
        <v/>
      </c>
      <c r="CJ46" s="52" t="str">
        <f t="shared" si="440"/>
        <v/>
      </c>
      <c r="CK46" s="52" t="str">
        <f t="shared" si="440"/>
        <v/>
      </c>
      <c r="CL46" s="52" t="str">
        <f t="shared" si="440"/>
        <v/>
      </c>
      <c r="CM46" s="52" t="str">
        <f t="shared" si="440"/>
        <v/>
      </c>
      <c r="CN46" s="52" t="str">
        <f t="shared" si="440"/>
        <v/>
      </c>
      <c r="CO46" s="52" t="str">
        <f t="shared" si="440"/>
        <v/>
      </c>
      <c r="CP46" s="52" t="str">
        <f t="shared" si="440"/>
        <v/>
      </c>
      <c r="CQ46" s="52" t="str">
        <f t="shared" si="440"/>
        <v/>
      </c>
      <c r="CR46" s="52" t="str">
        <f t="shared" si="440"/>
        <v/>
      </c>
      <c r="CS46" s="52" t="str">
        <f t="shared" si="440"/>
        <v/>
      </c>
      <c r="CT46" s="52" t="str">
        <f t="shared" si="440"/>
        <v/>
      </c>
      <c r="CU46" s="52" t="str">
        <f t="shared" si="440"/>
        <v/>
      </c>
      <c r="CV46" s="52" t="str">
        <f t="shared" si="440"/>
        <v/>
      </c>
      <c r="CW46" s="52" t="str">
        <f t="shared" si="440"/>
        <v/>
      </c>
      <c r="CX46" s="52" t="str">
        <f t="shared" si="440"/>
        <v/>
      </c>
      <c r="CY46" s="52" t="str">
        <f t="shared" si="440"/>
        <v/>
      </c>
      <c r="CZ46" s="52" t="str">
        <f t="shared" si="440"/>
        <v/>
      </c>
      <c r="DA46" s="52" t="str">
        <f t="shared" si="440"/>
        <v/>
      </c>
      <c r="DB46" s="52" t="str">
        <f t="shared" si="440"/>
        <v/>
      </c>
      <c r="DC46" s="52" t="str">
        <f t="shared" ref="DC46:DR46" si="441">IF(ISNONTEXT($U46),DB46+$U46,"")</f>
        <v/>
      </c>
      <c r="DD46" s="52" t="str">
        <f t="shared" si="441"/>
        <v/>
      </c>
      <c r="DE46" s="52" t="str">
        <f t="shared" si="441"/>
        <v/>
      </c>
      <c r="DF46" s="52" t="str">
        <f t="shared" si="441"/>
        <v/>
      </c>
      <c r="DG46" s="52" t="str">
        <f t="shared" si="441"/>
        <v/>
      </c>
      <c r="DH46" s="52" t="str">
        <f t="shared" si="441"/>
        <v/>
      </c>
      <c r="DI46" s="52" t="str">
        <f t="shared" si="441"/>
        <v/>
      </c>
      <c r="DJ46" s="52" t="str">
        <f t="shared" si="441"/>
        <v/>
      </c>
      <c r="DK46" s="52" t="str">
        <f t="shared" si="441"/>
        <v/>
      </c>
      <c r="DL46" s="52" t="str">
        <f t="shared" si="441"/>
        <v/>
      </c>
      <c r="DM46" s="52" t="str">
        <f t="shared" si="441"/>
        <v/>
      </c>
      <c r="DN46" s="52" t="str">
        <f t="shared" si="441"/>
        <v/>
      </c>
      <c r="DO46" s="52" t="str">
        <f t="shared" si="441"/>
        <v/>
      </c>
      <c r="DP46" s="52" t="str">
        <f t="shared" si="441"/>
        <v/>
      </c>
      <c r="DQ46" s="52" t="str">
        <f t="shared" si="441"/>
        <v/>
      </c>
      <c r="DR46" s="52" t="str">
        <f t="shared" si="441"/>
        <v/>
      </c>
      <c r="DS46" s="179" t="e">
        <f t="shared" si="332"/>
        <v>#N/A</v>
      </c>
      <c r="DT46" s="179" t="e">
        <f t="shared" si="333"/>
        <v>#N/A</v>
      </c>
      <c r="DU46" s="179" t="e">
        <f t="shared" si="334"/>
        <v>#N/A</v>
      </c>
      <c r="DV46" s="179" t="e">
        <f t="shared" si="335"/>
        <v>#N/A</v>
      </c>
      <c r="DW46" s="179" t="e">
        <f t="shared" si="336"/>
        <v>#N/A</v>
      </c>
      <c r="DX46" s="179" t="e">
        <f t="shared" si="337"/>
        <v>#N/A</v>
      </c>
      <c r="DY46" s="179" t="e">
        <f t="shared" si="338"/>
        <v>#N/A</v>
      </c>
      <c r="DZ46" s="179" t="e">
        <f t="shared" si="339"/>
        <v>#N/A</v>
      </c>
      <c r="EA46" s="179" t="e">
        <f t="shared" si="340"/>
        <v>#N/A</v>
      </c>
      <c r="EB46" s="179" t="e">
        <f t="shared" si="341"/>
        <v>#N/A</v>
      </c>
      <c r="EC46" s="179" t="e">
        <f t="shared" si="342"/>
        <v>#N/A</v>
      </c>
      <c r="ED46" s="179" t="e">
        <f t="shared" si="343"/>
        <v>#N/A</v>
      </c>
      <c r="EE46" s="179" t="e">
        <f t="shared" si="344"/>
        <v>#N/A</v>
      </c>
      <c r="EF46" s="179" t="e">
        <f t="shared" si="345"/>
        <v>#N/A</v>
      </c>
      <c r="EG46" s="179" t="e">
        <f t="shared" si="346"/>
        <v>#N/A</v>
      </c>
      <c r="EH46" s="179" t="e">
        <f t="shared" si="347"/>
        <v>#N/A</v>
      </c>
      <c r="EI46" s="179" t="e">
        <f t="shared" si="348"/>
        <v>#N/A</v>
      </c>
      <c r="EJ46" s="179" t="e">
        <f t="shared" si="349"/>
        <v>#N/A</v>
      </c>
      <c r="EK46" s="179" t="e">
        <f t="shared" si="350"/>
        <v>#N/A</v>
      </c>
      <c r="EL46" s="179" t="e">
        <f t="shared" si="351"/>
        <v>#N/A</v>
      </c>
      <c r="EM46" s="179" t="e">
        <f t="shared" si="352"/>
        <v>#N/A</v>
      </c>
      <c r="EN46" s="179" t="e">
        <f t="shared" si="353"/>
        <v>#N/A</v>
      </c>
      <c r="EO46" s="179" t="e">
        <f t="shared" si="354"/>
        <v>#N/A</v>
      </c>
      <c r="EP46" s="179" t="e">
        <f t="shared" si="355"/>
        <v>#N/A</v>
      </c>
      <c r="EQ46" s="179" t="e">
        <f t="shared" si="356"/>
        <v>#N/A</v>
      </c>
      <c r="ER46" s="179" t="e">
        <f t="shared" si="357"/>
        <v>#N/A</v>
      </c>
      <c r="ES46" s="179" t="e">
        <f t="shared" si="358"/>
        <v>#N/A</v>
      </c>
      <c r="ET46" s="179" t="e">
        <f t="shared" si="359"/>
        <v>#N/A</v>
      </c>
      <c r="EU46" s="179" t="e">
        <f t="shared" si="360"/>
        <v>#N/A</v>
      </c>
      <c r="EV46" s="179" t="e">
        <f t="shared" si="361"/>
        <v>#N/A</v>
      </c>
      <c r="EW46" s="179" t="e">
        <f t="shared" si="362"/>
        <v>#N/A</v>
      </c>
      <c r="EX46" s="179" t="e">
        <f t="shared" si="363"/>
        <v>#N/A</v>
      </c>
      <c r="EY46" s="179" t="e">
        <f t="shared" si="364"/>
        <v>#N/A</v>
      </c>
      <c r="EZ46" s="179" t="e">
        <f t="shared" si="365"/>
        <v>#N/A</v>
      </c>
      <c r="FA46" s="179" t="e">
        <f t="shared" si="366"/>
        <v>#N/A</v>
      </c>
      <c r="FB46" s="179" t="e">
        <f t="shared" si="367"/>
        <v>#N/A</v>
      </c>
      <c r="FC46" s="179" t="e">
        <f t="shared" si="368"/>
        <v>#N/A</v>
      </c>
      <c r="FD46" s="179" t="e">
        <f t="shared" si="369"/>
        <v>#N/A</v>
      </c>
      <c r="FE46" s="179" t="e">
        <f t="shared" si="370"/>
        <v>#N/A</v>
      </c>
      <c r="FF46" s="179" t="e">
        <f t="shared" si="371"/>
        <v>#N/A</v>
      </c>
      <c r="FG46" s="179" t="e">
        <f t="shared" si="372"/>
        <v>#N/A</v>
      </c>
      <c r="FH46" s="179" t="e">
        <f t="shared" si="373"/>
        <v>#N/A</v>
      </c>
      <c r="FI46" s="179" t="e">
        <f t="shared" si="374"/>
        <v>#N/A</v>
      </c>
      <c r="FJ46" s="179" t="e">
        <f t="shared" si="375"/>
        <v>#N/A</v>
      </c>
      <c r="FK46" s="179" t="e">
        <f t="shared" si="376"/>
        <v>#N/A</v>
      </c>
      <c r="FL46" s="179" t="e">
        <f t="shared" si="377"/>
        <v>#N/A</v>
      </c>
      <c r="FM46" s="179" t="e">
        <f t="shared" si="378"/>
        <v>#N/A</v>
      </c>
      <c r="FN46" s="179" t="e">
        <f t="shared" si="379"/>
        <v>#N/A</v>
      </c>
      <c r="FO46" s="179" t="e">
        <f t="shared" si="380"/>
        <v>#N/A</v>
      </c>
      <c r="FP46" s="179" t="e">
        <f t="shared" si="381"/>
        <v>#N/A</v>
      </c>
      <c r="FQ46" s="179" t="e">
        <f t="shared" si="382"/>
        <v>#N/A</v>
      </c>
      <c r="FR46" s="179" t="e">
        <f t="shared" si="383"/>
        <v>#N/A</v>
      </c>
      <c r="FS46" s="179" t="e">
        <f t="shared" si="384"/>
        <v>#N/A</v>
      </c>
      <c r="FT46" s="179" t="e">
        <f t="shared" si="385"/>
        <v>#N/A</v>
      </c>
      <c r="FU46" s="179" t="e">
        <f t="shared" si="386"/>
        <v>#N/A</v>
      </c>
      <c r="FV46" s="179" t="e">
        <f t="shared" si="387"/>
        <v>#N/A</v>
      </c>
      <c r="FW46" s="179" t="e">
        <f t="shared" si="388"/>
        <v>#N/A</v>
      </c>
      <c r="FX46" s="179" t="e">
        <f t="shared" si="389"/>
        <v>#N/A</v>
      </c>
      <c r="FY46" s="179" t="e">
        <f t="shared" si="390"/>
        <v>#N/A</v>
      </c>
      <c r="FZ46" s="179" t="e">
        <f t="shared" si="391"/>
        <v>#N/A</v>
      </c>
      <c r="GA46" s="179" t="e">
        <f t="shared" si="392"/>
        <v>#N/A</v>
      </c>
      <c r="GB46" s="179" t="e">
        <f t="shared" si="393"/>
        <v>#N/A</v>
      </c>
      <c r="GC46" s="179" t="e">
        <f t="shared" si="394"/>
        <v>#N/A</v>
      </c>
      <c r="GD46" s="179" t="e">
        <f t="shared" si="395"/>
        <v>#N/A</v>
      </c>
      <c r="GE46" s="179" t="e">
        <f t="shared" si="396"/>
        <v>#N/A</v>
      </c>
      <c r="GF46" s="179" t="e">
        <f t="shared" si="397"/>
        <v>#N/A</v>
      </c>
      <c r="GG46" s="179" t="e">
        <f t="shared" si="398"/>
        <v>#N/A</v>
      </c>
      <c r="GH46" s="179" t="e">
        <f t="shared" si="399"/>
        <v>#N/A</v>
      </c>
      <c r="GI46" s="179" t="e">
        <f t="shared" si="400"/>
        <v>#N/A</v>
      </c>
      <c r="GJ46" s="179" t="e">
        <f t="shared" si="401"/>
        <v>#N/A</v>
      </c>
      <c r="GK46" s="179" t="e">
        <f t="shared" si="402"/>
        <v>#N/A</v>
      </c>
      <c r="GL46" s="179" t="e">
        <f t="shared" si="403"/>
        <v>#N/A</v>
      </c>
      <c r="GM46" s="179" t="e">
        <f t="shared" si="404"/>
        <v>#N/A</v>
      </c>
      <c r="GN46" s="179" t="e">
        <f t="shared" si="405"/>
        <v>#N/A</v>
      </c>
      <c r="GO46" s="179" t="e">
        <f t="shared" si="406"/>
        <v>#N/A</v>
      </c>
      <c r="GP46" s="179" t="e">
        <f t="shared" si="407"/>
        <v>#N/A</v>
      </c>
      <c r="GQ46" s="179" t="e">
        <f t="shared" si="408"/>
        <v>#N/A</v>
      </c>
      <c r="GR46" s="179" t="e">
        <f t="shared" si="409"/>
        <v>#N/A</v>
      </c>
      <c r="GS46" s="179" t="e">
        <f t="shared" si="410"/>
        <v>#N/A</v>
      </c>
      <c r="GT46" s="179" t="e">
        <f t="shared" si="411"/>
        <v>#N/A</v>
      </c>
      <c r="GU46" s="179" t="e">
        <f t="shared" si="412"/>
        <v>#N/A</v>
      </c>
      <c r="GV46" s="179" t="e">
        <f t="shared" si="413"/>
        <v>#N/A</v>
      </c>
      <c r="GW46" s="179" t="e">
        <f t="shared" si="414"/>
        <v>#N/A</v>
      </c>
      <c r="GX46" s="179" t="e">
        <f t="shared" si="415"/>
        <v>#N/A</v>
      </c>
      <c r="GY46" s="179" t="e">
        <f t="shared" si="416"/>
        <v>#N/A</v>
      </c>
      <c r="GZ46" s="179" t="e">
        <f t="shared" si="417"/>
        <v>#N/A</v>
      </c>
      <c r="HA46" s="179" t="e">
        <f t="shared" si="418"/>
        <v>#N/A</v>
      </c>
      <c r="HB46" s="179" t="e">
        <f t="shared" si="419"/>
        <v>#N/A</v>
      </c>
      <c r="HC46" s="179" t="e">
        <f t="shared" si="420"/>
        <v>#N/A</v>
      </c>
      <c r="HD46" s="179" t="e">
        <f t="shared" si="421"/>
        <v>#N/A</v>
      </c>
      <c r="HE46" s="179" t="e">
        <f t="shared" si="422"/>
        <v>#N/A</v>
      </c>
      <c r="HF46" s="179" t="e">
        <f t="shared" si="423"/>
        <v>#N/A</v>
      </c>
      <c r="HG46" s="179" t="e">
        <f t="shared" si="424"/>
        <v>#N/A</v>
      </c>
      <c r="HH46" s="179" t="e">
        <f t="shared" si="425"/>
        <v>#N/A</v>
      </c>
      <c r="HI46" s="179" t="e">
        <f t="shared" si="426"/>
        <v>#N/A</v>
      </c>
      <c r="HJ46" s="179" t="e">
        <f t="shared" si="427"/>
        <v>#N/A</v>
      </c>
      <c r="HK46" s="179" t="e">
        <f t="shared" si="428"/>
        <v>#N/A</v>
      </c>
      <c r="HL46" s="179" t="e">
        <f t="shared" si="429"/>
        <v>#N/A</v>
      </c>
      <c r="HM46" s="179" t="e">
        <f t="shared" si="430"/>
        <v>#N/A</v>
      </c>
      <c r="HN46" s="179" t="e">
        <f t="shared" si="431"/>
        <v>#N/A</v>
      </c>
      <c r="HO46" s="179" t="e">
        <f t="shared" si="432"/>
        <v>#N/A</v>
      </c>
    </row>
    <row r="47" spans="1:223" hidden="1" x14ac:dyDescent="0.25">
      <c r="A47" s="4">
        <v>44</v>
      </c>
      <c r="B47" s="104" t="str">
        <f t="shared" si="10"/>
        <v/>
      </c>
      <c r="C47" s="103"/>
      <c r="D47" s="104" t="str">
        <f t="shared" si="11"/>
        <v/>
      </c>
      <c r="E47" s="38" t="str">
        <f t="shared" si="0"/>
        <v/>
      </c>
      <c r="F47" s="38" t="str">
        <f t="shared" si="1"/>
        <v/>
      </c>
      <c r="G47" s="81" t="str">
        <f t="shared" si="12"/>
        <v/>
      </c>
      <c r="H47" s="24"/>
      <c r="I47" s="61"/>
      <c r="J47" s="82" t="str">
        <f>IF(AND(B47&gt;0,C47&gt;0,D47&gt;0,NOT(ISBLANK(H47))),(D47-B47)*VLOOKUP(H47,VLookups!$A$2:$B$8,2,FALSE),"")</f>
        <v/>
      </c>
      <c r="K47" s="83" t="str">
        <f t="shared" si="2"/>
        <v/>
      </c>
      <c r="L47" s="103"/>
      <c r="M47" s="34" t="str">
        <f>IF(AND(L47&gt;0,C47&gt;0,J47&gt;0,NOT(ISBLANK(H47))),ABS(VLOOKUP($L$1,VLookups!$A$38:$B$39,2,FALSE)-_xlfn.NORM.DIST(L47,G47,J47,TRUE)),"")</f>
        <v/>
      </c>
      <c r="N47" s="102" t="str">
        <f>IF(AND($B47&gt;0,$C47&gt;0,$D47&gt;0,NOT(ISBLANK($H47))),_xlfn.NORM.INV(ABS(VLOOKUP($L$1,VLookups!$A$38:$B$39,2,FALSE)-N$3),$G47,$J47),"")</f>
        <v/>
      </c>
      <c r="O47" s="101" t="str">
        <f>IF(AND($B47&gt;0,$C47&gt;0,$D47&gt;0,NOT(ISBLANK($H47))),_xlfn.NORM.INV(ABS(VLOOKUP($L$1,VLookups!$A$38:$B$39,2,FALSE)-O$3),$G47,$J47),"")</f>
        <v/>
      </c>
      <c r="P47" s="102" t="str">
        <f>IF(AND($B47&gt;0,$C47&gt;0,$D47&gt;0,NOT(ISBLANK($H47))),_xlfn.NORM.INV(ABS(VLOOKUP($L$1,VLookups!$A$38:$B$39,2,FALSE)-P$3),$G47,$J47),"")</f>
        <v/>
      </c>
      <c r="Q47" s="101" t="str">
        <f>IF(AND($B47&gt;0,$C47&gt;0,$D47&gt;0,NOT(ISBLANK($H47))),_xlfn.NORM.INV(ABS(VLOOKUP($L$1,VLookups!$A$38:$B$39,2,FALSE)-Q$3),$G47,$J47),"")</f>
        <v/>
      </c>
      <c r="R47" s="102" t="str">
        <f>IF(AND($B47&gt;0,$C47&gt;0,$D47&gt;0,NOT(ISBLANK($H47))),_xlfn.NORM.INV(ABS(VLOOKUP($L$1,VLookups!$A$38:$B$39,2,FALSE)-R$3),$G47,$J47),"")</f>
        <v/>
      </c>
      <c r="S47" s="101" t="str">
        <f>IF(AND($B47&gt;0,$C47&gt;0,$D47&gt;0,NOT(ISBLANK($H47))),_xlfn.NORM.INV(ABS(VLOOKUP($L$1,VLookups!$A$38:$B$39,2,FALSE)-S$3),$G47,$J47),"")</f>
        <v/>
      </c>
      <c r="T47" s="5"/>
      <c r="U47" s="178" t="str">
        <f t="shared" si="13"/>
        <v/>
      </c>
      <c r="V47" s="52" t="str">
        <f t="shared" ref="V47:AO47" si="442">IF(ISNONTEXT($U47),W47-$U47,"")</f>
        <v/>
      </c>
      <c r="W47" s="52" t="str">
        <f t="shared" si="442"/>
        <v/>
      </c>
      <c r="X47" s="52" t="str">
        <f t="shared" si="442"/>
        <v/>
      </c>
      <c r="Y47" s="52" t="str">
        <f t="shared" si="442"/>
        <v/>
      </c>
      <c r="Z47" s="52" t="str">
        <f t="shared" si="442"/>
        <v/>
      </c>
      <c r="AA47" s="52" t="str">
        <f t="shared" si="442"/>
        <v/>
      </c>
      <c r="AB47" s="52" t="str">
        <f t="shared" si="442"/>
        <v/>
      </c>
      <c r="AC47" s="52" t="str">
        <f t="shared" si="442"/>
        <v/>
      </c>
      <c r="AD47" s="52" t="str">
        <f t="shared" si="442"/>
        <v/>
      </c>
      <c r="AE47" s="52" t="str">
        <f t="shared" si="442"/>
        <v/>
      </c>
      <c r="AF47" s="52" t="str">
        <f t="shared" si="442"/>
        <v/>
      </c>
      <c r="AG47" s="52" t="str">
        <f t="shared" si="442"/>
        <v/>
      </c>
      <c r="AH47" s="52" t="str">
        <f t="shared" si="442"/>
        <v/>
      </c>
      <c r="AI47" s="52" t="str">
        <f t="shared" si="442"/>
        <v/>
      </c>
      <c r="AJ47" s="52" t="str">
        <f t="shared" si="442"/>
        <v/>
      </c>
      <c r="AK47" s="52" t="str">
        <f t="shared" si="442"/>
        <v/>
      </c>
      <c r="AL47" s="52" t="str">
        <f t="shared" si="442"/>
        <v/>
      </c>
      <c r="AM47" s="52" t="str">
        <f t="shared" si="442"/>
        <v/>
      </c>
      <c r="AN47" s="52" t="str">
        <f t="shared" si="442"/>
        <v/>
      </c>
      <c r="AO47" s="52" t="str">
        <f t="shared" si="442"/>
        <v/>
      </c>
      <c r="AP47" s="193" t="str">
        <f t="shared" si="15"/>
        <v/>
      </c>
      <c r="AQ47" s="52" t="str">
        <f t="shared" ref="AQ47:DB47" si="443">IF(ISNONTEXT($U47),AP47+$U47,"")</f>
        <v/>
      </c>
      <c r="AR47" s="52" t="str">
        <f t="shared" si="443"/>
        <v/>
      </c>
      <c r="AS47" s="52" t="str">
        <f t="shared" si="443"/>
        <v/>
      </c>
      <c r="AT47" s="52" t="str">
        <f t="shared" si="443"/>
        <v/>
      </c>
      <c r="AU47" s="52" t="str">
        <f t="shared" si="443"/>
        <v/>
      </c>
      <c r="AV47" s="52" t="str">
        <f t="shared" si="443"/>
        <v/>
      </c>
      <c r="AW47" s="52" t="str">
        <f t="shared" si="443"/>
        <v/>
      </c>
      <c r="AX47" s="52" t="str">
        <f t="shared" si="443"/>
        <v/>
      </c>
      <c r="AY47" s="52" t="str">
        <f t="shared" si="443"/>
        <v/>
      </c>
      <c r="AZ47" s="52" t="str">
        <f t="shared" si="443"/>
        <v/>
      </c>
      <c r="BA47" s="52" t="str">
        <f t="shared" si="443"/>
        <v/>
      </c>
      <c r="BB47" s="52" t="str">
        <f t="shared" si="443"/>
        <v/>
      </c>
      <c r="BC47" s="52" t="str">
        <f t="shared" si="443"/>
        <v/>
      </c>
      <c r="BD47" s="52" t="str">
        <f t="shared" si="443"/>
        <v/>
      </c>
      <c r="BE47" s="52" t="str">
        <f t="shared" si="443"/>
        <v/>
      </c>
      <c r="BF47" s="52" t="str">
        <f t="shared" si="443"/>
        <v/>
      </c>
      <c r="BG47" s="52" t="str">
        <f t="shared" si="443"/>
        <v/>
      </c>
      <c r="BH47" s="52" t="str">
        <f t="shared" si="443"/>
        <v/>
      </c>
      <c r="BI47" s="52" t="str">
        <f t="shared" si="443"/>
        <v/>
      </c>
      <c r="BJ47" s="52" t="str">
        <f t="shared" si="443"/>
        <v/>
      </c>
      <c r="BK47" s="52" t="str">
        <f t="shared" si="443"/>
        <v/>
      </c>
      <c r="BL47" s="52" t="str">
        <f t="shared" si="443"/>
        <v/>
      </c>
      <c r="BM47" s="52" t="str">
        <f t="shared" si="443"/>
        <v/>
      </c>
      <c r="BN47" s="52" t="str">
        <f t="shared" si="443"/>
        <v/>
      </c>
      <c r="BO47" s="52" t="str">
        <f t="shared" si="443"/>
        <v/>
      </c>
      <c r="BP47" s="52" t="str">
        <f t="shared" si="443"/>
        <v/>
      </c>
      <c r="BQ47" s="52" t="str">
        <f t="shared" si="443"/>
        <v/>
      </c>
      <c r="BR47" s="52" t="str">
        <f t="shared" si="443"/>
        <v/>
      </c>
      <c r="BS47" s="52" t="str">
        <f t="shared" si="443"/>
        <v/>
      </c>
      <c r="BT47" s="52" t="str">
        <f t="shared" si="443"/>
        <v/>
      </c>
      <c r="BU47" s="52" t="str">
        <f t="shared" si="443"/>
        <v/>
      </c>
      <c r="BV47" s="52" t="str">
        <f t="shared" si="443"/>
        <v/>
      </c>
      <c r="BW47" s="52" t="str">
        <f t="shared" si="443"/>
        <v/>
      </c>
      <c r="BX47" s="52" t="str">
        <f t="shared" si="443"/>
        <v/>
      </c>
      <c r="BY47" s="52" t="str">
        <f t="shared" si="443"/>
        <v/>
      </c>
      <c r="BZ47" s="52" t="str">
        <f t="shared" si="443"/>
        <v/>
      </c>
      <c r="CA47" s="52" t="str">
        <f t="shared" si="443"/>
        <v/>
      </c>
      <c r="CB47" s="52" t="str">
        <f t="shared" si="443"/>
        <v/>
      </c>
      <c r="CC47" s="52" t="str">
        <f t="shared" si="443"/>
        <v/>
      </c>
      <c r="CD47" s="52" t="str">
        <f t="shared" si="443"/>
        <v/>
      </c>
      <c r="CE47" s="52" t="str">
        <f t="shared" si="443"/>
        <v/>
      </c>
      <c r="CF47" s="52" t="str">
        <f t="shared" si="443"/>
        <v/>
      </c>
      <c r="CG47" s="52" t="str">
        <f t="shared" si="443"/>
        <v/>
      </c>
      <c r="CH47" s="52" t="str">
        <f t="shared" si="443"/>
        <v/>
      </c>
      <c r="CI47" s="52" t="str">
        <f t="shared" si="443"/>
        <v/>
      </c>
      <c r="CJ47" s="52" t="str">
        <f t="shared" si="443"/>
        <v/>
      </c>
      <c r="CK47" s="52" t="str">
        <f t="shared" si="443"/>
        <v/>
      </c>
      <c r="CL47" s="52" t="str">
        <f t="shared" si="443"/>
        <v/>
      </c>
      <c r="CM47" s="52" t="str">
        <f t="shared" si="443"/>
        <v/>
      </c>
      <c r="CN47" s="52" t="str">
        <f t="shared" si="443"/>
        <v/>
      </c>
      <c r="CO47" s="52" t="str">
        <f t="shared" si="443"/>
        <v/>
      </c>
      <c r="CP47" s="52" t="str">
        <f t="shared" si="443"/>
        <v/>
      </c>
      <c r="CQ47" s="52" t="str">
        <f t="shared" si="443"/>
        <v/>
      </c>
      <c r="CR47" s="52" t="str">
        <f t="shared" si="443"/>
        <v/>
      </c>
      <c r="CS47" s="52" t="str">
        <f t="shared" si="443"/>
        <v/>
      </c>
      <c r="CT47" s="52" t="str">
        <f t="shared" si="443"/>
        <v/>
      </c>
      <c r="CU47" s="52" t="str">
        <f t="shared" si="443"/>
        <v/>
      </c>
      <c r="CV47" s="52" t="str">
        <f t="shared" si="443"/>
        <v/>
      </c>
      <c r="CW47" s="52" t="str">
        <f t="shared" si="443"/>
        <v/>
      </c>
      <c r="CX47" s="52" t="str">
        <f t="shared" si="443"/>
        <v/>
      </c>
      <c r="CY47" s="52" t="str">
        <f t="shared" si="443"/>
        <v/>
      </c>
      <c r="CZ47" s="52" t="str">
        <f t="shared" si="443"/>
        <v/>
      </c>
      <c r="DA47" s="52" t="str">
        <f t="shared" si="443"/>
        <v/>
      </c>
      <c r="DB47" s="52" t="str">
        <f t="shared" si="443"/>
        <v/>
      </c>
      <c r="DC47" s="52" t="str">
        <f t="shared" ref="DC47:DR47" si="444">IF(ISNONTEXT($U47),DB47+$U47,"")</f>
        <v/>
      </c>
      <c r="DD47" s="52" t="str">
        <f t="shared" si="444"/>
        <v/>
      </c>
      <c r="DE47" s="52" t="str">
        <f t="shared" si="444"/>
        <v/>
      </c>
      <c r="DF47" s="52" t="str">
        <f t="shared" si="444"/>
        <v/>
      </c>
      <c r="DG47" s="52" t="str">
        <f t="shared" si="444"/>
        <v/>
      </c>
      <c r="DH47" s="52" t="str">
        <f t="shared" si="444"/>
        <v/>
      </c>
      <c r="DI47" s="52" t="str">
        <f t="shared" si="444"/>
        <v/>
      </c>
      <c r="DJ47" s="52" t="str">
        <f t="shared" si="444"/>
        <v/>
      </c>
      <c r="DK47" s="52" t="str">
        <f t="shared" si="444"/>
        <v/>
      </c>
      <c r="DL47" s="52" t="str">
        <f t="shared" si="444"/>
        <v/>
      </c>
      <c r="DM47" s="52" t="str">
        <f t="shared" si="444"/>
        <v/>
      </c>
      <c r="DN47" s="52" t="str">
        <f t="shared" si="444"/>
        <v/>
      </c>
      <c r="DO47" s="52" t="str">
        <f t="shared" si="444"/>
        <v/>
      </c>
      <c r="DP47" s="52" t="str">
        <f t="shared" si="444"/>
        <v/>
      </c>
      <c r="DQ47" s="52" t="str">
        <f t="shared" si="444"/>
        <v/>
      </c>
      <c r="DR47" s="52" t="str">
        <f t="shared" si="444"/>
        <v/>
      </c>
      <c r="DS47" s="179" t="e">
        <f t="shared" si="332"/>
        <v>#N/A</v>
      </c>
      <c r="DT47" s="179" t="e">
        <f t="shared" si="333"/>
        <v>#N/A</v>
      </c>
      <c r="DU47" s="179" t="e">
        <f t="shared" si="334"/>
        <v>#N/A</v>
      </c>
      <c r="DV47" s="179" t="e">
        <f t="shared" si="335"/>
        <v>#N/A</v>
      </c>
      <c r="DW47" s="179" t="e">
        <f t="shared" si="336"/>
        <v>#N/A</v>
      </c>
      <c r="DX47" s="179" t="e">
        <f t="shared" si="337"/>
        <v>#N/A</v>
      </c>
      <c r="DY47" s="179" t="e">
        <f t="shared" si="338"/>
        <v>#N/A</v>
      </c>
      <c r="DZ47" s="179" t="e">
        <f t="shared" si="339"/>
        <v>#N/A</v>
      </c>
      <c r="EA47" s="179" t="e">
        <f t="shared" si="340"/>
        <v>#N/A</v>
      </c>
      <c r="EB47" s="179" t="e">
        <f t="shared" si="341"/>
        <v>#N/A</v>
      </c>
      <c r="EC47" s="179" t="e">
        <f t="shared" si="342"/>
        <v>#N/A</v>
      </c>
      <c r="ED47" s="179" t="e">
        <f t="shared" si="343"/>
        <v>#N/A</v>
      </c>
      <c r="EE47" s="179" t="e">
        <f t="shared" si="344"/>
        <v>#N/A</v>
      </c>
      <c r="EF47" s="179" t="e">
        <f t="shared" si="345"/>
        <v>#N/A</v>
      </c>
      <c r="EG47" s="179" t="e">
        <f t="shared" si="346"/>
        <v>#N/A</v>
      </c>
      <c r="EH47" s="179" t="e">
        <f t="shared" si="347"/>
        <v>#N/A</v>
      </c>
      <c r="EI47" s="179" t="e">
        <f t="shared" si="348"/>
        <v>#N/A</v>
      </c>
      <c r="EJ47" s="179" t="e">
        <f t="shared" si="349"/>
        <v>#N/A</v>
      </c>
      <c r="EK47" s="179" t="e">
        <f t="shared" si="350"/>
        <v>#N/A</v>
      </c>
      <c r="EL47" s="179" t="e">
        <f t="shared" si="351"/>
        <v>#N/A</v>
      </c>
      <c r="EM47" s="179" t="e">
        <f t="shared" si="352"/>
        <v>#N/A</v>
      </c>
      <c r="EN47" s="179" t="e">
        <f t="shared" si="353"/>
        <v>#N/A</v>
      </c>
      <c r="EO47" s="179" t="e">
        <f t="shared" si="354"/>
        <v>#N/A</v>
      </c>
      <c r="EP47" s="179" t="e">
        <f t="shared" si="355"/>
        <v>#N/A</v>
      </c>
      <c r="EQ47" s="179" t="e">
        <f t="shared" si="356"/>
        <v>#N/A</v>
      </c>
      <c r="ER47" s="179" t="e">
        <f t="shared" si="357"/>
        <v>#N/A</v>
      </c>
      <c r="ES47" s="179" t="e">
        <f t="shared" si="358"/>
        <v>#N/A</v>
      </c>
      <c r="ET47" s="179" t="e">
        <f t="shared" si="359"/>
        <v>#N/A</v>
      </c>
      <c r="EU47" s="179" t="e">
        <f t="shared" si="360"/>
        <v>#N/A</v>
      </c>
      <c r="EV47" s="179" t="e">
        <f t="shared" si="361"/>
        <v>#N/A</v>
      </c>
      <c r="EW47" s="179" t="e">
        <f t="shared" si="362"/>
        <v>#N/A</v>
      </c>
      <c r="EX47" s="179" t="e">
        <f t="shared" si="363"/>
        <v>#N/A</v>
      </c>
      <c r="EY47" s="179" t="e">
        <f t="shared" si="364"/>
        <v>#N/A</v>
      </c>
      <c r="EZ47" s="179" t="e">
        <f t="shared" si="365"/>
        <v>#N/A</v>
      </c>
      <c r="FA47" s="179" t="e">
        <f t="shared" si="366"/>
        <v>#N/A</v>
      </c>
      <c r="FB47" s="179" t="e">
        <f t="shared" si="367"/>
        <v>#N/A</v>
      </c>
      <c r="FC47" s="179" t="e">
        <f t="shared" si="368"/>
        <v>#N/A</v>
      </c>
      <c r="FD47" s="179" t="e">
        <f t="shared" si="369"/>
        <v>#N/A</v>
      </c>
      <c r="FE47" s="179" t="e">
        <f t="shared" si="370"/>
        <v>#N/A</v>
      </c>
      <c r="FF47" s="179" t="e">
        <f t="shared" si="371"/>
        <v>#N/A</v>
      </c>
      <c r="FG47" s="179" t="e">
        <f t="shared" si="372"/>
        <v>#N/A</v>
      </c>
      <c r="FH47" s="179" t="e">
        <f t="shared" si="373"/>
        <v>#N/A</v>
      </c>
      <c r="FI47" s="179" t="e">
        <f t="shared" si="374"/>
        <v>#N/A</v>
      </c>
      <c r="FJ47" s="179" t="e">
        <f t="shared" si="375"/>
        <v>#N/A</v>
      </c>
      <c r="FK47" s="179" t="e">
        <f t="shared" si="376"/>
        <v>#N/A</v>
      </c>
      <c r="FL47" s="179" t="e">
        <f t="shared" si="377"/>
        <v>#N/A</v>
      </c>
      <c r="FM47" s="179" t="e">
        <f t="shared" si="378"/>
        <v>#N/A</v>
      </c>
      <c r="FN47" s="179" t="e">
        <f t="shared" si="379"/>
        <v>#N/A</v>
      </c>
      <c r="FO47" s="179" t="e">
        <f t="shared" si="380"/>
        <v>#N/A</v>
      </c>
      <c r="FP47" s="179" t="e">
        <f t="shared" si="381"/>
        <v>#N/A</v>
      </c>
      <c r="FQ47" s="179" t="e">
        <f t="shared" si="382"/>
        <v>#N/A</v>
      </c>
      <c r="FR47" s="179" t="e">
        <f t="shared" si="383"/>
        <v>#N/A</v>
      </c>
      <c r="FS47" s="179" t="e">
        <f t="shared" si="384"/>
        <v>#N/A</v>
      </c>
      <c r="FT47" s="179" t="e">
        <f t="shared" si="385"/>
        <v>#N/A</v>
      </c>
      <c r="FU47" s="179" t="e">
        <f t="shared" si="386"/>
        <v>#N/A</v>
      </c>
      <c r="FV47" s="179" t="e">
        <f t="shared" si="387"/>
        <v>#N/A</v>
      </c>
      <c r="FW47" s="179" t="e">
        <f t="shared" si="388"/>
        <v>#N/A</v>
      </c>
      <c r="FX47" s="179" t="e">
        <f t="shared" si="389"/>
        <v>#N/A</v>
      </c>
      <c r="FY47" s="179" t="e">
        <f t="shared" si="390"/>
        <v>#N/A</v>
      </c>
      <c r="FZ47" s="179" t="e">
        <f t="shared" si="391"/>
        <v>#N/A</v>
      </c>
      <c r="GA47" s="179" t="e">
        <f t="shared" si="392"/>
        <v>#N/A</v>
      </c>
      <c r="GB47" s="179" t="e">
        <f t="shared" si="393"/>
        <v>#N/A</v>
      </c>
      <c r="GC47" s="179" t="e">
        <f t="shared" si="394"/>
        <v>#N/A</v>
      </c>
      <c r="GD47" s="179" t="e">
        <f t="shared" si="395"/>
        <v>#N/A</v>
      </c>
      <c r="GE47" s="179" t="e">
        <f t="shared" si="396"/>
        <v>#N/A</v>
      </c>
      <c r="GF47" s="179" t="e">
        <f t="shared" si="397"/>
        <v>#N/A</v>
      </c>
      <c r="GG47" s="179" t="e">
        <f t="shared" si="398"/>
        <v>#N/A</v>
      </c>
      <c r="GH47" s="179" t="e">
        <f t="shared" si="399"/>
        <v>#N/A</v>
      </c>
      <c r="GI47" s="179" t="e">
        <f t="shared" si="400"/>
        <v>#N/A</v>
      </c>
      <c r="GJ47" s="179" t="e">
        <f t="shared" si="401"/>
        <v>#N/A</v>
      </c>
      <c r="GK47" s="179" t="e">
        <f t="shared" si="402"/>
        <v>#N/A</v>
      </c>
      <c r="GL47" s="179" t="e">
        <f t="shared" si="403"/>
        <v>#N/A</v>
      </c>
      <c r="GM47" s="179" t="e">
        <f t="shared" si="404"/>
        <v>#N/A</v>
      </c>
      <c r="GN47" s="179" t="e">
        <f t="shared" si="405"/>
        <v>#N/A</v>
      </c>
      <c r="GO47" s="179" t="e">
        <f t="shared" si="406"/>
        <v>#N/A</v>
      </c>
      <c r="GP47" s="179" t="e">
        <f t="shared" si="407"/>
        <v>#N/A</v>
      </c>
      <c r="GQ47" s="179" t="e">
        <f t="shared" si="408"/>
        <v>#N/A</v>
      </c>
      <c r="GR47" s="179" t="e">
        <f t="shared" si="409"/>
        <v>#N/A</v>
      </c>
      <c r="GS47" s="179" t="e">
        <f t="shared" si="410"/>
        <v>#N/A</v>
      </c>
      <c r="GT47" s="179" t="e">
        <f t="shared" si="411"/>
        <v>#N/A</v>
      </c>
      <c r="GU47" s="179" t="e">
        <f t="shared" si="412"/>
        <v>#N/A</v>
      </c>
      <c r="GV47" s="179" t="e">
        <f t="shared" si="413"/>
        <v>#N/A</v>
      </c>
      <c r="GW47" s="179" t="e">
        <f t="shared" si="414"/>
        <v>#N/A</v>
      </c>
      <c r="GX47" s="179" t="e">
        <f t="shared" si="415"/>
        <v>#N/A</v>
      </c>
      <c r="GY47" s="179" t="e">
        <f t="shared" si="416"/>
        <v>#N/A</v>
      </c>
      <c r="GZ47" s="179" t="e">
        <f t="shared" si="417"/>
        <v>#N/A</v>
      </c>
      <c r="HA47" s="179" t="e">
        <f t="shared" si="418"/>
        <v>#N/A</v>
      </c>
      <c r="HB47" s="179" t="e">
        <f t="shared" si="419"/>
        <v>#N/A</v>
      </c>
      <c r="HC47" s="179" t="e">
        <f t="shared" si="420"/>
        <v>#N/A</v>
      </c>
      <c r="HD47" s="179" t="e">
        <f t="shared" si="421"/>
        <v>#N/A</v>
      </c>
      <c r="HE47" s="179" t="e">
        <f t="shared" si="422"/>
        <v>#N/A</v>
      </c>
      <c r="HF47" s="179" t="e">
        <f t="shared" si="423"/>
        <v>#N/A</v>
      </c>
      <c r="HG47" s="179" t="e">
        <f t="shared" si="424"/>
        <v>#N/A</v>
      </c>
      <c r="HH47" s="179" t="e">
        <f t="shared" si="425"/>
        <v>#N/A</v>
      </c>
      <c r="HI47" s="179" t="e">
        <f t="shared" si="426"/>
        <v>#N/A</v>
      </c>
      <c r="HJ47" s="179" t="e">
        <f t="shared" si="427"/>
        <v>#N/A</v>
      </c>
      <c r="HK47" s="179" t="e">
        <f t="shared" si="428"/>
        <v>#N/A</v>
      </c>
      <c r="HL47" s="179" t="e">
        <f t="shared" si="429"/>
        <v>#N/A</v>
      </c>
      <c r="HM47" s="179" t="e">
        <f t="shared" si="430"/>
        <v>#N/A</v>
      </c>
      <c r="HN47" s="179" t="e">
        <f t="shared" si="431"/>
        <v>#N/A</v>
      </c>
      <c r="HO47" s="179" t="e">
        <f t="shared" si="432"/>
        <v>#N/A</v>
      </c>
    </row>
    <row r="48" spans="1:223" hidden="1" x14ac:dyDescent="0.25">
      <c r="A48" s="4">
        <v>45</v>
      </c>
      <c r="B48" s="104" t="str">
        <f t="shared" si="10"/>
        <v/>
      </c>
      <c r="C48" s="103"/>
      <c r="D48" s="104" t="str">
        <f t="shared" si="11"/>
        <v/>
      </c>
      <c r="E48" s="38" t="str">
        <f t="shared" si="0"/>
        <v/>
      </c>
      <c r="F48" s="38" t="str">
        <f t="shared" si="1"/>
        <v/>
      </c>
      <c r="G48" s="81" t="str">
        <f t="shared" si="12"/>
        <v/>
      </c>
      <c r="H48" s="24"/>
      <c r="I48" s="61"/>
      <c r="J48" s="82" t="str">
        <f>IF(AND(B48&gt;0,C48&gt;0,D48&gt;0,NOT(ISBLANK(H48))),(D48-B48)*VLOOKUP(H48,VLookups!$A$2:$B$8,2,FALSE),"")</f>
        <v/>
      </c>
      <c r="K48" s="83" t="str">
        <f t="shared" si="2"/>
        <v/>
      </c>
      <c r="L48" s="103"/>
      <c r="M48" s="34" t="str">
        <f>IF(AND(L48&gt;0,C48&gt;0,J48&gt;0,NOT(ISBLANK(H48))),ABS(VLOOKUP($L$1,VLookups!$A$38:$B$39,2,FALSE)-_xlfn.NORM.DIST(L48,G48,J48,TRUE)),"")</f>
        <v/>
      </c>
      <c r="N48" s="102" t="str">
        <f>IF(AND($B48&gt;0,$C48&gt;0,$D48&gt;0,NOT(ISBLANK($H48))),_xlfn.NORM.INV(ABS(VLOOKUP($L$1,VLookups!$A$38:$B$39,2,FALSE)-N$3),$G48,$J48),"")</f>
        <v/>
      </c>
      <c r="O48" s="101" t="str">
        <f>IF(AND($B48&gt;0,$C48&gt;0,$D48&gt;0,NOT(ISBLANK($H48))),_xlfn.NORM.INV(ABS(VLOOKUP($L$1,VLookups!$A$38:$B$39,2,FALSE)-O$3),$G48,$J48),"")</f>
        <v/>
      </c>
      <c r="P48" s="102" t="str">
        <f>IF(AND($B48&gt;0,$C48&gt;0,$D48&gt;0,NOT(ISBLANK($H48))),_xlfn.NORM.INV(ABS(VLOOKUP($L$1,VLookups!$A$38:$B$39,2,FALSE)-P$3),$G48,$J48),"")</f>
        <v/>
      </c>
      <c r="Q48" s="101" t="str">
        <f>IF(AND($B48&gt;0,$C48&gt;0,$D48&gt;0,NOT(ISBLANK($H48))),_xlfn.NORM.INV(ABS(VLOOKUP($L$1,VLookups!$A$38:$B$39,2,FALSE)-Q$3),$G48,$J48),"")</f>
        <v/>
      </c>
      <c r="R48" s="102" t="str">
        <f>IF(AND($B48&gt;0,$C48&gt;0,$D48&gt;0,NOT(ISBLANK($H48))),_xlfn.NORM.INV(ABS(VLOOKUP($L$1,VLookups!$A$38:$B$39,2,FALSE)-R$3),$G48,$J48),"")</f>
        <v/>
      </c>
      <c r="S48" s="101" t="str">
        <f>IF(AND($B48&gt;0,$C48&gt;0,$D48&gt;0,NOT(ISBLANK($H48))),_xlfn.NORM.INV(ABS(VLOOKUP($L$1,VLookups!$A$38:$B$39,2,FALSE)-S$3),$G48,$J48),"")</f>
        <v/>
      </c>
      <c r="T48" s="5"/>
      <c r="U48" s="178" t="str">
        <f t="shared" si="13"/>
        <v/>
      </c>
      <c r="V48" s="52" t="str">
        <f t="shared" ref="V48:AO48" si="445">IF(ISNONTEXT($U48),W48-$U48,"")</f>
        <v/>
      </c>
      <c r="W48" s="52" t="str">
        <f t="shared" si="445"/>
        <v/>
      </c>
      <c r="X48" s="52" t="str">
        <f t="shared" si="445"/>
        <v/>
      </c>
      <c r="Y48" s="52" t="str">
        <f t="shared" si="445"/>
        <v/>
      </c>
      <c r="Z48" s="52" t="str">
        <f t="shared" si="445"/>
        <v/>
      </c>
      <c r="AA48" s="52" t="str">
        <f t="shared" si="445"/>
        <v/>
      </c>
      <c r="AB48" s="52" t="str">
        <f t="shared" si="445"/>
        <v/>
      </c>
      <c r="AC48" s="52" t="str">
        <f t="shared" si="445"/>
        <v/>
      </c>
      <c r="AD48" s="52" t="str">
        <f t="shared" si="445"/>
        <v/>
      </c>
      <c r="AE48" s="52" t="str">
        <f t="shared" si="445"/>
        <v/>
      </c>
      <c r="AF48" s="52" t="str">
        <f t="shared" si="445"/>
        <v/>
      </c>
      <c r="AG48" s="52" t="str">
        <f t="shared" si="445"/>
        <v/>
      </c>
      <c r="AH48" s="52" t="str">
        <f t="shared" si="445"/>
        <v/>
      </c>
      <c r="AI48" s="52" t="str">
        <f t="shared" si="445"/>
        <v/>
      </c>
      <c r="AJ48" s="52" t="str">
        <f t="shared" si="445"/>
        <v/>
      </c>
      <c r="AK48" s="52" t="str">
        <f t="shared" si="445"/>
        <v/>
      </c>
      <c r="AL48" s="52" t="str">
        <f t="shared" si="445"/>
        <v/>
      </c>
      <c r="AM48" s="52" t="str">
        <f t="shared" si="445"/>
        <v/>
      </c>
      <c r="AN48" s="52" t="str">
        <f t="shared" si="445"/>
        <v/>
      </c>
      <c r="AO48" s="52" t="str">
        <f t="shared" si="445"/>
        <v/>
      </c>
      <c r="AP48" s="193" t="str">
        <f t="shared" si="15"/>
        <v/>
      </c>
      <c r="AQ48" s="52" t="str">
        <f t="shared" ref="AQ48:DB48" si="446">IF(ISNONTEXT($U48),AP48+$U48,"")</f>
        <v/>
      </c>
      <c r="AR48" s="52" t="str">
        <f t="shared" si="446"/>
        <v/>
      </c>
      <c r="AS48" s="52" t="str">
        <f t="shared" si="446"/>
        <v/>
      </c>
      <c r="AT48" s="52" t="str">
        <f t="shared" si="446"/>
        <v/>
      </c>
      <c r="AU48" s="52" t="str">
        <f t="shared" si="446"/>
        <v/>
      </c>
      <c r="AV48" s="52" t="str">
        <f t="shared" si="446"/>
        <v/>
      </c>
      <c r="AW48" s="52" t="str">
        <f t="shared" si="446"/>
        <v/>
      </c>
      <c r="AX48" s="52" t="str">
        <f t="shared" si="446"/>
        <v/>
      </c>
      <c r="AY48" s="52" t="str">
        <f t="shared" si="446"/>
        <v/>
      </c>
      <c r="AZ48" s="52" t="str">
        <f t="shared" si="446"/>
        <v/>
      </c>
      <c r="BA48" s="52" t="str">
        <f t="shared" si="446"/>
        <v/>
      </c>
      <c r="BB48" s="52" t="str">
        <f t="shared" si="446"/>
        <v/>
      </c>
      <c r="BC48" s="52" t="str">
        <f t="shared" si="446"/>
        <v/>
      </c>
      <c r="BD48" s="52" t="str">
        <f t="shared" si="446"/>
        <v/>
      </c>
      <c r="BE48" s="52" t="str">
        <f t="shared" si="446"/>
        <v/>
      </c>
      <c r="BF48" s="52" t="str">
        <f t="shared" si="446"/>
        <v/>
      </c>
      <c r="BG48" s="52" t="str">
        <f t="shared" si="446"/>
        <v/>
      </c>
      <c r="BH48" s="52" t="str">
        <f t="shared" si="446"/>
        <v/>
      </c>
      <c r="BI48" s="52" t="str">
        <f t="shared" si="446"/>
        <v/>
      </c>
      <c r="BJ48" s="52" t="str">
        <f t="shared" si="446"/>
        <v/>
      </c>
      <c r="BK48" s="52" t="str">
        <f t="shared" si="446"/>
        <v/>
      </c>
      <c r="BL48" s="52" t="str">
        <f t="shared" si="446"/>
        <v/>
      </c>
      <c r="BM48" s="52" t="str">
        <f t="shared" si="446"/>
        <v/>
      </c>
      <c r="BN48" s="52" t="str">
        <f t="shared" si="446"/>
        <v/>
      </c>
      <c r="BO48" s="52" t="str">
        <f t="shared" si="446"/>
        <v/>
      </c>
      <c r="BP48" s="52" t="str">
        <f t="shared" si="446"/>
        <v/>
      </c>
      <c r="BQ48" s="52" t="str">
        <f t="shared" si="446"/>
        <v/>
      </c>
      <c r="BR48" s="52" t="str">
        <f t="shared" si="446"/>
        <v/>
      </c>
      <c r="BS48" s="52" t="str">
        <f t="shared" si="446"/>
        <v/>
      </c>
      <c r="BT48" s="52" t="str">
        <f t="shared" si="446"/>
        <v/>
      </c>
      <c r="BU48" s="52" t="str">
        <f t="shared" si="446"/>
        <v/>
      </c>
      <c r="BV48" s="52" t="str">
        <f t="shared" si="446"/>
        <v/>
      </c>
      <c r="BW48" s="52" t="str">
        <f t="shared" si="446"/>
        <v/>
      </c>
      <c r="BX48" s="52" t="str">
        <f t="shared" si="446"/>
        <v/>
      </c>
      <c r="BY48" s="52" t="str">
        <f t="shared" si="446"/>
        <v/>
      </c>
      <c r="BZ48" s="52" t="str">
        <f t="shared" si="446"/>
        <v/>
      </c>
      <c r="CA48" s="52" t="str">
        <f t="shared" si="446"/>
        <v/>
      </c>
      <c r="CB48" s="52" t="str">
        <f t="shared" si="446"/>
        <v/>
      </c>
      <c r="CC48" s="52" t="str">
        <f t="shared" si="446"/>
        <v/>
      </c>
      <c r="CD48" s="52" t="str">
        <f t="shared" si="446"/>
        <v/>
      </c>
      <c r="CE48" s="52" t="str">
        <f t="shared" si="446"/>
        <v/>
      </c>
      <c r="CF48" s="52" t="str">
        <f t="shared" si="446"/>
        <v/>
      </c>
      <c r="CG48" s="52" t="str">
        <f t="shared" si="446"/>
        <v/>
      </c>
      <c r="CH48" s="52" t="str">
        <f t="shared" si="446"/>
        <v/>
      </c>
      <c r="CI48" s="52" t="str">
        <f t="shared" si="446"/>
        <v/>
      </c>
      <c r="CJ48" s="52" t="str">
        <f t="shared" si="446"/>
        <v/>
      </c>
      <c r="CK48" s="52" t="str">
        <f t="shared" si="446"/>
        <v/>
      </c>
      <c r="CL48" s="52" t="str">
        <f t="shared" si="446"/>
        <v/>
      </c>
      <c r="CM48" s="52" t="str">
        <f t="shared" si="446"/>
        <v/>
      </c>
      <c r="CN48" s="52" t="str">
        <f t="shared" si="446"/>
        <v/>
      </c>
      <c r="CO48" s="52" t="str">
        <f t="shared" si="446"/>
        <v/>
      </c>
      <c r="CP48" s="52" t="str">
        <f t="shared" si="446"/>
        <v/>
      </c>
      <c r="CQ48" s="52" t="str">
        <f t="shared" si="446"/>
        <v/>
      </c>
      <c r="CR48" s="52" t="str">
        <f t="shared" si="446"/>
        <v/>
      </c>
      <c r="CS48" s="52" t="str">
        <f t="shared" si="446"/>
        <v/>
      </c>
      <c r="CT48" s="52" t="str">
        <f t="shared" si="446"/>
        <v/>
      </c>
      <c r="CU48" s="52" t="str">
        <f t="shared" si="446"/>
        <v/>
      </c>
      <c r="CV48" s="52" t="str">
        <f t="shared" si="446"/>
        <v/>
      </c>
      <c r="CW48" s="52" t="str">
        <f t="shared" si="446"/>
        <v/>
      </c>
      <c r="CX48" s="52" t="str">
        <f t="shared" si="446"/>
        <v/>
      </c>
      <c r="CY48" s="52" t="str">
        <f t="shared" si="446"/>
        <v/>
      </c>
      <c r="CZ48" s="52" t="str">
        <f t="shared" si="446"/>
        <v/>
      </c>
      <c r="DA48" s="52" t="str">
        <f t="shared" si="446"/>
        <v/>
      </c>
      <c r="DB48" s="52" t="str">
        <f t="shared" si="446"/>
        <v/>
      </c>
      <c r="DC48" s="52" t="str">
        <f t="shared" ref="DC48:DR48" si="447">IF(ISNONTEXT($U48),DB48+$U48,"")</f>
        <v/>
      </c>
      <c r="DD48" s="52" t="str">
        <f t="shared" si="447"/>
        <v/>
      </c>
      <c r="DE48" s="52" t="str">
        <f t="shared" si="447"/>
        <v/>
      </c>
      <c r="DF48" s="52" t="str">
        <f t="shared" si="447"/>
        <v/>
      </c>
      <c r="DG48" s="52" t="str">
        <f t="shared" si="447"/>
        <v/>
      </c>
      <c r="DH48" s="52" t="str">
        <f t="shared" si="447"/>
        <v/>
      </c>
      <c r="DI48" s="52" t="str">
        <f t="shared" si="447"/>
        <v/>
      </c>
      <c r="DJ48" s="52" t="str">
        <f t="shared" si="447"/>
        <v/>
      </c>
      <c r="DK48" s="52" t="str">
        <f t="shared" si="447"/>
        <v/>
      </c>
      <c r="DL48" s="52" t="str">
        <f t="shared" si="447"/>
        <v/>
      </c>
      <c r="DM48" s="52" t="str">
        <f t="shared" si="447"/>
        <v/>
      </c>
      <c r="DN48" s="52" t="str">
        <f t="shared" si="447"/>
        <v/>
      </c>
      <c r="DO48" s="52" t="str">
        <f t="shared" si="447"/>
        <v/>
      </c>
      <c r="DP48" s="52" t="str">
        <f t="shared" si="447"/>
        <v/>
      </c>
      <c r="DQ48" s="52" t="str">
        <f t="shared" si="447"/>
        <v/>
      </c>
      <c r="DR48" s="52" t="str">
        <f t="shared" si="447"/>
        <v/>
      </c>
      <c r="DS48" s="179" t="e">
        <f t="shared" si="332"/>
        <v>#N/A</v>
      </c>
      <c r="DT48" s="179" t="e">
        <f t="shared" si="333"/>
        <v>#N/A</v>
      </c>
      <c r="DU48" s="179" t="e">
        <f t="shared" si="334"/>
        <v>#N/A</v>
      </c>
      <c r="DV48" s="179" t="e">
        <f t="shared" si="335"/>
        <v>#N/A</v>
      </c>
      <c r="DW48" s="179" t="e">
        <f t="shared" si="336"/>
        <v>#N/A</v>
      </c>
      <c r="DX48" s="179" t="e">
        <f t="shared" si="337"/>
        <v>#N/A</v>
      </c>
      <c r="DY48" s="179" t="e">
        <f t="shared" si="338"/>
        <v>#N/A</v>
      </c>
      <c r="DZ48" s="179" t="e">
        <f t="shared" si="339"/>
        <v>#N/A</v>
      </c>
      <c r="EA48" s="179" t="e">
        <f t="shared" si="340"/>
        <v>#N/A</v>
      </c>
      <c r="EB48" s="179" t="e">
        <f t="shared" si="341"/>
        <v>#N/A</v>
      </c>
      <c r="EC48" s="179" t="e">
        <f t="shared" si="342"/>
        <v>#N/A</v>
      </c>
      <c r="ED48" s="179" t="e">
        <f t="shared" si="343"/>
        <v>#N/A</v>
      </c>
      <c r="EE48" s="179" t="e">
        <f t="shared" si="344"/>
        <v>#N/A</v>
      </c>
      <c r="EF48" s="179" t="e">
        <f t="shared" si="345"/>
        <v>#N/A</v>
      </c>
      <c r="EG48" s="179" t="e">
        <f t="shared" si="346"/>
        <v>#N/A</v>
      </c>
      <c r="EH48" s="179" t="e">
        <f t="shared" si="347"/>
        <v>#N/A</v>
      </c>
      <c r="EI48" s="179" t="e">
        <f t="shared" si="348"/>
        <v>#N/A</v>
      </c>
      <c r="EJ48" s="179" t="e">
        <f t="shared" si="349"/>
        <v>#N/A</v>
      </c>
      <c r="EK48" s="179" t="e">
        <f t="shared" si="350"/>
        <v>#N/A</v>
      </c>
      <c r="EL48" s="179" t="e">
        <f t="shared" si="351"/>
        <v>#N/A</v>
      </c>
      <c r="EM48" s="179" t="e">
        <f t="shared" si="352"/>
        <v>#N/A</v>
      </c>
      <c r="EN48" s="179" t="e">
        <f t="shared" si="353"/>
        <v>#N/A</v>
      </c>
      <c r="EO48" s="179" t="e">
        <f t="shared" si="354"/>
        <v>#N/A</v>
      </c>
      <c r="EP48" s="179" t="e">
        <f t="shared" si="355"/>
        <v>#N/A</v>
      </c>
      <c r="EQ48" s="179" t="e">
        <f t="shared" si="356"/>
        <v>#N/A</v>
      </c>
      <c r="ER48" s="179" t="e">
        <f t="shared" si="357"/>
        <v>#N/A</v>
      </c>
      <c r="ES48" s="179" t="e">
        <f t="shared" si="358"/>
        <v>#N/A</v>
      </c>
      <c r="ET48" s="179" t="e">
        <f t="shared" si="359"/>
        <v>#N/A</v>
      </c>
      <c r="EU48" s="179" t="e">
        <f t="shared" si="360"/>
        <v>#N/A</v>
      </c>
      <c r="EV48" s="179" t="e">
        <f t="shared" si="361"/>
        <v>#N/A</v>
      </c>
      <c r="EW48" s="179" t="e">
        <f t="shared" si="362"/>
        <v>#N/A</v>
      </c>
      <c r="EX48" s="179" t="e">
        <f t="shared" si="363"/>
        <v>#N/A</v>
      </c>
      <c r="EY48" s="179" t="e">
        <f t="shared" si="364"/>
        <v>#N/A</v>
      </c>
      <c r="EZ48" s="179" t="e">
        <f t="shared" si="365"/>
        <v>#N/A</v>
      </c>
      <c r="FA48" s="179" t="e">
        <f t="shared" si="366"/>
        <v>#N/A</v>
      </c>
      <c r="FB48" s="179" t="e">
        <f t="shared" si="367"/>
        <v>#N/A</v>
      </c>
      <c r="FC48" s="179" t="e">
        <f t="shared" si="368"/>
        <v>#N/A</v>
      </c>
      <c r="FD48" s="179" t="e">
        <f t="shared" si="369"/>
        <v>#N/A</v>
      </c>
      <c r="FE48" s="179" t="e">
        <f t="shared" si="370"/>
        <v>#N/A</v>
      </c>
      <c r="FF48" s="179" t="e">
        <f t="shared" si="371"/>
        <v>#N/A</v>
      </c>
      <c r="FG48" s="179" t="e">
        <f t="shared" si="372"/>
        <v>#N/A</v>
      </c>
      <c r="FH48" s="179" t="e">
        <f t="shared" si="373"/>
        <v>#N/A</v>
      </c>
      <c r="FI48" s="179" t="e">
        <f t="shared" si="374"/>
        <v>#N/A</v>
      </c>
      <c r="FJ48" s="179" t="e">
        <f t="shared" si="375"/>
        <v>#N/A</v>
      </c>
      <c r="FK48" s="179" t="e">
        <f t="shared" si="376"/>
        <v>#N/A</v>
      </c>
      <c r="FL48" s="179" t="e">
        <f t="shared" si="377"/>
        <v>#N/A</v>
      </c>
      <c r="FM48" s="179" t="e">
        <f t="shared" si="378"/>
        <v>#N/A</v>
      </c>
      <c r="FN48" s="179" t="e">
        <f t="shared" si="379"/>
        <v>#N/A</v>
      </c>
      <c r="FO48" s="179" t="e">
        <f t="shared" si="380"/>
        <v>#N/A</v>
      </c>
      <c r="FP48" s="179" t="e">
        <f t="shared" si="381"/>
        <v>#N/A</v>
      </c>
      <c r="FQ48" s="179" t="e">
        <f t="shared" si="382"/>
        <v>#N/A</v>
      </c>
      <c r="FR48" s="179" t="e">
        <f t="shared" si="383"/>
        <v>#N/A</v>
      </c>
      <c r="FS48" s="179" t="e">
        <f t="shared" si="384"/>
        <v>#N/A</v>
      </c>
      <c r="FT48" s="179" t="e">
        <f t="shared" si="385"/>
        <v>#N/A</v>
      </c>
      <c r="FU48" s="179" t="e">
        <f t="shared" si="386"/>
        <v>#N/A</v>
      </c>
      <c r="FV48" s="179" t="e">
        <f t="shared" si="387"/>
        <v>#N/A</v>
      </c>
      <c r="FW48" s="179" t="e">
        <f t="shared" si="388"/>
        <v>#N/A</v>
      </c>
      <c r="FX48" s="179" t="e">
        <f t="shared" si="389"/>
        <v>#N/A</v>
      </c>
      <c r="FY48" s="179" t="e">
        <f t="shared" si="390"/>
        <v>#N/A</v>
      </c>
      <c r="FZ48" s="179" t="e">
        <f t="shared" si="391"/>
        <v>#N/A</v>
      </c>
      <c r="GA48" s="179" t="e">
        <f t="shared" si="392"/>
        <v>#N/A</v>
      </c>
      <c r="GB48" s="179" t="e">
        <f t="shared" si="393"/>
        <v>#N/A</v>
      </c>
      <c r="GC48" s="179" t="e">
        <f t="shared" si="394"/>
        <v>#N/A</v>
      </c>
      <c r="GD48" s="179" t="e">
        <f t="shared" si="395"/>
        <v>#N/A</v>
      </c>
      <c r="GE48" s="179" t="e">
        <f t="shared" si="396"/>
        <v>#N/A</v>
      </c>
      <c r="GF48" s="179" t="e">
        <f t="shared" si="397"/>
        <v>#N/A</v>
      </c>
      <c r="GG48" s="179" t="e">
        <f t="shared" si="398"/>
        <v>#N/A</v>
      </c>
      <c r="GH48" s="179" t="e">
        <f t="shared" si="399"/>
        <v>#N/A</v>
      </c>
      <c r="GI48" s="179" t="e">
        <f t="shared" si="400"/>
        <v>#N/A</v>
      </c>
      <c r="GJ48" s="179" t="e">
        <f t="shared" si="401"/>
        <v>#N/A</v>
      </c>
      <c r="GK48" s="179" t="e">
        <f t="shared" si="402"/>
        <v>#N/A</v>
      </c>
      <c r="GL48" s="179" t="e">
        <f t="shared" si="403"/>
        <v>#N/A</v>
      </c>
      <c r="GM48" s="179" t="e">
        <f t="shared" si="404"/>
        <v>#N/A</v>
      </c>
      <c r="GN48" s="179" t="e">
        <f t="shared" si="405"/>
        <v>#N/A</v>
      </c>
      <c r="GO48" s="179" t="e">
        <f t="shared" si="406"/>
        <v>#N/A</v>
      </c>
      <c r="GP48" s="179" t="e">
        <f t="shared" si="407"/>
        <v>#N/A</v>
      </c>
      <c r="GQ48" s="179" t="e">
        <f t="shared" si="408"/>
        <v>#N/A</v>
      </c>
      <c r="GR48" s="179" t="e">
        <f t="shared" si="409"/>
        <v>#N/A</v>
      </c>
      <c r="GS48" s="179" t="e">
        <f t="shared" si="410"/>
        <v>#N/A</v>
      </c>
      <c r="GT48" s="179" t="e">
        <f t="shared" si="411"/>
        <v>#N/A</v>
      </c>
      <c r="GU48" s="179" t="e">
        <f t="shared" si="412"/>
        <v>#N/A</v>
      </c>
      <c r="GV48" s="179" t="e">
        <f t="shared" si="413"/>
        <v>#N/A</v>
      </c>
      <c r="GW48" s="179" t="e">
        <f t="shared" si="414"/>
        <v>#N/A</v>
      </c>
      <c r="GX48" s="179" t="e">
        <f t="shared" si="415"/>
        <v>#N/A</v>
      </c>
      <c r="GY48" s="179" t="e">
        <f t="shared" si="416"/>
        <v>#N/A</v>
      </c>
      <c r="GZ48" s="179" t="e">
        <f t="shared" si="417"/>
        <v>#N/A</v>
      </c>
      <c r="HA48" s="179" t="e">
        <f t="shared" si="418"/>
        <v>#N/A</v>
      </c>
      <c r="HB48" s="179" t="e">
        <f t="shared" si="419"/>
        <v>#N/A</v>
      </c>
      <c r="HC48" s="179" t="e">
        <f t="shared" si="420"/>
        <v>#N/A</v>
      </c>
      <c r="HD48" s="179" t="e">
        <f t="shared" si="421"/>
        <v>#N/A</v>
      </c>
      <c r="HE48" s="179" t="e">
        <f t="shared" si="422"/>
        <v>#N/A</v>
      </c>
      <c r="HF48" s="179" t="e">
        <f t="shared" si="423"/>
        <v>#N/A</v>
      </c>
      <c r="HG48" s="179" t="e">
        <f t="shared" si="424"/>
        <v>#N/A</v>
      </c>
      <c r="HH48" s="179" t="e">
        <f t="shared" si="425"/>
        <v>#N/A</v>
      </c>
      <c r="HI48" s="179" t="e">
        <f t="shared" si="426"/>
        <v>#N/A</v>
      </c>
      <c r="HJ48" s="179" t="e">
        <f t="shared" si="427"/>
        <v>#N/A</v>
      </c>
      <c r="HK48" s="179" t="e">
        <f t="shared" si="428"/>
        <v>#N/A</v>
      </c>
      <c r="HL48" s="179" t="e">
        <f t="shared" si="429"/>
        <v>#N/A</v>
      </c>
      <c r="HM48" s="179" t="e">
        <f t="shared" si="430"/>
        <v>#N/A</v>
      </c>
      <c r="HN48" s="179" t="e">
        <f t="shared" si="431"/>
        <v>#N/A</v>
      </c>
      <c r="HO48" s="179" t="e">
        <f t="shared" si="432"/>
        <v>#N/A</v>
      </c>
    </row>
    <row r="49" spans="1:223" hidden="1" x14ac:dyDescent="0.25">
      <c r="A49" s="4">
        <v>46</v>
      </c>
      <c r="B49" s="104" t="str">
        <f t="shared" si="10"/>
        <v/>
      </c>
      <c r="C49" s="103"/>
      <c r="D49" s="104" t="str">
        <f t="shared" si="11"/>
        <v/>
      </c>
      <c r="E49" s="38" t="str">
        <f t="shared" si="0"/>
        <v/>
      </c>
      <c r="F49" s="38" t="str">
        <f t="shared" si="1"/>
        <v/>
      </c>
      <c r="G49" s="81" t="str">
        <f t="shared" si="12"/>
        <v/>
      </c>
      <c r="H49" s="24"/>
      <c r="I49" s="61"/>
      <c r="J49" s="82" t="str">
        <f>IF(AND(B49&gt;0,C49&gt;0,D49&gt;0,NOT(ISBLANK(H49))),(D49-B49)*VLOOKUP(H49,VLookups!$A$2:$B$8,2,FALSE),"")</f>
        <v/>
      </c>
      <c r="K49" s="83" t="str">
        <f t="shared" si="2"/>
        <v/>
      </c>
      <c r="L49" s="103"/>
      <c r="M49" s="34" t="str">
        <f>IF(AND(L49&gt;0,C49&gt;0,J49&gt;0,NOT(ISBLANK(H49))),ABS(VLOOKUP($L$1,VLookups!$A$38:$B$39,2,FALSE)-_xlfn.NORM.DIST(L49,G49,J49,TRUE)),"")</f>
        <v/>
      </c>
      <c r="N49" s="102" t="str">
        <f>IF(AND($B49&gt;0,$C49&gt;0,$D49&gt;0,NOT(ISBLANK($H49))),_xlfn.NORM.INV(ABS(VLOOKUP($L$1,VLookups!$A$38:$B$39,2,FALSE)-N$3),$G49,$J49),"")</f>
        <v/>
      </c>
      <c r="O49" s="101" t="str">
        <f>IF(AND($B49&gt;0,$C49&gt;0,$D49&gt;0,NOT(ISBLANK($H49))),_xlfn.NORM.INV(ABS(VLOOKUP($L$1,VLookups!$A$38:$B$39,2,FALSE)-O$3),$G49,$J49),"")</f>
        <v/>
      </c>
      <c r="P49" s="102" t="str">
        <f>IF(AND($B49&gt;0,$C49&gt;0,$D49&gt;0,NOT(ISBLANK($H49))),_xlfn.NORM.INV(ABS(VLOOKUP($L$1,VLookups!$A$38:$B$39,2,FALSE)-P$3),$G49,$J49),"")</f>
        <v/>
      </c>
      <c r="Q49" s="101" t="str">
        <f>IF(AND($B49&gt;0,$C49&gt;0,$D49&gt;0,NOT(ISBLANK($H49))),_xlfn.NORM.INV(ABS(VLOOKUP($L$1,VLookups!$A$38:$B$39,2,FALSE)-Q$3),$G49,$J49),"")</f>
        <v/>
      </c>
      <c r="R49" s="102" t="str">
        <f>IF(AND($B49&gt;0,$C49&gt;0,$D49&gt;0,NOT(ISBLANK($H49))),_xlfn.NORM.INV(ABS(VLOOKUP($L$1,VLookups!$A$38:$B$39,2,FALSE)-R$3),$G49,$J49),"")</f>
        <v/>
      </c>
      <c r="S49" s="101" t="str">
        <f>IF(AND($B49&gt;0,$C49&gt;0,$D49&gt;0,NOT(ISBLANK($H49))),_xlfn.NORM.INV(ABS(VLOOKUP($L$1,VLookups!$A$38:$B$39,2,FALSE)-S$3),$G49,$J49),"")</f>
        <v/>
      </c>
      <c r="T49" s="5"/>
      <c r="U49" s="178" t="str">
        <f t="shared" si="13"/>
        <v/>
      </c>
      <c r="V49" s="52" t="str">
        <f t="shared" ref="V49:AO49" si="448">IF(ISNONTEXT($U49),W49-$U49,"")</f>
        <v/>
      </c>
      <c r="W49" s="52" t="str">
        <f t="shared" si="448"/>
        <v/>
      </c>
      <c r="X49" s="52" t="str">
        <f t="shared" si="448"/>
        <v/>
      </c>
      <c r="Y49" s="52" t="str">
        <f t="shared" si="448"/>
        <v/>
      </c>
      <c r="Z49" s="52" t="str">
        <f t="shared" si="448"/>
        <v/>
      </c>
      <c r="AA49" s="52" t="str">
        <f t="shared" si="448"/>
        <v/>
      </c>
      <c r="AB49" s="52" t="str">
        <f t="shared" si="448"/>
        <v/>
      </c>
      <c r="AC49" s="52" t="str">
        <f t="shared" si="448"/>
        <v/>
      </c>
      <c r="AD49" s="52" t="str">
        <f t="shared" si="448"/>
        <v/>
      </c>
      <c r="AE49" s="52" t="str">
        <f t="shared" si="448"/>
        <v/>
      </c>
      <c r="AF49" s="52" t="str">
        <f t="shared" si="448"/>
        <v/>
      </c>
      <c r="AG49" s="52" t="str">
        <f t="shared" si="448"/>
        <v/>
      </c>
      <c r="AH49" s="52" t="str">
        <f t="shared" si="448"/>
        <v/>
      </c>
      <c r="AI49" s="52" t="str">
        <f t="shared" si="448"/>
        <v/>
      </c>
      <c r="AJ49" s="52" t="str">
        <f t="shared" si="448"/>
        <v/>
      </c>
      <c r="AK49" s="52" t="str">
        <f t="shared" si="448"/>
        <v/>
      </c>
      <c r="AL49" s="52" t="str">
        <f t="shared" si="448"/>
        <v/>
      </c>
      <c r="AM49" s="52" t="str">
        <f t="shared" si="448"/>
        <v/>
      </c>
      <c r="AN49" s="52" t="str">
        <f t="shared" si="448"/>
        <v/>
      </c>
      <c r="AO49" s="52" t="str">
        <f t="shared" si="448"/>
        <v/>
      </c>
      <c r="AP49" s="193" t="str">
        <f t="shared" si="15"/>
        <v/>
      </c>
      <c r="AQ49" s="52" t="str">
        <f t="shared" ref="AQ49:DB49" si="449">IF(ISNONTEXT($U49),AP49+$U49,"")</f>
        <v/>
      </c>
      <c r="AR49" s="52" t="str">
        <f t="shared" si="449"/>
        <v/>
      </c>
      <c r="AS49" s="52" t="str">
        <f t="shared" si="449"/>
        <v/>
      </c>
      <c r="AT49" s="52" t="str">
        <f t="shared" si="449"/>
        <v/>
      </c>
      <c r="AU49" s="52" t="str">
        <f t="shared" si="449"/>
        <v/>
      </c>
      <c r="AV49" s="52" t="str">
        <f t="shared" si="449"/>
        <v/>
      </c>
      <c r="AW49" s="52" t="str">
        <f t="shared" si="449"/>
        <v/>
      </c>
      <c r="AX49" s="52" t="str">
        <f t="shared" si="449"/>
        <v/>
      </c>
      <c r="AY49" s="52" t="str">
        <f t="shared" si="449"/>
        <v/>
      </c>
      <c r="AZ49" s="52" t="str">
        <f t="shared" si="449"/>
        <v/>
      </c>
      <c r="BA49" s="52" t="str">
        <f t="shared" si="449"/>
        <v/>
      </c>
      <c r="BB49" s="52" t="str">
        <f t="shared" si="449"/>
        <v/>
      </c>
      <c r="BC49" s="52" t="str">
        <f t="shared" si="449"/>
        <v/>
      </c>
      <c r="BD49" s="52" t="str">
        <f t="shared" si="449"/>
        <v/>
      </c>
      <c r="BE49" s="52" t="str">
        <f t="shared" si="449"/>
        <v/>
      </c>
      <c r="BF49" s="52" t="str">
        <f t="shared" si="449"/>
        <v/>
      </c>
      <c r="BG49" s="52" t="str">
        <f t="shared" si="449"/>
        <v/>
      </c>
      <c r="BH49" s="52" t="str">
        <f t="shared" si="449"/>
        <v/>
      </c>
      <c r="BI49" s="52" t="str">
        <f t="shared" si="449"/>
        <v/>
      </c>
      <c r="BJ49" s="52" t="str">
        <f t="shared" si="449"/>
        <v/>
      </c>
      <c r="BK49" s="52" t="str">
        <f t="shared" si="449"/>
        <v/>
      </c>
      <c r="BL49" s="52" t="str">
        <f t="shared" si="449"/>
        <v/>
      </c>
      <c r="BM49" s="52" t="str">
        <f t="shared" si="449"/>
        <v/>
      </c>
      <c r="BN49" s="52" t="str">
        <f t="shared" si="449"/>
        <v/>
      </c>
      <c r="BO49" s="52" t="str">
        <f t="shared" si="449"/>
        <v/>
      </c>
      <c r="BP49" s="52" t="str">
        <f t="shared" si="449"/>
        <v/>
      </c>
      <c r="BQ49" s="52" t="str">
        <f t="shared" si="449"/>
        <v/>
      </c>
      <c r="BR49" s="52" t="str">
        <f t="shared" si="449"/>
        <v/>
      </c>
      <c r="BS49" s="52" t="str">
        <f t="shared" si="449"/>
        <v/>
      </c>
      <c r="BT49" s="52" t="str">
        <f t="shared" si="449"/>
        <v/>
      </c>
      <c r="BU49" s="52" t="str">
        <f t="shared" si="449"/>
        <v/>
      </c>
      <c r="BV49" s="52" t="str">
        <f t="shared" si="449"/>
        <v/>
      </c>
      <c r="BW49" s="52" t="str">
        <f t="shared" si="449"/>
        <v/>
      </c>
      <c r="BX49" s="52" t="str">
        <f t="shared" si="449"/>
        <v/>
      </c>
      <c r="BY49" s="52" t="str">
        <f t="shared" si="449"/>
        <v/>
      </c>
      <c r="BZ49" s="52" t="str">
        <f t="shared" si="449"/>
        <v/>
      </c>
      <c r="CA49" s="52" t="str">
        <f t="shared" si="449"/>
        <v/>
      </c>
      <c r="CB49" s="52" t="str">
        <f t="shared" si="449"/>
        <v/>
      </c>
      <c r="CC49" s="52" t="str">
        <f t="shared" si="449"/>
        <v/>
      </c>
      <c r="CD49" s="52" t="str">
        <f t="shared" si="449"/>
        <v/>
      </c>
      <c r="CE49" s="52" t="str">
        <f t="shared" si="449"/>
        <v/>
      </c>
      <c r="CF49" s="52" t="str">
        <f t="shared" si="449"/>
        <v/>
      </c>
      <c r="CG49" s="52" t="str">
        <f t="shared" si="449"/>
        <v/>
      </c>
      <c r="CH49" s="52" t="str">
        <f t="shared" si="449"/>
        <v/>
      </c>
      <c r="CI49" s="52" t="str">
        <f t="shared" si="449"/>
        <v/>
      </c>
      <c r="CJ49" s="52" t="str">
        <f t="shared" si="449"/>
        <v/>
      </c>
      <c r="CK49" s="52" t="str">
        <f t="shared" si="449"/>
        <v/>
      </c>
      <c r="CL49" s="52" t="str">
        <f t="shared" si="449"/>
        <v/>
      </c>
      <c r="CM49" s="52" t="str">
        <f t="shared" si="449"/>
        <v/>
      </c>
      <c r="CN49" s="52" t="str">
        <f t="shared" si="449"/>
        <v/>
      </c>
      <c r="CO49" s="52" t="str">
        <f t="shared" si="449"/>
        <v/>
      </c>
      <c r="CP49" s="52" t="str">
        <f t="shared" si="449"/>
        <v/>
      </c>
      <c r="CQ49" s="52" t="str">
        <f t="shared" si="449"/>
        <v/>
      </c>
      <c r="CR49" s="52" t="str">
        <f t="shared" si="449"/>
        <v/>
      </c>
      <c r="CS49" s="52" t="str">
        <f t="shared" si="449"/>
        <v/>
      </c>
      <c r="CT49" s="52" t="str">
        <f t="shared" si="449"/>
        <v/>
      </c>
      <c r="CU49" s="52" t="str">
        <f t="shared" si="449"/>
        <v/>
      </c>
      <c r="CV49" s="52" t="str">
        <f t="shared" si="449"/>
        <v/>
      </c>
      <c r="CW49" s="52" t="str">
        <f t="shared" si="449"/>
        <v/>
      </c>
      <c r="CX49" s="52" t="str">
        <f t="shared" si="449"/>
        <v/>
      </c>
      <c r="CY49" s="52" t="str">
        <f t="shared" si="449"/>
        <v/>
      </c>
      <c r="CZ49" s="52" t="str">
        <f t="shared" si="449"/>
        <v/>
      </c>
      <c r="DA49" s="52" t="str">
        <f t="shared" si="449"/>
        <v/>
      </c>
      <c r="DB49" s="52" t="str">
        <f t="shared" si="449"/>
        <v/>
      </c>
      <c r="DC49" s="52" t="str">
        <f t="shared" ref="DC49:DR49" si="450">IF(ISNONTEXT($U49),DB49+$U49,"")</f>
        <v/>
      </c>
      <c r="DD49" s="52" t="str">
        <f t="shared" si="450"/>
        <v/>
      </c>
      <c r="DE49" s="52" t="str">
        <f t="shared" si="450"/>
        <v/>
      </c>
      <c r="DF49" s="52" t="str">
        <f t="shared" si="450"/>
        <v/>
      </c>
      <c r="DG49" s="52" t="str">
        <f t="shared" si="450"/>
        <v/>
      </c>
      <c r="DH49" s="52" t="str">
        <f t="shared" si="450"/>
        <v/>
      </c>
      <c r="DI49" s="52" t="str">
        <f t="shared" si="450"/>
        <v/>
      </c>
      <c r="DJ49" s="52" t="str">
        <f t="shared" si="450"/>
        <v/>
      </c>
      <c r="DK49" s="52" t="str">
        <f t="shared" si="450"/>
        <v/>
      </c>
      <c r="DL49" s="52" t="str">
        <f t="shared" si="450"/>
        <v/>
      </c>
      <c r="DM49" s="52" t="str">
        <f t="shared" si="450"/>
        <v/>
      </c>
      <c r="DN49" s="52" t="str">
        <f t="shared" si="450"/>
        <v/>
      </c>
      <c r="DO49" s="52" t="str">
        <f t="shared" si="450"/>
        <v/>
      </c>
      <c r="DP49" s="52" t="str">
        <f t="shared" si="450"/>
        <v/>
      </c>
      <c r="DQ49" s="52" t="str">
        <f t="shared" si="450"/>
        <v/>
      </c>
      <c r="DR49" s="52" t="str">
        <f t="shared" si="450"/>
        <v/>
      </c>
      <c r="DS49" s="179" t="e">
        <f t="shared" si="332"/>
        <v>#N/A</v>
      </c>
      <c r="DT49" s="179" t="e">
        <f t="shared" si="333"/>
        <v>#N/A</v>
      </c>
      <c r="DU49" s="179" t="e">
        <f t="shared" si="334"/>
        <v>#N/A</v>
      </c>
      <c r="DV49" s="179" t="e">
        <f t="shared" si="335"/>
        <v>#N/A</v>
      </c>
      <c r="DW49" s="179" t="e">
        <f t="shared" si="336"/>
        <v>#N/A</v>
      </c>
      <c r="DX49" s="179" t="e">
        <f t="shared" si="337"/>
        <v>#N/A</v>
      </c>
      <c r="DY49" s="179" t="e">
        <f t="shared" si="338"/>
        <v>#N/A</v>
      </c>
      <c r="DZ49" s="179" t="e">
        <f t="shared" si="339"/>
        <v>#N/A</v>
      </c>
      <c r="EA49" s="179" t="e">
        <f t="shared" si="340"/>
        <v>#N/A</v>
      </c>
      <c r="EB49" s="179" t="e">
        <f t="shared" si="341"/>
        <v>#N/A</v>
      </c>
      <c r="EC49" s="179" t="e">
        <f t="shared" si="342"/>
        <v>#N/A</v>
      </c>
      <c r="ED49" s="179" t="e">
        <f t="shared" si="343"/>
        <v>#N/A</v>
      </c>
      <c r="EE49" s="179" t="e">
        <f t="shared" si="344"/>
        <v>#N/A</v>
      </c>
      <c r="EF49" s="179" t="e">
        <f t="shared" si="345"/>
        <v>#N/A</v>
      </c>
      <c r="EG49" s="179" t="e">
        <f t="shared" si="346"/>
        <v>#N/A</v>
      </c>
      <c r="EH49" s="179" t="e">
        <f t="shared" si="347"/>
        <v>#N/A</v>
      </c>
      <c r="EI49" s="179" t="e">
        <f t="shared" si="348"/>
        <v>#N/A</v>
      </c>
      <c r="EJ49" s="179" t="e">
        <f t="shared" si="349"/>
        <v>#N/A</v>
      </c>
      <c r="EK49" s="179" t="e">
        <f t="shared" si="350"/>
        <v>#N/A</v>
      </c>
      <c r="EL49" s="179" t="e">
        <f t="shared" si="351"/>
        <v>#N/A</v>
      </c>
      <c r="EM49" s="179" t="e">
        <f t="shared" si="352"/>
        <v>#N/A</v>
      </c>
      <c r="EN49" s="179" t="e">
        <f t="shared" si="353"/>
        <v>#N/A</v>
      </c>
      <c r="EO49" s="179" t="e">
        <f t="shared" si="354"/>
        <v>#N/A</v>
      </c>
      <c r="EP49" s="179" t="e">
        <f t="shared" si="355"/>
        <v>#N/A</v>
      </c>
      <c r="EQ49" s="179" t="e">
        <f t="shared" si="356"/>
        <v>#N/A</v>
      </c>
      <c r="ER49" s="179" t="e">
        <f t="shared" si="357"/>
        <v>#N/A</v>
      </c>
      <c r="ES49" s="179" t="e">
        <f t="shared" si="358"/>
        <v>#N/A</v>
      </c>
      <c r="ET49" s="179" t="e">
        <f t="shared" si="359"/>
        <v>#N/A</v>
      </c>
      <c r="EU49" s="179" t="e">
        <f t="shared" si="360"/>
        <v>#N/A</v>
      </c>
      <c r="EV49" s="179" t="e">
        <f t="shared" si="361"/>
        <v>#N/A</v>
      </c>
      <c r="EW49" s="179" t="e">
        <f t="shared" si="362"/>
        <v>#N/A</v>
      </c>
      <c r="EX49" s="179" t="e">
        <f t="shared" si="363"/>
        <v>#N/A</v>
      </c>
      <c r="EY49" s="179" t="e">
        <f t="shared" si="364"/>
        <v>#N/A</v>
      </c>
      <c r="EZ49" s="179" t="e">
        <f t="shared" si="365"/>
        <v>#N/A</v>
      </c>
      <c r="FA49" s="179" t="e">
        <f t="shared" si="366"/>
        <v>#N/A</v>
      </c>
      <c r="FB49" s="179" t="e">
        <f t="shared" si="367"/>
        <v>#N/A</v>
      </c>
      <c r="FC49" s="179" t="e">
        <f t="shared" si="368"/>
        <v>#N/A</v>
      </c>
      <c r="FD49" s="179" t="e">
        <f t="shared" si="369"/>
        <v>#N/A</v>
      </c>
      <c r="FE49" s="179" t="e">
        <f t="shared" si="370"/>
        <v>#N/A</v>
      </c>
      <c r="FF49" s="179" t="e">
        <f t="shared" si="371"/>
        <v>#N/A</v>
      </c>
      <c r="FG49" s="179" t="e">
        <f t="shared" si="372"/>
        <v>#N/A</v>
      </c>
      <c r="FH49" s="179" t="e">
        <f t="shared" si="373"/>
        <v>#N/A</v>
      </c>
      <c r="FI49" s="179" t="e">
        <f t="shared" si="374"/>
        <v>#N/A</v>
      </c>
      <c r="FJ49" s="179" t="e">
        <f t="shared" si="375"/>
        <v>#N/A</v>
      </c>
      <c r="FK49" s="179" t="e">
        <f t="shared" si="376"/>
        <v>#N/A</v>
      </c>
      <c r="FL49" s="179" t="e">
        <f t="shared" si="377"/>
        <v>#N/A</v>
      </c>
      <c r="FM49" s="179" t="e">
        <f t="shared" si="378"/>
        <v>#N/A</v>
      </c>
      <c r="FN49" s="179" t="e">
        <f t="shared" si="379"/>
        <v>#N/A</v>
      </c>
      <c r="FO49" s="179" t="e">
        <f t="shared" si="380"/>
        <v>#N/A</v>
      </c>
      <c r="FP49" s="179" t="e">
        <f t="shared" si="381"/>
        <v>#N/A</v>
      </c>
      <c r="FQ49" s="179" t="e">
        <f t="shared" si="382"/>
        <v>#N/A</v>
      </c>
      <c r="FR49" s="179" t="e">
        <f t="shared" si="383"/>
        <v>#N/A</v>
      </c>
      <c r="FS49" s="179" t="e">
        <f t="shared" si="384"/>
        <v>#N/A</v>
      </c>
      <c r="FT49" s="179" t="e">
        <f t="shared" si="385"/>
        <v>#N/A</v>
      </c>
      <c r="FU49" s="179" t="e">
        <f t="shared" si="386"/>
        <v>#N/A</v>
      </c>
      <c r="FV49" s="179" t="e">
        <f t="shared" si="387"/>
        <v>#N/A</v>
      </c>
      <c r="FW49" s="179" t="e">
        <f t="shared" si="388"/>
        <v>#N/A</v>
      </c>
      <c r="FX49" s="179" t="e">
        <f t="shared" si="389"/>
        <v>#N/A</v>
      </c>
      <c r="FY49" s="179" t="e">
        <f t="shared" si="390"/>
        <v>#N/A</v>
      </c>
      <c r="FZ49" s="179" t="e">
        <f t="shared" si="391"/>
        <v>#N/A</v>
      </c>
      <c r="GA49" s="179" t="e">
        <f t="shared" si="392"/>
        <v>#N/A</v>
      </c>
      <c r="GB49" s="179" t="e">
        <f t="shared" si="393"/>
        <v>#N/A</v>
      </c>
      <c r="GC49" s="179" t="e">
        <f t="shared" si="394"/>
        <v>#N/A</v>
      </c>
      <c r="GD49" s="179" t="e">
        <f t="shared" si="395"/>
        <v>#N/A</v>
      </c>
      <c r="GE49" s="179" t="e">
        <f t="shared" si="396"/>
        <v>#N/A</v>
      </c>
      <c r="GF49" s="179" t="e">
        <f t="shared" si="397"/>
        <v>#N/A</v>
      </c>
      <c r="GG49" s="179" t="e">
        <f t="shared" si="398"/>
        <v>#N/A</v>
      </c>
      <c r="GH49" s="179" t="e">
        <f t="shared" si="399"/>
        <v>#N/A</v>
      </c>
      <c r="GI49" s="179" t="e">
        <f t="shared" si="400"/>
        <v>#N/A</v>
      </c>
      <c r="GJ49" s="179" t="e">
        <f t="shared" si="401"/>
        <v>#N/A</v>
      </c>
      <c r="GK49" s="179" t="e">
        <f t="shared" si="402"/>
        <v>#N/A</v>
      </c>
      <c r="GL49" s="179" t="e">
        <f t="shared" si="403"/>
        <v>#N/A</v>
      </c>
      <c r="GM49" s="179" t="e">
        <f t="shared" si="404"/>
        <v>#N/A</v>
      </c>
      <c r="GN49" s="179" t="e">
        <f t="shared" si="405"/>
        <v>#N/A</v>
      </c>
      <c r="GO49" s="179" t="e">
        <f t="shared" si="406"/>
        <v>#N/A</v>
      </c>
      <c r="GP49" s="179" t="e">
        <f t="shared" si="407"/>
        <v>#N/A</v>
      </c>
      <c r="GQ49" s="179" t="e">
        <f t="shared" si="408"/>
        <v>#N/A</v>
      </c>
      <c r="GR49" s="179" t="e">
        <f t="shared" si="409"/>
        <v>#N/A</v>
      </c>
      <c r="GS49" s="179" t="e">
        <f t="shared" si="410"/>
        <v>#N/A</v>
      </c>
      <c r="GT49" s="179" t="e">
        <f t="shared" si="411"/>
        <v>#N/A</v>
      </c>
      <c r="GU49" s="179" t="e">
        <f t="shared" si="412"/>
        <v>#N/A</v>
      </c>
      <c r="GV49" s="179" t="e">
        <f t="shared" si="413"/>
        <v>#N/A</v>
      </c>
      <c r="GW49" s="179" t="e">
        <f t="shared" si="414"/>
        <v>#N/A</v>
      </c>
      <c r="GX49" s="179" t="e">
        <f t="shared" si="415"/>
        <v>#N/A</v>
      </c>
      <c r="GY49" s="179" t="e">
        <f t="shared" si="416"/>
        <v>#N/A</v>
      </c>
      <c r="GZ49" s="179" t="e">
        <f t="shared" si="417"/>
        <v>#N/A</v>
      </c>
      <c r="HA49" s="179" t="e">
        <f t="shared" si="418"/>
        <v>#N/A</v>
      </c>
      <c r="HB49" s="179" t="e">
        <f t="shared" si="419"/>
        <v>#N/A</v>
      </c>
      <c r="HC49" s="179" t="e">
        <f t="shared" si="420"/>
        <v>#N/A</v>
      </c>
      <c r="HD49" s="179" t="e">
        <f t="shared" si="421"/>
        <v>#N/A</v>
      </c>
      <c r="HE49" s="179" t="e">
        <f t="shared" si="422"/>
        <v>#N/A</v>
      </c>
      <c r="HF49" s="179" t="e">
        <f t="shared" si="423"/>
        <v>#N/A</v>
      </c>
      <c r="HG49" s="179" t="e">
        <f t="shared" si="424"/>
        <v>#N/A</v>
      </c>
      <c r="HH49" s="179" t="e">
        <f t="shared" si="425"/>
        <v>#N/A</v>
      </c>
      <c r="HI49" s="179" t="e">
        <f t="shared" si="426"/>
        <v>#N/A</v>
      </c>
      <c r="HJ49" s="179" t="e">
        <f t="shared" si="427"/>
        <v>#N/A</v>
      </c>
      <c r="HK49" s="179" t="e">
        <f t="shared" si="428"/>
        <v>#N/A</v>
      </c>
      <c r="HL49" s="179" t="e">
        <f t="shared" si="429"/>
        <v>#N/A</v>
      </c>
      <c r="HM49" s="179" t="e">
        <f t="shared" si="430"/>
        <v>#N/A</v>
      </c>
      <c r="HN49" s="179" t="e">
        <f t="shared" si="431"/>
        <v>#N/A</v>
      </c>
      <c r="HO49" s="179" t="e">
        <f t="shared" si="432"/>
        <v>#N/A</v>
      </c>
    </row>
    <row r="50" spans="1:223" hidden="1" x14ac:dyDescent="0.25">
      <c r="A50" s="4">
        <v>47</v>
      </c>
      <c r="B50" s="104" t="str">
        <f t="shared" si="10"/>
        <v/>
      </c>
      <c r="C50" s="103"/>
      <c r="D50" s="104" t="str">
        <f t="shared" si="11"/>
        <v/>
      </c>
      <c r="E50" s="38" t="str">
        <f t="shared" si="0"/>
        <v/>
      </c>
      <c r="F50" s="38" t="str">
        <f t="shared" si="1"/>
        <v/>
      </c>
      <c r="G50" s="81" t="str">
        <f t="shared" si="12"/>
        <v/>
      </c>
      <c r="H50" s="24"/>
      <c r="I50" s="61"/>
      <c r="J50" s="82" t="str">
        <f>IF(AND(B50&gt;0,C50&gt;0,D50&gt;0,NOT(ISBLANK(H50))),(D50-B50)*VLOOKUP(H50,VLookups!$A$2:$B$8,2,FALSE),"")</f>
        <v/>
      </c>
      <c r="K50" s="83" t="str">
        <f t="shared" si="2"/>
        <v/>
      </c>
      <c r="L50" s="103"/>
      <c r="M50" s="34" t="str">
        <f>IF(AND(L50&gt;0,C50&gt;0,J50&gt;0,NOT(ISBLANK(H50))),ABS(VLOOKUP($L$1,VLookups!$A$38:$B$39,2,FALSE)-_xlfn.NORM.DIST(L50,G50,J50,TRUE)),"")</f>
        <v/>
      </c>
      <c r="N50" s="102" t="str">
        <f>IF(AND($B50&gt;0,$C50&gt;0,$D50&gt;0,NOT(ISBLANK($H50))),_xlfn.NORM.INV(ABS(VLOOKUP($L$1,VLookups!$A$38:$B$39,2,FALSE)-N$3),$G50,$J50),"")</f>
        <v/>
      </c>
      <c r="O50" s="101" t="str">
        <f>IF(AND($B50&gt;0,$C50&gt;0,$D50&gt;0,NOT(ISBLANK($H50))),_xlfn.NORM.INV(ABS(VLOOKUP($L$1,VLookups!$A$38:$B$39,2,FALSE)-O$3),$G50,$J50),"")</f>
        <v/>
      </c>
      <c r="P50" s="102" t="str">
        <f>IF(AND($B50&gt;0,$C50&gt;0,$D50&gt;0,NOT(ISBLANK($H50))),_xlfn.NORM.INV(ABS(VLOOKUP($L$1,VLookups!$A$38:$B$39,2,FALSE)-P$3),$G50,$J50),"")</f>
        <v/>
      </c>
      <c r="Q50" s="101" t="str">
        <f>IF(AND($B50&gt;0,$C50&gt;0,$D50&gt;0,NOT(ISBLANK($H50))),_xlfn.NORM.INV(ABS(VLOOKUP($L$1,VLookups!$A$38:$B$39,2,FALSE)-Q$3),$G50,$J50),"")</f>
        <v/>
      </c>
      <c r="R50" s="102" t="str">
        <f>IF(AND($B50&gt;0,$C50&gt;0,$D50&gt;0,NOT(ISBLANK($H50))),_xlfn.NORM.INV(ABS(VLOOKUP($L$1,VLookups!$A$38:$B$39,2,FALSE)-R$3),$G50,$J50),"")</f>
        <v/>
      </c>
      <c r="S50" s="101" t="str">
        <f>IF(AND($B50&gt;0,$C50&gt;0,$D50&gt;0,NOT(ISBLANK($H50))),_xlfn.NORM.INV(ABS(VLOOKUP($L$1,VLookups!$A$38:$B$39,2,FALSE)-S$3),$G50,$J50),"")</f>
        <v/>
      </c>
      <c r="T50" s="5"/>
      <c r="U50" s="178" t="str">
        <f t="shared" si="13"/>
        <v/>
      </c>
      <c r="V50" s="52" t="str">
        <f t="shared" ref="V50:AO50" si="451">IF(ISNONTEXT($U50),W50-$U50,"")</f>
        <v/>
      </c>
      <c r="W50" s="52" t="str">
        <f t="shared" si="451"/>
        <v/>
      </c>
      <c r="X50" s="52" t="str">
        <f t="shared" si="451"/>
        <v/>
      </c>
      <c r="Y50" s="52" t="str">
        <f t="shared" si="451"/>
        <v/>
      </c>
      <c r="Z50" s="52" t="str">
        <f t="shared" si="451"/>
        <v/>
      </c>
      <c r="AA50" s="52" t="str">
        <f t="shared" si="451"/>
        <v/>
      </c>
      <c r="AB50" s="52" t="str">
        <f t="shared" si="451"/>
        <v/>
      </c>
      <c r="AC50" s="52" t="str">
        <f t="shared" si="451"/>
        <v/>
      </c>
      <c r="AD50" s="52" t="str">
        <f t="shared" si="451"/>
        <v/>
      </c>
      <c r="AE50" s="52" t="str">
        <f t="shared" si="451"/>
        <v/>
      </c>
      <c r="AF50" s="52" t="str">
        <f t="shared" si="451"/>
        <v/>
      </c>
      <c r="AG50" s="52" t="str">
        <f t="shared" si="451"/>
        <v/>
      </c>
      <c r="AH50" s="52" t="str">
        <f t="shared" si="451"/>
        <v/>
      </c>
      <c r="AI50" s="52" t="str">
        <f t="shared" si="451"/>
        <v/>
      </c>
      <c r="AJ50" s="52" t="str">
        <f t="shared" si="451"/>
        <v/>
      </c>
      <c r="AK50" s="52" t="str">
        <f t="shared" si="451"/>
        <v/>
      </c>
      <c r="AL50" s="52" t="str">
        <f t="shared" si="451"/>
        <v/>
      </c>
      <c r="AM50" s="52" t="str">
        <f t="shared" si="451"/>
        <v/>
      </c>
      <c r="AN50" s="52" t="str">
        <f t="shared" si="451"/>
        <v/>
      </c>
      <c r="AO50" s="52" t="str">
        <f t="shared" si="451"/>
        <v/>
      </c>
      <c r="AP50" s="193" t="str">
        <f t="shared" si="15"/>
        <v/>
      </c>
      <c r="AQ50" s="52" t="str">
        <f t="shared" ref="AQ50:DB50" si="452">IF(ISNONTEXT($U50),AP50+$U50,"")</f>
        <v/>
      </c>
      <c r="AR50" s="52" t="str">
        <f t="shared" si="452"/>
        <v/>
      </c>
      <c r="AS50" s="52" t="str">
        <f t="shared" si="452"/>
        <v/>
      </c>
      <c r="AT50" s="52" t="str">
        <f t="shared" si="452"/>
        <v/>
      </c>
      <c r="AU50" s="52" t="str">
        <f t="shared" si="452"/>
        <v/>
      </c>
      <c r="AV50" s="52" t="str">
        <f t="shared" si="452"/>
        <v/>
      </c>
      <c r="AW50" s="52" t="str">
        <f t="shared" si="452"/>
        <v/>
      </c>
      <c r="AX50" s="52" t="str">
        <f t="shared" si="452"/>
        <v/>
      </c>
      <c r="AY50" s="52" t="str">
        <f t="shared" si="452"/>
        <v/>
      </c>
      <c r="AZ50" s="52" t="str">
        <f t="shared" si="452"/>
        <v/>
      </c>
      <c r="BA50" s="52" t="str">
        <f t="shared" si="452"/>
        <v/>
      </c>
      <c r="BB50" s="52" t="str">
        <f t="shared" si="452"/>
        <v/>
      </c>
      <c r="BC50" s="52" t="str">
        <f t="shared" si="452"/>
        <v/>
      </c>
      <c r="BD50" s="52" t="str">
        <f t="shared" si="452"/>
        <v/>
      </c>
      <c r="BE50" s="52" t="str">
        <f t="shared" si="452"/>
        <v/>
      </c>
      <c r="BF50" s="52" t="str">
        <f t="shared" si="452"/>
        <v/>
      </c>
      <c r="BG50" s="52" t="str">
        <f t="shared" si="452"/>
        <v/>
      </c>
      <c r="BH50" s="52" t="str">
        <f t="shared" si="452"/>
        <v/>
      </c>
      <c r="BI50" s="52" t="str">
        <f t="shared" si="452"/>
        <v/>
      </c>
      <c r="BJ50" s="52" t="str">
        <f t="shared" si="452"/>
        <v/>
      </c>
      <c r="BK50" s="52" t="str">
        <f t="shared" si="452"/>
        <v/>
      </c>
      <c r="BL50" s="52" t="str">
        <f t="shared" si="452"/>
        <v/>
      </c>
      <c r="BM50" s="52" t="str">
        <f t="shared" si="452"/>
        <v/>
      </c>
      <c r="BN50" s="52" t="str">
        <f t="shared" si="452"/>
        <v/>
      </c>
      <c r="BO50" s="52" t="str">
        <f t="shared" si="452"/>
        <v/>
      </c>
      <c r="BP50" s="52" t="str">
        <f t="shared" si="452"/>
        <v/>
      </c>
      <c r="BQ50" s="52" t="str">
        <f t="shared" si="452"/>
        <v/>
      </c>
      <c r="BR50" s="52" t="str">
        <f t="shared" si="452"/>
        <v/>
      </c>
      <c r="BS50" s="52" t="str">
        <f t="shared" si="452"/>
        <v/>
      </c>
      <c r="BT50" s="52" t="str">
        <f t="shared" si="452"/>
        <v/>
      </c>
      <c r="BU50" s="52" t="str">
        <f t="shared" si="452"/>
        <v/>
      </c>
      <c r="BV50" s="52" t="str">
        <f t="shared" si="452"/>
        <v/>
      </c>
      <c r="BW50" s="52" t="str">
        <f t="shared" si="452"/>
        <v/>
      </c>
      <c r="BX50" s="52" t="str">
        <f t="shared" si="452"/>
        <v/>
      </c>
      <c r="BY50" s="52" t="str">
        <f t="shared" si="452"/>
        <v/>
      </c>
      <c r="BZ50" s="52" t="str">
        <f t="shared" si="452"/>
        <v/>
      </c>
      <c r="CA50" s="52" t="str">
        <f t="shared" si="452"/>
        <v/>
      </c>
      <c r="CB50" s="52" t="str">
        <f t="shared" si="452"/>
        <v/>
      </c>
      <c r="CC50" s="52" t="str">
        <f t="shared" si="452"/>
        <v/>
      </c>
      <c r="CD50" s="52" t="str">
        <f t="shared" si="452"/>
        <v/>
      </c>
      <c r="CE50" s="52" t="str">
        <f t="shared" si="452"/>
        <v/>
      </c>
      <c r="CF50" s="52" t="str">
        <f t="shared" si="452"/>
        <v/>
      </c>
      <c r="CG50" s="52" t="str">
        <f t="shared" si="452"/>
        <v/>
      </c>
      <c r="CH50" s="52" t="str">
        <f t="shared" si="452"/>
        <v/>
      </c>
      <c r="CI50" s="52" t="str">
        <f t="shared" si="452"/>
        <v/>
      </c>
      <c r="CJ50" s="52" t="str">
        <f t="shared" si="452"/>
        <v/>
      </c>
      <c r="CK50" s="52" t="str">
        <f t="shared" si="452"/>
        <v/>
      </c>
      <c r="CL50" s="52" t="str">
        <f t="shared" si="452"/>
        <v/>
      </c>
      <c r="CM50" s="52" t="str">
        <f t="shared" si="452"/>
        <v/>
      </c>
      <c r="CN50" s="52" t="str">
        <f t="shared" si="452"/>
        <v/>
      </c>
      <c r="CO50" s="52" t="str">
        <f t="shared" si="452"/>
        <v/>
      </c>
      <c r="CP50" s="52" t="str">
        <f t="shared" si="452"/>
        <v/>
      </c>
      <c r="CQ50" s="52" t="str">
        <f t="shared" si="452"/>
        <v/>
      </c>
      <c r="CR50" s="52" t="str">
        <f t="shared" si="452"/>
        <v/>
      </c>
      <c r="CS50" s="52" t="str">
        <f t="shared" si="452"/>
        <v/>
      </c>
      <c r="CT50" s="52" t="str">
        <f t="shared" si="452"/>
        <v/>
      </c>
      <c r="CU50" s="52" t="str">
        <f t="shared" si="452"/>
        <v/>
      </c>
      <c r="CV50" s="52" t="str">
        <f t="shared" si="452"/>
        <v/>
      </c>
      <c r="CW50" s="52" t="str">
        <f t="shared" si="452"/>
        <v/>
      </c>
      <c r="CX50" s="52" t="str">
        <f t="shared" si="452"/>
        <v/>
      </c>
      <c r="CY50" s="52" t="str">
        <f t="shared" si="452"/>
        <v/>
      </c>
      <c r="CZ50" s="52" t="str">
        <f t="shared" si="452"/>
        <v/>
      </c>
      <c r="DA50" s="52" t="str">
        <f t="shared" si="452"/>
        <v/>
      </c>
      <c r="DB50" s="52" t="str">
        <f t="shared" si="452"/>
        <v/>
      </c>
      <c r="DC50" s="52" t="str">
        <f t="shared" ref="DC50:DR50" si="453">IF(ISNONTEXT($U50),DB50+$U50,"")</f>
        <v/>
      </c>
      <c r="DD50" s="52" t="str">
        <f t="shared" si="453"/>
        <v/>
      </c>
      <c r="DE50" s="52" t="str">
        <f t="shared" si="453"/>
        <v/>
      </c>
      <c r="DF50" s="52" t="str">
        <f t="shared" si="453"/>
        <v/>
      </c>
      <c r="DG50" s="52" t="str">
        <f t="shared" si="453"/>
        <v/>
      </c>
      <c r="DH50" s="52" t="str">
        <f t="shared" si="453"/>
        <v/>
      </c>
      <c r="DI50" s="52" t="str">
        <f t="shared" si="453"/>
        <v/>
      </c>
      <c r="DJ50" s="52" t="str">
        <f t="shared" si="453"/>
        <v/>
      </c>
      <c r="DK50" s="52" t="str">
        <f t="shared" si="453"/>
        <v/>
      </c>
      <c r="DL50" s="52" t="str">
        <f t="shared" si="453"/>
        <v/>
      </c>
      <c r="DM50" s="52" t="str">
        <f t="shared" si="453"/>
        <v/>
      </c>
      <c r="DN50" s="52" t="str">
        <f t="shared" si="453"/>
        <v/>
      </c>
      <c r="DO50" s="52" t="str">
        <f t="shared" si="453"/>
        <v/>
      </c>
      <c r="DP50" s="52" t="str">
        <f t="shared" si="453"/>
        <v/>
      </c>
      <c r="DQ50" s="52" t="str">
        <f t="shared" si="453"/>
        <v/>
      </c>
      <c r="DR50" s="52" t="str">
        <f t="shared" si="453"/>
        <v/>
      </c>
      <c r="DS50" s="179" t="e">
        <f t="shared" si="332"/>
        <v>#N/A</v>
      </c>
      <c r="DT50" s="179" t="e">
        <f t="shared" si="333"/>
        <v>#N/A</v>
      </c>
      <c r="DU50" s="179" t="e">
        <f t="shared" si="334"/>
        <v>#N/A</v>
      </c>
      <c r="DV50" s="179" t="e">
        <f t="shared" si="335"/>
        <v>#N/A</v>
      </c>
      <c r="DW50" s="179" t="e">
        <f t="shared" si="336"/>
        <v>#N/A</v>
      </c>
      <c r="DX50" s="179" t="e">
        <f t="shared" si="337"/>
        <v>#N/A</v>
      </c>
      <c r="DY50" s="179" t="e">
        <f t="shared" si="338"/>
        <v>#N/A</v>
      </c>
      <c r="DZ50" s="179" t="e">
        <f t="shared" si="339"/>
        <v>#N/A</v>
      </c>
      <c r="EA50" s="179" t="e">
        <f t="shared" si="340"/>
        <v>#N/A</v>
      </c>
      <c r="EB50" s="179" t="e">
        <f t="shared" si="341"/>
        <v>#N/A</v>
      </c>
      <c r="EC50" s="179" t="e">
        <f t="shared" si="342"/>
        <v>#N/A</v>
      </c>
      <c r="ED50" s="179" t="e">
        <f t="shared" si="343"/>
        <v>#N/A</v>
      </c>
      <c r="EE50" s="179" t="e">
        <f t="shared" si="344"/>
        <v>#N/A</v>
      </c>
      <c r="EF50" s="179" t="e">
        <f t="shared" si="345"/>
        <v>#N/A</v>
      </c>
      <c r="EG50" s="179" t="e">
        <f t="shared" si="346"/>
        <v>#N/A</v>
      </c>
      <c r="EH50" s="179" t="e">
        <f t="shared" si="347"/>
        <v>#N/A</v>
      </c>
      <c r="EI50" s="179" t="e">
        <f t="shared" si="348"/>
        <v>#N/A</v>
      </c>
      <c r="EJ50" s="179" t="e">
        <f t="shared" si="349"/>
        <v>#N/A</v>
      </c>
      <c r="EK50" s="179" t="e">
        <f t="shared" si="350"/>
        <v>#N/A</v>
      </c>
      <c r="EL50" s="179" t="e">
        <f t="shared" si="351"/>
        <v>#N/A</v>
      </c>
      <c r="EM50" s="179" t="e">
        <f t="shared" si="352"/>
        <v>#N/A</v>
      </c>
      <c r="EN50" s="179" t="e">
        <f t="shared" si="353"/>
        <v>#N/A</v>
      </c>
      <c r="EO50" s="179" t="e">
        <f t="shared" si="354"/>
        <v>#N/A</v>
      </c>
      <c r="EP50" s="179" t="e">
        <f t="shared" si="355"/>
        <v>#N/A</v>
      </c>
      <c r="EQ50" s="179" t="e">
        <f t="shared" si="356"/>
        <v>#N/A</v>
      </c>
      <c r="ER50" s="179" t="e">
        <f t="shared" si="357"/>
        <v>#N/A</v>
      </c>
      <c r="ES50" s="179" t="e">
        <f t="shared" si="358"/>
        <v>#N/A</v>
      </c>
      <c r="ET50" s="179" t="e">
        <f t="shared" si="359"/>
        <v>#N/A</v>
      </c>
      <c r="EU50" s="179" t="e">
        <f t="shared" si="360"/>
        <v>#N/A</v>
      </c>
      <c r="EV50" s="179" t="e">
        <f t="shared" si="361"/>
        <v>#N/A</v>
      </c>
      <c r="EW50" s="179" t="e">
        <f t="shared" si="362"/>
        <v>#N/A</v>
      </c>
      <c r="EX50" s="179" t="e">
        <f t="shared" si="363"/>
        <v>#N/A</v>
      </c>
      <c r="EY50" s="179" t="e">
        <f t="shared" si="364"/>
        <v>#N/A</v>
      </c>
      <c r="EZ50" s="179" t="e">
        <f t="shared" si="365"/>
        <v>#N/A</v>
      </c>
      <c r="FA50" s="179" t="e">
        <f t="shared" si="366"/>
        <v>#N/A</v>
      </c>
      <c r="FB50" s="179" t="e">
        <f t="shared" si="367"/>
        <v>#N/A</v>
      </c>
      <c r="FC50" s="179" t="e">
        <f t="shared" si="368"/>
        <v>#N/A</v>
      </c>
      <c r="FD50" s="179" t="e">
        <f t="shared" si="369"/>
        <v>#N/A</v>
      </c>
      <c r="FE50" s="179" t="e">
        <f t="shared" si="370"/>
        <v>#N/A</v>
      </c>
      <c r="FF50" s="179" t="e">
        <f t="shared" si="371"/>
        <v>#N/A</v>
      </c>
      <c r="FG50" s="179" t="e">
        <f t="shared" si="372"/>
        <v>#N/A</v>
      </c>
      <c r="FH50" s="179" t="e">
        <f t="shared" si="373"/>
        <v>#N/A</v>
      </c>
      <c r="FI50" s="179" t="e">
        <f t="shared" si="374"/>
        <v>#N/A</v>
      </c>
      <c r="FJ50" s="179" t="e">
        <f t="shared" si="375"/>
        <v>#N/A</v>
      </c>
      <c r="FK50" s="179" t="e">
        <f t="shared" si="376"/>
        <v>#N/A</v>
      </c>
      <c r="FL50" s="179" t="e">
        <f t="shared" si="377"/>
        <v>#N/A</v>
      </c>
      <c r="FM50" s="179" t="e">
        <f t="shared" si="378"/>
        <v>#N/A</v>
      </c>
      <c r="FN50" s="179" t="e">
        <f t="shared" si="379"/>
        <v>#N/A</v>
      </c>
      <c r="FO50" s="179" t="e">
        <f t="shared" si="380"/>
        <v>#N/A</v>
      </c>
      <c r="FP50" s="179" t="e">
        <f t="shared" si="381"/>
        <v>#N/A</v>
      </c>
      <c r="FQ50" s="179" t="e">
        <f t="shared" si="382"/>
        <v>#N/A</v>
      </c>
      <c r="FR50" s="179" t="e">
        <f t="shared" si="383"/>
        <v>#N/A</v>
      </c>
      <c r="FS50" s="179" t="e">
        <f t="shared" si="384"/>
        <v>#N/A</v>
      </c>
      <c r="FT50" s="179" t="e">
        <f t="shared" si="385"/>
        <v>#N/A</v>
      </c>
      <c r="FU50" s="179" t="e">
        <f t="shared" si="386"/>
        <v>#N/A</v>
      </c>
      <c r="FV50" s="179" t="e">
        <f t="shared" si="387"/>
        <v>#N/A</v>
      </c>
      <c r="FW50" s="179" t="e">
        <f t="shared" si="388"/>
        <v>#N/A</v>
      </c>
      <c r="FX50" s="179" t="e">
        <f t="shared" si="389"/>
        <v>#N/A</v>
      </c>
      <c r="FY50" s="179" t="e">
        <f t="shared" si="390"/>
        <v>#N/A</v>
      </c>
      <c r="FZ50" s="179" t="e">
        <f t="shared" si="391"/>
        <v>#N/A</v>
      </c>
      <c r="GA50" s="179" t="e">
        <f t="shared" si="392"/>
        <v>#N/A</v>
      </c>
      <c r="GB50" s="179" t="e">
        <f t="shared" si="393"/>
        <v>#N/A</v>
      </c>
      <c r="GC50" s="179" t="e">
        <f t="shared" si="394"/>
        <v>#N/A</v>
      </c>
      <c r="GD50" s="179" t="e">
        <f t="shared" si="395"/>
        <v>#N/A</v>
      </c>
      <c r="GE50" s="179" t="e">
        <f t="shared" si="396"/>
        <v>#N/A</v>
      </c>
      <c r="GF50" s="179" t="e">
        <f t="shared" si="397"/>
        <v>#N/A</v>
      </c>
      <c r="GG50" s="179" t="e">
        <f t="shared" si="398"/>
        <v>#N/A</v>
      </c>
      <c r="GH50" s="179" t="e">
        <f t="shared" si="399"/>
        <v>#N/A</v>
      </c>
      <c r="GI50" s="179" t="e">
        <f t="shared" si="400"/>
        <v>#N/A</v>
      </c>
      <c r="GJ50" s="179" t="e">
        <f t="shared" si="401"/>
        <v>#N/A</v>
      </c>
      <c r="GK50" s="179" t="e">
        <f t="shared" si="402"/>
        <v>#N/A</v>
      </c>
      <c r="GL50" s="179" t="e">
        <f t="shared" si="403"/>
        <v>#N/A</v>
      </c>
      <c r="GM50" s="179" t="e">
        <f t="shared" si="404"/>
        <v>#N/A</v>
      </c>
      <c r="GN50" s="179" t="e">
        <f t="shared" si="405"/>
        <v>#N/A</v>
      </c>
      <c r="GO50" s="179" t="e">
        <f t="shared" si="406"/>
        <v>#N/A</v>
      </c>
      <c r="GP50" s="179" t="e">
        <f t="shared" si="407"/>
        <v>#N/A</v>
      </c>
      <c r="GQ50" s="179" t="e">
        <f t="shared" si="408"/>
        <v>#N/A</v>
      </c>
      <c r="GR50" s="179" t="e">
        <f t="shared" si="409"/>
        <v>#N/A</v>
      </c>
      <c r="GS50" s="179" t="e">
        <f t="shared" si="410"/>
        <v>#N/A</v>
      </c>
      <c r="GT50" s="179" t="e">
        <f t="shared" si="411"/>
        <v>#N/A</v>
      </c>
      <c r="GU50" s="179" t="e">
        <f t="shared" si="412"/>
        <v>#N/A</v>
      </c>
      <c r="GV50" s="179" t="e">
        <f t="shared" si="413"/>
        <v>#N/A</v>
      </c>
      <c r="GW50" s="179" t="e">
        <f t="shared" si="414"/>
        <v>#N/A</v>
      </c>
      <c r="GX50" s="179" t="e">
        <f t="shared" si="415"/>
        <v>#N/A</v>
      </c>
      <c r="GY50" s="179" t="e">
        <f t="shared" si="416"/>
        <v>#N/A</v>
      </c>
      <c r="GZ50" s="179" t="e">
        <f t="shared" si="417"/>
        <v>#N/A</v>
      </c>
      <c r="HA50" s="179" t="e">
        <f t="shared" si="418"/>
        <v>#N/A</v>
      </c>
      <c r="HB50" s="179" t="e">
        <f t="shared" si="419"/>
        <v>#N/A</v>
      </c>
      <c r="HC50" s="179" t="e">
        <f t="shared" si="420"/>
        <v>#N/A</v>
      </c>
      <c r="HD50" s="179" t="e">
        <f t="shared" si="421"/>
        <v>#N/A</v>
      </c>
      <c r="HE50" s="179" t="e">
        <f t="shared" si="422"/>
        <v>#N/A</v>
      </c>
      <c r="HF50" s="179" t="e">
        <f t="shared" si="423"/>
        <v>#N/A</v>
      </c>
      <c r="HG50" s="179" t="e">
        <f t="shared" si="424"/>
        <v>#N/A</v>
      </c>
      <c r="HH50" s="179" t="e">
        <f t="shared" si="425"/>
        <v>#N/A</v>
      </c>
      <c r="HI50" s="179" t="e">
        <f t="shared" si="426"/>
        <v>#N/A</v>
      </c>
      <c r="HJ50" s="179" t="e">
        <f t="shared" si="427"/>
        <v>#N/A</v>
      </c>
      <c r="HK50" s="179" t="e">
        <f t="shared" si="428"/>
        <v>#N/A</v>
      </c>
      <c r="HL50" s="179" t="e">
        <f t="shared" si="429"/>
        <v>#N/A</v>
      </c>
      <c r="HM50" s="179" t="e">
        <f t="shared" si="430"/>
        <v>#N/A</v>
      </c>
      <c r="HN50" s="179" t="e">
        <f t="shared" si="431"/>
        <v>#N/A</v>
      </c>
      <c r="HO50" s="179" t="e">
        <f t="shared" si="432"/>
        <v>#N/A</v>
      </c>
    </row>
    <row r="51" spans="1:223" hidden="1" x14ac:dyDescent="0.25">
      <c r="A51" s="4">
        <v>48</v>
      </c>
      <c r="B51" s="104" t="str">
        <f t="shared" si="10"/>
        <v/>
      </c>
      <c r="C51" s="103"/>
      <c r="D51" s="104" t="str">
        <f t="shared" si="11"/>
        <v/>
      </c>
      <c r="E51" s="38" t="str">
        <f t="shared" si="0"/>
        <v/>
      </c>
      <c r="F51" s="38" t="str">
        <f t="shared" si="1"/>
        <v/>
      </c>
      <c r="G51" s="81" t="str">
        <f t="shared" si="12"/>
        <v/>
      </c>
      <c r="H51" s="24"/>
      <c r="I51" s="61"/>
      <c r="J51" s="82" t="str">
        <f>IF(AND(B51&gt;0,C51&gt;0,D51&gt;0,NOT(ISBLANK(H51))),(D51-B51)*VLOOKUP(H51,VLookups!$A$2:$B$8,2,FALSE),"")</f>
        <v/>
      </c>
      <c r="K51" s="83" t="str">
        <f t="shared" si="2"/>
        <v/>
      </c>
      <c r="L51" s="103"/>
      <c r="M51" s="34" t="str">
        <f>IF(AND(L51&gt;0,C51&gt;0,J51&gt;0,NOT(ISBLANK(H51))),ABS(VLOOKUP($L$1,VLookups!$A$38:$B$39,2,FALSE)-_xlfn.NORM.DIST(L51,G51,J51,TRUE)),"")</f>
        <v/>
      </c>
      <c r="N51" s="102" t="str">
        <f>IF(AND($B51&gt;0,$C51&gt;0,$D51&gt;0,NOT(ISBLANK($H51))),_xlfn.NORM.INV(ABS(VLOOKUP($L$1,VLookups!$A$38:$B$39,2,FALSE)-N$3),$G51,$J51),"")</f>
        <v/>
      </c>
      <c r="O51" s="101" t="str">
        <f>IF(AND($B51&gt;0,$C51&gt;0,$D51&gt;0,NOT(ISBLANK($H51))),_xlfn.NORM.INV(ABS(VLOOKUP($L$1,VLookups!$A$38:$B$39,2,FALSE)-O$3),$G51,$J51),"")</f>
        <v/>
      </c>
      <c r="P51" s="102" t="str">
        <f>IF(AND($B51&gt;0,$C51&gt;0,$D51&gt;0,NOT(ISBLANK($H51))),_xlfn.NORM.INV(ABS(VLOOKUP($L$1,VLookups!$A$38:$B$39,2,FALSE)-P$3),$G51,$J51),"")</f>
        <v/>
      </c>
      <c r="Q51" s="101" t="str">
        <f>IF(AND($B51&gt;0,$C51&gt;0,$D51&gt;0,NOT(ISBLANK($H51))),_xlfn.NORM.INV(ABS(VLOOKUP($L$1,VLookups!$A$38:$B$39,2,FALSE)-Q$3),$G51,$J51),"")</f>
        <v/>
      </c>
      <c r="R51" s="102" t="str">
        <f>IF(AND($B51&gt;0,$C51&gt;0,$D51&gt;0,NOT(ISBLANK($H51))),_xlfn.NORM.INV(ABS(VLOOKUP($L$1,VLookups!$A$38:$B$39,2,FALSE)-R$3),$G51,$J51),"")</f>
        <v/>
      </c>
      <c r="S51" s="101" t="str">
        <f>IF(AND($B51&gt;0,$C51&gt;0,$D51&gt;0,NOT(ISBLANK($H51))),_xlfn.NORM.INV(ABS(VLOOKUP($L$1,VLookups!$A$38:$B$39,2,FALSE)-S$3),$G51,$J51),"")</f>
        <v/>
      </c>
      <c r="T51" s="5"/>
      <c r="U51" s="178" t="str">
        <f t="shared" si="13"/>
        <v/>
      </c>
      <c r="V51" s="52" t="str">
        <f t="shared" ref="V51:AO51" si="454">IF(ISNONTEXT($U51),W51-$U51,"")</f>
        <v/>
      </c>
      <c r="W51" s="52" t="str">
        <f t="shared" si="454"/>
        <v/>
      </c>
      <c r="X51" s="52" t="str">
        <f t="shared" si="454"/>
        <v/>
      </c>
      <c r="Y51" s="52" t="str">
        <f t="shared" si="454"/>
        <v/>
      </c>
      <c r="Z51" s="52" t="str">
        <f t="shared" si="454"/>
        <v/>
      </c>
      <c r="AA51" s="52" t="str">
        <f t="shared" si="454"/>
        <v/>
      </c>
      <c r="AB51" s="52" t="str">
        <f t="shared" si="454"/>
        <v/>
      </c>
      <c r="AC51" s="52" t="str">
        <f t="shared" si="454"/>
        <v/>
      </c>
      <c r="AD51" s="52" t="str">
        <f t="shared" si="454"/>
        <v/>
      </c>
      <c r="AE51" s="52" t="str">
        <f t="shared" si="454"/>
        <v/>
      </c>
      <c r="AF51" s="52" t="str">
        <f t="shared" si="454"/>
        <v/>
      </c>
      <c r="AG51" s="52" t="str">
        <f t="shared" si="454"/>
        <v/>
      </c>
      <c r="AH51" s="52" t="str">
        <f t="shared" si="454"/>
        <v/>
      </c>
      <c r="AI51" s="52" t="str">
        <f t="shared" si="454"/>
        <v/>
      </c>
      <c r="AJ51" s="52" t="str">
        <f t="shared" si="454"/>
        <v/>
      </c>
      <c r="AK51" s="52" t="str">
        <f t="shared" si="454"/>
        <v/>
      </c>
      <c r="AL51" s="52" t="str">
        <f t="shared" si="454"/>
        <v/>
      </c>
      <c r="AM51" s="52" t="str">
        <f t="shared" si="454"/>
        <v/>
      </c>
      <c r="AN51" s="52" t="str">
        <f t="shared" si="454"/>
        <v/>
      </c>
      <c r="AO51" s="52" t="str">
        <f t="shared" si="454"/>
        <v/>
      </c>
      <c r="AP51" s="193" t="str">
        <f t="shared" si="15"/>
        <v/>
      </c>
      <c r="AQ51" s="52" t="str">
        <f t="shared" ref="AQ51:DB51" si="455">IF(ISNONTEXT($U51),AP51+$U51,"")</f>
        <v/>
      </c>
      <c r="AR51" s="52" t="str">
        <f t="shared" si="455"/>
        <v/>
      </c>
      <c r="AS51" s="52" t="str">
        <f t="shared" si="455"/>
        <v/>
      </c>
      <c r="AT51" s="52" t="str">
        <f t="shared" si="455"/>
        <v/>
      </c>
      <c r="AU51" s="52" t="str">
        <f t="shared" si="455"/>
        <v/>
      </c>
      <c r="AV51" s="52" t="str">
        <f t="shared" si="455"/>
        <v/>
      </c>
      <c r="AW51" s="52" t="str">
        <f t="shared" si="455"/>
        <v/>
      </c>
      <c r="AX51" s="52" t="str">
        <f t="shared" si="455"/>
        <v/>
      </c>
      <c r="AY51" s="52" t="str">
        <f t="shared" si="455"/>
        <v/>
      </c>
      <c r="AZ51" s="52" t="str">
        <f t="shared" si="455"/>
        <v/>
      </c>
      <c r="BA51" s="52" t="str">
        <f t="shared" si="455"/>
        <v/>
      </c>
      <c r="BB51" s="52" t="str">
        <f t="shared" si="455"/>
        <v/>
      </c>
      <c r="BC51" s="52" t="str">
        <f t="shared" si="455"/>
        <v/>
      </c>
      <c r="BD51" s="52" t="str">
        <f t="shared" si="455"/>
        <v/>
      </c>
      <c r="BE51" s="52" t="str">
        <f t="shared" si="455"/>
        <v/>
      </c>
      <c r="BF51" s="52" t="str">
        <f t="shared" si="455"/>
        <v/>
      </c>
      <c r="BG51" s="52" t="str">
        <f t="shared" si="455"/>
        <v/>
      </c>
      <c r="BH51" s="52" t="str">
        <f t="shared" si="455"/>
        <v/>
      </c>
      <c r="BI51" s="52" t="str">
        <f t="shared" si="455"/>
        <v/>
      </c>
      <c r="BJ51" s="52" t="str">
        <f t="shared" si="455"/>
        <v/>
      </c>
      <c r="BK51" s="52" t="str">
        <f t="shared" si="455"/>
        <v/>
      </c>
      <c r="BL51" s="52" t="str">
        <f t="shared" si="455"/>
        <v/>
      </c>
      <c r="BM51" s="52" t="str">
        <f t="shared" si="455"/>
        <v/>
      </c>
      <c r="BN51" s="52" t="str">
        <f t="shared" si="455"/>
        <v/>
      </c>
      <c r="BO51" s="52" t="str">
        <f t="shared" si="455"/>
        <v/>
      </c>
      <c r="BP51" s="52" t="str">
        <f t="shared" si="455"/>
        <v/>
      </c>
      <c r="BQ51" s="52" t="str">
        <f t="shared" si="455"/>
        <v/>
      </c>
      <c r="BR51" s="52" t="str">
        <f t="shared" si="455"/>
        <v/>
      </c>
      <c r="BS51" s="52" t="str">
        <f t="shared" si="455"/>
        <v/>
      </c>
      <c r="BT51" s="52" t="str">
        <f t="shared" si="455"/>
        <v/>
      </c>
      <c r="BU51" s="52" t="str">
        <f t="shared" si="455"/>
        <v/>
      </c>
      <c r="BV51" s="52" t="str">
        <f t="shared" si="455"/>
        <v/>
      </c>
      <c r="BW51" s="52" t="str">
        <f t="shared" si="455"/>
        <v/>
      </c>
      <c r="BX51" s="52" t="str">
        <f t="shared" si="455"/>
        <v/>
      </c>
      <c r="BY51" s="52" t="str">
        <f t="shared" si="455"/>
        <v/>
      </c>
      <c r="BZ51" s="52" t="str">
        <f t="shared" si="455"/>
        <v/>
      </c>
      <c r="CA51" s="52" t="str">
        <f t="shared" si="455"/>
        <v/>
      </c>
      <c r="CB51" s="52" t="str">
        <f t="shared" si="455"/>
        <v/>
      </c>
      <c r="CC51" s="52" t="str">
        <f t="shared" si="455"/>
        <v/>
      </c>
      <c r="CD51" s="52" t="str">
        <f t="shared" si="455"/>
        <v/>
      </c>
      <c r="CE51" s="52" t="str">
        <f t="shared" si="455"/>
        <v/>
      </c>
      <c r="CF51" s="52" t="str">
        <f t="shared" si="455"/>
        <v/>
      </c>
      <c r="CG51" s="52" t="str">
        <f t="shared" si="455"/>
        <v/>
      </c>
      <c r="CH51" s="52" t="str">
        <f t="shared" si="455"/>
        <v/>
      </c>
      <c r="CI51" s="52" t="str">
        <f t="shared" si="455"/>
        <v/>
      </c>
      <c r="CJ51" s="52" t="str">
        <f t="shared" si="455"/>
        <v/>
      </c>
      <c r="CK51" s="52" t="str">
        <f t="shared" si="455"/>
        <v/>
      </c>
      <c r="CL51" s="52" t="str">
        <f t="shared" si="455"/>
        <v/>
      </c>
      <c r="CM51" s="52" t="str">
        <f t="shared" si="455"/>
        <v/>
      </c>
      <c r="CN51" s="52" t="str">
        <f t="shared" si="455"/>
        <v/>
      </c>
      <c r="CO51" s="52" t="str">
        <f t="shared" si="455"/>
        <v/>
      </c>
      <c r="CP51" s="52" t="str">
        <f t="shared" si="455"/>
        <v/>
      </c>
      <c r="CQ51" s="52" t="str">
        <f t="shared" si="455"/>
        <v/>
      </c>
      <c r="CR51" s="52" t="str">
        <f t="shared" si="455"/>
        <v/>
      </c>
      <c r="CS51" s="52" t="str">
        <f t="shared" si="455"/>
        <v/>
      </c>
      <c r="CT51" s="52" t="str">
        <f t="shared" si="455"/>
        <v/>
      </c>
      <c r="CU51" s="52" t="str">
        <f t="shared" si="455"/>
        <v/>
      </c>
      <c r="CV51" s="52" t="str">
        <f t="shared" si="455"/>
        <v/>
      </c>
      <c r="CW51" s="52" t="str">
        <f t="shared" si="455"/>
        <v/>
      </c>
      <c r="CX51" s="52" t="str">
        <f t="shared" si="455"/>
        <v/>
      </c>
      <c r="CY51" s="52" t="str">
        <f t="shared" si="455"/>
        <v/>
      </c>
      <c r="CZ51" s="52" t="str">
        <f t="shared" si="455"/>
        <v/>
      </c>
      <c r="DA51" s="52" t="str">
        <f t="shared" si="455"/>
        <v/>
      </c>
      <c r="DB51" s="52" t="str">
        <f t="shared" si="455"/>
        <v/>
      </c>
      <c r="DC51" s="52" t="str">
        <f t="shared" ref="DC51:DR51" si="456">IF(ISNONTEXT($U51),DB51+$U51,"")</f>
        <v/>
      </c>
      <c r="DD51" s="52" t="str">
        <f t="shared" si="456"/>
        <v/>
      </c>
      <c r="DE51" s="52" t="str">
        <f t="shared" si="456"/>
        <v/>
      </c>
      <c r="DF51" s="52" t="str">
        <f t="shared" si="456"/>
        <v/>
      </c>
      <c r="DG51" s="52" t="str">
        <f t="shared" si="456"/>
        <v/>
      </c>
      <c r="DH51" s="52" t="str">
        <f t="shared" si="456"/>
        <v/>
      </c>
      <c r="DI51" s="52" t="str">
        <f t="shared" si="456"/>
        <v/>
      </c>
      <c r="DJ51" s="52" t="str">
        <f t="shared" si="456"/>
        <v/>
      </c>
      <c r="DK51" s="52" t="str">
        <f t="shared" si="456"/>
        <v/>
      </c>
      <c r="DL51" s="52" t="str">
        <f t="shared" si="456"/>
        <v/>
      </c>
      <c r="DM51" s="52" t="str">
        <f t="shared" si="456"/>
        <v/>
      </c>
      <c r="DN51" s="52" t="str">
        <f t="shared" si="456"/>
        <v/>
      </c>
      <c r="DO51" s="52" t="str">
        <f t="shared" si="456"/>
        <v/>
      </c>
      <c r="DP51" s="52" t="str">
        <f t="shared" si="456"/>
        <v/>
      </c>
      <c r="DQ51" s="52" t="str">
        <f t="shared" si="456"/>
        <v/>
      </c>
      <c r="DR51" s="52" t="str">
        <f t="shared" si="456"/>
        <v/>
      </c>
      <c r="DS51" s="179" t="e">
        <f t="shared" si="332"/>
        <v>#N/A</v>
      </c>
      <c r="DT51" s="179" t="e">
        <f t="shared" si="333"/>
        <v>#N/A</v>
      </c>
      <c r="DU51" s="179" t="e">
        <f t="shared" si="334"/>
        <v>#N/A</v>
      </c>
      <c r="DV51" s="179" t="e">
        <f t="shared" si="335"/>
        <v>#N/A</v>
      </c>
      <c r="DW51" s="179" t="e">
        <f t="shared" si="336"/>
        <v>#N/A</v>
      </c>
      <c r="DX51" s="179" t="e">
        <f t="shared" si="337"/>
        <v>#N/A</v>
      </c>
      <c r="DY51" s="179" t="e">
        <f t="shared" si="338"/>
        <v>#N/A</v>
      </c>
      <c r="DZ51" s="179" t="e">
        <f t="shared" si="339"/>
        <v>#N/A</v>
      </c>
      <c r="EA51" s="179" t="e">
        <f t="shared" si="340"/>
        <v>#N/A</v>
      </c>
      <c r="EB51" s="179" t="e">
        <f t="shared" si="341"/>
        <v>#N/A</v>
      </c>
      <c r="EC51" s="179" t="e">
        <f t="shared" si="342"/>
        <v>#N/A</v>
      </c>
      <c r="ED51" s="179" t="e">
        <f t="shared" si="343"/>
        <v>#N/A</v>
      </c>
      <c r="EE51" s="179" t="e">
        <f t="shared" si="344"/>
        <v>#N/A</v>
      </c>
      <c r="EF51" s="179" t="e">
        <f t="shared" si="345"/>
        <v>#N/A</v>
      </c>
      <c r="EG51" s="179" t="e">
        <f t="shared" si="346"/>
        <v>#N/A</v>
      </c>
      <c r="EH51" s="179" t="e">
        <f t="shared" si="347"/>
        <v>#N/A</v>
      </c>
      <c r="EI51" s="179" t="e">
        <f t="shared" si="348"/>
        <v>#N/A</v>
      </c>
      <c r="EJ51" s="179" t="e">
        <f t="shared" si="349"/>
        <v>#N/A</v>
      </c>
      <c r="EK51" s="179" t="e">
        <f t="shared" si="350"/>
        <v>#N/A</v>
      </c>
      <c r="EL51" s="179" t="e">
        <f t="shared" si="351"/>
        <v>#N/A</v>
      </c>
      <c r="EM51" s="179" t="e">
        <f t="shared" si="352"/>
        <v>#N/A</v>
      </c>
      <c r="EN51" s="179" t="e">
        <f t="shared" si="353"/>
        <v>#N/A</v>
      </c>
      <c r="EO51" s="179" t="e">
        <f t="shared" si="354"/>
        <v>#N/A</v>
      </c>
      <c r="EP51" s="179" t="e">
        <f t="shared" si="355"/>
        <v>#N/A</v>
      </c>
      <c r="EQ51" s="179" t="e">
        <f t="shared" si="356"/>
        <v>#N/A</v>
      </c>
      <c r="ER51" s="179" t="e">
        <f t="shared" si="357"/>
        <v>#N/A</v>
      </c>
      <c r="ES51" s="179" t="e">
        <f t="shared" si="358"/>
        <v>#N/A</v>
      </c>
      <c r="ET51" s="179" t="e">
        <f t="shared" si="359"/>
        <v>#N/A</v>
      </c>
      <c r="EU51" s="179" t="e">
        <f t="shared" si="360"/>
        <v>#N/A</v>
      </c>
      <c r="EV51" s="179" t="e">
        <f t="shared" si="361"/>
        <v>#N/A</v>
      </c>
      <c r="EW51" s="179" t="e">
        <f t="shared" si="362"/>
        <v>#N/A</v>
      </c>
      <c r="EX51" s="179" t="e">
        <f t="shared" si="363"/>
        <v>#N/A</v>
      </c>
      <c r="EY51" s="179" t="e">
        <f t="shared" si="364"/>
        <v>#N/A</v>
      </c>
      <c r="EZ51" s="179" t="e">
        <f t="shared" si="365"/>
        <v>#N/A</v>
      </c>
      <c r="FA51" s="179" t="e">
        <f t="shared" si="366"/>
        <v>#N/A</v>
      </c>
      <c r="FB51" s="179" t="e">
        <f t="shared" si="367"/>
        <v>#N/A</v>
      </c>
      <c r="FC51" s="179" t="e">
        <f t="shared" si="368"/>
        <v>#N/A</v>
      </c>
      <c r="FD51" s="179" t="e">
        <f t="shared" si="369"/>
        <v>#N/A</v>
      </c>
      <c r="FE51" s="179" t="e">
        <f t="shared" si="370"/>
        <v>#N/A</v>
      </c>
      <c r="FF51" s="179" t="e">
        <f t="shared" si="371"/>
        <v>#N/A</v>
      </c>
      <c r="FG51" s="179" t="e">
        <f t="shared" si="372"/>
        <v>#N/A</v>
      </c>
      <c r="FH51" s="179" t="e">
        <f t="shared" si="373"/>
        <v>#N/A</v>
      </c>
      <c r="FI51" s="179" t="e">
        <f t="shared" si="374"/>
        <v>#N/A</v>
      </c>
      <c r="FJ51" s="179" t="e">
        <f t="shared" si="375"/>
        <v>#N/A</v>
      </c>
      <c r="FK51" s="179" t="e">
        <f t="shared" si="376"/>
        <v>#N/A</v>
      </c>
      <c r="FL51" s="179" t="e">
        <f t="shared" si="377"/>
        <v>#N/A</v>
      </c>
      <c r="FM51" s="179" t="e">
        <f t="shared" si="378"/>
        <v>#N/A</v>
      </c>
      <c r="FN51" s="179" t="e">
        <f t="shared" si="379"/>
        <v>#N/A</v>
      </c>
      <c r="FO51" s="179" t="e">
        <f t="shared" si="380"/>
        <v>#N/A</v>
      </c>
      <c r="FP51" s="179" t="e">
        <f t="shared" si="381"/>
        <v>#N/A</v>
      </c>
      <c r="FQ51" s="179" t="e">
        <f t="shared" si="382"/>
        <v>#N/A</v>
      </c>
      <c r="FR51" s="179" t="e">
        <f t="shared" si="383"/>
        <v>#N/A</v>
      </c>
      <c r="FS51" s="179" t="e">
        <f t="shared" si="384"/>
        <v>#N/A</v>
      </c>
      <c r="FT51" s="179" t="e">
        <f t="shared" si="385"/>
        <v>#N/A</v>
      </c>
      <c r="FU51" s="179" t="e">
        <f t="shared" si="386"/>
        <v>#N/A</v>
      </c>
      <c r="FV51" s="179" t="e">
        <f t="shared" si="387"/>
        <v>#N/A</v>
      </c>
      <c r="FW51" s="179" t="e">
        <f t="shared" si="388"/>
        <v>#N/A</v>
      </c>
      <c r="FX51" s="179" t="e">
        <f t="shared" si="389"/>
        <v>#N/A</v>
      </c>
      <c r="FY51" s="179" t="e">
        <f t="shared" si="390"/>
        <v>#N/A</v>
      </c>
      <c r="FZ51" s="179" t="e">
        <f t="shared" si="391"/>
        <v>#N/A</v>
      </c>
      <c r="GA51" s="179" t="e">
        <f t="shared" si="392"/>
        <v>#N/A</v>
      </c>
      <c r="GB51" s="179" t="e">
        <f t="shared" si="393"/>
        <v>#N/A</v>
      </c>
      <c r="GC51" s="179" t="e">
        <f t="shared" si="394"/>
        <v>#N/A</v>
      </c>
      <c r="GD51" s="179" t="e">
        <f t="shared" si="395"/>
        <v>#N/A</v>
      </c>
      <c r="GE51" s="179" t="e">
        <f t="shared" si="396"/>
        <v>#N/A</v>
      </c>
      <c r="GF51" s="179" t="e">
        <f t="shared" si="397"/>
        <v>#N/A</v>
      </c>
      <c r="GG51" s="179" t="e">
        <f t="shared" si="398"/>
        <v>#N/A</v>
      </c>
      <c r="GH51" s="179" t="e">
        <f t="shared" si="399"/>
        <v>#N/A</v>
      </c>
      <c r="GI51" s="179" t="e">
        <f t="shared" si="400"/>
        <v>#N/A</v>
      </c>
      <c r="GJ51" s="179" t="e">
        <f t="shared" si="401"/>
        <v>#N/A</v>
      </c>
      <c r="GK51" s="179" t="e">
        <f t="shared" si="402"/>
        <v>#N/A</v>
      </c>
      <c r="GL51" s="179" t="e">
        <f t="shared" si="403"/>
        <v>#N/A</v>
      </c>
      <c r="GM51" s="179" t="e">
        <f t="shared" si="404"/>
        <v>#N/A</v>
      </c>
      <c r="GN51" s="179" t="e">
        <f t="shared" si="405"/>
        <v>#N/A</v>
      </c>
      <c r="GO51" s="179" t="e">
        <f t="shared" si="406"/>
        <v>#N/A</v>
      </c>
      <c r="GP51" s="179" t="e">
        <f t="shared" si="407"/>
        <v>#N/A</v>
      </c>
      <c r="GQ51" s="179" t="e">
        <f t="shared" si="408"/>
        <v>#N/A</v>
      </c>
      <c r="GR51" s="179" t="e">
        <f t="shared" si="409"/>
        <v>#N/A</v>
      </c>
      <c r="GS51" s="179" t="e">
        <f t="shared" si="410"/>
        <v>#N/A</v>
      </c>
      <c r="GT51" s="179" t="e">
        <f t="shared" si="411"/>
        <v>#N/A</v>
      </c>
      <c r="GU51" s="179" t="e">
        <f t="shared" si="412"/>
        <v>#N/A</v>
      </c>
      <c r="GV51" s="179" t="e">
        <f t="shared" si="413"/>
        <v>#N/A</v>
      </c>
      <c r="GW51" s="179" t="e">
        <f t="shared" si="414"/>
        <v>#N/A</v>
      </c>
      <c r="GX51" s="179" t="e">
        <f t="shared" si="415"/>
        <v>#N/A</v>
      </c>
      <c r="GY51" s="179" t="e">
        <f t="shared" si="416"/>
        <v>#N/A</v>
      </c>
      <c r="GZ51" s="179" t="e">
        <f t="shared" si="417"/>
        <v>#N/A</v>
      </c>
      <c r="HA51" s="179" t="e">
        <f t="shared" si="418"/>
        <v>#N/A</v>
      </c>
      <c r="HB51" s="179" t="e">
        <f t="shared" si="419"/>
        <v>#N/A</v>
      </c>
      <c r="HC51" s="179" t="e">
        <f t="shared" si="420"/>
        <v>#N/A</v>
      </c>
      <c r="HD51" s="179" t="e">
        <f t="shared" si="421"/>
        <v>#N/A</v>
      </c>
      <c r="HE51" s="179" t="e">
        <f t="shared" si="422"/>
        <v>#N/A</v>
      </c>
      <c r="HF51" s="179" t="e">
        <f t="shared" si="423"/>
        <v>#N/A</v>
      </c>
      <c r="HG51" s="179" t="e">
        <f t="shared" si="424"/>
        <v>#N/A</v>
      </c>
      <c r="HH51" s="179" t="e">
        <f t="shared" si="425"/>
        <v>#N/A</v>
      </c>
      <c r="HI51" s="179" t="e">
        <f t="shared" si="426"/>
        <v>#N/A</v>
      </c>
      <c r="HJ51" s="179" t="e">
        <f t="shared" si="427"/>
        <v>#N/A</v>
      </c>
      <c r="HK51" s="179" t="e">
        <f t="shared" si="428"/>
        <v>#N/A</v>
      </c>
      <c r="HL51" s="179" t="e">
        <f t="shared" si="429"/>
        <v>#N/A</v>
      </c>
      <c r="HM51" s="179" t="e">
        <f t="shared" si="430"/>
        <v>#N/A</v>
      </c>
      <c r="HN51" s="179" t="e">
        <f t="shared" si="431"/>
        <v>#N/A</v>
      </c>
      <c r="HO51" s="179" t="e">
        <f t="shared" si="432"/>
        <v>#N/A</v>
      </c>
    </row>
    <row r="52" spans="1:223" hidden="1" x14ac:dyDescent="0.25">
      <c r="A52" s="4">
        <v>49</v>
      </c>
      <c r="B52" s="104" t="str">
        <f t="shared" si="10"/>
        <v/>
      </c>
      <c r="C52" s="103"/>
      <c r="D52" s="104" t="str">
        <f t="shared" si="11"/>
        <v/>
      </c>
      <c r="E52" s="38" t="str">
        <f t="shared" si="0"/>
        <v/>
      </c>
      <c r="F52" s="38" t="str">
        <f t="shared" si="1"/>
        <v/>
      </c>
      <c r="G52" s="81" t="str">
        <f t="shared" si="12"/>
        <v/>
      </c>
      <c r="H52" s="24"/>
      <c r="I52" s="61"/>
      <c r="J52" s="82" t="str">
        <f>IF(AND(B52&gt;0,C52&gt;0,D52&gt;0,NOT(ISBLANK(H52))),(D52-B52)*VLOOKUP(H52,VLookups!$A$2:$B$8,2,FALSE),"")</f>
        <v/>
      </c>
      <c r="K52" s="83" t="str">
        <f t="shared" si="2"/>
        <v/>
      </c>
      <c r="L52" s="103"/>
      <c r="M52" s="34" t="str">
        <f>IF(AND(L52&gt;0,C52&gt;0,J52&gt;0,NOT(ISBLANK(H52))),ABS(VLOOKUP($L$1,VLookups!$A$38:$B$39,2,FALSE)-_xlfn.NORM.DIST(L52,G52,J52,TRUE)),"")</f>
        <v/>
      </c>
      <c r="N52" s="102" t="str">
        <f>IF(AND($B52&gt;0,$C52&gt;0,$D52&gt;0,NOT(ISBLANK($H52))),_xlfn.NORM.INV(ABS(VLOOKUP($L$1,VLookups!$A$38:$B$39,2,FALSE)-N$3),$G52,$J52),"")</f>
        <v/>
      </c>
      <c r="O52" s="101" t="str">
        <f>IF(AND($B52&gt;0,$C52&gt;0,$D52&gt;0,NOT(ISBLANK($H52))),_xlfn.NORM.INV(ABS(VLOOKUP($L$1,VLookups!$A$38:$B$39,2,FALSE)-O$3),$G52,$J52),"")</f>
        <v/>
      </c>
      <c r="P52" s="102" t="str">
        <f>IF(AND($B52&gt;0,$C52&gt;0,$D52&gt;0,NOT(ISBLANK($H52))),_xlfn.NORM.INV(ABS(VLOOKUP($L$1,VLookups!$A$38:$B$39,2,FALSE)-P$3),$G52,$J52),"")</f>
        <v/>
      </c>
      <c r="Q52" s="101" t="str">
        <f>IF(AND($B52&gt;0,$C52&gt;0,$D52&gt;0,NOT(ISBLANK($H52))),_xlfn.NORM.INV(ABS(VLOOKUP($L$1,VLookups!$A$38:$B$39,2,FALSE)-Q$3),$G52,$J52),"")</f>
        <v/>
      </c>
      <c r="R52" s="102" t="str">
        <f>IF(AND($B52&gt;0,$C52&gt;0,$D52&gt;0,NOT(ISBLANK($H52))),_xlfn.NORM.INV(ABS(VLOOKUP($L$1,VLookups!$A$38:$B$39,2,FALSE)-R$3),$G52,$J52),"")</f>
        <v/>
      </c>
      <c r="S52" s="101" t="str">
        <f>IF(AND($B52&gt;0,$C52&gt;0,$D52&gt;0,NOT(ISBLANK($H52))),_xlfn.NORM.INV(ABS(VLOOKUP($L$1,VLookups!$A$38:$B$39,2,FALSE)-S$3),$G52,$J52),"")</f>
        <v/>
      </c>
      <c r="T52" s="5"/>
      <c r="U52" s="178" t="str">
        <f t="shared" si="13"/>
        <v/>
      </c>
      <c r="V52" s="52" t="str">
        <f t="shared" ref="V52:AO52" si="457">IF(ISNONTEXT($U52),W52-$U52,"")</f>
        <v/>
      </c>
      <c r="W52" s="52" t="str">
        <f t="shared" si="457"/>
        <v/>
      </c>
      <c r="X52" s="52" t="str">
        <f t="shared" si="457"/>
        <v/>
      </c>
      <c r="Y52" s="52" t="str">
        <f t="shared" si="457"/>
        <v/>
      </c>
      <c r="Z52" s="52" t="str">
        <f t="shared" si="457"/>
        <v/>
      </c>
      <c r="AA52" s="52" t="str">
        <f t="shared" si="457"/>
        <v/>
      </c>
      <c r="AB52" s="52" t="str">
        <f t="shared" si="457"/>
        <v/>
      </c>
      <c r="AC52" s="52" t="str">
        <f t="shared" si="457"/>
        <v/>
      </c>
      <c r="AD52" s="52" t="str">
        <f t="shared" si="457"/>
        <v/>
      </c>
      <c r="AE52" s="52" t="str">
        <f t="shared" si="457"/>
        <v/>
      </c>
      <c r="AF52" s="52" t="str">
        <f t="shared" si="457"/>
        <v/>
      </c>
      <c r="AG52" s="52" t="str">
        <f t="shared" si="457"/>
        <v/>
      </c>
      <c r="AH52" s="52" t="str">
        <f t="shared" si="457"/>
        <v/>
      </c>
      <c r="AI52" s="52" t="str">
        <f t="shared" si="457"/>
        <v/>
      </c>
      <c r="AJ52" s="52" t="str">
        <f t="shared" si="457"/>
        <v/>
      </c>
      <c r="AK52" s="52" t="str">
        <f t="shared" si="457"/>
        <v/>
      </c>
      <c r="AL52" s="52" t="str">
        <f t="shared" si="457"/>
        <v/>
      </c>
      <c r="AM52" s="52" t="str">
        <f t="shared" si="457"/>
        <v/>
      </c>
      <c r="AN52" s="52" t="str">
        <f t="shared" si="457"/>
        <v/>
      </c>
      <c r="AO52" s="52" t="str">
        <f t="shared" si="457"/>
        <v/>
      </c>
      <c r="AP52" s="193" t="str">
        <f t="shared" si="15"/>
        <v/>
      </c>
      <c r="AQ52" s="52" t="str">
        <f t="shared" ref="AQ52:DB52" si="458">IF(ISNONTEXT($U52),AP52+$U52,"")</f>
        <v/>
      </c>
      <c r="AR52" s="52" t="str">
        <f t="shared" si="458"/>
        <v/>
      </c>
      <c r="AS52" s="52" t="str">
        <f t="shared" si="458"/>
        <v/>
      </c>
      <c r="AT52" s="52" t="str">
        <f t="shared" si="458"/>
        <v/>
      </c>
      <c r="AU52" s="52" t="str">
        <f t="shared" si="458"/>
        <v/>
      </c>
      <c r="AV52" s="52" t="str">
        <f t="shared" si="458"/>
        <v/>
      </c>
      <c r="AW52" s="52" t="str">
        <f t="shared" si="458"/>
        <v/>
      </c>
      <c r="AX52" s="52" t="str">
        <f t="shared" si="458"/>
        <v/>
      </c>
      <c r="AY52" s="52" t="str">
        <f t="shared" si="458"/>
        <v/>
      </c>
      <c r="AZ52" s="52" t="str">
        <f t="shared" si="458"/>
        <v/>
      </c>
      <c r="BA52" s="52" t="str">
        <f t="shared" si="458"/>
        <v/>
      </c>
      <c r="BB52" s="52" t="str">
        <f t="shared" si="458"/>
        <v/>
      </c>
      <c r="BC52" s="52" t="str">
        <f t="shared" si="458"/>
        <v/>
      </c>
      <c r="BD52" s="52" t="str">
        <f t="shared" si="458"/>
        <v/>
      </c>
      <c r="BE52" s="52" t="str">
        <f t="shared" si="458"/>
        <v/>
      </c>
      <c r="BF52" s="52" t="str">
        <f t="shared" si="458"/>
        <v/>
      </c>
      <c r="BG52" s="52" t="str">
        <f t="shared" si="458"/>
        <v/>
      </c>
      <c r="BH52" s="52" t="str">
        <f t="shared" si="458"/>
        <v/>
      </c>
      <c r="BI52" s="52" t="str">
        <f t="shared" si="458"/>
        <v/>
      </c>
      <c r="BJ52" s="52" t="str">
        <f t="shared" si="458"/>
        <v/>
      </c>
      <c r="BK52" s="52" t="str">
        <f t="shared" si="458"/>
        <v/>
      </c>
      <c r="BL52" s="52" t="str">
        <f t="shared" si="458"/>
        <v/>
      </c>
      <c r="BM52" s="52" t="str">
        <f t="shared" si="458"/>
        <v/>
      </c>
      <c r="BN52" s="52" t="str">
        <f t="shared" si="458"/>
        <v/>
      </c>
      <c r="BO52" s="52" t="str">
        <f t="shared" si="458"/>
        <v/>
      </c>
      <c r="BP52" s="52" t="str">
        <f t="shared" si="458"/>
        <v/>
      </c>
      <c r="BQ52" s="52" t="str">
        <f t="shared" si="458"/>
        <v/>
      </c>
      <c r="BR52" s="52" t="str">
        <f t="shared" si="458"/>
        <v/>
      </c>
      <c r="BS52" s="52" t="str">
        <f t="shared" si="458"/>
        <v/>
      </c>
      <c r="BT52" s="52" t="str">
        <f t="shared" si="458"/>
        <v/>
      </c>
      <c r="BU52" s="52" t="str">
        <f t="shared" si="458"/>
        <v/>
      </c>
      <c r="BV52" s="52" t="str">
        <f t="shared" si="458"/>
        <v/>
      </c>
      <c r="BW52" s="52" t="str">
        <f t="shared" si="458"/>
        <v/>
      </c>
      <c r="BX52" s="52" t="str">
        <f t="shared" si="458"/>
        <v/>
      </c>
      <c r="BY52" s="52" t="str">
        <f t="shared" si="458"/>
        <v/>
      </c>
      <c r="BZ52" s="52" t="str">
        <f t="shared" si="458"/>
        <v/>
      </c>
      <c r="CA52" s="52" t="str">
        <f t="shared" si="458"/>
        <v/>
      </c>
      <c r="CB52" s="52" t="str">
        <f t="shared" si="458"/>
        <v/>
      </c>
      <c r="CC52" s="52" t="str">
        <f t="shared" si="458"/>
        <v/>
      </c>
      <c r="CD52" s="52" t="str">
        <f t="shared" si="458"/>
        <v/>
      </c>
      <c r="CE52" s="52" t="str">
        <f t="shared" si="458"/>
        <v/>
      </c>
      <c r="CF52" s="52" t="str">
        <f t="shared" si="458"/>
        <v/>
      </c>
      <c r="CG52" s="52" t="str">
        <f t="shared" si="458"/>
        <v/>
      </c>
      <c r="CH52" s="52" t="str">
        <f t="shared" si="458"/>
        <v/>
      </c>
      <c r="CI52" s="52" t="str">
        <f t="shared" si="458"/>
        <v/>
      </c>
      <c r="CJ52" s="52" t="str">
        <f t="shared" si="458"/>
        <v/>
      </c>
      <c r="CK52" s="52" t="str">
        <f t="shared" si="458"/>
        <v/>
      </c>
      <c r="CL52" s="52" t="str">
        <f t="shared" si="458"/>
        <v/>
      </c>
      <c r="CM52" s="52" t="str">
        <f t="shared" si="458"/>
        <v/>
      </c>
      <c r="CN52" s="52" t="str">
        <f t="shared" si="458"/>
        <v/>
      </c>
      <c r="CO52" s="52" t="str">
        <f t="shared" si="458"/>
        <v/>
      </c>
      <c r="CP52" s="52" t="str">
        <f t="shared" si="458"/>
        <v/>
      </c>
      <c r="CQ52" s="52" t="str">
        <f t="shared" si="458"/>
        <v/>
      </c>
      <c r="CR52" s="52" t="str">
        <f t="shared" si="458"/>
        <v/>
      </c>
      <c r="CS52" s="52" t="str">
        <f t="shared" si="458"/>
        <v/>
      </c>
      <c r="CT52" s="52" t="str">
        <f t="shared" si="458"/>
        <v/>
      </c>
      <c r="CU52" s="52" t="str">
        <f t="shared" si="458"/>
        <v/>
      </c>
      <c r="CV52" s="52" t="str">
        <f t="shared" si="458"/>
        <v/>
      </c>
      <c r="CW52" s="52" t="str">
        <f t="shared" si="458"/>
        <v/>
      </c>
      <c r="CX52" s="52" t="str">
        <f t="shared" si="458"/>
        <v/>
      </c>
      <c r="CY52" s="52" t="str">
        <f t="shared" si="458"/>
        <v/>
      </c>
      <c r="CZ52" s="52" t="str">
        <f t="shared" si="458"/>
        <v/>
      </c>
      <c r="DA52" s="52" t="str">
        <f t="shared" si="458"/>
        <v/>
      </c>
      <c r="DB52" s="52" t="str">
        <f t="shared" si="458"/>
        <v/>
      </c>
      <c r="DC52" s="52" t="str">
        <f t="shared" ref="DC52:DR52" si="459">IF(ISNONTEXT($U52),DB52+$U52,"")</f>
        <v/>
      </c>
      <c r="DD52" s="52" t="str">
        <f t="shared" si="459"/>
        <v/>
      </c>
      <c r="DE52" s="52" t="str">
        <f t="shared" si="459"/>
        <v/>
      </c>
      <c r="DF52" s="52" t="str">
        <f t="shared" si="459"/>
        <v/>
      </c>
      <c r="DG52" s="52" t="str">
        <f t="shared" si="459"/>
        <v/>
      </c>
      <c r="DH52" s="52" t="str">
        <f t="shared" si="459"/>
        <v/>
      </c>
      <c r="DI52" s="52" t="str">
        <f t="shared" si="459"/>
        <v/>
      </c>
      <c r="DJ52" s="52" t="str">
        <f t="shared" si="459"/>
        <v/>
      </c>
      <c r="DK52" s="52" t="str">
        <f t="shared" si="459"/>
        <v/>
      </c>
      <c r="DL52" s="52" t="str">
        <f t="shared" si="459"/>
        <v/>
      </c>
      <c r="DM52" s="52" t="str">
        <f t="shared" si="459"/>
        <v/>
      </c>
      <c r="DN52" s="52" t="str">
        <f t="shared" si="459"/>
        <v/>
      </c>
      <c r="DO52" s="52" t="str">
        <f t="shared" si="459"/>
        <v/>
      </c>
      <c r="DP52" s="52" t="str">
        <f t="shared" si="459"/>
        <v/>
      </c>
      <c r="DQ52" s="52" t="str">
        <f t="shared" si="459"/>
        <v/>
      </c>
      <c r="DR52" s="52" t="str">
        <f t="shared" si="459"/>
        <v/>
      </c>
      <c r="DS52" s="179" t="e">
        <f t="shared" si="332"/>
        <v>#N/A</v>
      </c>
      <c r="DT52" s="179" t="e">
        <f t="shared" si="333"/>
        <v>#N/A</v>
      </c>
      <c r="DU52" s="179" t="e">
        <f t="shared" si="334"/>
        <v>#N/A</v>
      </c>
      <c r="DV52" s="179" t="e">
        <f t="shared" si="335"/>
        <v>#N/A</v>
      </c>
      <c r="DW52" s="179" t="e">
        <f t="shared" si="336"/>
        <v>#N/A</v>
      </c>
      <c r="DX52" s="179" t="e">
        <f t="shared" si="337"/>
        <v>#N/A</v>
      </c>
      <c r="DY52" s="179" t="e">
        <f t="shared" si="338"/>
        <v>#N/A</v>
      </c>
      <c r="DZ52" s="179" t="e">
        <f t="shared" si="339"/>
        <v>#N/A</v>
      </c>
      <c r="EA52" s="179" t="e">
        <f t="shared" si="340"/>
        <v>#N/A</v>
      </c>
      <c r="EB52" s="179" t="e">
        <f t="shared" si="341"/>
        <v>#N/A</v>
      </c>
      <c r="EC52" s="179" t="e">
        <f t="shared" si="342"/>
        <v>#N/A</v>
      </c>
      <c r="ED52" s="179" t="e">
        <f t="shared" si="343"/>
        <v>#N/A</v>
      </c>
      <c r="EE52" s="179" t="e">
        <f t="shared" si="344"/>
        <v>#N/A</v>
      </c>
      <c r="EF52" s="179" t="e">
        <f t="shared" si="345"/>
        <v>#N/A</v>
      </c>
      <c r="EG52" s="179" t="e">
        <f t="shared" si="346"/>
        <v>#N/A</v>
      </c>
      <c r="EH52" s="179" t="e">
        <f t="shared" si="347"/>
        <v>#N/A</v>
      </c>
      <c r="EI52" s="179" t="e">
        <f t="shared" si="348"/>
        <v>#N/A</v>
      </c>
      <c r="EJ52" s="179" t="e">
        <f t="shared" si="349"/>
        <v>#N/A</v>
      </c>
      <c r="EK52" s="179" t="e">
        <f t="shared" si="350"/>
        <v>#N/A</v>
      </c>
      <c r="EL52" s="179" t="e">
        <f t="shared" si="351"/>
        <v>#N/A</v>
      </c>
      <c r="EM52" s="179" t="e">
        <f t="shared" si="352"/>
        <v>#N/A</v>
      </c>
      <c r="EN52" s="179" t="e">
        <f t="shared" si="353"/>
        <v>#N/A</v>
      </c>
      <c r="EO52" s="179" t="e">
        <f t="shared" si="354"/>
        <v>#N/A</v>
      </c>
      <c r="EP52" s="179" t="e">
        <f t="shared" si="355"/>
        <v>#N/A</v>
      </c>
      <c r="EQ52" s="179" t="e">
        <f t="shared" si="356"/>
        <v>#N/A</v>
      </c>
      <c r="ER52" s="179" t="e">
        <f t="shared" si="357"/>
        <v>#N/A</v>
      </c>
      <c r="ES52" s="179" t="e">
        <f t="shared" si="358"/>
        <v>#N/A</v>
      </c>
      <c r="ET52" s="179" t="e">
        <f t="shared" si="359"/>
        <v>#N/A</v>
      </c>
      <c r="EU52" s="179" t="e">
        <f t="shared" si="360"/>
        <v>#N/A</v>
      </c>
      <c r="EV52" s="179" t="e">
        <f t="shared" si="361"/>
        <v>#N/A</v>
      </c>
      <c r="EW52" s="179" t="e">
        <f t="shared" si="362"/>
        <v>#N/A</v>
      </c>
      <c r="EX52" s="179" t="e">
        <f t="shared" si="363"/>
        <v>#N/A</v>
      </c>
      <c r="EY52" s="179" t="e">
        <f t="shared" si="364"/>
        <v>#N/A</v>
      </c>
      <c r="EZ52" s="179" t="e">
        <f t="shared" si="365"/>
        <v>#N/A</v>
      </c>
      <c r="FA52" s="179" t="e">
        <f t="shared" si="366"/>
        <v>#N/A</v>
      </c>
      <c r="FB52" s="179" t="e">
        <f t="shared" si="367"/>
        <v>#N/A</v>
      </c>
      <c r="FC52" s="179" t="e">
        <f t="shared" si="368"/>
        <v>#N/A</v>
      </c>
      <c r="FD52" s="179" t="e">
        <f t="shared" si="369"/>
        <v>#N/A</v>
      </c>
      <c r="FE52" s="179" t="e">
        <f t="shared" si="370"/>
        <v>#N/A</v>
      </c>
      <c r="FF52" s="179" t="e">
        <f t="shared" si="371"/>
        <v>#N/A</v>
      </c>
      <c r="FG52" s="179" t="e">
        <f t="shared" si="372"/>
        <v>#N/A</v>
      </c>
      <c r="FH52" s="179" t="e">
        <f t="shared" si="373"/>
        <v>#N/A</v>
      </c>
      <c r="FI52" s="179" t="e">
        <f t="shared" si="374"/>
        <v>#N/A</v>
      </c>
      <c r="FJ52" s="179" t="e">
        <f t="shared" si="375"/>
        <v>#N/A</v>
      </c>
      <c r="FK52" s="179" t="e">
        <f t="shared" si="376"/>
        <v>#N/A</v>
      </c>
      <c r="FL52" s="179" t="e">
        <f t="shared" si="377"/>
        <v>#N/A</v>
      </c>
      <c r="FM52" s="179" t="e">
        <f t="shared" si="378"/>
        <v>#N/A</v>
      </c>
      <c r="FN52" s="179" t="e">
        <f t="shared" si="379"/>
        <v>#N/A</v>
      </c>
      <c r="FO52" s="179" t="e">
        <f t="shared" si="380"/>
        <v>#N/A</v>
      </c>
      <c r="FP52" s="179" t="e">
        <f t="shared" si="381"/>
        <v>#N/A</v>
      </c>
      <c r="FQ52" s="179" t="e">
        <f t="shared" si="382"/>
        <v>#N/A</v>
      </c>
      <c r="FR52" s="179" t="e">
        <f t="shared" si="383"/>
        <v>#N/A</v>
      </c>
      <c r="FS52" s="179" t="e">
        <f t="shared" si="384"/>
        <v>#N/A</v>
      </c>
      <c r="FT52" s="179" t="e">
        <f t="shared" si="385"/>
        <v>#N/A</v>
      </c>
      <c r="FU52" s="179" t="e">
        <f t="shared" si="386"/>
        <v>#N/A</v>
      </c>
      <c r="FV52" s="179" t="e">
        <f t="shared" si="387"/>
        <v>#N/A</v>
      </c>
      <c r="FW52" s="179" t="e">
        <f t="shared" si="388"/>
        <v>#N/A</v>
      </c>
      <c r="FX52" s="179" t="e">
        <f t="shared" si="389"/>
        <v>#N/A</v>
      </c>
      <c r="FY52" s="179" t="e">
        <f t="shared" si="390"/>
        <v>#N/A</v>
      </c>
      <c r="FZ52" s="179" t="e">
        <f t="shared" si="391"/>
        <v>#N/A</v>
      </c>
      <c r="GA52" s="179" t="e">
        <f t="shared" si="392"/>
        <v>#N/A</v>
      </c>
      <c r="GB52" s="179" t="e">
        <f t="shared" si="393"/>
        <v>#N/A</v>
      </c>
      <c r="GC52" s="179" t="e">
        <f t="shared" si="394"/>
        <v>#N/A</v>
      </c>
      <c r="GD52" s="179" t="e">
        <f t="shared" si="395"/>
        <v>#N/A</v>
      </c>
      <c r="GE52" s="179" t="e">
        <f t="shared" si="396"/>
        <v>#N/A</v>
      </c>
      <c r="GF52" s="179" t="e">
        <f t="shared" si="397"/>
        <v>#N/A</v>
      </c>
      <c r="GG52" s="179" t="e">
        <f t="shared" si="398"/>
        <v>#N/A</v>
      </c>
      <c r="GH52" s="179" t="e">
        <f t="shared" si="399"/>
        <v>#N/A</v>
      </c>
      <c r="GI52" s="179" t="e">
        <f t="shared" si="400"/>
        <v>#N/A</v>
      </c>
      <c r="GJ52" s="179" t="e">
        <f t="shared" si="401"/>
        <v>#N/A</v>
      </c>
      <c r="GK52" s="179" t="e">
        <f t="shared" si="402"/>
        <v>#N/A</v>
      </c>
      <c r="GL52" s="179" t="e">
        <f t="shared" si="403"/>
        <v>#N/A</v>
      </c>
      <c r="GM52" s="179" t="e">
        <f t="shared" si="404"/>
        <v>#N/A</v>
      </c>
      <c r="GN52" s="179" t="e">
        <f t="shared" si="405"/>
        <v>#N/A</v>
      </c>
      <c r="GO52" s="179" t="e">
        <f t="shared" si="406"/>
        <v>#N/A</v>
      </c>
      <c r="GP52" s="179" t="e">
        <f t="shared" si="407"/>
        <v>#N/A</v>
      </c>
      <c r="GQ52" s="179" t="e">
        <f t="shared" si="408"/>
        <v>#N/A</v>
      </c>
      <c r="GR52" s="179" t="e">
        <f t="shared" si="409"/>
        <v>#N/A</v>
      </c>
      <c r="GS52" s="179" t="e">
        <f t="shared" si="410"/>
        <v>#N/A</v>
      </c>
      <c r="GT52" s="179" t="e">
        <f t="shared" si="411"/>
        <v>#N/A</v>
      </c>
      <c r="GU52" s="179" t="e">
        <f t="shared" si="412"/>
        <v>#N/A</v>
      </c>
      <c r="GV52" s="179" t="e">
        <f t="shared" si="413"/>
        <v>#N/A</v>
      </c>
      <c r="GW52" s="179" t="e">
        <f t="shared" si="414"/>
        <v>#N/A</v>
      </c>
      <c r="GX52" s="179" t="e">
        <f t="shared" si="415"/>
        <v>#N/A</v>
      </c>
      <c r="GY52" s="179" t="e">
        <f t="shared" si="416"/>
        <v>#N/A</v>
      </c>
      <c r="GZ52" s="179" t="e">
        <f t="shared" si="417"/>
        <v>#N/A</v>
      </c>
      <c r="HA52" s="179" t="e">
        <f t="shared" si="418"/>
        <v>#N/A</v>
      </c>
      <c r="HB52" s="179" t="e">
        <f t="shared" si="419"/>
        <v>#N/A</v>
      </c>
      <c r="HC52" s="179" t="e">
        <f t="shared" si="420"/>
        <v>#N/A</v>
      </c>
      <c r="HD52" s="179" t="e">
        <f t="shared" si="421"/>
        <v>#N/A</v>
      </c>
      <c r="HE52" s="179" t="e">
        <f t="shared" si="422"/>
        <v>#N/A</v>
      </c>
      <c r="HF52" s="179" t="e">
        <f t="shared" si="423"/>
        <v>#N/A</v>
      </c>
      <c r="HG52" s="179" t="e">
        <f t="shared" si="424"/>
        <v>#N/A</v>
      </c>
      <c r="HH52" s="179" t="e">
        <f t="shared" si="425"/>
        <v>#N/A</v>
      </c>
      <c r="HI52" s="179" t="e">
        <f t="shared" si="426"/>
        <v>#N/A</v>
      </c>
      <c r="HJ52" s="179" t="e">
        <f t="shared" si="427"/>
        <v>#N/A</v>
      </c>
      <c r="HK52" s="179" t="e">
        <f t="shared" si="428"/>
        <v>#N/A</v>
      </c>
      <c r="HL52" s="179" t="e">
        <f t="shared" si="429"/>
        <v>#N/A</v>
      </c>
      <c r="HM52" s="179" t="e">
        <f t="shared" si="430"/>
        <v>#N/A</v>
      </c>
      <c r="HN52" s="179" t="e">
        <f t="shared" si="431"/>
        <v>#N/A</v>
      </c>
      <c r="HO52" s="179" t="e">
        <f t="shared" si="432"/>
        <v>#N/A</v>
      </c>
    </row>
    <row r="53" spans="1:223" hidden="1" x14ac:dyDescent="0.25">
      <c r="A53" s="4">
        <v>50</v>
      </c>
      <c r="B53" s="104" t="str">
        <f t="shared" si="10"/>
        <v/>
      </c>
      <c r="C53" s="103"/>
      <c r="D53" s="104" t="str">
        <f t="shared" si="11"/>
        <v/>
      </c>
      <c r="E53" s="38" t="str">
        <f t="shared" si="0"/>
        <v/>
      </c>
      <c r="F53" s="38" t="str">
        <f t="shared" si="1"/>
        <v/>
      </c>
      <c r="G53" s="81" t="str">
        <f t="shared" si="12"/>
        <v/>
      </c>
      <c r="H53" s="24"/>
      <c r="I53" s="61"/>
      <c r="J53" s="82" t="str">
        <f>IF(AND(B53&gt;0,C53&gt;0,D53&gt;0,NOT(ISBLANK(H53))),(D53-B53)*VLOOKUP(H53,VLookups!$A$2:$B$8,2,FALSE),"")</f>
        <v/>
      </c>
      <c r="K53" s="83" t="str">
        <f t="shared" si="2"/>
        <v/>
      </c>
      <c r="L53" s="103"/>
      <c r="M53" s="34" t="str">
        <f>IF(AND(L53&gt;0,C53&gt;0,J53&gt;0,NOT(ISBLANK(H53))),ABS(VLOOKUP($L$1,VLookups!$A$38:$B$39,2,FALSE)-_xlfn.NORM.DIST(L53,G53,J53,TRUE)),"")</f>
        <v/>
      </c>
      <c r="N53" s="102" t="str">
        <f>IF(AND($B53&gt;0,$C53&gt;0,$D53&gt;0,NOT(ISBLANK($H53))),_xlfn.NORM.INV(ABS(VLOOKUP($L$1,VLookups!$A$38:$B$39,2,FALSE)-N$3),$G53,$J53),"")</f>
        <v/>
      </c>
      <c r="O53" s="101" t="str">
        <f>IF(AND($B53&gt;0,$C53&gt;0,$D53&gt;0,NOT(ISBLANK($H53))),_xlfn.NORM.INV(ABS(VLOOKUP($L$1,VLookups!$A$38:$B$39,2,FALSE)-O$3),$G53,$J53),"")</f>
        <v/>
      </c>
      <c r="P53" s="102" t="str">
        <f>IF(AND($B53&gt;0,$C53&gt;0,$D53&gt;0,NOT(ISBLANK($H53))),_xlfn.NORM.INV(ABS(VLOOKUP($L$1,VLookups!$A$38:$B$39,2,FALSE)-P$3),$G53,$J53),"")</f>
        <v/>
      </c>
      <c r="Q53" s="101" t="str">
        <f>IF(AND($B53&gt;0,$C53&gt;0,$D53&gt;0,NOT(ISBLANK($H53))),_xlfn.NORM.INV(ABS(VLOOKUP($L$1,VLookups!$A$38:$B$39,2,FALSE)-Q$3),$G53,$J53),"")</f>
        <v/>
      </c>
      <c r="R53" s="102" t="str">
        <f>IF(AND($B53&gt;0,$C53&gt;0,$D53&gt;0,NOT(ISBLANK($H53))),_xlfn.NORM.INV(ABS(VLOOKUP($L$1,VLookups!$A$38:$B$39,2,FALSE)-R$3),$G53,$J53),"")</f>
        <v/>
      </c>
      <c r="S53" s="101" t="str">
        <f>IF(AND($B53&gt;0,$C53&gt;0,$D53&gt;0,NOT(ISBLANK($H53))),_xlfn.NORM.INV(ABS(VLOOKUP($L$1,VLookups!$A$38:$B$39,2,FALSE)-S$3),$G53,$J53),"")</f>
        <v/>
      </c>
      <c r="T53" s="5"/>
      <c r="U53" s="178" t="str">
        <f t="shared" si="13"/>
        <v/>
      </c>
      <c r="V53" s="52" t="str">
        <f t="shared" ref="V53:AO53" si="460">IF(ISNONTEXT($U53),W53-$U53,"")</f>
        <v/>
      </c>
      <c r="W53" s="52" t="str">
        <f t="shared" si="460"/>
        <v/>
      </c>
      <c r="X53" s="52" t="str">
        <f t="shared" si="460"/>
        <v/>
      </c>
      <c r="Y53" s="52" t="str">
        <f t="shared" si="460"/>
        <v/>
      </c>
      <c r="Z53" s="52" t="str">
        <f t="shared" si="460"/>
        <v/>
      </c>
      <c r="AA53" s="52" t="str">
        <f t="shared" si="460"/>
        <v/>
      </c>
      <c r="AB53" s="52" t="str">
        <f t="shared" si="460"/>
        <v/>
      </c>
      <c r="AC53" s="52" t="str">
        <f t="shared" si="460"/>
        <v/>
      </c>
      <c r="AD53" s="52" t="str">
        <f t="shared" si="460"/>
        <v/>
      </c>
      <c r="AE53" s="52" t="str">
        <f t="shared" si="460"/>
        <v/>
      </c>
      <c r="AF53" s="52" t="str">
        <f t="shared" si="460"/>
        <v/>
      </c>
      <c r="AG53" s="52" t="str">
        <f t="shared" si="460"/>
        <v/>
      </c>
      <c r="AH53" s="52" t="str">
        <f t="shared" si="460"/>
        <v/>
      </c>
      <c r="AI53" s="52" t="str">
        <f t="shared" si="460"/>
        <v/>
      </c>
      <c r="AJ53" s="52" t="str">
        <f t="shared" si="460"/>
        <v/>
      </c>
      <c r="AK53" s="52" t="str">
        <f t="shared" si="460"/>
        <v/>
      </c>
      <c r="AL53" s="52" t="str">
        <f t="shared" si="460"/>
        <v/>
      </c>
      <c r="AM53" s="52" t="str">
        <f t="shared" si="460"/>
        <v/>
      </c>
      <c r="AN53" s="52" t="str">
        <f t="shared" si="460"/>
        <v/>
      </c>
      <c r="AO53" s="52" t="str">
        <f t="shared" si="460"/>
        <v/>
      </c>
      <c r="AP53" s="193" t="str">
        <f t="shared" si="15"/>
        <v/>
      </c>
      <c r="AQ53" s="52" t="str">
        <f t="shared" ref="AQ53:DB53" si="461">IF(ISNONTEXT($U53),AP53+$U53,"")</f>
        <v/>
      </c>
      <c r="AR53" s="52" t="str">
        <f t="shared" si="461"/>
        <v/>
      </c>
      <c r="AS53" s="52" t="str">
        <f t="shared" si="461"/>
        <v/>
      </c>
      <c r="AT53" s="52" t="str">
        <f t="shared" si="461"/>
        <v/>
      </c>
      <c r="AU53" s="52" t="str">
        <f t="shared" si="461"/>
        <v/>
      </c>
      <c r="AV53" s="52" t="str">
        <f t="shared" si="461"/>
        <v/>
      </c>
      <c r="AW53" s="52" t="str">
        <f t="shared" si="461"/>
        <v/>
      </c>
      <c r="AX53" s="52" t="str">
        <f t="shared" si="461"/>
        <v/>
      </c>
      <c r="AY53" s="52" t="str">
        <f t="shared" si="461"/>
        <v/>
      </c>
      <c r="AZ53" s="52" t="str">
        <f t="shared" si="461"/>
        <v/>
      </c>
      <c r="BA53" s="52" t="str">
        <f t="shared" si="461"/>
        <v/>
      </c>
      <c r="BB53" s="52" t="str">
        <f t="shared" si="461"/>
        <v/>
      </c>
      <c r="BC53" s="52" t="str">
        <f t="shared" si="461"/>
        <v/>
      </c>
      <c r="BD53" s="52" t="str">
        <f t="shared" si="461"/>
        <v/>
      </c>
      <c r="BE53" s="52" t="str">
        <f t="shared" si="461"/>
        <v/>
      </c>
      <c r="BF53" s="52" t="str">
        <f t="shared" si="461"/>
        <v/>
      </c>
      <c r="BG53" s="52" t="str">
        <f t="shared" si="461"/>
        <v/>
      </c>
      <c r="BH53" s="52" t="str">
        <f t="shared" si="461"/>
        <v/>
      </c>
      <c r="BI53" s="52" t="str">
        <f t="shared" si="461"/>
        <v/>
      </c>
      <c r="BJ53" s="52" t="str">
        <f t="shared" si="461"/>
        <v/>
      </c>
      <c r="BK53" s="52" t="str">
        <f t="shared" si="461"/>
        <v/>
      </c>
      <c r="BL53" s="52" t="str">
        <f t="shared" si="461"/>
        <v/>
      </c>
      <c r="BM53" s="52" t="str">
        <f t="shared" si="461"/>
        <v/>
      </c>
      <c r="BN53" s="52" t="str">
        <f t="shared" si="461"/>
        <v/>
      </c>
      <c r="BO53" s="52" t="str">
        <f t="shared" si="461"/>
        <v/>
      </c>
      <c r="BP53" s="52" t="str">
        <f t="shared" si="461"/>
        <v/>
      </c>
      <c r="BQ53" s="52" t="str">
        <f t="shared" si="461"/>
        <v/>
      </c>
      <c r="BR53" s="52" t="str">
        <f t="shared" si="461"/>
        <v/>
      </c>
      <c r="BS53" s="52" t="str">
        <f t="shared" si="461"/>
        <v/>
      </c>
      <c r="BT53" s="52" t="str">
        <f t="shared" si="461"/>
        <v/>
      </c>
      <c r="BU53" s="52" t="str">
        <f t="shared" si="461"/>
        <v/>
      </c>
      <c r="BV53" s="52" t="str">
        <f t="shared" si="461"/>
        <v/>
      </c>
      <c r="BW53" s="52" t="str">
        <f t="shared" si="461"/>
        <v/>
      </c>
      <c r="BX53" s="52" t="str">
        <f t="shared" si="461"/>
        <v/>
      </c>
      <c r="BY53" s="52" t="str">
        <f t="shared" si="461"/>
        <v/>
      </c>
      <c r="BZ53" s="52" t="str">
        <f t="shared" si="461"/>
        <v/>
      </c>
      <c r="CA53" s="52" t="str">
        <f t="shared" si="461"/>
        <v/>
      </c>
      <c r="CB53" s="52" t="str">
        <f t="shared" si="461"/>
        <v/>
      </c>
      <c r="CC53" s="52" t="str">
        <f t="shared" si="461"/>
        <v/>
      </c>
      <c r="CD53" s="52" t="str">
        <f t="shared" si="461"/>
        <v/>
      </c>
      <c r="CE53" s="52" t="str">
        <f t="shared" si="461"/>
        <v/>
      </c>
      <c r="CF53" s="52" t="str">
        <f t="shared" si="461"/>
        <v/>
      </c>
      <c r="CG53" s="52" t="str">
        <f t="shared" si="461"/>
        <v/>
      </c>
      <c r="CH53" s="52" t="str">
        <f t="shared" si="461"/>
        <v/>
      </c>
      <c r="CI53" s="52" t="str">
        <f t="shared" si="461"/>
        <v/>
      </c>
      <c r="CJ53" s="52" t="str">
        <f t="shared" si="461"/>
        <v/>
      </c>
      <c r="CK53" s="52" t="str">
        <f t="shared" si="461"/>
        <v/>
      </c>
      <c r="CL53" s="52" t="str">
        <f t="shared" si="461"/>
        <v/>
      </c>
      <c r="CM53" s="52" t="str">
        <f t="shared" si="461"/>
        <v/>
      </c>
      <c r="CN53" s="52" t="str">
        <f t="shared" si="461"/>
        <v/>
      </c>
      <c r="CO53" s="52" t="str">
        <f t="shared" si="461"/>
        <v/>
      </c>
      <c r="CP53" s="52" t="str">
        <f t="shared" si="461"/>
        <v/>
      </c>
      <c r="CQ53" s="52" t="str">
        <f t="shared" si="461"/>
        <v/>
      </c>
      <c r="CR53" s="52" t="str">
        <f t="shared" si="461"/>
        <v/>
      </c>
      <c r="CS53" s="52" t="str">
        <f t="shared" si="461"/>
        <v/>
      </c>
      <c r="CT53" s="52" t="str">
        <f t="shared" si="461"/>
        <v/>
      </c>
      <c r="CU53" s="52" t="str">
        <f t="shared" si="461"/>
        <v/>
      </c>
      <c r="CV53" s="52" t="str">
        <f t="shared" si="461"/>
        <v/>
      </c>
      <c r="CW53" s="52" t="str">
        <f t="shared" si="461"/>
        <v/>
      </c>
      <c r="CX53" s="52" t="str">
        <f t="shared" si="461"/>
        <v/>
      </c>
      <c r="CY53" s="52" t="str">
        <f t="shared" si="461"/>
        <v/>
      </c>
      <c r="CZ53" s="52" t="str">
        <f t="shared" si="461"/>
        <v/>
      </c>
      <c r="DA53" s="52" t="str">
        <f t="shared" si="461"/>
        <v/>
      </c>
      <c r="DB53" s="52" t="str">
        <f t="shared" si="461"/>
        <v/>
      </c>
      <c r="DC53" s="52" t="str">
        <f t="shared" ref="DC53:DR53" si="462">IF(ISNONTEXT($U53),DB53+$U53,"")</f>
        <v/>
      </c>
      <c r="DD53" s="52" t="str">
        <f t="shared" si="462"/>
        <v/>
      </c>
      <c r="DE53" s="52" t="str">
        <f t="shared" si="462"/>
        <v/>
      </c>
      <c r="DF53" s="52" t="str">
        <f t="shared" si="462"/>
        <v/>
      </c>
      <c r="DG53" s="52" t="str">
        <f t="shared" si="462"/>
        <v/>
      </c>
      <c r="DH53" s="52" t="str">
        <f t="shared" si="462"/>
        <v/>
      </c>
      <c r="DI53" s="52" t="str">
        <f t="shared" si="462"/>
        <v/>
      </c>
      <c r="DJ53" s="52" t="str">
        <f t="shared" si="462"/>
        <v/>
      </c>
      <c r="DK53" s="52" t="str">
        <f t="shared" si="462"/>
        <v/>
      </c>
      <c r="DL53" s="52" t="str">
        <f t="shared" si="462"/>
        <v/>
      </c>
      <c r="DM53" s="52" t="str">
        <f t="shared" si="462"/>
        <v/>
      </c>
      <c r="DN53" s="52" t="str">
        <f t="shared" si="462"/>
        <v/>
      </c>
      <c r="DO53" s="52" t="str">
        <f t="shared" si="462"/>
        <v/>
      </c>
      <c r="DP53" s="52" t="str">
        <f t="shared" si="462"/>
        <v/>
      </c>
      <c r="DQ53" s="52" t="str">
        <f t="shared" si="462"/>
        <v/>
      </c>
      <c r="DR53" s="52" t="str">
        <f t="shared" si="462"/>
        <v/>
      </c>
      <c r="DS53" s="179" t="e">
        <f t="shared" si="332"/>
        <v>#N/A</v>
      </c>
      <c r="DT53" s="179" t="e">
        <f t="shared" si="333"/>
        <v>#N/A</v>
      </c>
      <c r="DU53" s="179" t="e">
        <f t="shared" si="334"/>
        <v>#N/A</v>
      </c>
      <c r="DV53" s="179" t="e">
        <f t="shared" si="335"/>
        <v>#N/A</v>
      </c>
      <c r="DW53" s="179" t="e">
        <f t="shared" si="336"/>
        <v>#N/A</v>
      </c>
      <c r="DX53" s="179" t="e">
        <f t="shared" si="337"/>
        <v>#N/A</v>
      </c>
      <c r="DY53" s="179" t="e">
        <f t="shared" si="338"/>
        <v>#N/A</v>
      </c>
      <c r="DZ53" s="179" t="e">
        <f t="shared" si="339"/>
        <v>#N/A</v>
      </c>
      <c r="EA53" s="179" t="e">
        <f t="shared" si="340"/>
        <v>#N/A</v>
      </c>
      <c r="EB53" s="179" t="e">
        <f t="shared" si="341"/>
        <v>#N/A</v>
      </c>
      <c r="EC53" s="179" t="e">
        <f t="shared" si="342"/>
        <v>#N/A</v>
      </c>
      <c r="ED53" s="179" t="e">
        <f t="shared" si="343"/>
        <v>#N/A</v>
      </c>
      <c r="EE53" s="179" t="e">
        <f t="shared" si="344"/>
        <v>#N/A</v>
      </c>
      <c r="EF53" s="179" t="e">
        <f t="shared" si="345"/>
        <v>#N/A</v>
      </c>
      <c r="EG53" s="179" t="e">
        <f t="shared" si="346"/>
        <v>#N/A</v>
      </c>
      <c r="EH53" s="179" t="e">
        <f t="shared" si="347"/>
        <v>#N/A</v>
      </c>
      <c r="EI53" s="179" t="e">
        <f t="shared" si="348"/>
        <v>#N/A</v>
      </c>
      <c r="EJ53" s="179" t="e">
        <f t="shared" si="349"/>
        <v>#N/A</v>
      </c>
      <c r="EK53" s="179" t="e">
        <f t="shared" si="350"/>
        <v>#N/A</v>
      </c>
      <c r="EL53" s="179" t="e">
        <f t="shared" si="351"/>
        <v>#N/A</v>
      </c>
      <c r="EM53" s="179" t="e">
        <f t="shared" si="352"/>
        <v>#N/A</v>
      </c>
      <c r="EN53" s="179" t="e">
        <f t="shared" si="353"/>
        <v>#N/A</v>
      </c>
      <c r="EO53" s="179" t="e">
        <f t="shared" si="354"/>
        <v>#N/A</v>
      </c>
      <c r="EP53" s="179" t="e">
        <f t="shared" si="355"/>
        <v>#N/A</v>
      </c>
      <c r="EQ53" s="179" t="e">
        <f t="shared" si="356"/>
        <v>#N/A</v>
      </c>
      <c r="ER53" s="179" t="e">
        <f t="shared" si="357"/>
        <v>#N/A</v>
      </c>
      <c r="ES53" s="179" t="e">
        <f t="shared" si="358"/>
        <v>#N/A</v>
      </c>
      <c r="ET53" s="179" t="e">
        <f t="shared" si="359"/>
        <v>#N/A</v>
      </c>
      <c r="EU53" s="179" t="e">
        <f t="shared" si="360"/>
        <v>#N/A</v>
      </c>
      <c r="EV53" s="179" t="e">
        <f t="shared" si="361"/>
        <v>#N/A</v>
      </c>
      <c r="EW53" s="179" t="e">
        <f t="shared" si="362"/>
        <v>#N/A</v>
      </c>
      <c r="EX53" s="179" t="e">
        <f t="shared" si="363"/>
        <v>#N/A</v>
      </c>
      <c r="EY53" s="179" t="e">
        <f t="shared" si="364"/>
        <v>#N/A</v>
      </c>
      <c r="EZ53" s="179" t="e">
        <f t="shared" si="365"/>
        <v>#N/A</v>
      </c>
      <c r="FA53" s="179" t="e">
        <f t="shared" si="366"/>
        <v>#N/A</v>
      </c>
      <c r="FB53" s="179" t="e">
        <f t="shared" si="367"/>
        <v>#N/A</v>
      </c>
      <c r="FC53" s="179" t="e">
        <f t="shared" si="368"/>
        <v>#N/A</v>
      </c>
      <c r="FD53" s="179" t="e">
        <f t="shared" si="369"/>
        <v>#N/A</v>
      </c>
      <c r="FE53" s="179" t="e">
        <f t="shared" si="370"/>
        <v>#N/A</v>
      </c>
      <c r="FF53" s="179" t="e">
        <f t="shared" si="371"/>
        <v>#N/A</v>
      </c>
      <c r="FG53" s="179" t="e">
        <f t="shared" si="372"/>
        <v>#N/A</v>
      </c>
      <c r="FH53" s="179" t="e">
        <f t="shared" si="373"/>
        <v>#N/A</v>
      </c>
      <c r="FI53" s="179" t="e">
        <f t="shared" si="374"/>
        <v>#N/A</v>
      </c>
      <c r="FJ53" s="179" t="e">
        <f t="shared" si="375"/>
        <v>#N/A</v>
      </c>
      <c r="FK53" s="179" t="e">
        <f t="shared" si="376"/>
        <v>#N/A</v>
      </c>
      <c r="FL53" s="179" t="e">
        <f t="shared" si="377"/>
        <v>#N/A</v>
      </c>
      <c r="FM53" s="179" t="e">
        <f t="shared" si="378"/>
        <v>#N/A</v>
      </c>
      <c r="FN53" s="179" t="e">
        <f t="shared" si="379"/>
        <v>#N/A</v>
      </c>
      <c r="FO53" s="179" t="e">
        <f t="shared" si="380"/>
        <v>#N/A</v>
      </c>
      <c r="FP53" s="179" t="e">
        <f t="shared" si="381"/>
        <v>#N/A</v>
      </c>
      <c r="FQ53" s="179" t="e">
        <f t="shared" si="382"/>
        <v>#N/A</v>
      </c>
      <c r="FR53" s="179" t="e">
        <f t="shared" si="383"/>
        <v>#N/A</v>
      </c>
      <c r="FS53" s="179" t="e">
        <f t="shared" si="384"/>
        <v>#N/A</v>
      </c>
      <c r="FT53" s="179" t="e">
        <f t="shared" si="385"/>
        <v>#N/A</v>
      </c>
      <c r="FU53" s="179" t="e">
        <f t="shared" si="386"/>
        <v>#N/A</v>
      </c>
      <c r="FV53" s="179" t="e">
        <f t="shared" si="387"/>
        <v>#N/A</v>
      </c>
      <c r="FW53" s="179" t="e">
        <f t="shared" si="388"/>
        <v>#N/A</v>
      </c>
      <c r="FX53" s="179" t="e">
        <f t="shared" si="389"/>
        <v>#N/A</v>
      </c>
      <c r="FY53" s="179" t="e">
        <f t="shared" si="390"/>
        <v>#N/A</v>
      </c>
      <c r="FZ53" s="179" t="e">
        <f t="shared" si="391"/>
        <v>#N/A</v>
      </c>
      <c r="GA53" s="179" t="e">
        <f t="shared" si="392"/>
        <v>#N/A</v>
      </c>
      <c r="GB53" s="179" t="e">
        <f t="shared" si="393"/>
        <v>#N/A</v>
      </c>
      <c r="GC53" s="179" t="e">
        <f t="shared" si="394"/>
        <v>#N/A</v>
      </c>
      <c r="GD53" s="179" t="e">
        <f t="shared" si="395"/>
        <v>#N/A</v>
      </c>
      <c r="GE53" s="179" t="e">
        <f t="shared" si="396"/>
        <v>#N/A</v>
      </c>
      <c r="GF53" s="179" t="e">
        <f t="shared" si="397"/>
        <v>#N/A</v>
      </c>
      <c r="GG53" s="179" t="e">
        <f t="shared" si="398"/>
        <v>#N/A</v>
      </c>
      <c r="GH53" s="179" t="e">
        <f t="shared" si="399"/>
        <v>#N/A</v>
      </c>
      <c r="GI53" s="179" t="e">
        <f t="shared" si="400"/>
        <v>#N/A</v>
      </c>
      <c r="GJ53" s="179" t="e">
        <f t="shared" si="401"/>
        <v>#N/A</v>
      </c>
      <c r="GK53" s="179" t="e">
        <f t="shared" si="402"/>
        <v>#N/A</v>
      </c>
      <c r="GL53" s="179" t="e">
        <f t="shared" si="403"/>
        <v>#N/A</v>
      </c>
      <c r="GM53" s="179" t="e">
        <f t="shared" si="404"/>
        <v>#N/A</v>
      </c>
      <c r="GN53" s="179" t="e">
        <f t="shared" si="405"/>
        <v>#N/A</v>
      </c>
      <c r="GO53" s="179" t="e">
        <f t="shared" si="406"/>
        <v>#N/A</v>
      </c>
      <c r="GP53" s="179" t="e">
        <f t="shared" si="407"/>
        <v>#N/A</v>
      </c>
      <c r="GQ53" s="179" t="e">
        <f t="shared" si="408"/>
        <v>#N/A</v>
      </c>
      <c r="GR53" s="179" t="e">
        <f t="shared" si="409"/>
        <v>#N/A</v>
      </c>
      <c r="GS53" s="179" t="e">
        <f t="shared" si="410"/>
        <v>#N/A</v>
      </c>
      <c r="GT53" s="179" t="e">
        <f t="shared" si="411"/>
        <v>#N/A</v>
      </c>
      <c r="GU53" s="179" t="e">
        <f t="shared" si="412"/>
        <v>#N/A</v>
      </c>
      <c r="GV53" s="179" t="e">
        <f t="shared" si="413"/>
        <v>#N/A</v>
      </c>
      <c r="GW53" s="179" t="e">
        <f t="shared" si="414"/>
        <v>#N/A</v>
      </c>
      <c r="GX53" s="179" t="e">
        <f t="shared" si="415"/>
        <v>#N/A</v>
      </c>
      <c r="GY53" s="179" t="e">
        <f t="shared" si="416"/>
        <v>#N/A</v>
      </c>
      <c r="GZ53" s="179" t="e">
        <f t="shared" si="417"/>
        <v>#N/A</v>
      </c>
      <c r="HA53" s="179" t="e">
        <f t="shared" si="418"/>
        <v>#N/A</v>
      </c>
      <c r="HB53" s="179" t="e">
        <f t="shared" si="419"/>
        <v>#N/A</v>
      </c>
      <c r="HC53" s="179" t="e">
        <f t="shared" si="420"/>
        <v>#N/A</v>
      </c>
      <c r="HD53" s="179" t="e">
        <f t="shared" si="421"/>
        <v>#N/A</v>
      </c>
      <c r="HE53" s="179" t="e">
        <f t="shared" si="422"/>
        <v>#N/A</v>
      </c>
      <c r="HF53" s="179" t="e">
        <f t="shared" si="423"/>
        <v>#N/A</v>
      </c>
      <c r="HG53" s="179" t="e">
        <f t="shared" si="424"/>
        <v>#N/A</v>
      </c>
      <c r="HH53" s="179" t="e">
        <f t="shared" si="425"/>
        <v>#N/A</v>
      </c>
      <c r="HI53" s="179" t="e">
        <f t="shared" si="426"/>
        <v>#N/A</v>
      </c>
      <c r="HJ53" s="179" t="e">
        <f t="shared" si="427"/>
        <v>#N/A</v>
      </c>
      <c r="HK53" s="179" t="e">
        <f t="shared" si="428"/>
        <v>#N/A</v>
      </c>
      <c r="HL53" s="179" t="e">
        <f t="shared" si="429"/>
        <v>#N/A</v>
      </c>
      <c r="HM53" s="179" t="e">
        <f t="shared" si="430"/>
        <v>#N/A</v>
      </c>
      <c r="HN53" s="179" t="e">
        <f t="shared" si="431"/>
        <v>#N/A</v>
      </c>
      <c r="HO53" s="179" t="e">
        <f t="shared" si="432"/>
        <v>#N/A</v>
      </c>
    </row>
    <row r="54" spans="1:223" hidden="1" x14ac:dyDescent="0.25">
      <c r="A54" s="4">
        <v>51</v>
      </c>
      <c r="B54" s="104" t="str">
        <f t="shared" si="10"/>
        <v/>
      </c>
      <c r="C54" s="103"/>
      <c r="D54" s="104" t="str">
        <f t="shared" si="11"/>
        <v/>
      </c>
      <c r="E54" s="38" t="str">
        <f t="shared" si="0"/>
        <v/>
      </c>
      <c r="F54" s="38" t="str">
        <f t="shared" si="1"/>
        <v/>
      </c>
      <c r="G54" s="81" t="str">
        <f t="shared" si="12"/>
        <v/>
      </c>
      <c r="H54" s="24"/>
      <c r="I54" s="61"/>
      <c r="J54" s="82" t="str">
        <f>IF(AND(B54&gt;0,C54&gt;0,D54&gt;0,NOT(ISBLANK(H54))),(D54-B54)*VLOOKUP(H54,VLookups!$A$2:$B$8,2,FALSE),"")</f>
        <v/>
      </c>
      <c r="K54" s="83" t="str">
        <f t="shared" si="2"/>
        <v/>
      </c>
      <c r="L54" s="103"/>
      <c r="M54" s="34" t="str">
        <f>IF(AND(L54&gt;0,C54&gt;0,J54&gt;0,NOT(ISBLANK(H54))),ABS(VLOOKUP($L$1,VLookups!$A$38:$B$39,2,FALSE)-_xlfn.NORM.DIST(L54,G54,J54,TRUE)),"")</f>
        <v/>
      </c>
      <c r="N54" s="102" t="str">
        <f>IF(AND($B54&gt;0,$C54&gt;0,$D54&gt;0,NOT(ISBLANK($H54))),_xlfn.NORM.INV(ABS(VLOOKUP($L$1,VLookups!$A$38:$B$39,2,FALSE)-N$3),$G54,$J54),"")</f>
        <v/>
      </c>
      <c r="O54" s="101" t="str">
        <f>IF(AND($B54&gt;0,$C54&gt;0,$D54&gt;0,NOT(ISBLANK($H54))),_xlfn.NORM.INV(ABS(VLOOKUP($L$1,VLookups!$A$38:$B$39,2,FALSE)-O$3),$G54,$J54),"")</f>
        <v/>
      </c>
      <c r="P54" s="102" t="str">
        <f>IF(AND($B54&gt;0,$C54&gt;0,$D54&gt;0,NOT(ISBLANK($H54))),_xlfn.NORM.INV(ABS(VLOOKUP($L$1,VLookups!$A$38:$B$39,2,FALSE)-P$3),$G54,$J54),"")</f>
        <v/>
      </c>
      <c r="Q54" s="101" t="str">
        <f>IF(AND($B54&gt;0,$C54&gt;0,$D54&gt;0,NOT(ISBLANK($H54))),_xlfn.NORM.INV(ABS(VLOOKUP($L$1,VLookups!$A$38:$B$39,2,FALSE)-Q$3),$G54,$J54),"")</f>
        <v/>
      </c>
      <c r="R54" s="102" t="str">
        <f>IF(AND($B54&gt;0,$C54&gt;0,$D54&gt;0,NOT(ISBLANK($H54))),_xlfn.NORM.INV(ABS(VLOOKUP($L$1,VLookups!$A$38:$B$39,2,FALSE)-R$3),$G54,$J54),"")</f>
        <v/>
      </c>
      <c r="S54" s="101" t="str">
        <f>IF(AND($B54&gt;0,$C54&gt;0,$D54&gt;0,NOT(ISBLANK($H54))),_xlfn.NORM.INV(ABS(VLOOKUP($L$1,VLookups!$A$38:$B$39,2,FALSE)-S$3),$G54,$J54),"")</f>
        <v/>
      </c>
      <c r="T54" s="5"/>
      <c r="U54" s="178" t="str">
        <f t="shared" si="13"/>
        <v/>
      </c>
      <c r="V54" s="52" t="str">
        <f t="shared" ref="V54:AO54" si="463">IF(ISNONTEXT($U54),W54-$U54,"")</f>
        <v/>
      </c>
      <c r="W54" s="52" t="str">
        <f t="shared" si="463"/>
        <v/>
      </c>
      <c r="X54" s="52" t="str">
        <f t="shared" si="463"/>
        <v/>
      </c>
      <c r="Y54" s="52" t="str">
        <f t="shared" si="463"/>
        <v/>
      </c>
      <c r="Z54" s="52" t="str">
        <f t="shared" si="463"/>
        <v/>
      </c>
      <c r="AA54" s="52" t="str">
        <f t="shared" si="463"/>
        <v/>
      </c>
      <c r="AB54" s="52" t="str">
        <f t="shared" si="463"/>
        <v/>
      </c>
      <c r="AC54" s="52" t="str">
        <f t="shared" si="463"/>
        <v/>
      </c>
      <c r="AD54" s="52" t="str">
        <f t="shared" si="463"/>
        <v/>
      </c>
      <c r="AE54" s="52" t="str">
        <f t="shared" si="463"/>
        <v/>
      </c>
      <c r="AF54" s="52" t="str">
        <f t="shared" si="463"/>
        <v/>
      </c>
      <c r="AG54" s="52" t="str">
        <f t="shared" si="463"/>
        <v/>
      </c>
      <c r="AH54" s="52" t="str">
        <f t="shared" si="463"/>
        <v/>
      </c>
      <c r="AI54" s="52" t="str">
        <f t="shared" si="463"/>
        <v/>
      </c>
      <c r="AJ54" s="52" t="str">
        <f t="shared" si="463"/>
        <v/>
      </c>
      <c r="AK54" s="52" t="str">
        <f t="shared" si="463"/>
        <v/>
      </c>
      <c r="AL54" s="52" t="str">
        <f t="shared" si="463"/>
        <v/>
      </c>
      <c r="AM54" s="52" t="str">
        <f t="shared" si="463"/>
        <v/>
      </c>
      <c r="AN54" s="52" t="str">
        <f t="shared" si="463"/>
        <v/>
      </c>
      <c r="AO54" s="52" t="str">
        <f t="shared" si="463"/>
        <v/>
      </c>
      <c r="AP54" s="193" t="str">
        <f t="shared" si="15"/>
        <v/>
      </c>
      <c r="AQ54" s="52" t="str">
        <f t="shared" ref="AQ54:DB54" si="464">IF(ISNONTEXT($U54),AP54+$U54,"")</f>
        <v/>
      </c>
      <c r="AR54" s="52" t="str">
        <f t="shared" si="464"/>
        <v/>
      </c>
      <c r="AS54" s="52" t="str">
        <f t="shared" si="464"/>
        <v/>
      </c>
      <c r="AT54" s="52" t="str">
        <f t="shared" si="464"/>
        <v/>
      </c>
      <c r="AU54" s="52" t="str">
        <f t="shared" si="464"/>
        <v/>
      </c>
      <c r="AV54" s="52" t="str">
        <f t="shared" si="464"/>
        <v/>
      </c>
      <c r="AW54" s="52" t="str">
        <f t="shared" si="464"/>
        <v/>
      </c>
      <c r="AX54" s="52" t="str">
        <f t="shared" si="464"/>
        <v/>
      </c>
      <c r="AY54" s="52" t="str">
        <f t="shared" si="464"/>
        <v/>
      </c>
      <c r="AZ54" s="52" t="str">
        <f t="shared" si="464"/>
        <v/>
      </c>
      <c r="BA54" s="52" t="str">
        <f t="shared" si="464"/>
        <v/>
      </c>
      <c r="BB54" s="52" t="str">
        <f t="shared" si="464"/>
        <v/>
      </c>
      <c r="BC54" s="52" t="str">
        <f t="shared" si="464"/>
        <v/>
      </c>
      <c r="BD54" s="52" t="str">
        <f t="shared" si="464"/>
        <v/>
      </c>
      <c r="BE54" s="52" t="str">
        <f t="shared" si="464"/>
        <v/>
      </c>
      <c r="BF54" s="52" t="str">
        <f t="shared" si="464"/>
        <v/>
      </c>
      <c r="BG54" s="52" t="str">
        <f t="shared" si="464"/>
        <v/>
      </c>
      <c r="BH54" s="52" t="str">
        <f t="shared" si="464"/>
        <v/>
      </c>
      <c r="BI54" s="52" t="str">
        <f t="shared" si="464"/>
        <v/>
      </c>
      <c r="BJ54" s="52" t="str">
        <f t="shared" si="464"/>
        <v/>
      </c>
      <c r="BK54" s="52" t="str">
        <f t="shared" si="464"/>
        <v/>
      </c>
      <c r="BL54" s="52" t="str">
        <f t="shared" si="464"/>
        <v/>
      </c>
      <c r="BM54" s="52" t="str">
        <f t="shared" si="464"/>
        <v/>
      </c>
      <c r="BN54" s="52" t="str">
        <f t="shared" si="464"/>
        <v/>
      </c>
      <c r="BO54" s="52" t="str">
        <f t="shared" si="464"/>
        <v/>
      </c>
      <c r="BP54" s="52" t="str">
        <f t="shared" si="464"/>
        <v/>
      </c>
      <c r="BQ54" s="52" t="str">
        <f t="shared" si="464"/>
        <v/>
      </c>
      <c r="BR54" s="52" t="str">
        <f t="shared" si="464"/>
        <v/>
      </c>
      <c r="BS54" s="52" t="str">
        <f t="shared" si="464"/>
        <v/>
      </c>
      <c r="BT54" s="52" t="str">
        <f t="shared" si="464"/>
        <v/>
      </c>
      <c r="BU54" s="52" t="str">
        <f t="shared" si="464"/>
        <v/>
      </c>
      <c r="BV54" s="52" t="str">
        <f t="shared" si="464"/>
        <v/>
      </c>
      <c r="BW54" s="52" t="str">
        <f t="shared" si="464"/>
        <v/>
      </c>
      <c r="BX54" s="52" t="str">
        <f t="shared" si="464"/>
        <v/>
      </c>
      <c r="BY54" s="52" t="str">
        <f t="shared" si="464"/>
        <v/>
      </c>
      <c r="BZ54" s="52" t="str">
        <f t="shared" si="464"/>
        <v/>
      </c>
      <c r="CA54" s="52" t="str">
        <f t="shared" si="464"/>
        <v/>
      </c>
      <c r="CB54" s="52" t="str">
        <f t="shared" si="464"/>
        <v/>
      </c>
      <c r="CC54" s="52" t="str">
        <f t="shared" si="464"/>
        <v/>
      </c>
      <c r="CD54" s="52" t="str">
        <f t="shared" si="464"/>
        <v/>
      </c>
      <c r="CE54" s="52" t="str">
        <f t="shared" si="464"/>
        <v/>
      </c>
      <c r="CF54" s="52" t="str">
        <f t="shared" si="464"/>
        <v/>
      </c>
      <c r="CG54" s="52" t="str">
        <f t="shared" si="464"/>
        <v/>
      </c>
      <c r="CH54" s="52" t="str">
        <f t="shared" si="464"/>
        <v/>
      </c>
      <c r="CI54" s="52" t="str">
        <f t="shared" si="464"/>
        <v/>
      </c>
      <c r="CJ54" s="52" t="str">
        <f t="shared" si="464"/>
        <v/>
      </c>
      <c r="CK54" s="52" t="str">
        <f t="shared" si="464"/>
        <v/>
      </c>
      <c r="CL54" s="52" t="str">
        <f t="shared" si="464"/>
        <v/>
      </c>
      <c r="CM54" s="52" t="str">
        <f t="shared" si="464"/>
        <v/>
      </c>
      <c r="CN54" s="52" t="str">
        <f t="shared" si="464"/>
        <v/>
      </c>
      <c r="CO54" s="52" t="str">
        <f t="shared" si="464"/>
        <v/>
      </c>
      <c r="CP54" s="52" t="str">
        <f t="shared" si="464"/>
        <v/>
      </c>
      <c r="CQ54" s="52" t="str">
        <f t="shared" si="464"/>
        <v/>
      </c>
      <c r="CR54" s="52" t="str">
        <f t="shared" si="464"/>
        <v/>
      </c>
      <c r="CS54" s="52" t="str">
        <f t="shared" si="464"/>
        <v/>
      </c>
      <c r="CT54" s="52" t="str">
        <f t="shared" si="464"/>
        <v/>
      </c>
      <c r="CU54" s="52" t="str">
        <f t="shared" si="464"/>
        <v/>
      </c>
      <c r="CV54" s="52" t="str">
        <f t="shared" si="464"/>
        <v/>
      </c>
      <c r="CW54" s="52" t="str">
        <f t="shared" si="464"/>
        <v/>
      </c>
      <c r="CX54" s="52" t="str">
        <f t="shared" si="464"/>
        <v/>
      </c>
      <c r="CY54" s="52" t="str">
        <f t="shared" si="464"/>
        <v/>
      </c>
      <c r="CZ54" s="52" t="str">
        <f t="shared" si="464"/>
        <v/>
      </c>
      <c r="DA54" s="52" t="str">
        <f t="shared" si="464"/>
        <v/>
      </c>
      <c r="DB54" s="52" t="str">
        <f t="shared" si="464"/>
        <v/>
      </c>
      <c r="DC54" s="52" t="str">
        <f t="shared" ref="DC54:DR54" si="465">IF(ISNONTEXT($U54),DB54+$U54,"")</f>
        <v/>
      </c>
      <c r="DD54" s="52" t="str">
        <f t="shared" si="465"/>
        <v/>
      </c>
      <c r="DE54" s="52" t="str">
        <f t="shared" si="465"/>
        <v/>
      </c>
      <c r="DF54" s="52" t="str">
        <f t="shared" si="465"/>
        <v/>
      </c>
      <c r="DG54" s="52" t="str">
        <f t="shared" si="465"/>
        <v/>
      </c>
      <c r="DH54" s="52" t="str">
        <f t="shared" si="465"/>
        <v/>
      </c>
      <c r="DI54" s="52" t="str">
        <f t="shared" si="465"/>
        <v/>
      </c>
      <c r="DJ54" s="52" t="str">
        <f t="shared" si="465"/>
        <v/>
      </c>
      <c r="DK54" s="52" t="str">
        <f t="shared" si="465"/>
        <v/>
      </c>
      <c r="DL54" s="52" t="str">
        <f t="shared" si="465"/>
        <v/>
      </c>
      <c r="DM54" s="52" t="str">
        <f t="shared" si="465"/>
        <v/>
      </c>
      <c r="DN54" s="52" t="str">
        <f t="shared" si="465"/>
        <v/>
      </c>
      <c r="DO54" s="52" t="str">
        <f t="shared" si="465"/>
        <v/>
      </c>
      <c r="DP54" s="52" t="str">
        <f t="shared" si="465"/>
        <v/>
      </c>
      <c r="DQ54" s="52" t="str">
        <f t="shared" si="465"/>
        <v/>
      </c>
      <c r="DR54" s="52" t="str">
        <f t="shared" si="465"/>
        <v/>
      </c>
      <c r="DS54" s="179" t="e">
        <f t="shared" si="332"/>
        <v>#N/A</v>
      </c>
      <c r="DT54" s="179" t="e">
        <f t="shared" si="333"/>
        <v>#N/A</v>
      </c>
      <c r="DU54" s="179" t="e">
        <f t="shared" si="334"/>
        <v>#N/A</v>
      </c>
      <c r="DV54" s="179" t="e">
        <f t="shared" si="335"/>
        <v>#N/A</v>
      </c>
      <c r="DW54" s="179" t="e">
        <f t="shared" si="336"/>
        <v>#N/A</v>
      </c>
      <c r="DX54" s="179" t="e">
        <f t="shared" si="337"/>
        <v>#N/A</v>
      </c>
      <c r="DY54" s="179" t="e">
        <f t="shared" si="338"/>
        <v>#N/A</v>
      </c>
      <c r="DZ54" s="179" t="e">
        <f t="shared" si="339"/>
        <v>#N/A</v>
      </c>
      <c r="EA54" s="179" t="e">
        <f t="shared" si="340"/>
        <v>#N/A</v>
      </c>
      <c r="EB54" s="179" t="e">
        <f t="shared" si="341"/>
        <v>#N/A</v>
      </c>
      <c r="EC54" s="179" t="e">
        <f t="shared" si="342"/>
        <v>#N/A</v>
      </c>
      <c r="ED54" s="179" t="e">
        <f t="shared" si="343"/>
        <v>#N/A</v>
      </c>
      <c r="EE54" s="179" t="e">
        <f t="shared" si="344"/>
        <v>#N/A</v>
      </c>
      <c r="EF54" s="179" t="e">
        <f t="shared" si="345"/>
        <v>#N/A</v>
      </c>
      <c r="EG54" s="179" t="e">
        <f t="shared" si="346"/>
        <v>#N/A</v>
      </c>
      <c r="EH54" s="179" t="e">
        <f t="shared" si="347"/>
        <v>#N/A</v>
      </c>
      <c r="EI54" s="179" t="e">
        <f t="shared" si="348"/>
        <v>#N/A</v>
      </c>
      <c r="EJ54" s="179" t="e">
        <f t="shared" si="349"/>
        <v>#N/A</v>
      </c>
      <c r="EK54" s="179" t="e">
        <f t="shared" si="350"/>
        <v>#N/A</v>
      </c>
      <c r="EL54" s="179" t="e">
        <f t="shared" si="351"/>
        <v>#N/A</v>
      </c>
      <c r="EM54" s="179" t="e">
        <f t="shared" si="352"/>
        <v>#N/A</v>
      </c>
      <c r="EN54" s="179" t="e">
        <f t="shared" si="353"/>
        <v>#N/A</v>
      </c>
      <c r="EO54" s="179" t="e">
        <f t="shared" si="354"/>
        <v>#N/A</v>
      </c>
      <c r="EP54" s="179" t="e">
        <f t="shared" si="355"/>
        <v>#N/A</v>
      </c>
      <c r="EQ54" s="179" t="e">
        <f t="shared" si="356"/>
        <v>#N/A</v>
      </c>
      <c r="ER54" s="179" t="e">
        <f t="shared" si="357"/>
        <v>#N/A</v>
      </c>
      <c r="ES54" s="179" t="e">
        <f t="shared" si="358"/>
        <v>#N/A</v>
      </c>
      <c r="ET54" s="179" t="e">
        <f t="shared" si="359"/>
        <v>#N/A</v>
      </c>
      <c r="EU54" s="179" t="e">
        <f t="shared" si="360"/>
        <v>#N/A</v>
      </c>
      <c r="EV54" s="179" t="e">
        <f t="shared" si="361"/>
        <v>#N/A</v>
      </c>
      <c r="EW54" s="179" t="e">
        <f t="shared" si="362"/>
        <v>#N/A</v>
      </c>
      <c r="EX54" s="179" t="e">
        <f t="shared" si="363"/>
        <v>#N/A</v>
      </c>
      <c r="EY54" s="179" t="e">
        <f t="shared" si="364"/>
        <v>#N/A</v>
      </c>
      <c r="EZ54" s="179" t="e">
        <f t="shared" si="365"/>
        <v>#N/A</v>
      </c>
      <c r="FA54" s="179" t="e">
        <f t="shared" si="366"/>
        <v>#N/A</v>
      </c>
      <c r="FB54" s="179" t="e">
        <f t="shared" si="367"/>
        <v>#N/A</v>
      </c>
      <c r="FC54" s="179" t="e">
        <f t="shared" si="368"/>
        <v>#N/A</v>
      </c>
      <c r="FD54" s="179" t="e">
        <f t="shared" si="369"/>
        <v>#N/A</v>
      </c>
      <c r="FE54" s="179" t="e">
        <f t="shared" si="370"/>
        <v>#N/A</v>
      </c>
      <c r="FF54" s="179" t="e">
        <f t="shared" si="371"/>
        <v>#N/A</v>
      </c>
      <c r="FG54" s="179" t="e">
        <f t="shared" si="372"/>
        <v>#N/A</v>
      </c>
      <c r="FH54" s="179" t="e">
        <f t="shared" si="373"/>
        <v>#N/A</v>
      </c>
      <c r="FI54" s="179" t="e">
        <f t="shared" si="374"/>
        <v>#N/A</v>
      </c>
      <c r="FJ54" s="179" t="e">
        <f t="shared" si="375"/>
        <v>#N/A</v>
      </c>
      <c r="FK54" s="179" t="e">
        <f t="shared" si="376"/>
        <v>#N/A</v>
      </c>
      <c r="FL54" s="179" t="e">
        <f t="shared" si="377"/>
        <v>#N/A</v>
      </c>
      <c r="FM54" s="179" t="e">
        <f t="shared" si="378"/>
        <v>#N/A</v>
      </c>
      <c r="FN54" s="179" t="e">
        <f t="shared" si="379"/>
        <v>#N/A</v>
      </c>
      <c r="FO54" s="179" t="e">
        <f t="shared" si="380"/>
        <v>#N/A</v>
      </c>
      <c r="FP54" s="179" t="e">
        <f t="shared" si="381"/>
        <v>#N/A</v>
      </c>
      <c r="FQ54" s="179" t="e">
        <f t="shared" si="382"/>
        <v>#N/A</v>
      </c>
      <c r="FR54" s="179" t="e">
        <f t="shared" si="383"/>
        <v>#N/A</v>
      </c>
      <c r="FS54" s="179" t="e">
        <f t="shared" si="384"/>
        <v>#N/A</v>
      </c>
      <c r="FT54" s="179" t="e">
        <f t="shared" si="385"/>
        <v>#N/A</v>
      </c>
      <c r="FU54" s="179" t="e">
        <f t="shared" si="386"/>
        <v>#N/A</v>
      </c>
      <c r="FV54" s="179" t="e">
        <f t="shared" si="387"/>
        <v>#N/A</v>
      </c>
      <c r="FW54" s="179" t="e">
        <f t="shared" si="388"/>
        <v>#N/A</v>
      </c>
      <c r="FX54" s="179" t="e">
        <f t="shared" si="389"/>
        <v>#N/A</v>
      </c>
      <c r="FY54" s="179" t="e">
        <f t="shared" si="390"/>
        <v>#N/A</v>
      </c>
      <c r="FZ54" s="179" t="e">
        <f t="shared" si="391"/>
        <v>#N/A</v>
      </c>
      <c r="GA54" s="179" t="e">
        <f t="shared" si="392"/>
        <v>#N/A</v>
      </c>
      <c r="GB54" s="179" t="e">
        <f t="shared" si="393"/>
        <v>#N/A</v>
      </c>
      <c r="GC54" s="179" t="e">
        <f t="shared" si="394"/>
        <v>#N/A</v>
      </c>
      <c r="GD54" s="179" t="e">
        <f t="shared" si="395"/>
        <v>#N/A</v>
      </c>
      <c r="GE54" s="179" t="e">
        <f t="shared" si="396"/>
        <v>#N/A</v>
      </c>
      <c r="GF54" s="179" t="e">
        <f t="shared" si="397"/>
        <v>#N/A</v>
      </c>
      <c r="GG54" s="179" t="e">
        <f t="shared" si="398"/>
        <v>#N/A</v>
      </c>
      <c r="GH54" s="179" t="e">
        <f t="shared" si="399"/>
        <v>#N/A</v>
      </c>
      <c r="GI54" s="179" t="e">
        <f t="shared" si="400"/>
        <v>#N/A</v>
      </c>
      <c r="GJ54" s="179" t="e">
        <f t="shared" si="401"/>
        <v>#N/A</v>
      </c>
      <c r="GK54" s="179" t="e">
        <f t="shared" si="402"/>
        <v>#N/A</v>
      </c>
      <c r="GL54" s="179" t="e">
        <f t="shared" si="403"/>
        <v>#N/A</v>
      </c>
      <c r="GM54" s="179" t="e">
        <f t="shared" si="404"/>
        <v>#N/A</v>
      </c>
      <c r="GN54" s="179" t="e">
        <f t="shared" si="405"/>
        <v>#N/A</v>
      </c>
      <c r="GO54" s="179" t="e">
        <f t="shared" si="406"/>
        <v>#N/A</v>
      </c>
      <c r="GP54" s="179" t="e">
        <f t="shared" si="407"/>
        <v>#N/A</v>
      </c>
      <c r="GQ54" s="179" t="e">
        <f t="shared" si="408"/>
        <v>#N/A</v>
      </c>
      <c r="GR54" s="179" t="e">
        <f t="shared" si="409"/>
        <v>#N/A</v>
      </c>
      <c r="GS54" s="179" t="e">
        <f t="shared" si="410"/>
        <v>#N/A</v>
      </c>
      <c r="GT54" s="179" t="e">
        <f t="shared" si="411"/>
        <v>#N/A</v>
      </c>
      <c r="GU54" s="179" t="e">
        <f t="shared" si="412"/>
        <v>#N/A</v>
      </c>
      <c r="GV54" s="179" t="e">
        <f t="shared" si="413"/>
        <v>#N/A</v>
      </c>
      <c r="GW54" s="179" t="e">
        <f t="shared" si="414"/>
        <v>#N/A</v>
      </c>
      <c r="GX54" s="179" t="e">
        <f t="shared" si="415"/>
        <v>#N/A</v>
      </c>
      <c r="GY54" s="179" t="e">
        <f t="shared" si="416"/>
        <v>#N/A</v>
      </c>
      <c r="GZ54" s="179" t="e">
        <f t="shared" si="417"/>
        <v>#N/A</v>
      </c>
      <c r="HA54" s="179" t="e">
        <f t="shared" si="418"/>
        <v>#N/A</v>
      </c>
      <c r="HB54" s="179" t="e">
        <f t="shared" si="419"/>
        <v>#N/A</v>
      </c>
      <c r="HC54" s="179" t="e">
        <f t="shared" si="420"/>
        <v>#N/A</v>
      </c>
      <c r="HD54" s="179" t="e">
        <f t="shared" si="421"/>
        <v>#N/A</v>
      </c>
      <c r="HE54" s="179" t="e">
        <f t="shared" si="422"/>
        <v>#N/A</v>
      </c>
      <c r="HF54" s="179" t="e">
        <f t="shared" si="423"/>
        <v>#N/A</v>
      </c>
      <c r="HG54" s="179" t="e">
        <f t="shared" si="424"/>
        <v>#N/A</v>
      </c>
      <c r="HH54" s="179" t="e">
        <f t="shared" si="425"/>
        <v>#N/A</v>
      </c>
      <c r="HI54" s="179" t="e">
        <f t="shared" si="426"/>
        <v>#N/A</v>
      </c>
      <c r="HJ54" s="179" t="e">
        <f t="shared" si="427"/>
        <v>#N/A</v>
      </c>
      <c r="HK54" s="179" t="e">
        <f t="shared" si="428"/>
        <v>#N/A</v>
      </c>
      <c r="HL54" s="179" t="e">
        <f t="shared" si="429"/>
        <v>#N/A</v>
      </c>
      <c r="HM54" s="179" t="e">
        <f t="shared" si="430"/>
        <v>#N/A</v>
      </c>
      <c r="HN54" s="179" t="e">
        <f t="shared" si="431"/>
        <v>#N/A</v>
      </c>
      <c r="HO54" s="179" t="e">
        <f t="shared" si="432"/>
        <v>#N/A</v>
      </c>
    </row>
    <row r="55" spans="1:223" hidden="1" x14ac:dyDescent="0.25">
      <c r="A55" s="4">
        <v>52</v>
      </c>
      <c r="B55" s="104" t="str">
        <f t="shared" si="10"/>
        <v/>
      </c>
      <c r="C55" s="103"/>
      <c r="D55" s="104" t="str">
        <f t="shared" si="11"/>
        <v/>
      </c>
      <c r="E55" s="38" t="str">
        <f t="shared" si="0"/>
        <v/>
      </c>
      <c r="F55" s="38" t="str">
        <f t="shared" si="1"/>
        <v/>
      </c>
      <c r="G55" s="81" t="str">
        <f t="shared" si="12"/>
        <v/>
      </c>
      <c r="H55" s="24"/>
      <c r="I55" s="61"/>
      <c r="J55" s="82" t="str">
        <f>IF(AND(B55&gt;0,C55&gt;0,D55&gt;0,NOT(ISBLANK(H55))),(D55-B55)*VLOOKUP(H55,VLookups!$A$2:$B$8,2,FALSE),"")</f>
        <v/>
      </c>
      <c r="K55" s="83" t="str">
        <f t="shared" si="2"/>
        <v/>
      </c>
      <c r="L55" s="103"/>
      <c r="M55" s="34" t="str">
        <f>IF(AND(L55&gt;0,C55&gt;0,J55&gt;0,NOT(ISBLANK(H55))),ABS(VLOOKUP($L$1,VLookups!$A$38:$B$39,2,FALSE)-_xlfn.NORM.DIST(L55,G55,J55,TRUE)),"")</f>
        <v/>
      </c>
      <c r="N55" s="102" t="str">
        <f>IF(AND($B55&gt;0,$C55&gt;0,$D55&gt;0,NOT(ISBLANK($H55))),_xlfn.NORM.INV(ABS(VLOOKUP($L$1,VLookups!$A$38:$B$39,2,FALSE)-N$3),$G55,$J55),"")</f>
        <v/>
      </c>
      <c r="O55" s="101" t="str">
        <f>IF(AND($B55&gt;0,$C55&gt;0,$D55&gt;0,NOT(ISBLANK($H55))),_xlfn.NORM.INV(ABS(VLOOKUP($L$1,VLookups!$A$38:$B$39,2,FALSE)-O$3),$G55,$J55),"")</f>
        <v/>
      </c>
      <c r="P55" s="102" t="str">
        <f>IF(AND($B55&gt;0,$C55&gt;0,$D55&gt;0,NOT(ISBLANK($H55))),_xlfn.NORM.INV(ABS(VLOOKUP($L$1,VLookups!$A$38:$B$39,2,FALSE)-P$3),$G55,$J55),"")</f>
        <v/>
      </c>
      <c r="Q55" s="101" t="str">
        <f>IF(AND($B55&gt;0,$C55&gt;0,$D55&gt;0,NOT(ISBLANK($H55))),_xlfn.NORM.INV(ABS(VLOOKUP($L$1,VLookups!$A$38:$B$39,2,FALSE)-Q$3),$G55,$J55),"")</f>
        <v/>
      </c>
      <c r="R55" s="102" t="str">
        <f>IF(AND($B55&gt;0,$C55&gt;0,$D55&gt;0,NOT(ISBLANK($H55))),_xlfn.NORM.INV(ABS(VLOOKUP($L$1,VLookups!$A$38:$B$39,2,FALSE)-R$3),$G55,$J55),"")</f>
        <v/>
      </c>
      <c r="S55" s="101" t="str">
        <f>IF(AND($B55&gt;0,$C55&gt;0,$D55&gt;0,NOT(ISBLANK($H55))),_xlfn.NORM.INV(ABS(VLOOKUP($L$1,VLookups!$A$38:$B$39,2,FALSE)-S$3),$G55,$J55),"")</f>
        <v/>
      </c>
      <c r="T55" s="5"/>
      <c r="U55" s="178" t="str">
        <f t="shared" si="13"/>
        <v/>
      </c>
      <c r="V55" s="52" t="str">
        <f t="shared" ref="V55:AO55" si="466">IF(ISNONTEXT($U55),W55-$U55,"")</f>
        <v/>
      </c>
      <c r="W55" s="52" t="str">
        <f t="shared" si="466"/>
        <v/>
      </c>
      <c r="X55" s="52" t="str">
        <f t="shared" si="466"/>
        <v/>
      </c>
      <c r="Y55" s="52" t="str">
        <f t="shared" si="466"/>
        <v/>
      </c>
      <c r="Z55" s="52" t="str">
        <f t="shared" si="466"/>
        <v/>
      </c>
      <c r="AA55" s="52" t="str">
        <f t="shared" si="466"/>
        <v/>
      </c>
      <c r="AB55" s="52" t="str">
        <f t="shared" si="466"/>
        <v/>
      </c>
      <c r="AC55" s="52" t="str">
        <f t="shared" si="466"/>
        <v/>
      </c>
      <c r="AD55" s="52" t="str">
        <f t="shared" si="466"/>
        <v/>
      </c>
      <c r="AE55" s="52" t="str">
        <f t="shared" si="466"/>
        <v/>
      </c>
      <c r="AF55" s="52" t="str">
        <f t="shared" si="466"/>
        <v/>
      </c>
      <c r="AG55" s="52" t="str">
        <f t="shared" si="466"/>
        <v/>
      </c>
      <c r="AH55" s="52" t="str">
        <f t="shared" si="466"/>
        <v/>
      </c>
      <c r="AI55" s="52" t="str">
        <f t="shared" si="466"/>
        <v/>
      </c>
      <c r="AJ55" s="52" t="str">
        <f t="shared" si="466"/>
        <v/>
      </c>
      <c r="AK55" s="52" t="str">
        <f t="shared" si="466"/>
        <v/>
      </c>
      <c r="AL55" s="52" t="str">
        <f t="shared" si="466"/>
        <v/>
      </c>
      <c r="AM55" s="52" t="str">
        <f t="shared" si="466"/>
        <v/>
      </c>
      <c r="AN55" s="52" t="str">
        <f t="shared" si="466"/>
        <v/>
      </c>
      <c r="AO55" s="52" t="str">
        <f t="shared" si="466"/>
        <v/>
      </c>
      <c r="AP55" s="193" t="str">
        <f t="shared" si="15"/>
        <v/>
      </c>
      <c r="AQ55" s="52" t="str">
        <f t="shared" ref="AQ55:DB55" si="467">IF(ISNONTEXT($U55),AP55+$U55,"")</f>
        <v/>
      </c>
      <c r="AR55" s="52" t="str">
        <f t="shared" si="467"/>
        <v/>
      </c>
      <c r="AS55" s="52" t="str">
        <f t="shared" si="467"/>
        <v/>
      </c>
      <c r="AT55" s="52" t="str">
        <f t="shared" si="467"/>
        <v/>
      </c>
      <c r="AU55" s="52" t="str">
        <f t="shared" si="467"/>
        <v/>
      </c>
      <c r="AV55" s="52" t="str">
        <f t="shared" si="467"/>
        <v/>
      </c>
      <c r="AW55" s="52" t="str">
        <f t="shared" si="467"/>
        <v/>
      </c>
      <c r="AX55" s="52" t="str">
        <f t="shared" si="467"/>
        <v/>
      </c>
      <c r="AY55" s="52" t="str">
        <f t="shared" si="467"/>
        <v/>
      </c>
      <c r="AZ55" s="52" t="str">
        <f t="shared" si="467"/>
        <v/>
      </c>
      <c r="BA55" s="52" t="str">
        <f t="shared" si="467"/>
        <v/>
      </c>
      <c r="BB55" s="52" t="str">
        <f t="shared" si="467"/>
        <v/>
      </c>
      <c r="BC55" s="52" t="str">
        <f t="shared" si="467"/>
        <v/>
      </c>
      <c r="BD55" s="52" t="str">
        <f t="shared" si="467"/>
        <v/>
      </c>
      <c r="BE55" s="52" t="str">
        <f t="shared" si="467"/>
        <v/>
      </c>
      <c r="BF55" s="52" t="str">
        <f t="shared" si="467"/>
        <v/>
      </c>
      <c r="BG55" s="52" t="str">
        <f t="shared" si="467"/>
        <v/>
      </c>
      <c r="BH55" s="52" t="str">
        <f t="shared" si="467"/>
        <v/>
      </c>
      <c r="BI55" s="52" t="str">
        <f t="shared" si="467"/>
        <v/>
      </c>
      <c r="BJ55" s="52" t="str">
        <f t="shared" si="467"/>
        <v/>
      </c>
      <c r="BK55" s="52" t="str">
        <f t="shared" si="467"/>
        <v/>
      </c>
      <c r="BL55" s="52" t="str">
        <f t="shared" si="467"/>
        <v/>
      </c>
      <c r="BM55" s="52" t="str">
        <f t="shared" si="467"/>
        <v/>
      </c>
      <c r="BN55" s="52" t="str">
        <f t="shared" si="467"/>
        <v/>
      </c>
      <c r="BO55" s="52" t="str">
        <f t="shared" si="467"/>
        <v/>
      </c>
      <c r="BP55" s="52" t="str">
        <f t="shared" si="467"/>
        <v/>
      </c>
      <c r="BQ55" s="52" t="str">
        <f t="shared" si="467"/>
        <v/>
      </c>
      <c r="BR55" s="52" t="str">
        <f t="shared" si="467"/>
        <v/>
      </c>
      <c r="BS55" s="52" t="str">
        <f t="shared" si="467"/>
        <v/>
      </c>
      <c r="BT55" s="52" t="str">
        <f t="shared" si="467"/>
        <v/>
      </c>
      <c r="BU55" s="52" t="str">
        <f t="shared" si="467"/>
        <v/>
      </c>
      <c r="BV55" s="52" t="str">
        <f t="shared" si="467"/>
        <v/>
      </c>
      <c r="BW55" s="52" t="str">
        <f t="shared" si="467"/>
        <v/>
      </c>
      <c r="BX55" s="52" t="str">
        <f t="shared" si="467"/>
        <v/>
      </c>
      <c r="BY55" s="52" t="str">
        <f t="shared" si="467"/>
        <v/>
      </c>
      <c r="BZ55" s="52" t="str">
        <f t="shared" si="467"/>
        <v/>
      </c>
      <c r="CA55" s="52" t="str">
        <f t="shared" si="467"/>
        <v/>
      </c>
      <c r="CB55" s="52" t="str">
        <f t="shared" si="467"/>
        <v/>
      </c>
      <c r="CC55" s="52" t="str">
        <f t="shared" si="467"/>
        <v/>
      </c>
      <c r="CD55" s="52" t="str">
        <f t="shared" si="467"/>
        <v/>
      </c>
      <c r="CE55" s="52" t="str">
        <f t="shared" si="467"/>
        <v/>
      </c>
      <c r="CF55" s="52" t="str">
        <f t="shared" si="467"/>
        <v/>
      </c>
      <c r="CG55" s="52" t="str">
        <f t="shared" si="467"/>
        <v/>
      </c>
      <c r="CH55" s="52" t="str">
        <f t="shared" si="467"/>
        <v/>
      </c>
      <c r="CI55" s="52" t="str">
        <f t="shared" si="467"/>
        <v/>
      </c>
      <c r="CJ55" s="52" t="str">
        <f t="shared" si="467"/>
        <v/>
      </c>
      <c r="CK55" s="52" t="str">
        <f t="shared" si="467"/>
        <v/>
      </c>
      <c r="CL55" s="52" t="str">
        <f t="shared" si="467"/>
        <v/>
      </c>
      <c r="CM55" s="52" t="str">
        <f t="shared" si="467"/>
        <v/>
      </c>
      <c r="CN55" s="52" t="str">
        <f t="shared" si="467"/>
        <v/>
      </c>
      <c r="CO55" s="52" t="str">
        <f t="shared" si="467"/>
        <v/>
      </c>
      <c r="CP55" s="52" t="str">
        <f t="shared" si="467"/>
        <v/>
      </c>
      <c r="CQ55" s="52" t="str">
        <f t="shared" si="467"/>
        <v/>
      </c>
      <c r="CR55" s="52" t="str">
        <f t="shared" si="467"/>
        <v/>
      </c>
      <c r="CS55" s="52" t="str">
        <f t="shared" si="467"/>
        <v/>
      </c>
      <c r="CT55" s="52" t="str">
        <f t="shared" si="467"/>
        <v/>
      </c>
      <c r="CU55" s="52" t="str">
        <f t="shared" si="467"/>
        <v/>
      </c>
      <c r="CV55" s="52" t="str">
        <f t="shared" si="467"/>
        <v/>
      </c>
      <c r="CW55" s="52" t="str">
        <f t="shared" si="467"/>
        <v/>
      </c>
      <c r="CX55" s="52" t="str">
        <f t="shared" si="467"/>
        <v/>
      </c>
      <c r="CY55" s="52" t="str">
        <f t="shared" si="467"/>
        <v/>
      </c>
      <c r="CZ55" s="52" t="str">
        <f t="shared" si="467"/>
        <v/>
      </c>
      <c r="DA55" s="52" t="str">
        <f t="shared" si="467"/>
        <v/>
      </c>
      <c r="DB55" s="52" t="str">
        <f t="shared" si="467"/>
        <v/>
      </c>
      <c r="DC55" s="52" t="str">
        <f t="shared" ref="DC55:DR55" si="468">IF(ISNONTEXT($U55),DB55+$U55,"")</f>
        <v/>
      </c>
      <c r="DD55" s="52" t="str">
        <f t="shared" si="468"/>
        <v/>
      </c>
      <c r="DE55" s="52" t="str">
        <f t="shared" si="468"/>
        <v/>
      </c>
      <c r="DF55" s="52" t="str">
        <f t="shared" si="468"/>
        <v/>
      </c>
      <c r="DG55" s="52" t="str">
        <f t="shared" si="468"/>
        <v/>
      </c>
      <c r="DH55" s="52" t="str">
        <f t="shared" si="468"/>
        <v/>
      </c>
      <c r="DI55" s="52" t="str">
        <f t="shared" si="468"/>
        <v/>
      </c>
      <c r="DJ55" s="52" t="str">
        <f t="shared" si="468"/>
        <v/>
      </c>
      <c r="DK55" s="52" t="str">
        <f t="shared" si="468"/>
        <v/>
      </c>
      <c r="DL55" s="52" t="str">
        <f t="shared" si="468"/>
        <v/>
      </c>
      <c r="DM55" s="52" t="str">
        <f t="shared" si="468"/>
        <v/>
      </c>
      <c r="DN55" s="52" t="str">
        <f t="shared" si="468"/>
        <v/>
      </c>
      <c r="DO55" s="52" t="str">
        <f t="shared" si="468"/>
        <v/>
      </c>
      <c r="DP55" s="52" t="str">
        <f t="shared" si="468"/>
        <v/>
      </c>
      <c r="DQ55" s="52" t="str">
        <f t="shared" si="468"/>
        <v/>
      </c>
      <c r="DR55" s="52" t="str">
        <f t="shared" si="468"/>
        <v/>
      </c>
      <c r="DS55" s="179" t="e">
        <f t="shared" si="332"/>
        <v>#N/A</v>
      </c>
      <c r="DT55" s="179" t="e">
        <f t="shared" si="333"/>
        <v>#N/A</v>
      </c>
      <c r="DU55" s="179" t="e">
        <f t="shared" si="334"/>
        <v>#N/A</v>
      </c>
      <c r="DV55" s="179" t="e">
        <f t="shared" si="335"/>
        <v>#N/A</v>
      </c>
      <c r="DW55" s="179" t="e">
        <f t="shared" si="336"/>
        <v>#N/A</v>
      </c>
      <c r="DX55" s="179" t="e">
        <f t="shared" si="337"/>
        <v>#N/A</v>
      </c>
      <c r="DY55" s="179" t="e">
        <f t="shared" si="338"/>
        <v>#N/A</v>
      </c>
      <c r="DZ55" s="179" t="e">
        <f t="shared" si="339"/>
        <v>#N/A</v>
      </c>
      <c r="EA55" s="179" t="e">
        <f t="shared" si="340"/>
        <v>#N/A</v>
      </c>
      <c r="EB55" s="179" t="e">
        <f t="shared" si="341"/>
        <v>#N/A</v>
      </c>
      <c r="EC55" s="179" t="e">
        <f t="shared" si="342"/>
        <v>#N/A</v>
      </c>
      <c r="ED55" s="179" t="e">
        <f t="shared" si="343"/>
        <v>#N/A</v>
      </c>
      <c r="EE55" s="179" t="e">
        <f t="shared" si="344"/>
        <v>#N/A</v>
      </c>
      <c r="EF55" s="179" t="e">
        <f t="shared" si="345"/>
        <v>#N/A</v>
      </c>
      <c r="EG55" s="179" t="e">
        <f t="shared" si="346"/>
        <v>#N/A</v>
      </c>
      <c r="EH55" s="179" t="e">
        <f t="shared" si="347"/>
        <v>#N/A</v>
      </c>
      <c r="EI55" s="179" t="e">
        <f t="shared" si="348"/>
        <v>#N/A</v>
      </c>
      <c r="EJ55" s="179" t="e">
        <f t="shared" si="349"/>
        <v>#N/A</v>
      </c>
      <c r="EK55" s="179" t="e">
        <f t="shared" si="350"/>
        <v>#N/A</v>
      </c>
      <c r="EL55" s="179" t="e">
        <f t="shared" si="351"/>
        <v>#N/A</v>
      </c>
      <c r="EM55" s="179" t="e">
        <f t="shared" si="352"/>
        <v>#N/A</v>
      </c>
      <c r="EN55" s="179" t="e">
        <f t="shared" si="353"/>
        <v>#N/A</v>
      </c>
      <c r="EO55" s="179" t="e">
        <f t="shared" si="354"/>
        <v>#N/A</v>
      </c>
      <c r="EP55" s="179" t="e">
        <f t="shared" si="355"/>
        <v>#N/A</v>
      </c>
      <c r="EQ55" s="179" t="e">
        <f t="shared" si="356"/>
        <v>#N/A</v>
      </c>
      <c r="ER55" s="179" t="e">
        <f t="shared" si="357"/>
        <v>#N/A</v>
      </c>
      <c r="ES55" s="179" t="e">
        <f t="shared" si="358"/>
        <v>#N/A</v>
      </c>
      <c r="ET55" s="179" t="e">
        <f t="shared" si="359"/>
        <v>#N/A</v>
      </c>
      <c r="EU55" s="179" t="e">
        <f t="shared" si="360"/>
        <v>#N/A</v>
      </c>
      <c r="EV55" s="179" t="e">
        <f t="shared" si="361"/>
        <v>#N/A</v>
      </c>
      <c r="EW55" s="179" t="e">
        <f t="shared" si="362"/>
        <v>#N/A</v>
      </c>
      <c r="EX55" s="179" t="e">
        <f t="shared" si="363"/>
        <v>#N/A</v>
      </c>
      <c r="EY55" s="179" t="e">
        <f t="shared" si="364"/>
        <v>#N/A</v>
      </c>
      <c r="EZ55" s="179" t="e">
        <f t="shared" si="365"/>
        <v>#N/A</v>
      </c>
      <c r="FA55" s="179" t="e">
        <f t="shared" si="366"/>
        <v>#N/A</v>
      </c>
      <c r="FB55" s="179" t="e">
        <f t="shared" si="367"/>
        <v>#N/A</v>
      </c>
      <c r="FC55" s="179" t="e">
        <f t="shared" si="368"/>
        <v>#N/A</v>
      </c>
      <c r="FD55" s="179" t="e">
        <f t="shared" si="369"/>
        <v>#N/A</v>
      </c>
      <c r="FE55" s="179" t="e">
        <f t="shared" si="370"/>
        <v>#N/A</v>
      </c>
      <c r="FF55" s="179" t="e">
        <f t="shared" si="371"/>
        <v>#N/A</v>
      </c>
      <c r="FG55" s="179" t="e">
        <f t="shared" si="372"/>
        <v>#N/A</v>
      </c>
      <c r="FH55" s="179" t="e">
        <f t="shared" si="373"/>
        <v>#N/A</v>
      </c>
      <c r="FI55" s="179" t="e">
        <f t="shared" si="374"/>
        <v>#N/A</v>
      </c>
      <c r="FJ55" s="179" t="e">
        <f t="shared" si="375"/>
        <v>#N/A</v>
      </c>
      <c r="FK55" s="179" t="e">
        <f t="shared" si="376"/>
        <v>#N/A</v>
      </c>
      <c r="FL55" s="179" t="e">
        <f t="shared" si="377"/>
        <v>#N/A</v>
      </c>
      <c r="FM55" s="179" t="e">
        <f t="shared" si="378"/>
        <v>#N/A</v>
      </c>
      <c r="FN55" s="179" t="e">
        <f t="shared" si="379"/>
        <v>#N/A</v>
      </c>
      <c r="FO55" s="179" t="e">
        <f t="shared" si="380"/>
        <v>#N/A</v>
      </c>
      <c r="FP55" s="179" t="e">
        <f t="shared" si="381"/>
        <v>#N/A</v>
      </c>
      <c r="FQ55" s="179" t="e">
        <f t="shared" si="382"/>
        <v>#N/A</v>
      </c>
      <c r="FR55" s="179" t="e">
        <f t="shared" si="383"/>
        <v>#N/A</v>
      </c>
      <c r="FS55" s="179" t="e">
        <f t="shared" si="384"/>
        <v>#N/A</v>
      </c>
      <c r="FT55" s="179" t="e">
        <f t="shared" si="385"/>
        <v>#N/A</v>
      </c>
      <c r="FU55" s="179" t="e">
        <f t="shared" si="386"/>
        <v>#N/A</v>
      </c>
      <c r="FV55" s="179" t="e">
        <f t="shared" si="387"/>
        <v>#N/A</v>
      </c>
      <c r="FW55" s="179" t="e">
        <f t="shared" si="388"/>
        <v>#N/A</v>
      </c>
      <c r="FX55" s="179" t="e">
        <f t="shared" si="389"/>
        <v>#N/A</v>
      </c>
      <c r="FY55" s="179" t="e">
        <f t="shared" si="390"/>
        <v>#N/A</v>
      </c>
      <c r="FZ55" s="179" t="e">
        <f t="shared" si="391"/>
        <v>#N/A</v>
      </c>
      <c r="GA55" s="179" t="e">
        <f t="shared" si="392"/>
        <v>#N/A</v>
      </c>
      <c r="GB55" s="179" t="e">
        <f t="shared" si="393"/>
        <v>#N/A</v>
      </c>
      <c r="GC55" s="179" t="e">
        <f t="shared" si="394"/>
        <v>#N/A</v>
      </c>
      <c r="GD55" s="179" t="e">
        <f t="shared" si="395"/>
        <v>#N/A</v>
      </c>
      <c r="GE55" s="179" t="e">
        <f t="shared" si="396"/>
        <v>#N/A</v>
      </c>
      <c r="GF55" s="179" t="e">
        <f t="shared" si="397"/>
        <v>#N/A</v>
      </c>
      <c r="GG55" s="179" t="e">
        <f t="shared" si="398"/>
        <v>#N/A</v>
      </c>
      <c r="GH55" s="179" t="e">
        <f t="shared" si="399"/>
        <v>#N/A</v>
      </c>
      <c r="GI55" s="179" t="e">
        <f t="shared" si="400"/>
        <v>#N/A</v>
      </c>
      <c r="GJ55" s="179" t="e">
        <f t="shared" si="401"/>
        <v>#N/A</v>
      </c>
      <c r="GK55" s="179" t="e">
        <f t="shared" si="402"/>
        <v>#N/A</v>
      </c>
      <c r="GL55" s="179" t="e">
        <f t="shared" si="403"/>
        <v>#N/A</v>
      </c>
      <c r="GM55" s="179" t="e">
        <f t="shared" si="404"/>
        <v>#N/A</v>
      </c>
      <c r="GN55" s="179" t="e">
        <f t="shared" si="405"/>
        <v>#N/A</v>
      </c>
      <c r="GO55" s="179" t="e">
        <f t="shared" si="406"/>
        <v>#N/A</v>
      </c>
      <c r="GP55" s="179" t="e">
        <f t="shared" si="407"/>
        <v>#N/A</v>
      </c>
      <c r="GQ55" s="179" t="e">
        <f t="shared" si="408"/>
        <v>#N/A</v>
      </c>
      <c r="GR55" s="179" t="e">
        <f t="shared" si="409"/>
        <v>#N/A</v>
      </c>
      <c r="GS55" s="179" t="e">
        <f t="shared" si="410"/>
        <v>#N/A</v>
      </c>
      <c r="GT55" s="179" t="e">
        <f t="shared" si="411"/>
        <v>#N/A</v>
      </c>
      <c r="GU55" s="179" t="e">
        <f t="shared" si="412"/>
        <v>#N/A</v>
      </c>
      <c r="GV55" s="179" t="e">
        <f t="shared" si="413"/>
        <v>#N/A</v>
      </c>
      <c r="GW55" s="179" t="e">
        <f t="shared" si="414"/>
        <v>#N/A</v>
      </c>
      <c r="GX55" s="179" t="e">
        <f t="shared" si="415"/>
        <v>#N/A</v>
      </c>
      <c r="GY55" s="179" t="e">
        <f t="shared" si="416"/>
        <v>#N/A</v>
      </c>
      <c r="GZ55" s="179" t="e">
        <f t="shared" si="417"/>
        <v>#N/A</v>
      </c>
      <c r="HA55" s="179" t="e">
        <f t="shared" si="418"/>
        <v>#N/A</v>
      </c>
      <c r="HB55" s="179" t="e">
        <f t="shared" si="419"/>
        <v>#N/A</v>
      </c>
      <c r="HC55" s="179" t="e">
        <f t="shared" si="420"/>
        <v>#N/A</v>
      </c>
      <c r="HD55" s="179" t="e">
        <f t="shared" si="421"/>
        <v>#N/A</v>
      </c>
      <c r="HE55" s="179" t="e">
        <f t="shared" si="422"/>
        <v>#N/A</v>
      </c>
      <c r="HF55" s="179" t="e">
        <f t="shared" si="423"/>
        <v>#N/A</v>
      </c>
      <c r="HG55" s="179" t="e">
        <f t="shared" si="424"/>
        <v>#N/A</v>
      </c>
      <c r="HH55" s="179" t="e">
        <f t="shared" si="425"/>
        <v>#N/A</v>
      </c>
      <c r="HI55" s="179" t="e">
        <f t="shared" si="426"/>
        <v>#N/A</v>
      </c>
      <c r="HJ55" s="179" t="e">
        <f t="shared" si="427"/>
        <v>#N/A</v>
      </c>
      <c r="HK55" s="179" t="e">
        <f t="shared" si="428"/>
        <v>#N/A</v>
      </c>
      <c r="HL55" s="179" t="e">
        <f t="shared" si="429"/>
        <v>#N/A</v>
      </c>
      <c r="HM55" s="179" t="e">
        <f t="shared" si="430"/>
        <v>#N/A</v>
      </c>
      <c r="HN55" s="179" t="e">
        <f t="shared" si="431"/>
        <v>#N/A</v>
      </c>
      <c r="HO55" s="179" t="e">
        <f t="shared" si="432"/>
        <v>#N/A</v>
      </c>
    </row>
    <row r="56" spans="1:223" hidden="1" x14ac:dyDescent="0.25">
      <c r="A56" s="4">
        <v>53</v>
      </c>
      <c r="B56" s="104" t="str">
        <f t="shared" si="10"/>
        <v/>
      </c>
      <c r="C56" s="103"/>
      <c r="D56" s="104" t="str">
        <f t="shared" si="11"/>
        <v/>
      </c>
      <c r="E56" s="38" t="str">
        <f t="shared" si="0"/>
        <v/>
      </c>
      <c r="F56" s="38" t="str">
        <f t="shared" si="1"/>
        <v/>
      </c>
      <c r="G56" s="81" t="str">
        <f t="shared" si="12"/>
        <v/>
      </c>
      <c r="H56" s="24"/>
      <c r="I56" s="61"/>
      <c r="J56" s="82" t="str">
        <f>IF(AND(B56&gt;0,C56&gt;0,D56&gt;0,NOT(ISBLANK(H56))),(D56-B56)*VLOOKUP(H56,VLookups!$A$2:$B$8,2,FALSE),"")</f>
        <v/>
      </c>
      <c r="K56" s="83" t="str">
        <f t="shared" si="2"/>
        <v/>
      </c>
      <c r="L56" s="103"/>
      <c r="M56" s="34" t="str">
        <f>IF(AND(L56&gt;0,C56&gt;0,J56&gt;0,NOT(ISBLANK(H56))),ABS(VLOOKUP($L$1,VLookups!$A$38:$B$39,2,FALSE)-_xlfn.NORM.DIST(L56,G56,J56,TRUE)),"")</f>
        <v/>
      </c>
      <c r="N56" s="102" t="str">
        <f>IF(AND($B56&gt;0,$C56&gt;0,$D56&gt;0,NOT(ISBLANK($H56))),_xlfn.NORM.INV(ABS(VLOOKUP($L$1,VLookups!$A$38:$B$39,2,FALSE)-N$3),$G56,$J56),"")</f>
        <v/>
      </c>
      <c r="O56" s="101" t="str">
        <f>IF(AND($B56&gt;0,$C56&gt;0,$D56&gt;0,NOT(ISBLANK($H56))),_xlfn.NORM.INV(ABS(VLOOKUP($L$1,VLookups!$A$38:$B$39,2,FALSE)-O$3),$G56,$J56),"")</f>
        <v/>
      </c>
      <c r="P56" s="102" t="str">
        <f>IF(AND($B56&gt;0,$C56&gt;0,$D56&gt;0,NOT(ISBLANK($H56))),_xlfn.NORM.INV(ABS(VLOOKUP($L$1,VLookups!$A$38:$B$39,2,FALSE)-P$3),$G56,$J56),"")</f>
        <v/>
      </c>
      <c r="Q56" s="101" t="str">
        <f>IF(AND($B56&gt;0,$C56&gt;0,$D56&gt;0,NOT(ISBLANK($H56))),_xlfn.NORM.INV(ABS(VLOOKUP($L$1,VLookups!$A$38:$B$39,2,FALSE)-Q$3),$G56,$J56),"")</f>
        <v/>
      </c>
      <c r="R56" s="102" t="str">
        <f>IF(AND($B56&gt;0,$C56&gt;0,$D56&gt;0,NOT(ISBLANK($H56))),_xlfn.NORM.INV(ABS(VLOOKUP($L$1,VLookups!$A$38:$B$39,2,FALSE)-R$3),$G56,$J56),"")</f>
        <v/>
      </c>
      <c r="S56" s="101" t="str">
        <f>IF(AND($B56&gt;0,$C56&gt;0,$D56&gt;0,NOT(ISBLANK($H56))),_xlfn.NORM.INV(ABS(VLOOKUP($L$1,VLookups!$A$38:$B$39,2,FALSE)-S$3),$G56,$J56),"")</f>
        <v/>
      </c>
      <c r="T56" s="5"/>
      <c r="U56" s="178" t="str">
        <f t="shared" si="13"/>
        <v/>
      </c>
      <c r="V56" s="52" t="str">
        <f t="shared" ref="V56:AO56" si="469">IF(ISNONTEXT($U56),W56-$U56,"")</f>
        <v/>
      </c>
      <c r="W56" s="52" t="str">
        <f t="shared" si="469"/>
        <v/>
      </c>
      <c r="X56" s="52" t="str">
        <f t="shared" si="469"/>
        <v/>
      </c>
      <c r="Y56" s="52" t="str">
        <f t="shared" si="469"/>
        <v/>
      </c>
      <c r="Z56" s="52" t="str">
        <f t="shared" si="469"/>
        <v/>
      </c>
      <c r="AA56" s="52" t="str">
        <f t="shared" si="469"/>
        <v/>
      </c>
      <c r="AB56" s="52" t="str">
        <f t="shared" si="469"/>
        <v/>
      </c>
      <c r="AC56" s="52" t="str">
        <f t="shared" si="469"/>
        <v/>
      </c>
      <c r="AD56" s="52" t="str">
        <f t="shared" si="469"/>
        <v/>
      </c>
      <c r="AE56" s="52" t="str">
        <f t="shared" si="469"/>
        <v/>
      </c>
      <c r="AF56" s="52" t="str">
        <f t="shared" si="469"/>
        <v/>
      </c>
      <c r="AG56" s="52" t="str">
        <f t="shared" si="469"/>
        <v/>
      </c>
      <c r="AH56" s="52" t="str">
        <f t="shared" si="469"/>
        <v/>
      </c>
      <c r="AI56" s="52" t="str">
        <f t="shared" si="469"/>
        <v/>
      </c>
      <c r="AJ56" s="52" t="str">
        <f t="shared" si="469"/>
        <v/>
      </c>
      <c r="AK56" s="52" t="str">
        <f t="shared" si="469"/>
        <v/>
      </c>
      <c r="AL56" s="52" t="str">
        <f t="shared" si="469"/>
        <v/>
      </c>
      <c r="AM56" s="52" t="str">
        <f t="shared" si="469"/>
        <v/>
      </c>
      <c r="AN56" s="52" t="str">
        <f t="shared" si="469"/>
        <v/>
      </c>
      <c r="AO56" s="52" t="str">
        <f t="shared" si="469"/>
        <v/>
      </c>
      <c r="AP56" s="193" t="str">
        <f t="shared" si="15"/>
        <v/>
      </c>
      <c r="AQ56" s="52" t="str">
        <f t="shared" ref="AQ56:DB56" si="470">IF(ISNONTEXT($U56),AP56+$U56,"")</f>
        <v/>
      </c>
      <c r="AR56" s="52" t="str">
        <f t="shared" si="470"/>
        <v/>
      </c>
      <c r="AS56" s="52" t="str">
        <f t="shared" si="470"/>
        <v/>
      </c>
      <c r="AT56" s="52" t="str">
        <f t="shared" si="470"/>
        <v/>
      </c>
      <c r="AU56" s="52" t="str">
        <f t="shared" si="470"/>
        <v/>
      </c>
      <c r="AV56" s="52" t="str">
        <f t="shared" si="470"/>
        <v/>
      </c>
      <c r="AW56" s="52" t="str">
        <f t="shared" si="470"/>
        <v/>
      </c>
      <c r="AX56" s="52" t="str">
        <f t="shared" si="470"/>
        <v/>
      </c>
      <c r="AY56" s="52" t="str">
        <f t="shared" si="470"/>
        <v/>
      </c>
      <c r="AZ56" s="52" t="str">
        <f t="shared" si="470"/>
        <v/>
      </c>
      <c r="BA56" s="52" t="str">
        <f t="shared" si="470"/>
        <v/>
      </c>
      <c r="BB56" s="52" t="str">
        <f t="shared" si="470"/>
        <v/>
      </c>
      <c r="BC56" s="52" t="str">
        <f t="shared" si="470"/>
        <v/>
      </c>
      <c r="BD56" s="52" t="str">
        <f t="shared" si="470"/>
        <v/>
      </c>
      <c r="BE56" s="52" t="str">
        <f t="shared" si="470"/>
        <v/>
      </c>
      <c r="BF56" s="52" t="str">
        <f t="shared" si="470"/>
        <v/>
      </c>
      <c r="BG56" s="52" t="str">
        <f t="shared" si="470"/>
        <v/>
      </c>
      <c r="BH56" s="52" t="str">
        <f t="shared" si="470"/>
        <v/>
      </c>
      <c r="BI56" s="52" t="str">
        <f t="shared" si="470"/>
        <v/>
      </c>
      <c r="BJ56" s="52" t="str">
        <f t="shared" si="470"/>
        <v/>
      </c>
      <c r="BK56" s="52" t="str">
        <f t="shared" si="470"/>
        <v/>
      </c>
      <c r="BL56" s="52" t="str">
        <f t="shared" si="470"/>
        <v/>
      </c>
      <c r="BM56" s="52" t="str">
        <f t="shared" si="470"/>
        <v/>
      </c>
      <c r="BN56" s="52" t="str">
        <f t="shared" si="470"/>
        <v/>
      </c>
      <c r="BO56" s="52" t="str">
        <f t="shared" si="470"/>
        <v/>
      </c>
      <c r="BP56" s="52" t="str">
        <f t="shared" si="470"/>
        <v/>
      </c>
      <c r="BQ56" s="52" t="str">
        <f t="shared" si="470"/>
        <v/>
      </c>
      <c r="BR56" s="52" t="str">
        <f t="shared" si="470"/>
        <v/>
      </c>
      <c r="BS56" s="52" t="str">
        <f t="shared" si="470"/>
        <v/>
      </c>
      <c r="BT56" s="52" t="str">
        <f t="shared" si="470"/>
        <v/>
      </c>
      <c r="BU56" s="52" t="str">
        <f t="shared" si="470"/>
        <v/>
      </c>
      <c r="BV56" s="52" t="str">
        <f t="shared" si="470"/>
        <v/>
      </c>
      <c r="BW56" s="52" t="str">
        <f t="shared" si="470"/>
        <v/>
      </c>
      <c r="BX56" s="52" t="str">
        <f t="shared" si="470"/>
        <v/>
      </c>
      <c r="BY56" s="52" t="str">
        <f t="shared" si="470"/>
        <v/>
      </c>
      <c r="BZ56" s="52" t="str">
        <f t="shared" si="470"/>
        <v/>
      </c>
      <c r="CA56" s="52" t="str">
        <f t="shared" si="470"/>
        <v/>
      </c>
      <c r="CB56" s="52" t="str">
        <f t="shared" si="470"/>
        <v/>
      </c>
      <c r="CC56" s="52" t="str">
        <f t="shared" si="470"/>
        <v/>
      </c>
      <c r="CD56" s="52" t="str">
        <f t="shared" si="470"/>
        <v/>
      </c>
      <c r="CE56" s="52" t="str">
        <f t="shared" si="470"/>
        <v/>
      </c>
      <c r="CF56" s="52" t="str">
        <f t="shared" si="470"/>
        <v/>
      </c>
      <c r="CG56" s="52" t="str">
        <f t="shared" si="470"/>
        <v/>
      </c>
      <c r="CH56" s="52" t="str">
        <f t="shared" si="470"/>
        <v/>
      </c>
      <c r="CI56" s="52" t="str">
        <f t="shared" si="470"/>
        <v/>
      </c>
      <c r="CJ56" s="52" t="str">
        <f t="shared" si="470"/>
        <v/>
      </c>
      <c r="CK56" s="52" t="str">
        <f t="shared" si="470"/>
        <v/>
      </c>
      <c r="CL56" s="52" t="str">
        <f t="shared" si="470"/>
        <v/>
      </c>
      <c r="CM56" s="52" t="str">
        <f t="shared" si="470"/>
        <v/>
      </c>
      <c r="CN56" s="52" t="str">
        <f t="shared" si="470"/>
        <v/>
      </c>
      <c r="CO56" s="52" t="str">
        <f t="shared" si="470"/>
        <v/>
      </c>
      <c r="CP56" s="52" t="str">
        <f t="shared" si="470"/>
        <v/>
      </c>
      <c r="CQ56" s="52" t="str">
        <f t="shared" si="470"/>
        <v/>
      </c>
      <c r="CR56" s="52" t="str">
        <f t="shared" si="470"/>
        <v/>
      </c>
      <c r="CS56" s="52" t="str">
        <f t="shared" si="470"/>
        <v/>
      </c>
      <c r="CT56" s="52" t="str">
        <f t="shared" si="470"/>
        <v/>
      </c>
      <c r="CU56" s="52" t="str">
        <f t="shared" si="470"/>
        <v/>
      </c>
      <c r="CV56" s="52" t="str">
        <f t="shared" si="470"/>
        <v/>
      </c>
      <c r="CW56" s="52" t="str">
        <f t="shared" si="470"/>
        <v/>
      </c>
      <c r="CX56" s="52" t="str">
        <f t="shared" si="470"/>
        <v/>
      </c>
      <c r="CY56" s="52" t="str">
        <f t="shared" si="470"/>
        <v/>
      </c>
      <c r="CZ56" s="52" t="str">
        <f t="shared" si="470"/>
        <v/>
      </c>
      <c r="DA56" s="52" t="str">
        <f t="shared" si="470"/>
        <v/>
      </c>
      <c r="DB56" s="52" t="str">
        <f t="shared" si="470"/>
        <v/>
      </c>
      <c r="DC56" s="52" t="str">
        <f t="shared" ref="DC56:DR56" si="471">IF(ISNONTEXT($U56),DB56+$U56,"")</f>
        <v/>
      </c>
      <c r="DD56" s="52" t="str">
        <f t="shared" si="471"/>
        <v/>
      </c>
      <c r="DE56" s="52" t="str">
        <f t="shared" si="471"/>
        <v/>
      </c>
      <c r="DF56" s="52" t="str">
        <f t="shared" si="471"/>
        <v/>
      </c>
      <c r="DG56" s="52" t="str">
        <f t="shared" si="471"/>
        <v/>
      </c>
      <c r="DH56" s="52" t="str">
        <f t="shared" si="471"/>
        <v/>
      </c>
      <c r="DI56" s="52" t="str">
        <f t="shared" si="471"/>
        <v/>
      </c>
      <c r="DJ56" s="52" t="str">
        <f t="shared" si="471"/>
        <v/>
      </c>
      <c r="DK56" s="52" t="str">
        <f t="shared" si="471"/>
        <v/>
      </c>
      <c r="DL56" s="52" t="str">
        <f t="shared" si="471"/>
        <v/>
      </c>
      <c r="DM56" s="52" t="str">
        <f t="shared" si="471"/>
        <v/>
      </c>
      <c r="DN56" s="52" t="str">
        <f t="shared" si="471"/>
        <v/>
      </c>
      <c r="DO56" s="52" t="str">
        <f t="shared" si="471"/>
        <v/>
      </c>
      <c r="DP56" s="52" t="str">
        <f t="shared" si="471"/>
        <v/>
      </c>
      <c r="DQ56" s="52" t="str">
        <f t="shared" si="471"/>
        <v/>
      </c>
      <c r="DR56" s="52" t="str">
        <f t="shared" si="471"/>
        <v/>
      </c>
      <c r="DS56" s="179" t="e">
        <f t="shared" si="332"/>
        <v>#N/A</v>
      </c>
      <c r="DT56" s="179" t="e">
        <f t="shared" si="333"/>
        <v>#N/A</v>
      </c>
      <c r="DU56" s="179" t="e">
        <f t="shared" si="334"/>
        <v>#N/A</v>
      </c>
      <c r="DV56" s="179" t="e">
        <f t="shared" si="335"/>
        <v>#N/A</v>
      </c>
      <c r="DW56" s="179" t="e">
        <f t="shared" si="336"/>
        <v>#N/A</v>
      </c>
      <c r="DX56" s="179" t="e">
        <f t="shared" si="337"/>
        <v>#N/A</v>
      </c>
      <c r="DY56" s="179" t="e">
        <f t="shared" si="338"/>
        <v>#N/A</v>
      </c>
      <c r="DZ56" s="179" t="e">
        <f t="shared" si="339"/>
        <v>#N/A</v>
      </c>
      <c r="EA56" s="179" t="e">
        <f t="shared" si="340"/>
        <v>#N/A</v>
      </c>
      <c r="EB56" s="179" t="e">
        <f t="shared" si="341"/>
        <v>#N/A</v>
      </c>
      <c r="EC56" s="179" t="e">
        <f t="shared" si="342"/>
        <v>#N/A</v>
      </c>
      <c r="ED56" s="179" t="e">
        <f t="shared" si="343"/>
        <v>#N/A</v>
      </c>
      <c r="EE56" s="179" t="e">
        <f t="shared" si="344"/>
        <v>#N/A</v>
      </c>
      <c r="EF56" s="179" t="e">
        <f t="shared" si="345"/>
        <v>#N/A</v>
      </c>
      <c r="EG56" s="179" t="e">
        <f t="shared" si="346"/>
        <v>#N/A</v>
      </c>
      <c r="EH56" s="179" t="e">
        <f t="shared" si="347"/>
        <v>#N/A</v>
      </c>
      <c r="EI56" s="179" t="e">
        <f t="shared" si="348"/>
        <v>#N/A</v>
      </c>
      <c r="EJ56" s="179" t="e">
        <f t="shared" si="349"/>
        <v>#N/A</v>
      </c>
      <c r="EK56" s="179" t="e">
        <f t="shared" si="350"/>
        <v>#N/A</v>
      </c>
      <c r="EL56" s="179" t="e">
        <f t="shared" si="351"/>
        <v>#N/A</v>
      </c>
      <c r="EM56" s="179" t="e">
        <f t="shared" si="352"/>
        <v>#N/A</v>
      </c>
      <c r="EN56" s="179" t="e">
        <f t="shared" si="353"/>
        <v>#N/A</v>
      </c>
      <c r="EO56" s="179" t="e">
        <f t="shared" si="354"/>
        <v>#N/A</v>
      </c>
      <c r="EP56" s="179" t="e">
        <f t="shared" si="355"/>
        <v>#N/A</v>
      </c>
      <c r="EQ56" s="179" t="e">
        <f t="shared" si="356"/>
        <v>#N/A</v>
      </c>
      <c r="ER56" s="179" t="e">
        <f t="shared" si="357"/>
        <v>#N/A</v>
      </c>
      <c r="ES56" s="179" t="e">
        <f t="shared" si="358"/>
        <v>#N/A</v>
      </c>
      <c r="ET56" s="179" t="e">
        <f t="shared" si="359"/>
        <v>#N/A</v>
      </c>
      <c r="EU56" s="179" t="e">
        <f t="shared" si="360"/>
        <v>#N/A</v>
      </c>
      <c r="EV56" s="179" t="e">
        <f t="shared" si="361"/>
        <v>#N/A</v>
      </c>
      <c r="EW56" s="179" t="e">
        <f t="shared" si="362"/>
        <v>#N/A</v>
      </c>
      <c r="EX56" s="179" t="e">
        <f t="shared" si="363"/>
        <v>#N/A</v>
      </c>
      <c r="EY56" s="179" t="e">
        <f t="shared" si="364"/>
        <v>#N/A</v>
      </c>
      <c r="EZ56" s="179" t="e">
        <f t="shared" si="365"/>
        <v>#N/A</v>
      </c>
      <c r="FA56" s="179" t="e">
        <f t="shared" si="366"/>
        <v>#N/A</v>
      </c>
      <c r="FB56" s="179" t="e">
        <f t="shared" si="367"/>
        <v>#N/A</v>
      </c>
      <c r="FC56" s="179" t="e">
        <f t="shared" si="368"/>
        <v>#N/A</v>
      </c>
      <c r="FD56" s="179" t="e">
        <f t="shared" si="369"/>
        <v>#N/A</v>
      </c>
      <c r="FE56" s="179" t="e">
        <f t="shared" si="370"/>
        <v>#N/A</v>
      </c>
      <c r="FF56" s="179" t="e">
        <f t="shared" si="371"/>
        <v>#N/A</v>
      </c>
      <c r="FG56" s="179" t="e">
        <f t="shared" si="372"/>
        <v>#N/A</v>
      </c>
      <c r="FH56" s="179" t="e">
        <f t="shared" si="373"/>
        <v>#N/A</v>
      </c>
      <c r="FI56" s="179" t="e">
        <f t="shared" si="374"/>
        <v>#N/A</v>
      </c>
      <c r="FJ56" s="179" t="e">
        <f t="shared" si="375"/>
        <v>#N/A</v>
      </c>
      <c r="FK56" s="179" t="e">
        <f t="shared" si="376"/>
        <v>#N/A</v>
      </c>
      <c r="FL56" s="179" t="e">
        <f t="shared" si="377"/>
        <v>#N/A</v>
      </c>
      <c r="FM56" s="179" t="e">
        <f t="shared" si="378"/>
        <v>#N/A</v>
      </c>
      <c r="FN56" s="179" t="e">
        <f t="shared" si="379"/>
        <v>#N/A</v>
      </c>
      <c r="FO56" s="179" t="e">
        <f t="shared" si="380"/>
        <v>#N/A</v>
      </c>
      <c r="FP56" s="179" t="e">
        <f t="shared" si="381"/>
        <v>#N/A</v>
      </c>
      <c r="FQ56" s="179" t="e">
        <f t="shared" si="382"/>
        <v>#N/A</v>
      </c>
      <c r="FR56" s="179" t="e">
        <f t="shared" si="383"/>
        <v>#N/A</v>
      </c>
      <c r="FS56" s="179" t="e">
        <f t="shared" si="384"/>
        <v>#N/A</v>
      </c>
      <c r="FT56" s="179" t="e">
        <f t="shared" si="385"/>
        <v>#N/A</v>
      </c>
      <c r="FU56" s="179" t="e">
        <f t="shared" si="386"/>
        <v>#N/A</v>
      </c>
      <c r="FV56" s="179" t="e">
        <f t="shared" si="387"/>
        <v>#N/A</v>
      </c>
      <c r="FW56" s="179" t="e">
        <f t="shared" si="388"/>
        <v>#N/A</v>
      </c>
      <c r="FX56" s="179" t="e">
        <f t="shared" si="389"/>
        <v>#N/A</v>
      </c>
      <c r="FY56" s="179" t="e">
        <f t="shared" si="390"/>
        <v>#N/A</v>
      </c>
      <c r="FZ56" s="179" t="e">
        <f t="shared" si="391"/>
        <v>#N/A</v>
      </c>
      <c r="GA56" s="179" t="e">
        <f t="shared" si="392"/>
        <v>#N/A</v>
      </c>
      <c r="GB56" s="179" t="e">
        <f t="shared" si="393"/>
        <v>#N/A</v>
      </c>
      <c r="GC56" s="179" t="e">
        <f t="shared" si="394"/>
        <v>#N/A</v>
      </c>
      <c r="GD56" s="179" t="e">
        <f t="shared" si="395"/>
        <v>#N/A</v>
      </c>
      <c r="GE56" s="179" t="e">
        <f t="shared" si="396"/>
        <v>#N/A</v>
      </c>
      <c r="GF56" s="179" t="e">
        <f t="shared" si="397"/>
        <v>#N/A</v>
      </c>
      <c r="GG56" s="179" t="e">
        <f t="shared" si="398"/>
        <v>#N/A</v>
      </c>
      <c r="GH56" s="179" t="e">
        <f t="shared" si="399"/>
        <v>#N/A</v>
      </c>
      <c r="GI56" s="179" t="e">
        <f t="shared" si="400"/>
        <v>#N/A</v>
      </c>
      <c r="GJ56" s="179" t="e">
        <f t="shared" si="401"/>
        <v>#N/A</v>
      </c>
      <c r="GK56" s="179" t="e">
        <f t="shared" si="402"/>
        <v>#N/A</v>
      </c>
      <c r="GL56" s="179" t="e">
        <f t="shared" si="403"/>
        <v>#N/A</v>
      </c>
      <c r="GM56" s="179" t="e">
        <f t="shared" si="404"/>
        <v>#N/A</v>
      </c>
      <c r="GN56" s="179" t="e">
        <f t="shared" si="405"/>
        <v>#N/A</v>
      </c>
      <c r="GO56" s="179" t="e">
        <f t="shared" si="406"/>
        <v>#N/A</v>
      </c>
      <c r="GP56" s="179" t="e">
        <f t="shared" si="407"/>
        <v>#N/A</v>
      </c>
      <c r="GQ56" s="179" t="e">
        <f t="shared" si="408"/>
        <v>#N/A</v>
      </c>
      <c r="GR56" s="179" t="e">
        <f t="shared" si="409"/>
        <v>#N/A</v>
      </c>
      <c r="GS56" s="179" t="e">
        <f t="shared" si="410"/>
        <v>#N/A</v>
      </c>
      <c r="GT56" s="179" t="e">
        <f t="shared" si="411"/>
        <v>#N/A</v>
      </c>
      <c r="GU56" s="179" t="e">
        <f t="shared" si="412"/>
        <v>#N/A</v>
      </c>
      <c r="GV56" s="179" t="e">
        <f t="shared" si="413"/>
        <v>#N/A</v>
      </c>
      <c r="GW56" s="179" t="e">
        <f t="shared" si="414"/>
        <v>#N/A</v>
      </c>
      <c r="GX56" s="179" t="e">
        <f t="shared" si="415"/>
        <v>#N/A</v>
      </c>
      <c r="GY56" s="179" t="e">
        <f t="shared" si="416"/>
        <v>#N/A</v>
      </c>
      <c r="GZ56" s="179" t="e">
        <f t="shared" si="417"/>
        <v>#N/A</v>
      </c>
      <c r="HA56" s="179" t="e">
        <f t="shared" si="418"/>
        <v>#N/A</v>
      </c>
      <c r="HB56" s="179" t="e">
        <f t="shared" si="419"/>
        <v>#N/A</v>
      </c>
      <c r="HC56" s="179" t="e">
        <f t="shared" si="420"/>
        <v>#N/A</v>
      </c>
      <c r="HD56" s="179" t="e">
        <f t="shared" si="421"/>
        <v>#N/A</v>
      </c>
      <c r="HE56" s="179" t="e">
        <f t="shared" si="422"/>
        <v>#N/A</v>
      </c>
      <c r="HF56" s="179" t="e">
        <f t="shared" si="423"/>
        <v>#N/A</v>
      </c>
      <c r="HG56" s="179" t="e">
        <f t="shared" si="424"/>
        <v>#N/A</v>
      </c>
      <c r="HH56" s="179" t="e">
        <f t="shared" si="425"/>
        <v>#N/A</v>
      </c>
      <c r="HI56" s="179" t="e">
        <f t="shared" si="426"/>
        <v>#N/A</v>
      </c>
      <c r="HJ56" s="179" t="e">
        <f t="shared" si="427"/>
        <v>#N/A</v>
      </c>
      <c r="HK56" s="179" t="e">
        <f t="shared" si="428"/>
        <v>#N/A</v>
      </c>
      <c r="HL56" s="179" t="e">
        <f t="shared" si="429"/>
        <v>#N/A</v>
      </c>
      <c r="HM56" s="179" t="e">
        <f t="shared" si="430"/>
        <v>#N/A</v>
      </c>
      <c r="HN56" s="179" t="e">
        <f t="shared" si="431"/>
        <v>#N/A</v>
      </c>
      <c r="HO56" s="179" t="e">
        <f t="shared" si="432"/>
        <v>#N/A</v>
      </c>
    </row>
    <row r="57" spans="1:223" hidden="1" x14ac:dyDescent="0.25">
      <c r="A57" s="4">
        <v>54</v>
      </c>
      <c r="B57" s="104" t="str">
        <f t="shared" si="10"/>
        <v/>
      </c>
      <c r="C57" s="103"/>
      <c r="D57" s="104" t="str">
        <f t="shared" si="11"/>
        <v/>
      </c>
      <c r="E57" s="38" t="str">
        <f t="shared" si="0"/>
        <v/>
      </c>
      <c r="F57" s="38" t="str">
        <f t="shared" si="1"/>
        <v/>
      </c>
      <c r="G57" s="81" t="str">
        <f t="shared" si="12"/>
        <v/>
      </c>
      <c r="H57" s="24"/>
      <c r="I57" s="61"/>
      <c r="J57" s="82" t="str">
        <f>IF(AND(B57&gt;0,C57&gt;0,D57&gt;0,NOT(ISBLANK(H57))),(D57-B57)*VLOOKUP(H57,VLookups!$A$2:$B$8,2,FALSE),"")</f>
        <v/>
      </c>
      <c r="K57" s="83" t="str">
        <f t="shared" si="2"/>
        <v/>
      </c>
      <c r="L57" s="103"/>
      <c r="M57" s="34" t="str">
        <f>IF(AND(L57&gt;0,C57&gt;0,J57&gt;0,NOT(ISBLANK(H57))),ABS(VLOOKUP($L$1,VLookups!$A$38:$B$39,2,FALSE)-_xlfn.NORM.DIST(L57,G57,J57,TRUE)),"")</f>
        <v/>
      </c>
      <c r="N57" s="102" t="str">
        <f>IF(AND($B57&gt;0,$C57&gt;0,$D57&gt;0,NOT(ISBLANK($H57))),_xlfn.NORM.INV(ABS(VLOOKUP($L$1,VLookups!$A$38:$B$39,2,FALSE)-N$3),$G57,$J57),"")</f>
        <v/>
      </c>
      <c r="O57" s="101" t="str">
        <f>IF(AND($B57&gt;0,$C57&gt;0,$D57&gt;0,NOT(ISBLANK($H57))),_xlfn.NORM.INV(ABS(VLOOKUP($L$1,VLookups!$A$38:$B$39,2,FALSE)-O$3),$G57,$J57),"")</f>
        <v/>
      </c>
      <c r="P57" s="102" t="str">
        <f>IF(AND($B57&gt;0,$C57&gt;0,$D57&gt;0,NOT(ISBLANK($H57))),_xlfn.NORM.INV(ABS(VLOOKUP($L$1,VLookups!$A$38:$B$39,2,FALSE)-P$3),$G57,$J57),"")</f>
        <v/>
      </c>
      <c r="Q57" s="101" t="str">
        <f>IF(AND($B57&gt;0,$C57&gt;0,$D57&gt;0,NOT(ISBLANK($H57))),_xlfn.NORM.INV(ABS(VLOOKUP($L$1,VLookups!$A$38:$B$39,2,FALSE)-Q$3),$G57,$J57),"")</f>
        <v/>
      </c>
      <c r="R57" s="102" t="str">
        <f>IF(AND($B57&gt;0,$C57&gt;0,$D57&gt;0,NOT(ISBLANK($H57))),_xlfn.NORM.INV(ABS(VLOOKUP($L$1,VLookups!$A$38:$B$39,2,FALSE)-R$3),$G57,$J57),"")</f>
        <v/>
      </c>
      <c r="S57" s="101" t="str">
        <f>IF(AND($B57&gt;0,$C57&gt;0,$D57&gt;0,NOT(ISBLANK($H57))),_xlfn.NORM.INV(ABS(VLOOKUP($L$1,VLookups!$A$38:$B$39,2,FALSE)-S$3),$G57,$J57),"")</f>
        <v/>
      </c>
      <c r="T57" s="5"/>
      <c r="U57" s="178" t="str">
        <f t="shared" si="13"/>
        <v/>
      </c>
      <c r="V57" s="52" t="str">
        <f t="shared" ref="V57:AO57" si="472">IF(ISNONTEXT($U57),W57-$U57,"")</f>
        <v/>
      </c>
      <c r="W57" s="52" t="str">
        <f t="shared" si="472"/>
        <v/>
      </c>
      <c r="X57" s="52" t="str">
        <f t="shared" si="472"/>
        <v/>
      </c>
      <c r="Y57" s="52" t="str">
        <f t="shared" si="472"/>
        <v/>
      </c>
      <c r="Z57" s="52" t="str">
        <f t="shared" si="472"/>
        <v/>
      </c>
      <c r="AA57" s="52" t="str">
        <f t="shared" si="472"/>
        <v/>
      </c>
      <c r="AB57" s="52" t="str">
        <f t="shared" si="472"/>
        <v/>
      </c>
      <c r="AC57" s="52" t="str">
        <f t="shared" si="472"/>
        <v/>
      </c>
      <c r="AD57" s="52" t="str">
        <f t="shared" si="472"/>
        <v/>
      </c>
      <c r="AE57" s="52" t="str">
        <f t="shared" si="472"/>
        <v/>
      </c>
      <c r="AF57" s="52" t="str">
        <f t="shared" si="472"/>
        <v/>
      </c>
      <c r="AG57" s="52" t="str">
        <f t="shared" si="472"/>
        <v/>
      </c>
      <c r="AH57" s="52" t="str">
        <f t="shared" si="472"/>
        <v/>
      </c>
      <c r="AI57" s="52" t="str">
        <f t="shared" si="472"/>
        <v/>
      </c>
      <c r="AJ57" s="52" t="str">
        <f t="shared" si="472"/>
        <v/>
      </c>
      <c r="AK57" s="52" t="str">
        <f t="shared" si="472"/>
        <v/>
      </c>
      <c r="AL57" s="52" t="str">
        <f t="shared" si="472"/>
        <v/>
      </c>
      <c r="AM57" s="52" t="str">
        <f t="shared" si="472"/>
        <v/>
      </c>
      <c r="AN57" s="52" t="str">
        <f t="shared" si="472"/>
        <v/>
      </c>
      <c r="AO57" s="52" t="str">
        <f t="shared" si="472"/>
        <v/>
      </c>
      <c r="AP57" s="193" t="str">
        <f t="shared" si="15"/>
        <v/>
      </c>
      <c r="AQ57" s="52" t="str">
        <f t="shared" ref="AQ57:DB57" si="473">IF(ISNONTEXT($U57),AP57+$U57,"")</f>
        <v/>
      </c>
      <c r="AR57" s="52" t="str">
        <f t="shared" si="473"/>
        <v/>
      </c>
      <c r="AS57" s="52" t="str">
        <f t="shared" si="473"/>
        <v/>
      </c>
      <c r="AT57" s="52" t="str">
        <f t="shared" si="473"/>
        <v/>
      </c>
      <c r="AU57" s="52" t="str">
        <f t="shared" si="473"/>
        <v/>
      </c>
      <c r="AV57" s="52" t="str">
        <f t="shared" si="473"/>
        <v/>
      </c>
      <c r="AW57" s="52" t="str">
        <f t="shared" si="473"/>
        <v/>
      </c>
      <c r="AX57" s="52" t="str">
        <f t="shared" si="473"/>
        <v/>
      </c>
      <c r="AY57" s="52" t="str">
        <f t="shared" si="473"/>
        <v/>
      </c>
      <c r="AZ57" s="52" t="str">
        <f t="shared" si="473"/>
        <v/>
      </c>
      <c r="BA57" s="52" t="str">
        <f t="shared" si="473"/>
        <v/>
      </c>
      <c r="BB57" s="52" t="str">
        <f t="shared" si="473"/>
        <v/>
      </c>
      <c r="BC57" s="52" t="str">
        <f t="shared" si="473"/>
        <v/>
      </c>
      <c r="BD57" s="52" t="str">
        <f t="shared" si="473"/>
        <v/>
      </c>
      <c r="BE57" s="52" t="str">
        <f t="shared" si="473"/>
        <v/>
      </c>
      <c r="BF57" s="52" t="str">
        <f t="shared" si="473"/>
        <v/>
      </c>
      <c r="BG57" s="52" t="str">
        <f t="shared" si="473"/>
        <v/>
      </c>
      <c r="BH57" s="52" t="str">
        <f t="shared" si="473"/>
        <v/>
      </c>
      <c r="BI57" s="52" t="str">
        <f t="shared" si="473"/>
        <v/>
      </c>
      <c r="BJ57" s="52" t="str">
        <f t="shared" si="473"/>
        <v/>
      </c>
      <c r="BK57" s="52" t="str">
        <f t="shared" si="473"/>
        <v/>
      </c>
      <c r="BL57" s="52" t="str">
        <f t="shared" si="473"/>
        <v/>
      </c>
      <c r="BM57" s="52" t="str">
        <f t="shared" si="473"/>
        <v/>
      </c>
      <c r="BN57" s="52" t="str">
        <f t="shared" si="473"/>
        <v/>
      </c>
      <c r="BO57" s="52" t="str">
        <f t="shared" si="473"/>
        <v/>
      </c>
      <c r="BP57" s="52" t="str">
        <f t="shared" si="473"/>
        <v/>
      </c>
      <c r="BQ57" s="52" t="str">
        <f t="shared" si="473"/>
        <v/>
      </c>
      <c r="BR57" s="52" t="str">
        <f t="shared" si="473"/>
        <v/>
      </c>
      <c r="BS57" s="52" t="str">
        <f t="shared" si="473"/>
        <v/>
      </c>
      <c r="BT57" s="52" t="str">
        <f t="shared" si="473"/>
        <v/>
      </c>
      <c r="BU57" s="52" t="str">
        <f t="shared" si="473"/>
        <v/>
      </c>
      <c r="BV57" s="52" t="str">
        <f t="shared" si="473"/>
        <v/>
      </c>
      <c r="BW57" s="52" t="str">
        <f t="shared" si="473"/>
        <v/>
      </c>
      <c r="BX57" s="52" t="str">
        <f t="shared" si="473"/>
        <v/>
      </c>
      <c r="BY57" s="52" t="str">
        <f t="shared" si="473"/>
        <v/>
      </c>
      <c r="BZ57" s="52" t="str">
        <f t="shared" si="473"/>
        <v/>
      </c>
      <c r="CA57" s="52" t="str">
        <f t="shared" si="473"/>
        <v/>
      </c>
      <c r="CB57" s="52" t="str">
        <f t="shared" si="473"/>
        <v/>
      </c>
      <c r="CC57" s="52" t="str">
        <f t="shared" si="473"/>
        <v/>
      </c>
      <c r="CD57" s="52" t="str">
        <f t="shared" si="473"/>
        <v/>
      </c>
      <c r="CE57" s="52" t="str">
        <f t="shared" si="473"/>
        <v/>
      </c>
      <c r="CF57" s="52" t="str">
        <f t="shared" si="473"/>
        <v/>
      </c>
      <c r="CG57" s="52" t="str">
        <f t="shared" si="473"/>
        <v/>
      </c>
      <c r="CH57" s="52" t="str">
        <f t="shared" si="473"/>
        <v/>
      </c>
      <c r="CI57" s="52" t="str">
        <f t="shared" si="473"/>
        <v/>
      </c>
      <c r="CJ57" s="52" t="str">
        <f t="shared" si="473"/>
        <v/>
      </c>
      <c r="CK57" s="52" t="str">
        <f t="shared" si="473"/>
        <v/>
      </c>
      <c r="CL57" s="52" t="str">
        <f t="shared" si="473"/>
        <v/>
      </c>
      <c r="CM57" s="52" t="str">
        <f t="shared" si="473"/>
        <v/>
      </c>
      <c r="CN57" s="52" t="str">
        <f t="shared" si="473"/>
        <v/>
      </c>
      <c r="CO57" s="52" t="str">
        <f t="shared" si="473"/>
        <v/>
      </c>
      <c r="CP57" s="52" t="str">
        <f t="shared" si="473"/>
        <v/>
      </c>
      <c r="CQ57" s="52" t="str">
        <f t="shared" si="473"/>
        <v/>
      </c>
      <c r="CR57" s="52" t="str">
        <f t="shared" si="473"/>
        <v/>
      </c>
      <c r="CS57" s="52" t="str">
        <f t="shared" si="473"/>
        <v/>
      </c>
      <c r="CT57" s="52" t="str">
        <f t="shared" si="473"/>
        <v/>
      </c>
      <c r="CU57" s="52" t="str">
        <f t="shared" si="473"/>
        <v/>
      </c>
      <c r="CV57" s="52" t="str">
        <f t="shared" si="473"/>
        <v/>
      </c>
      <c r="CW57" s="52" t="str">
        <f t="shared" si="473"/>
        <v/>
      </c>
      <c r="CX57" s="52" t="str">
        <f t="shared" si="473"/>
        <v/>
      </c>
      <c r="CY57" s="52" t="str">
        <f t="shared" si="473"/>
        <v/>
      </c>
      <c r="CZ57" s="52" t="str">
        <f t="shared" si="473"/>
        <v/>
      </c>
      <c r="DA57" s="52" t="str">
        <f t="shared" si="473"/>
        <v/>
      </c>
      <c r="DB57" s="52" t="str">
        <f t="shared" si="473"/>
        <v/>
      </c>
      <c r="DC57" s="52" t="str">
        <f t="shared" ref="DC57:DR57" si="474">IF(ISNONTEXT($U57),DB57+$U57,"")</f>
        <v/>
      </c>
      <c r="DD57" s="52" t="str">
        <f t="shared" si="474"/>
        <v/>
      </c>
      <c r="DE57" s="52" t="str">
        <f t="shared" si="474"/>
        <v/>
      </c>
      <c r="DF57" s="52" t="str">
        <f t="shared" si="474"/>
        <v/>
      </c>
      <c r="DG57" s="52" t="str">
        <f t="shared" si="474"/>
        <v/>
      </c>
      <c r="DH57" s="52" t="str">
        <f t="shared" si="474"/>
        <v/>
      </c>
      <c r="DI57" s="52" t="str">
        <f t="shared" si="474"/>
        <v/>
      </c>
      <c r="DJ57" s="52" t="str">
        <f t="shared" si="474"/>
        <v/>
      </c>
      <c r="DK57" s="52" t="str">
        <f t="shared" si="474"/>
        <v/>
      </c>
      <c r="DL57" s="52" t="str">
        <f t="shared" si="474"/>
        <v/>
      </c>
      <c r="DM57" s="52" t="str">
        <f t="shared" si="474"/>
        <v/>
      </c>
      <c r="DN57" s="52" t="str">
        <f t="shared" si="474"/>
        <v/>
      </c>
      <c r="DO57" s="52" t="str">
        <f t="shared" si="474"/>
        <v/>
      </c>
      <c r="DP57" s="52" t="str">
        <f t="shared" si="474"/>
        <v/>
      </c>
      <c r="DQ57" s="52" t="str">
        <f t="shared" si="474"/>
        <v/>
      </c>
      <c r="DR57" s="52" t="str">
        <f t="shared" si="474"/>
        <v/>
      </c>
      <c r="DS57" s="179" t="e">
        <f t="shared" si="332"/>
        <v>#N/A</v>
      </c>
      <c r="DT57" s="179" t="e">
        <f t="shared" si="333"/>
        <v>#N/A</v>
      </c>
      <c r="DU57" s="179" t="e">
        <f t="shared" si="334"/>
        <v>#N/A</v>
      </c>
      <c r="DV57" s="179" t="e">
        <f t="shared" si="335"/>
        <v>#N/A</v>
      </c>
      <c r="DW57" s="179" t="e">
        <f t="shared" si="336"/>
        <v>#N/A</v>
      </c>
      <c r="DX57" s="179" t="e">
        <f t="shared" si="337"/>
        <v>#N/A</v>
      </c>
      <c r="DY57" s="179" t="e">
        <f t="shared" si="338"/>
        <v>#N/A</v>
      </c>
      <c r="DZ57" s="179" t="e">
        <f t="shared" si="339"/>
        <v>#N/A</v>
      </c>
      <c r="EA57" s="179" t="e">
        <f t="shared" si="340"/>
        <v>#N/A</v>
      </c>
      <c r="EB57" s="179" t="e">
        <f t="shared" si="341"/>
        <v>#N/A</v>
      </c>
      <c r="EC57" s="179" t="e">
        <f t="shared" si="342"/>
        <v>#N/A</v>
      </c>
      <c r="ED57" s="179" t="e">
        <f t="shared" si="343"/>
        <v>#N/A</v>
      </c>
      <c r="EE57" s="179" t="e">
        <f t="shared" si="344"/>
        <v>#N/A</v>
      </c>
      <c r="EF57" s="179" t="e">
        <f t="shared" si="345"/>
        <v>#N/A</v>
      </c>
      <c r="EG57" s="179" t="e">
        <f t="shared" si="346"/>
        <v>#N/A</v>
      </c>
      <c r="EH57" s="179" t="e">
        <f t="shared" si="347"/>
        <v>#N/A</v>
      </c>
      <c r="EI57" s="179" t="e">
        <f t="shared" si="348"/>
        <v>#N/A</v>
      </c>
      <c r="EJ57" s="179" t="e">
        <f t="shared" si="349"/>
        <v>#N/A</v>
      </c>
      <c r="EK57" s="179" t="e">
        <f t="shared" si="350"/>
        <v>#N/A</v>
      </c>
      <c r="EL57" s="179" t="e">
        <f t="shared" si="351"/>
        <v>#N/A</v>
      </c>
      <c r="EM57" s="179" t="e">
        <f t="shared" si="352"/>
        <v>#N/A</v>
      </c>
      <c r="EN57" s="179" t="e">
        <f t="shared" si="353"/>
        <v>#N/A</v>
      </c>
      <c r="EO57" s="179" t="e">
        <f t="shared" si="354"/>
        <v>#N/A</v>
      </c>
      <c r="EP57" s="179" t="e">
        <f t="shared" si="355"/>
        <v>#N/A</v>
      </c>
      <c r="EQ57" s="179" t="e">
        <f t="shared" si="356"/>
        <v>#N/A</v>
      </c>
      <c r="ER57" s="179" t="e">
        <f t="shared" si="357"/>
        <v>#N/A</v>
      </c>
      <c r="ES57" s="179" t="e">
        <f t="shared" si="358"/>
        <v>#N/A</v>
      </c>
      <c r="ET57" s="179" t="e">
        <f t="shared" si="359"/>
        <v>#N/A</v>
      </c>
      <c r="EU57" s="179" t="e">
        <f t="shared" si="360"/>
        <v>#N/A</v>
      </c>
      <c r="EV57" s="179" t="e">
        <f t="shared" si="361"/>
        <v>#N/A</v>
      </c>
      <c r="EW57" s="179" t="e">
        <f t="shared" si="362"/>
        <v>#N/A</v>
      </c>
      <c r="EX57" s="179" t="e">
        <f t="shared" si="363"/>
        <v>#N/A</v>
      </c>
      <c r="EY57" s="179" t="e">
        <f t="shared" si="364"/>
        <v>#N/A</v>
      </c>
      <c r="EZ57" s="179" t="e">
        <f t="shared" si="365"/>
        <v>#N/A</v>
      </c>
      <c r="FA57" s="179" t="e">
        <f t="shared" si="366"/>
        <v>#N/A</v>
      </c>
      <c r="FB57" s="179" t="e">
        <f t="shared" si="367"/>
        <v>#N/A</v>
      </c>
      <c r="FC57" s="179" t="e">
        <f t="shared" si="368"/>
        <v>#N/A</v>
      </c>
      <c r="FD57" s="179" t="e">
        <f t="shared" si="369"/>
        <v>#N/A</v>
      </c>
      <c r="FE57" s="179" t="e">
        <f t="shared" si="370"/>
        <v>#N/A</v>
      </c>
      <c r="FF57" s="179" t="e">
        <f t="shared" si="371"/>
        <v>#N/A</v>
      </c>
      <c r="FG57" s="179" t="e">
        <f t="shared" si="372"/>
        <v>#N/A</v>
      </c>
      <c r="FH57" s="179" t="e">
        <f t="shared" si="373"/>
        <v>#N/A</v>
      </c>
      <c r="FI57" s="179" t="e">
        <f t="shared" si="374"/>
        <v>#N/A</v>
      </c>
      <c r="FJ57" s="179" t="e">
        <f t="shared" si="375"/>
        <v>#N/A</v>
      </c>
      <c r="FK57" s="179" t="e">
        <f t="shared" si="376"/>
        <v>#N/A</v>
      </c>
      <c r="FL57" s="179" t="e">
        <f t="shared" si="377"/>
        <v>#N/A</v>
      </c>
      <c r="FM57" s="179" t="e">
        <f t="shared" si="378"/>
        <v>#N/A</v>
      </c>
      <c r="FN57" s="179" t="e">
        <f t="shared" si="379"/>
        <v>#N/A</v>
      </c>
      <c r="FO57" s="179" t="e">
        <f t="shared" si="380"/>
        <v>#N/A</v>
      </c>
      <c r="FP57" s="179" t="e">
        <f t="shared" si="381"/>
        <v>#N/A</v>
      </c>
      <c r="FQ57" s="179" t="e">
        <f t="shared" si="382"/>
        <v>#N/A</v>
      </c>
      <c r="FR57" s="179" t="e">
        <f t="shared" si="383"/>
        <v>#N/A</v>
      </c>
      <c r="FS57" s="179" t="e">
        <f t="shared" si="384"/>
        <v>#N/A</v>
      </c>
      <c r="FT57" s="179" t="e">
        <f t="shared" si="385"/>
        <v>#N/A</v>
      </c>
      <c r="FU57" s="179" t="e">
        <f t="shared" si="386"/>
        <v>#N/A</v>
      </c>
      <c r="FV57" s="179" t="e">
        <f t="shared" si="387"/>
        <v>#N/A</v>
      </c>
      <c r="FW57" s="179" t="e">
        <f t="shared" si="388"/>
        <v>#N/A</v>
      </c>
      <c r="FX57" s="179" t="e">
        <f t="shared" si="389"/>
        <v>#N/A</v>
      </c>
      <c r="FY57" s="179" t="e">
        <f t="shared" si="390"/>
        <v>#N/A</v>
      </c>
      <c r="FZ57" s="179" t="e">
        <f t="shared" si="391"/>
        <v>#N/A</v>
      </c>
      <c r="GA57" s="179" t="e">
        <f t="shared" si="392"/>
        <v>#N/A</v>
      </c>
      <c r="GB57" s="179" t="e">
        <f t="shared" si="393"/>
        <v>#N/A</v>
      </c>
      <c r="GC57" s="179" t="e">
        <f t="shared" si="394"/>
        <v>#N/A</v>
      </c>
      <c r="GD57" s="179" t="e">
        <f t="shared" si="395"/>
        <v>#N/A</v>
      </c>
      <c r="GE57" s="179" t="e">
        <f t="shared" si="396"/>
        <v>#N/A</v>
      </c>
      <c r="GF57" s="179" t="e">
        <f t="shared" si="397"/>
        <v>#N/A</v>
      </c>
      <c r="GG57" s="179" t="e">
        <f t="shared" si="398"/>
        <v>#N/A</v>
      </c>
      <c r="GH57" s="179" t="e">
        <f t="shared" si="399"/>
        <v>#N/A</v>
      </c>
      <c r="GI57" s="179" t="e">
        <f t="shared" si="400"/>
        <v>#N/A</v>
      </c>
      <c r="GJ57" s="179" t="e">
        <f t="shared" si="401"/>
        <v>#N/A</v>
      </c>
      <c r="GK57" s="179" t="e">
        <f t="shared" si="402"/>
        <v>#N/A</v>
      </c>
      <c r="GL57" s="179" t="e">
        <f t="shared" si="403"/>
        <v>#N/A</v>
      </c>
      <c r="GM57" s="179" t="e">
        <f t="shared" si="404"/>
        <v>#N/A</v>
      </c>
      <c r="GN57" s="179" t="e">
        <f t="shared" si="405"/>
        <v>#N/A</v>
      </c>
      <c r="GO57" s="179" t="e">
        <f t="shared" si="406"/>
        <v>#N/A</v>
      </c>
      <c r="GP57" s="179" t="e">
        <f t="shared" si="407"/>
        <v>#N/A</v>
      </c>
      <c r="GQ57" s="179" t="e">
        <f t="shared" si="408"/>
        <v>#N/A</v>
      </c>
      <c r="GR57" s="179" t="e">
        <f t="shared" si="409"/>
        <v>#N/A</v>
      </c>
      <c r="GS57" s="179" t="e">
        <f t="shared" si="410"/>
        <v>#N/A</v>
      </c>
      <c r="GT57" s="179" t="e">
        <f t="shared" si="411"/>
        <v>#N/A</v>
      </c>
      <c r="GU57" s="179" t="e">
        <f t="shared" si="412"/>
        <v>#N/A</v>
      </c>
      <c r="GV57" s="179" t="e">
        <f t="shared" si="413"/>
        <v>#N/A</v>
      </c>
      <c r="GW57" s="179" t="e">
        <f t="shared" si="414"/>
        <v>#N/A</v>
      </c>
      <c r="GX57" s="179" t="e">
        <f t="shared" si="415"/>
        <v>#N/A</v>
      </c>
      <c r="GY57" s="179" t="e">
        <f t="shared" si="416"/>
        <v>#N/A</v>
      </c>
      <c r="GZ57" s="179" t="e">
        <f t="shared" si="417"/>
        <v>#N/A</v>
      </c>
      <c r="HA57" s="179" t="e">
        <f t="shared" si="418"/>
        <v>#N/A</v>
      </c>
      <c r="HB57" s="179" t="e">
        <f t="shared" si="419"/>
        <v>#N/A</v>
      </c>
      <c r="HC57" s="179" t="e">
        <f t="shared" si="420"/>
        <v>#N/A</v>
      </c>
      <c r="HD57" s="179" t="e">
        <f t="shared" si="421"/>
        <v>#N/A</v>
      </c>
      <c r="HE57" s="179" t="e">
        <f t="shared" si="422"/>
        <v>#N/A</v>
      </c>
      <c r="HF57" s="179" t="e">
        <f t="shared" si="423"/>
        <v>#N/A</v>
      </c>
      <c r="HG57" s="179" t="e">
        <f t="shared" si="424"/>
        <v>#N/A</v>
      </c>
      <c r="HH57" s="179" t="e">
        <f t="shared" si="425"/>
        <v>#N/A</v>
      </c>
      <c r="HI57" s="179" t="e">
        <f t="shared" si="426"/>
        <v>#N/A</v>
      </c>
      <c r="HJ57" s="179" t="e">
        <f t="shared" si="427"/>
        <v>#N/A</v>
      </c>
      <c r="HK57" s="179" t="e">
        <f t="shared" si="428"/>
        <v>#N/A</v>
      </c>
      <c r="HL57" s="179" t="e">
        <f t="shared" si="429"/>
        <v>#N/A</v>
      </c>
      <c r="HM57" s="179" t="e">
        <f t="shared" si="430"/>
        <v>#N/A</v>
      </c>
      <c r="HN57" s="179" t="e">
        <f t="shared" si="431"/>
        <v>#N/A</v>
      </c>
      <c r="HO57" s="179" t="e">
        <f t="shared" si="432"/>
        <v>#N/A</v>
      </c>
    </row>
    <row r="58" spans="1:223" hidden="1" x14ac:dyDescent="0.25">
      <c r="A58" s="4">
        <v>55</v>
      </c>
      <c r="B58" s="104" t="str">
        <f t="shared" si="10"/>
        <v/>
      </c>
      <c r="C58" s="103"/>
      <c r="D58" s="104" t="str">
        <f t="shared" si="11"/>
        <v/>
      </c>
      <c r="E58" s="38" t="str">
        <f t="shared" si="0"/>
        <v/>
      </c>
      <c r="F58" s="38" t="str">
        <f t="shared" si="1"/>
        <v/>
      </c>
      <c r="G58" s="81" t="str">
        <f t="shared" si="12"/>
        <v/>
      </c>
      <c r="H58" s="24"/>
      <c r="I58" s="61"/>
      <c r="J58" s="82" t="str">
        <f>IF(AND(B58&gt;0,C58&gt;0,D58&gt;0,NOT(ISBLANK(H58))),(D58-B58)*VLOOKUP(H58,VLookups!$A$2:$B$8,2,FALSE),"")</f>
        <v/>
      </c>
      <c r="K58" s="83" t="str">
        <f t="shared" si="2"/>
        <v/>
      </c>
      <c r="L58" s="103"/>
      <c r="M58" s="34" t="str">
        <f>IF(AND(L58&gt;0,C58&gt;0,J58&gt;0,NOT(ISBLANK(H58))),ABS(VLOOKUP($L$1,VLookups!$A$38:$B$39,2,FALSE)-_xlfn.NORM.DIST(L58,G58,J58,TRUE)),"")</f>
        <v/>
      </c>
      <c r="N58" s="102" t="str">
        <f>IF(AND($B58&gt;0,$C58&gt;0,$D58&gt;0,NOT(ISBLANK($H58))),_xlfn.NORM.INV(ABS(VLOOKUP($L$1,VLookups!$A$38:$B$39,2,FALSE)-N$3),$G58,$J58),"")</f>
        <v/>
      </c>
      <c r="O58" s="101" t="str">
        <f>IF(AND($B58&gt;0,$C58&gt;0,$D58&gt;0,NOT(ISBLANK($H58))),_xlfn.NORM.INV(ABS(VLOOKUP($L$1,VLookups!$A$38:$B$39,2,FALSE)-O$3),$G58,$J58),"")</f>
        <v/>
      </c>
      <c r="P58" s="102" t="str">
        <f>IF(AND($B58&gt;0,$C58&gt;0,$D58&gt;0,NOT(ISBLANK($H58))),_xlfn.NORM.INV(ABS(VLOOKUP($L$1,VLookups!$A$38:$B$39,2,FALSE)-P$3),$G58,$J58),"")</f>
        <v/>
      </c>
      <c r="Q58" s="101" t="str">
        <f>IF(AND($B58&gt;0,$C58&gt;0,$D58&gt;0,NOT(ISBLANK($H58))),_xlfn.NORM.INV(ABS(VLOOKUP($L$1,VLookups!$A$38:$B$39,2,FALSE)-Q$3),$G58,$J58),"")</f>
        <v/>
      </c>
      <c r="R58" s="102" t="str">
        <f>IF(AND($B58&gt;0,$C58&gt;0,$D58&gt;0,NOT(ISBLANK($H58))),_xlfn.NORM.INV(ABS(VLOOKUP($L$1,VLookups!$A$38:$B$39,2,FALSE)-R$3),$G58,$J58),"")</f>
        <v/>
      </c>
      <c r="S58" s="101" t="str">
        <f>IF(AND($B58&gt;0,$C58&gt;0,$D58&gt;0,NOT(ISBLANK($H58))),_xlfn.NORM.INV(ABS(VLOOKUP($L$1,VLookups!$A$38:$B$39,2,FALSE)-S$3),$G58,$J58),"")</f>
        <v/>
      </c>
      <c r="T58" s="5"/>
      <c r="U58" s="178" t="str">
        <f t="shared" si="13"/>
        <v/>
      </c>
      <c r="V58" s="52" t="str">
        <f t="shared" ref="V58:AO58" si="475">IF(ISNONTEXT($U58),W58-$U58,"")</f>
        <v/>
      </c>
      <c r="W58" s="52" t="str">
        <f t="shared" si="475"/>
        <v/>
      </c>
      <c r="X58" s="52" t="str">
        <f t="shared" si="475"/>
        <v/>
      </c>
      <c r="Y58" s="52" t="str">
        <f t="shared" si="475"/>
        <v/>
      </c>
      <c r="Z58" s="52" t="str">
        <f t="shared" si="475"/>
        <v/>
      </c>
      <c r="AA58" s="52" t="str">
        <f t="shared" si="475"/>
        <v/>
      </c>
      <c r="AB58" s="52" t="str">
        <f t="shared" si="475"/>
        <v/>
      </c>
      <c r="AC58" s="52" t="str">
        <f t="shared" si="475"/>
        <v/>
      </c>
      <c r="AD58" s="52" t="str">
        <f t="shared" si="475"/>
        <v/>
      </c>
      <c r="AE58" s="52" t="str">
        <f t="shared" si="475"/>
        <v/>
      </c>
      <c r="AF58" s="52" t="str">
        <f t="shared" si="475"/>
        <v/>
      </c>
      <c r="AG58" s="52" t="str">
        <f t="shared" si="475"/>
        <v/>
      </c>
      <c r="AH58" s="52" t="str">
        <f t="shared" si="475"/>
        <v/>
      </c>
      <c r="AI58" s="52" t="str">
        <f t="shared" si="475"/>
        <v/>
      </c>
      <c r="AJ58" s="52" t="str">
        <f t="shared" si="475"/>
        <v/>
      </c>
      <c r="AK58" s="52" t="str">
        <f t="shared" si="475"/>
        <v/>
      </c>
      <c r="AL58" s="52" t="str">
        <f t="shared" si="475"/>
        <v/>
      </c>
      <c r="AM58" s="52" t="str">
        <f t="shared" si="475"/>
        <v/>
      </c>
      <c r="AN58" s="52" t="str">
        <f t="shared" si="475"/>
        <v/>
      </c>
      <c r="AO58" s="52" t="str">
        <f t="shared" si="475"/>
        <v/>
      </c>
      <c r="AP58" s="193" t="str">
        <f t="shared" si="15"/>
        <v/>
      </c>
      <c r="AQ58" s="52" t="str">
        <f t="shared" ref="AQ58:DB58" si="476">IF(ISNONTEXT($U58),AP58+$U58,"")</f>
        <v/>
      </c>
      <c r="AR58" s="52" t="str">
        <f t="shared" si="476"/>
        <v/>
      </c>
      <c r="AS58" s="52" t="str">
        <f t="shared" si="476"/>
        <v/>
      </c>
      <c r="AT58" s="52" t="str">
        <f t="shared" si="476"/>
        <v/>
      </c>
      <c r="AU58" s="52" t="str">
        <f t="shared" si="476"/>
        <v/>
      </c>
      <c r="AV58" s="52" t="str">
        <f t="shared" si="476"/>
        <v/>
      </c>
      <c r="AW58" s="52" t="str">
        <f t="shared" si="476"/>
        <v/>
      </c>
      <c r="AX58" s="52" t="str">
        <f t="shared" si="476"/>
        <v/>
      </c>
      <c r="AY58" s="52" t="str">
        <f t="shared" si="476"/>
        <v/>
      </c>
      <c r="AZ58" s="52" t="str">
        <f t="shared" si="476"/>
        <v/>
      </c>
      <c r="BA58" s="52" t="str">
        <f t="shared" si="476"/>
        <v/>
      </c>
      <c r="BB58" s="52" t="str">
        <f t="shared" si="476"/>
        <v/>
      </c>
      <c r="BC58" s="52" t="str">
        <f t="shared" si="476"/>
        <v/>
      </c>
      <c r="BD58" s="52" t="str">
        <f t="shared" si="476"/>
        <v/>
      </c>
      <c r="BE58" s="52" t="str">
        <f t="shared" si="476"/>
        <v/>
      </c>
      <c r="BF58" s="52" t="str">
        <f t="shared" si="476"/>
        <v/>
      </c>
      <c r="BG58" s="52" t="str">
        <f t="shared" si="476"/>
        <v/>
      </c>
      <c r="BH58" s="52" t="str">
        <f t="shared" si="476"/>
        <v/>
      </c>
      <c r="BI58" s="52" t="str">
        <f t="shared" si="476"/>
        <v/>
      </c>
      <c r="BJ58" s="52" t="str">
        <f t="shared" si="476"/>
        <v/>
      </c>
      <c r="BK58" s="52" t="str">
        <f t="shared" si="476"/>
        <v/>
      </c>
      <c r="BL58" s="52" t="str">
        <f t="shared" si="476"/>
        <v/>
      </c>
      <c r="BM58" s="52" t="str">
        <f t="shared" si="476"/>
        <v/>
      </c>
      <c r="BN58" s="52" t="str">
        <f t="shared" si="476"/>
        <v/>
      </c>
      <c r="BO58" s="52" t="str">
        <f t="shared" si="476"/>
        <v/>
      </c>
      <c r="BP58" s="52" t="str">
        <f t="shared" si="476"/>
        <v/>
      </c>
      <c r="BQ58" s="52" t="str">
        <f t="shared" si="476"/>
        <v/>
      </c>
      <c r="BR58" s="52" t="str">
        <f t="shared" si="476"/>
        <v/>
      </c>
      <c r="BS58" s="52" t="str">
        <f t="shared" si="476"/>
        <v/>
      </c>
      <c r="BT58" s="52" t="str">
        <f t="shared" si="476"/>
        <v/>
      </c>
      <c r="BU58" s="52" t="str">
        <f t="shared" si="476"/>
        <v/>
      </c>
      <c r="BV58" s="52" t="str">
        <f t="shared" si="476"/>
        <v/>
      </c>
      <c r="BW58" s="52" t="str">
        <f t="shared" si="476"/>
        <v/>
      </c>
      <c r="BX58" s="52" t="str">
        <f t="shared" si="476"/>
        <v/>
      </c>
      <c r="BY58" s="52" t="str">
        <f t="shared" si="476"/>
        <v/>
      </c>
      <c r="BZ58" s="52" t="str">
        <f t="shared" si="476"/>
        <v/>
      </c>
      <c r="CA58" s="52" t="str">
        <f t="shared" si="476"/>
        <v/>
      </c>
      <c r="CB58" s="52" t="str">
        <f t="shared" si="476"/>
        <v/>
      </c>
      <c r="CC58" s="52" t="str">
        <f t="shared" si="476"/>
        <v/>
      </c>
      <c r="CD58" s="52" t="str">
        <f t="shared" si="476"/>
        <v/>
      </c>
      <c r="CE58" s="52" t="str">
        <f t="shared" si="476"/>
        <v/>
      </c>
      <c r="CF58" s="52" t="str">
        <f t="shared" si="476"/>
        <v/>
      </c>
      <c r="CG58" s="52" t="str">
        <f t="shared" si="476"/>
        <v/>
      </c>
      <c r="CH58" s="52" t="str">
        <f t="shared" si="476"/>
        <v/>
      </c>
      <c r="CI58" s="52" t="str">
        <f t="shared" si="476"/>
        <v/>
      </c>
      <c r="CJ58" s="52" t="str">
        <f t="shared" si="476"/>
        <v/>
      </c>
      <c r="CK58" s="52" t="str">
        <f t="shared" si="476"/>
        <v/>
      </c>
      <c r="CL58" s="52" t="str">
        <f t="shared" si="476"/>
        <v/>
      </c>
      <c r="CM58" s="52" t="str">
        <f t="shared" si="476"/>
        <v/>
      </c>
      <c r="CN58" s="52" t="str">
        <f t="shared" si="476"/>
        <v/>
      </c>
      <c r="CO58" s="52" t="str">
        <f t="shared" si="476"/>
        <v/>
      </c>
      <c r="CP58" s="52" t="str">
        <f t="shared" si="476"/>
        <v/>
      </c>
      <c r="CQ58" s="52" t="str">
        <f t="shared" si="476"/>
        <v/>
      </c>
      <c r="CR58" s="52" t="str">
        <f t="shared" si="476"/>
        <v/>
      </c>
      <c r="CS58" s="52" t="str">
        <f t="shared" si="476"/>
        <v/>
      </c>
      <c r="CT58" s="52" t="str">
        <f t="shared" si="476"/>
        <v/>
      </c>
      <c r="CU58" s="52" t="str">
        <f t="shared" si="476"/>
        <v/>
      </c>
      <c r="CV58" s="52" t="str">
        <f t="shared" si="476"/>
        <v/>
      </c>
      <c r="CW58" s="52" t="str">
        <f t="shared" si="476"/>
        <v/>
      </c>
      <c r="CX58" s="52" t="str">
        <f t="shared" si="476"/>
        <v/>
      </c>
      <c r="CY58" s="52" t="str">
        <f t="shared" si="476"/>
        <v/>
      </c>
      <c r="CZ58" s="52" t="str">
        <f t="shared" si="476"/>
        <v/>
      </c>
      <c r="DA58" s="52" t="str">
        <f t="shared" si="476"/>
        <v/>
      </c>
      <c r="DB58" s="52" t="str">
        <f t="shared" si="476"/>
        <v/>
      </c>
      <c r="DC58" s="52" t="str">
        <f t="shared" ref="DC58:DR58" si="477">IF(ISNONTEXT($U58),DB58+$U58,"")</f>
        <v/>
      </c>
      <c r="DD58" s="52" t="str">
        <f t="shared" si="477"/>
        <v/>
      </c>
      <c r="DE58" s="52" t="str">
        <f t="shared" si="477"/>
        <v/>
      </c>
      <c r="DF58" s="52" t="str">
        <f t="shared" si="477"/>
        <v/>
      </c>
      <c r="DG58" s="52" t="str">
        <f t="shared" si="477"/>
        <v/>
      </c>
      <c r="DH58" s="52" t="str">
        <f t="shared" si="477"/>
        <v/>
      </c>
      <c r="DI58" s="52" t="str">
        <f t="shared" si="477"/>
        <v/>
      </c>
      <c r="DJ58" s="52" t="str">
        <f t="shared" si="477"/>
        <v/>
      </c>
      <c r="DK58" s="52" t="str">
        <f t="shared" si="477"/>
        <v/>
      </c>
      <c r="DL58" s="52" t="str">
        <f t="shared" si="477"/>
        <v/>
      </c>
      <c r="DM58" s="52" t="str">
        <f t="shared" si="477"/>
        <v/>
      </c>
      <c r="DN58" s="52" t="str">
        <f t="shared" si="477"/>
        <v/>
      </c>
      <c r="DO58" s="52" t="str">
        <f t="shared" si="477"/>
        <v/>
      </c>
      <c r="DP58" s="52" t="str">
        <f t="shared" si="477"/>
        <v/>
      </c>
      <c r="DQ58" s="52" t="str">
        <f t="shared" si="477"/>
        <v/>
      </c>
      <c r="DR58" s="52" t="str">
        <f t="shared" si="477"/>
        <v/>
      </c>
      <c r="DS58" s="179" t="e">
        <f t="shared" si="332"/>
        <v>#N/A</v>
      </c>
      <c r="DT58" s="179" t="e">
        <f t="shared" si="333"/>
        <v>#N/A</v>
      </c>
      <c r="DU58" s="179" t="e">
        <f t="shared" si="334"/>
        <v>#N/A</v>
      </c>
      <c r="DV58" s="179" t="e">
        <f t="shared" si="335"/>
        <v>#N/A</v>
      </c>
      <c r="DW58" s="179" t="e">
        <f t="shared" si="336"/>
        <v>#N/A</v>
      </c>
      <c r="DX58" s="179" t="e">
        <f t="shared" si="337"/>
        <v>#N/A</v>
      </c>
      <c r="DY58" s="179" t="e">
        <f t="shared" si="338"/>
        <v>#N/A</v>
      </c>
      <c r="DZ58" s="179" t="e">
        <f t="shared" si="339"/>
        <v>#N/A</v>
      </c>
      <c r="EA58" s="179" t="e">
        <f t="shared" si="340"/>
        <v>#N/A</v>
      </c>
      <c r="EB58" s="179" t="e">
        <f t="shared" si="341"/>
        <v>#N/A</v>
      </c>
      <c r="EC58" s="179" t="e">
        <f t="shared" si="342"/>
        <v>#N/A</v>
      </c>
      <c r="ED58" s="179" t="e">
        <f t="shared" si="343"/>
        <v>#N/A</v>
      </c>
      <c r="EE58" s="179" t="e">
        <f t="shared" si="344"/>
        <v>#N/A</v>
      </c>
      <c r="EF58" s="179" t="e">
        <f t="shared" si="345"/>
        <v>#N/A</v>
      </c>
      <c r="EG58" s="179" t="e">
        <f t="shared" si="346"/>
        <v>#N/A</v>
      </c>
      <c r="EH58" s="179" t="e">
        <f t="shared" si="347"/>
        <v>#N/A</v>
      </c>
      <c r="EI58" s="179" t="e">
        <f t="shared" si="348"/>
        <v>#N/A</v>
      </c>
      <c r="EJ58" s="179" t="e">
        <f t="shared" si="349"/>
        <v>#N/A</v>
      </c>
      <c r="EK58" s="179" t="e">
        <f t="shared" si="350"/>
        <v>#N/A</v>
      </c>
      <c r="EL58" s="179" t="e">
        <f t="shared" si="351"/>
        <v>#N/A</v>
      </c>
      <c r="EM58" s="179" t="e">
        <f t="shared" si="352"/>
        <v>#N/A</v>
      </c>
      <c r="EN58" s="179" t="e">
        <f t="shared" si="353"/>
        <v>#N/A</v>
      </c>
      <c r="EO58" s="179" t="e">
        <f t="shared" si="354"/>
        <v>#N/A</v>
      </c>
      <c r="EP58" s="179" t="e">
        <f t="shared" si="355"/>
        <v>#N/A</v>
      </c>
      <c r="EQ58" s="179" t="e">
        <f t="shared" si="356"/>
        <v>#N/A</v>
      </c>
      <c r="ER58" s="179" t="e">
        <f t="shared" si="357"/>
        <v>#N/A</v>
      </c>
      <c r="ES58" s="179" t="e">
        <f t="shared" si="358"/>
        <v>#N/A</v>
      </c>
      <c r="ET58" s="179" t="e">
        <f t="shared" si="359"/>
        <v>#N/A</v>
      </c>
      <c r="EU58" s="179" t="e">
        <f t="shared" si="360"/>
        <v>#N/A</v>
      </c>
      <c r="EV58" s="179" t="e">
        <f t="shared" si="361"/>
        <v>#N/A</v>
      </c>
      <c r="EW58" s="179" t="e">
        <f t="shared" si="362"/>
        <v>#N/A</v>
      </c>
      <c r="EX58" s="179" t="e">
        <f t="shared" si="363"/>
        <v>#N/A</v>
      </c>
      <c r="EY58" s="179" t="e">
        <f t="shared" si="364"/>
        <v>#N/A</v>
      </c>
      <c r="EZ58" s="179" t="e">
        <f t="shared" si="365"/>
        <v>#N/A</v>
      </c>
      <c r="FA58" s="179" t="e">
        <f t="shared" si="366"/>
        <v>#N/A</v>
      </c>
      <c r="FB58" s="179" t="e">
        <f t="shared" si="367"/>
        <v>#N/A</v>
      </c>
      <c r="FC58" s="179" t="e">
        <f t="shared" si="368"/>
        <v>#N/A</v>
      </c>
      <c r="FD58" s="179" t="e">
        <f t="shared" si="369"/>
        <v>#N/A</v>
      </c>
      <c r="FE58" s="179" t="e">
        <f t="shared" si="370"/>
        <v>#N/A</v>
      </c>
      <c r="FF58" s="179" t="e">
        <f t="shared" si="371"/>
        <v>#N/A</v>
      </c>
      <c r="FG58" s="179" t="e">
        <f t="shared" si="372"/>
        <v>#N/A</v>
      </c>
      <c r="FH58" s="179" t="e">
        <f t="shared" si="373"/>
        <v>#N/A</v>
      </c>
      <c r="FI58" s="179" t="e">
        <f t="shared" si="374"/>
        <v>#N/A</v>
      </c>
      <c r="FJ58" s="179" t="e">
        <f t="shared" si="375"/>
        <v>#N/A</v>
      </c>
      <c r="FK58" s="179" t="e">
        <f t="shared" si="376"/>
        <v>#N/A</v>
      </c>
      <c r="FL58" s="179" t="e">
        <f t="shared" si="377"/>
        <v>#N/A</v>
      </c>
      <c r="FM58" s="179" t="e">
        <f t="shared" si="378"/>
        <v>#N/A</v>
      </c>
      <c r="FN58" s="179" t="e">
        <f t="shared" si="379"/>
        <v>#N/A</v>
      </c>
      <c r="FO58" s="179" t="e">
        <f t="shared" si="380"/>
        <v>#N/A</v>
      </c>
      <c r="FP58" s="179" t="e">
        <f t="shared" si="381"/>
        <v>#N/A</v>
      </c>
      <c r="FQ58" s="179" t="e">
        <f t="shared" si="382"/>
        <v>#N/A</v>
      </c>
      <c r="FR58" s="179" t="e">
        <f t="shared" si="383"/>
        <v>#N/A</v>
      </c>
      <c r="FS58" s="179" t="e">
        <f t="shared" si="384"/>
        <v>#N/A</v>
      </c>
      <c r="FT58" s="179" t="e">
        <f t="shared" si="385"/>
        <v>#N/A</v>
      </c>
      <c r="FU58" s="179" t="e">
        <f t="shared" si="386"/>
        <v>#N/A</v>
      </c>
      <c r="FV58" s="179" t="e">
        <f t="shared" si="387"/>
        <v>#N/A</v>
      </c>
      <c r="FW58" s="179" t="e">
        <f t="shared" si="388"/>
        <v>#N/A</v>
      </c>
      <c r="FX58" s="179" t="e">
        <f t="shared" si="389"/>
        <v>#N/A</v>
      </c>
      <c r="FY58" s="179" t="e">
        <f t="shared" si="390"/>
        <v>#N/A</v>
      </c>
      <c r="FZ58" s="179" t="e">
        <f t="shared" si="391"/>
        <v>#N/A</v>
      </c>
      <c r="GA58" s="179" t="e">
        <f t="shared" si="392"/>
        <v>#N/A</v>
      </c>
      <c r="GB58" s="179" t="e">
        <f t="shared" si="393"/>
        <v>#N/A</v>
      </c>
      <c r="GC58" s="179" t="e">
        <f t="shared" si="394"/>
        <v>#N/A</v>
      </c>
      <c r="GD58" s="179" t="e">
        <f t="shared" si="395"/>
        <v>#N/A</v>
      </c>
      <c r="GE58" s="179" t="e">
        <f t="shared" si="396"/>
        <v>#N/A</v>
      </c>
      <c r="GF58" s="179" t="e">
        <f t="shared" si="397"/>
        <v>#N/A</v>
      </c>
      <c r="GG58" s="179" t="e">
        <f t="shared" si="398"/>
        <v>#N/A</v>
      </c>
      <c r="GH58" s="179" t="e">
        <f t="shared" si="399"/>
        <v>#N/A</v>
      </c>
      <c r="GI58" s="179" t="e">
        <f t="shared" si="400"/>
        <v>#N/A</v>
      </c>
      <c r="GJ58" s="179" t="e">
        <f t="shared" si="401"/>
        <v>#N/A</v>
      </c>
      <c r="GK58" s="179" t="e">
        <f t="shared" si="402"/>
        <v>#N/A</v>
      </c>
      <c r="GL58" s="179" t="e">
        <f t="shared" si="403"/>
        <v>#N/A</v>
      </c>
      <c r="GM58" s="179" t="e">
        <f t="shared" si="404"/>
        <v>#N/A</v>
      </c>
      <c r="GN58" s="179" t="e">
        <f t="shared" si="405"/>
        <v>#N/A</v>
      </c>
      <c r="GO58" s="179" t="e">
        <f t="shared" si="406"/>
        <v>#N/A</v>
      </c>
      <c r="GP58" s="179" t="e">
        <f t="shared" si="407"/>
        <v>#N/A</v>
      </c>
      <c r="GQ58" s="179" t="e">
        <f t="shared" si="408"/>
        <v>#N/A</v>
      </c>
      <c r="GR58" s="179" t="e">
        <f t="shared" si="409"/>
        <v>#N/A</v>
      </c>
      <c r="GS58" s="179" t="e">
        <f t="shared" si="410"/>
        <v>#N/A</v>
      </c>
      <c r="GT58" s="179" t="e">
        <f t="shared" si="411"/>
        <v>#N/A</v>
      </c>
      <c r="GU58" s="179" t="e">
        <f t="shared" si="412"/>
        <v>#N/A</v>
      </c>
      <c r="GV58" s="179" t="e">
        <f t="shared" si="413"/>
        <v>#N/A</v>
      </c>
      <c r="GW58" s="179" t="e">
        <f t="shared" si="414"/>
        <v>#N/A</v>
      </c>
      <c r="GX58" s="179" t="e">
        <f t="shared" si="415"/>
        <v>#N/A</v>
      </c>
      <c r="GY58" s="179" t="e">
        <f t="shared" si="416"/>
        <v>#N/A</v>
      </c>
      <c r="GZ58" s="179" t="e">
        <f t="shared" si="417"/>
        <v>#N/A</v>
      </c>
      <c r="HA58" s="179" t="e">
        <f t="shared" si="418"/>
        <v>#N/A</v>
      </c>
      <c r="HB58" s="179" t="e">
        <f t="shared" si="419"/>
        <v>#N/A</v>
      </c>
      <c r="HC58" s="179" t="e">
        <f t="shared" si="420"/>
        <v>#N/A</v>
      </c>
      <c r="HD58" s="179" t="e">
        <f t="shared" si="421"/>
        <v>#N/A</v>
      </c>
      <c r="HE58" s="179" t="e">
        <f t="shared" si="422"/>
        <v>#N/A</v>
      </c>
      <c r="HF58" s="179" t="e">
        <f t="shared" si="423"/>
        <v>#N/A</v>
      </c>
      <c r="HG58" s="179" t="e">
        <f t="shared" si="424"/>
        <v>#N/A</v>
      </c>
      <c r="HH58" s="179" t="e">
        <f t="shared" si="425"/>
        <v>#N/A</v>
      </c>
      <c r="HI58" s="179" t="e">
        <f t="shared" si="426"/>
        <v>#N/A</v>
      </c>
      <c r="HJ58" s="179" t="e">
        <f t="shared" si="427"/>
        <v>#N/A</v>
      </c>
      <c r="HK58" s="179" t="e">
        <f t="shared" si="428"/>
        <v>#N/A</v>
      </c>
      <c r="HL58" s="179" t="e">
        <f t="shared" si="429"/>
        <v>#N/A</v>
      </c>
      <c r="HM58" s="179" t="e">
        <f t="shared" si="430"/>
        <v>#N/A</v>
      </c>
      <c r="HN58" s="179" t="e">
        <f t="shared" si="431"/>
        <v>#N/A</v>
      </c>
      <c r="HO58" s="179" t="e">
        <f t="shared" si="432"/>
        <v>#N/A</v>
      </c>
    </row>
    <row r="59" spans="1:223" hidden="1" x14ac:dyDescent="0.25">
      <c r="A59" s="4">
        <v>56</v>
      </c>
      <c r="B59" s="104" t="str">
        <f t="shared" si="10"/>
        <v/>
      </c>
      <c r="C59" s="103"/>
      <c r="D59" s="104" t="str">
        <f t="shared" si="11"/>
        <v/>
      </c>
      <c r="E59" s="38" t="str">
        <f t="shared" si="0"/>
        <v/>
      </c>
      <c r="F59" s="38" t="str">
        <f t="shared" si="1"/>
        <v/>
      </c>
      <c r="G59" s="81" t="str">
        <f t="shared" si="12"/>
        <v/>
      </c>
      <c r="H59" s="24"/>
      <c r="I59" s="61"/>
      <c r="J59" s="82" t="str">
        <f>IF(AND(B59&gt;0,C59&gt;0,D59&gt;0,NOT(ISBLANK(H59))),(D59-B59)*VLOOKUP(H59,VLookups!$A$2:$B$8,2,FALSE),"")</f>
        <v/>
      </c>
      <c r="K59" s="83" t="str">
        <f t="shared" si="2"/>
        <v/>
      </c>
      <c r="L59" s="103"/>
      <c r="M59" s="34" t="str">
        <f>IF(AND(L59&gt;0,C59&gt;0,J59&gt;0,NOT(ISBLANK(H59))),ABS(VLOOKUP($L$1,VLookups!$A$38:$B$39,2,FALSE)-_xlfn.NORM.DIST(L59,G59,J59,TRUE)),"")</f>
        <v/>
      </c>
      <c r="N59" s="102" t="str">
        <f>IF(AND($B59&gt;0,$C59&gt;0,$D59&gt;0,NOT(ISBLANK($H59))),_xlfn.NORM.INV(ABS(VLOOKUP($L$1,VLookups!$A$38:$B$39,2,FALSE)-N$3),$G59,$J59),"")</f>
        <v/>
      </c>
      <c r="O59" s="101" t="str">
        <f>IF(AND($B59&gt;0,$C59&gt;0,$D59&gt;0,NOT(ISBLANK($H59))),_xlfn.NORM.INV(ABS(VLOOKUP($L$1,VLookups!$A$38:$B$39,2,FALSE)-O$3),$G59,$J59),"")</f>
        <v/>
      </c>
      <c r="P59" s="102" t="str">
        <f>IF(AND($B59&gt;0,$C59&gt;0,$D59&gt;0,NOT(ISBLANK($H59))),_xlfn.NORM.INV(ABS(VLOOKUP($L$1,VLookups!$A$38:$B$39,2,FALSE)-P$3),$G59,$J59),"")</f>
        <v/>
      </c>
      <c r="Q59" s="101" t="str">
        <f>IF(AND($B59&gt;0,$C59&gt;0,$D59&gt;0,NOT(ISBLANK($H59))),_xlfn.NORM.INV(ABS(VLOOKUP($L$1,VLookups!$A$38:$B$39,2,FALSE)-Q$3),$G59,$J59),"")</f>
        <v/>
      </c>
      <c r="R59" s="102" t="str">
        <f>IF(AND($B59&gt;0,$C59&gt;0,$D59&gt;0,NOT(ISBLANK($H59))),_xlfn.NORM.INV(ABS(VLOOKUP($L$1,VLookups!$A$38:$B$39,2,FALSE)-R$3),$G59,$J59),"")</f>
        <v/>
      </c>
      <c r="S59" s="101" t="str">
        <f>IF(AND($B59&gt;0,$C59&gt;0,$D59&gt;0,NOT(ISBLANK($H59))),_xlfn.NORM.INV(ABS(VLOOKUP($L$1,VLookups!$A$38:$B$39,2,FALSE)-S$3),$G59,$J59),"")</f>
        <v/>
      </c>
      <c r="T59" s="5"/>
      <c r="U59" s="178" t="str">
        <f t="shared" si="13"/>
        <v/>
      </c>
      <c r="V59" s="52" t="str">
        <f t="shared" ref="V59:AO59" si="478">IF(ISNONTEXT($U59),W59-$U59,"")</f>
        <v/>
      </c>
      <c r="W59" s="52" t="str">
        <f t="shared" si="478"/>
        <v/>
      </c>
      <c r="X59" s="52" t="str">
        <f t="shared" si="478"/>
        <v/>
      </c>
      <c r="Y59" s="52" t="str">
        <f t="shared" si="478"/>
        <v/>
      </c>
      <c r="Z59" s="52" t="str">
        <f t="shared" si="478"/>
        <v/>
      </c>
      <c r="AA59" s="52" t="str">
        <f t="shared" si="478"/>
        <v/>
      </c>
      <c r="AB59" s="52" t="str">
        <f t="shared" si="478"/>
        <v/>
      </c>
      <c r="AC59" s="52" t="str">
        <f t="shared" si="478"/>
        <v/>
      </c>
      <c r="AD59" s="52" t="str">
        <f t="shared" si="478"/>
        <v/>
      </c>
      <c r="AE59" s="52" t="str">
        <f t="shared" si="478"/>
        <v/>
      </c>
      <c r="AF59" s="52" t="str">
        <f t="shared" si="478"/>
        <v/>
      </c>
      <c r="AG59" s="52" t="str">
        <f t="shared" si="478"/>
        <v/>
      </c>
      <c r="AH59" s="52" t="str">
        <f t="shared" si="478"/>
        <v/>
      </c>
      <c r="AI59" s="52" t="str">
        <f t="shared" si="478"/>
        <v/>
      </c>
      <c r="AJ59" s="52" t="str">
        <f t="shared" si="478"/>
        <v/>
      </c>
      <c r="AK59" s="52" t="str">
        <f t="shared" si="478"/>
        <v/>
      </c>
      <c r="AL59" s="52" t="str">
        <f t="shared" si="478"/>
        <v/>
      </c>
      <c r="AM59" s="52" t="str">
        <f t="shared" si="478"/>
        <v/>
      </c>
      <c r="AN59" s="52" t="str">
        <f t="shared" si="478"/>
        <v/>
      </c>
      <c r="AO59" s="52" t="str">
        <f t="shared" si="478"/>
        <v/>
      </c>
      <c r="AP59" s="193" t="str">
        <f t="shared" si="15"/>
        <v/>
      </c>
      <c r="AQ59" s="52" t="str">
        <f t="shared" ref="AQ59:DB59" si="479">IF(ISNONTEXT($U59),AP59+$U59,"")</f>
        <v/>
      </c>
      <c r="AR59" s="52" t="str">
        <f t="shared" si="479"/>
        <v/>
      </c>
      <c r="AS59" s="52" t="str">
        <f t="shared" si="479"/>
        <v/>
      </c>
      <c r="AT59" s="52" t="str">
        <f t="shared" si="479"/>
        <v/>
      </c>
      <c r="AU59" s="52" t="str">
        <f t="shared" si="479"/>
        <v/>
      </c>
      <c r="AV59" s="52" t="str">
        <f t="shared" si="479"/>
        <v/>
      </c>
      <c r="AW59" s="52" t="str">
        <f t="shared" si="479"/>
        <v/>
      </c>
      <c r="AX59" s="52" t="str">
        <f t="shared" si="479"/>
        <v/>
      </c>
      <c r="AY59" s="52" t="str">
        <f t="shared" si="479"/>
        <v/>
      </c>
      <c r="AZ59" s="52" t="str">
        <f t="shared" si="479"/>
        <v/>
      </c>
      <c r="BA59" s="52" t="str">
        <f t="shared" si="479"/>
        <v/>
      </c>
      <c r="BB59" s="52" t="str">
        <f t="shared" si="479"/>
        <v/>
      </c>
      <c r="BC59" s="52" t="str">
        <f t="shared" si="479"/>
        <v/>
      </c>
      <c r="BD59" s="52" t="str">
        <f t="shared" si="479"/>
        <v/>
      </c>
      <c r="BE59" s="52" t="str">
        <f t="shared" si="479"/>
        <v/>
      </c>
      <c r="BF59" s="52" t="str">
        <f t="shared" si="479"/>
        <v/>
      </c>
      <c r="BG59" s="52" t="str">
        <f t="shared" si="479"/>
        <v/>
      </c>
      <c r="BH59" s="52" t="str">
        <f t="shared" si="479"/>
        <v/>
      </c>
      <c r="BI59" s="52" t="str">
        <f t="shared" si="479"/>
        <v/>
      </c>
      <c r="BJ59" s="52" t="str">
        <f t="shared" si="479"/>
        <v/>
      </c>
      <c r="BK59" s="52" t="str">
        <f t="shared" si="479"/>
        <v/>
      </c>
      <c r="BL59" s="52" t="str">
        <f t="shared" si="479"/>
        <v/>
      </c>
      <c r="BM59" s="52" t="str">
        <f t="shared" si="479"/>
        <v/>
      </c>
      <c r="BN59" s="52" t="str">
        <f t="shared" si="479"/>
        <v/>
      </c>
      <c r="BO59" s="52" t="str">
        <f t="shared" si="479"/>
        <v/>
      </c>
      <c r="BP59" s="52" t="str">
        <f t="shared" si="479"/>
        <v/>
      </c>
      <c r="BQ59" s="52" t="str">
        <f t="shared" si="479"/>
        <v/>
      </c>
      <c r="BR59" s="52" t="str">
        <f t="shared" si="479"/>
        <v/>
      </c>
      <c r="BS59" s="52" t="str">
        <f t="shared" si="479"/>
        <v/>
      </c>
      <c r="BT59" s="52" t="str">
        <f t="shared" si="479"/>
        <v/>
      </c>
      <c r="BU59" s="52" t="str">
        <f t="shared" si="479"/>
        <v/>
      </c>
      <c r="BV59" s="52" t="str">
        <f t="shared" si="479"/>
        <v/>
      </c>
      <c r="BW59" s="52" t="str">
        <f t="shared" si="479"/>
        <v/>
      </c>
      <c r="BX59" s="52" t="str">
        <f t="shared" si="479"/>
        <v/>
      </c>
      <c r="BY59" s="52" t="str">
        <f t="shared" si="479"/>
        <v/>
      </c>
      <c r="BZ59" s="52" t="str">
        <f t="shared" si="479"/>
        <v/>
      </c>
      <c r="CA59" s="52" t="str">
        <f t="shared" si="479"/>
        <v/>
      </c>
      <c r="CB59" s="52" t="str">
        <f t="shared" si="479"/>
        <v/>
      </c>
      <c r="CC59" s="52" t="str">
        <f t="shared" si="479"/>
        <v/>
      </c>
      <c r="CD59" s="52" t="str">
        <f t="shared" si="479"/>
        <v/>
      </c>
      <c r="CE59" s="52" t="str">
        <f t="shared" si="479"/>
        <v/>
      </c>
      <c r="CF59" s="52" t="str">
        <f t="shared" si="479"/>
        <v/>
      </c>
      <c r="CG59" s="52" t="str">
        <f t="shared" si="479"/>
        <v/>
      </c>
      <c r="CH59" s="52" t="str">
        <f t="shared" si="479"/>
        <v/>
      </c>
      <c r="CI59" s="52" t="str">
        <f t="shared" si="479"/>
        <v/>
      </c>
      <c r="CJ59" s="52" t="str">
        <f t="shared" si="479"/>
        <v/>
      </c>
      <c r="CK59" s="52" t="str">
        <f t="shared" si="479"/>
        <v/>
      </c>
      <c r="CL59" s="52" t="str">
        <f t="shared" si="479"/>
        <v/>
      </c>
      <c r="CM59" s="52" t="str">
        <f t="shared" si="479"/>
        <v/>
      </c>
      <c r="CN59" s="52" t="str">
        <f t="shared" si="479"/>
        <v/>
      </c>
      <c r="CO59" s="52" t="str">
        <f t="shared" si="479"/>
        <v/>
      </c>
      <c r="CP59" s="52" t="str">
        <f t="shared" si="479"/>
        <v/>
      </c>
      <c r="CQ59" s="52" t="str">
        <f t="shared" si="479"/>
        <v/>
      </c>
      <c r="CR59" s="52" t="str">
        <f t="shared" si="479"/>
        <v/>
      </c>
      <c r="CS59" s="52" t="str">
        <f t="shared" si="479"/>
        <v/>
      </c>
      <c r="CT59" s="52" t="str">
        <f t="shared" si="479"/>
        <v/>
      </c>
      <c r="CU59" s="52" t="str">
        <f t="shared" si="479"/>
        <v/>
      </c>
      <c r="CV59" s="52" t="str">
        <f t="shared" si="479"/>
        <v/>
      </c>
      <c r="CW59" s="52" t="str">
        <f t="shared" si="479"/>
        <v/>
      </c>
      <c r="CX59" s="52" t="str">
        <f t="shared" si="479"/>
        <v/>
      </c>
      <c r="CY59" s="52" t="str">
        <f t="shared" si="479"/>
        <v/>
      </c>
      <c r="CZ59" s="52" t="str">
        <f t="shared" si="479"/>
        <v/>
      </c>
      <c r="DA59" s="52" t="str">
        <f t="shared" si="479"/>
        <v/>
      </c>
      <c r="DB59" s="52" t="str">
        <f t="shared" si="479"/>
        <v/>
      </c>
      <c r="DC59" s="52" t="str">
        <f t="shared" ref="DC59:DR59" si="480">IF(ISNONTEXT($U59),DB59+$U59,"")</f>
        <v/>
      </c>
      <c r="DD59" s="52" t="str">
        <f t="shared" si="480"/>
        <v/>
      </c>
      <c r="DE59" s="52" t="str">
        <f t="shared" si="480"/>
        <v/>
      </c>
      <c r="DF59" s="52" t="str">
        <f t="shared" si="480"/>
        <v/>
      </c>
      <c r="DG59" s="52" t="str">
        <f t="shared" si="480"/>
        <v/>
      </c>
      <c r="DH59" s="52" t="str">
        <f t="shared" si="480"/>
        <v/>
      </c>
      <c r="DI59" s="52" t="str">
        <f t="shared" si="480"/>
        <v/>
      </c>
      <c r="DJ59" s="52" t="str">
        <f t="shared" si="480"/>
        <v/>
      </c>
      <c r="DK59" s="52" t="str">
        <f t="shared" si="480"/>
        <v/>
      </c>
      <c r="DL59" s="52" t="str">
        <f t="shared" si="480"/>
        <v/>
      </c>
      <c r="DM59" s="52" t="str">
        <f t="shared" si="480"/>
        <v/>
      </c>
      <c r="DN59" s="52" t="str">
        <f t="shared" si="480"/>
        <v/>
      </c>
      <c r="DO59" s="52" t="str">
        <f t="shared" si="480"/>
        <v/>
      </c>
      <c r="DP59" s="52" t="str">
        <f t="shared" si="480"/>
        <v/>
      </c>
      <c r="DQ59" s="52" t="str">
        <f t="shared" si="480"/>
        <v/>
      </c>
      <c r="DR59" s="52" t="str">
        <f t="shared" si="480"/>
        <v/>
      </c>
      <c r="DS59" s="179" t="e">
        <f t="shared" si="332"/>
        <v>#N/A</v>
      </c>
      <c r="DT59" s="179" t="e">
        <f t="shared" si="333"/>
        <v>#N/A</v>
      </c>
      <c r="DU59" s="179" t="e">
        <f t="shared" si="334"/>
        <v>#N/A</v>
      </c>
      <c r="DV59" s="179" t="e">
        <f t="shared" si="335"/>
        <v>#N/A</v>
      </c>
      <c r="DW59" s="179" t="e">
        <f t="shared" si="336"/>
        <v>#N/A</v>
      </c>
      <c r="DX59" s="179" t="e">
        <f t="shared" si="337"/>
        <v>#N/A</v>
      </c>
      <c r="DY59" s="179" t="e">
        <f t="shared" si="338"/>
        <v>#N/A</v>
      </c>
      <c r="DZ59" s="179" t="e">
        <f t="shared" si="339"/>
        <v>#N/A</v>
      </c>
      <c r="EA59" s="179" t="e">
        <f t="shared" si="340"/>
        <v>#N/A</v>
      </c>
      <c r="EB59" s="179" t="e">
        <f t="shared" si="341"/>
        <v>#N/A</v>
      </c>
      <c r="EC59" s="179" t="e">
        <f t="shared" si="342"/>
        <v>#N/A</v>
      </c>
      <c r="ED59" s="179" t="e">
        <f t="shared" si="343"/>
        <v>#N/A</v>
      </c>
      <c r="EE59" s="179" t="e">
        <f t="shared" si="344"/>
        <v>#N/A</v>
      </c>
      <c r="EF59" s="179" t="e">
        <f t="shared" si="345"/>
        <v>#N/A</v>
      </c>
      <c r="EG59" s="179" t="e">
        <f t="shared" si="346"/>
        <v>#N/A</v>
      </c>
      <c r="EH59" s="179" t="e">
        <f t="shared" si="347"/>
        <v>#N/A</v>
      </c>
      <c r="EI59" s="179" t="e">
        <f t="shared" si="348"/>
        <v>#N/A</v>
      </c>
      <c r="EJ59" s="179" t="e">
        <f t="shared" si="349"/>
        <v>#N/A</v>
      </c>
      <c r="EK59" s="179" t="e">
        <f t="shared" si="350"/>
        <v>#N/A</v>
      </c>
      <c r="EL59" s="179" t="e">
        <f t="shared" si="351"/>
        <v>#N/A</v>
      </c>
      <c r="EM59" s="179" t="e">
        <f t="shared" si="352"/>
        <v>#N/A</v>
      </c>
      <c r="EN59" s="179" t="e">
        <f t="shared" si="353"/>
        <v>#N/A</v>
      </c>
      <c r="EO59" s="179" t="e">
        <f t="shared" si="354"/>
        <v>#N/A</v>
      </c>
      <c r="EP59" s="179" t="e">
        <f t="shared" si="355"/>
        <v>#N/A</v>
      </c>
      <c r="EQ59" s="179" t="e">
        <f t="shared" si="356"/>
        <v>#N/A</v>
      </c>
      <c r="ER59" s="179" t="e">
        <f t="shared" si="357"/>
        <v>#N/A</v>
      </c>
      <c r="ES59" s="179" t="e">
        <f t="shared" si="358"/>
        <v>#N/A</v>
      </c>
      <c r="ET59" s="179" t="e">
        <f t="shared" si="359"/>
        <v>#N/A</v>
      </c>
      <c r="EU59" s="179" t="e">
        <f t="shared" si="360"/>
        <v>#N/A</v>
      </c>
      <c r="EV59" s="179" t="e">
        <f t="shared" si="361"/>
        <v>#N/A</v>
      </c>
      <c r="EW59" s="179" t="e">
        <f t="shared" si="362"/>
        <v>#N/A</v>
      </c>
      <c r="EX59" s="179" t="e">
        <f t="shared" si="363"/>
        <v>#N/A</v>
      </c>
      <c r="EY59" s="179" t="e">
        <f t="shared" si="364"/>
        <v>#N/A</v>
      </c>
      <c r="EZ59" s="179" t="e">
        <f t="shared" si="365"/>
        <v>#N/A</v>
      </c>
      <c r="FA59" s="179" t="e">
        <f t="shared" si="366"/>
        <v>#N/A</v>
      </c>
      <c r="FB59" s="179" t="e">
        <f t="shared" si="367"/>
        <v>#N/A</v>
      </c>
      <c r="FC59" s="179" t="e">
        <f t="shared" si="368"/>
        <v>#N/A</v>
      </c>
      <c r="FD59" s="179" t="e">
        <f t="shared" si="369"/>
        <v>#N/A</v>
      </c>
      <c r="FE59" s="179" t="e">
        <f t="shared" si="370"/>
        <v>#N/A</v>
      </c>
      <c r="FF59" s="179" t="e">
        <f t="shared" si="371"/>
        <v>#N/A</v>
      </c>
      <c r="FG59" s="179" t="e">
        <f t="shared" si="372"/>
        <v>#N/A</v>
      </c>
      <c r="FH59" s="179" t="e">
        <f t="shared" si="373"/>
        <v>#N/A</v>
      </c>
      <c r="FI59" s="179" t="e">
        <f t="shared" si="374"/>
        <v>#N/A</v>
      </c>
      <c r="FJ59" s="179" t="e">
        <f t="shared" si="375"/>
        <v>#N/A</v>
      </c>
      <c r="FK59" s="179" t="e">
        <f t="shared" si="376"/>
        <v>#N/A</v>
      </c>
      <c r="FL59" s="179" t="e">
        <f t="shared" si="377"/>
        <v>#N/A</v>
      </c>
      <c r="FM59" s="179" t="e">
        <f t="shared" si="378"/>
        <v>#N/A</v>
      </c>
      <c r="FN59" s="179" t="e">
        <f t="shared" si="379"/>
        <v>#N/A</v>
      </c>
      <c r="FO59" s="179" t="e">
        <f t="shared" si="380"/>
        <v>#N/A</v>
      </c>
      <c r="FP59" s="179" t="e">
        <f t="shared" si="381"/>
        <v>#N/A</v>
      </c>
      <c r="FQ59" s="179" t="e">
        <f t="shared" si="382"/>
        <v>#N/A</v>
      </c>
      <c r="FR59" s="179" t="e">
        <f t="shared" si="383"/>
        <v>#N/A</v>
      </c>
      <c r="FS59" s="179" t="e">
        <f t="shared" si="384"/>
        <v>#N/A</v>
      </c>
      <c r="FT59" s="179" t="e">
        <f t="shared" si="385"/>
        <v>#N/A</v>
      </c>
      <c r="FU59" s="179" t="e">
        <f t="shared" si="386"/>
        <v>#N/A</v>
      </c>
      <c r="FV59" s="179" t="e">
        <f t="shared" si="387"/>
        <v>#N/A</v>
      </c>
      <c r="FW59" s="179" t="e">
        <f t="shared" si="388"/>
        <v>#N/A</v>
      </c>
      <c r="FX59" s="179" t="e">
        <f t="shared" si="389"/>
        <v>#N/A</v>
      </c>
      <c r="FY59" s="179" t="e">
        <f t="shared" si="390"/>
        <v>#N/A</v>
      </c>
      <c r="FZ59" s="179" t="e">
        <f t="shared" si="391"/>
        <v>#N/A</v>
      </c>
      <c r="GA59" s="179" t="e">
        <f t="shared" si="392"/>
        <v>#N/A</v>
      </c>
      <c r="GB59" s="179" t="e">
        <f t="shared" si="393"/>
        <v>#N/A</v>
      </c>
      <c r="GC59" s="179" t="e">
        <f t="shared" si="394"/>
        <v>#N/A</v>
      </c>
      <c r="GD59" s="179" t="e">
        <f t="shared" si="395"/>
        <v>#N/A</v>
      </c>
      <c r="GE59" s="179" t="e">
        <f t="shared" si="396"/>
        <v>#N/A</v>
      </c>
      <c r="GF59" s="179" t="e">
        <f t="shared" si="397"/>
        <v>#N/A</v>
      </c>
      <c r="GG59" s="179" t="e">
        <f t="shared" si="398"/>
        <v>#N/A</v>
      </c>
      <c r="GH59" s="179" t="e">
        <f t="shared" si="399"/>
        <v>#N/A</v>
      </c>
      <c r="GI59" s="179" t="e">
        <f t="shared" si="400"/>
        <v>#N/A</v>
      </c>
      <c r="GJ59" s="179" t="e">
        <f t="shared" si="401"/>
        <v>#N/A</v>
      </c>
      <c r="GK59" s="179" t="e">
        <f t="shared" si="402"/>
        <v>#N/A</v>
      </c>
      <c r="GL59" s="179" t="e">
        <f t="shared" si="403"/>
        <v>#N/A</v>
      </c>
      <c r="GM59" s="179" t="e">
        <f t="shared" si="404"/>
        <v>#N/A</v>
      </c>
      <c r="GN59" s="179" t="e">
        <f t="shared" si="405"/>
        <v>#N/A</v>
      </c>
      <c r="GO59" s="179" t="e">
        <f t="shared" si="406"/>
        <v>#N/A</v>
      </c>
      <c r="GP59" s="179" t="e">
        <f t="shared" si="407"/>
        <v>#N/A</v>
      </c>
      <c r="GQ59" s="179" t="e">
        <f t="shared" si="408"/>
        <v>#N/A</v>
      </c>
      <c r="GR59" s="179" t="e">
        <f t="shared" si="409"/>
        <v>#N/A</v>
      </c>
      <c r="GS59" s="179" t="e">
        <f t="shared" si="410"/>
        <v>#N/A</v>
      </c>
      <c r="GT59" s="179" t="e">
        <f t="shared" si="411"/>
        <v>#N/A</v>
      </c>
      <c r="GU59" s="179" t="e">
        <f t="shared" si="412"/>
        <v>#N/A</v>
      </c>
      <c r="GV59" s="179" t="e">
        <f t="shared" si="413"/>
        <v>#N/A</v>
      </c>
      <c r="GW59" s="179" t="e">
        <f t="shared" si="414"/>
        <v>#N/A</v>
      </c>
      <c r="GX59" s="179" t="e">
        <f t="shared" si="415"/>
        <v>#N/A</v>
      </c>
      <c r="GY59" s="179" t="e">
        <f t="shared" si="416"/>
        <v>#N/A</v>
      </c>
      <c r="GZ59" s="179" t="e">
        <f t="shared" si="417"/>
        <v>#N/A</v>
      </c>
      <c r="HA59" s="179" t="e">
        <f t="shared" si="418"/>
        <v>#N/A</v>
      </c>
      <c r="HB59" s="179" t="e">
        <f t="shared" si="419"/>
        <v>#N/A</v>
      </c>
      <c r="HC59" s="179" t="e">
        <f t="shared" si="420"/>
        <v>#N/A</v>
      </c>
      <c r="HD59" s="179" t="e">
        <f t="shared" si="421"/>
        <v>#N/A</v>
      </c>
      <c r="HE59" s="179" t="e">
        <f t="shared" si="422"/>
        <v>#N/A</v>
      </c>
      <c r="HF59" s="179" t="e">
        <f t="shared" si="423"/>
        <v>#N/A</v>
      </c>
      <c r="HG59" s="179" t="e">
        <f t="shared" si="424"/>
        <v>#N/A</v>
      </c>
      <c r="HH59" s="179" t="e">
        <f t="shared" si="425"/>
        <v>#N/A</v>
      </c>
      <c r="HI59" s="179" t="e">
        <f t="shared" si="426"/>
        <v>#N/A</v>
      </c>
      <c r="HJ59" s="179" t="e">
        <f t="shared" si="427"/>
        <v>#N/A</v>
      </c>
      <c r="HK59" s="179" t="e">
        <f t="shared" si="428"/>
        <v>#N/A</v>
      </c>
      <c r="HL59" s="179" t="e">
        <f t="shared" si="429"/>
        <v>#N/A</v>
      </c>
      <c r="HM59" s="179" t="e">
        <f t="shared" si="430"/>
        <v>#N/A</v>
      </c>
      <c r="HN59" s="179" t="e">
        <f t="shared" si="431"/>
        <v>#N/A</v>
      </c>
      <c r="HO59" s="179" t="e">
        <f t="shared" si="432"/>
        <v>#N/A</v>
      </c>
    </row>
    <row r="60" spans="1:223" hidden="1" x14ac:dyDescent="0.25">
      <c r="A60" s="4">
        <v>57</v>
      </c>
      <c r="B60" s="104" t="str">
        <f t="shared" si="10"/>
        <v/>
      </c>
      <c r="C60" s="103"/>
      <c r="D60" s="104" t="str">
        <f t="shared" si="11"/>
        <v/>
      </c>
      <c r="E60" s="38" t="str">
        <f t="shared" si="0"/>
        <v/>
      </c>
      <c r="F60" s="38" t="str">
        <f t="shared" si="1"/>
        <v/>
      </c>
      <c r="G60" s="81" t="str">
        <f t="shared" si="12"/>
        <v/>
      </c>
      <c r="H60" s="24"/>
      <c r="I60" s="61"/>
      <c r="J60" s="82" t="str">
        <f>IF(AND(B60&gt;0,C60&gt;0,D60&gt;0,NOT(ISBLANK(H60))),(D60-B60)*VLOOKUP(H60,VLookups!$A$2:$B$8,2,FALSE),"")</f>
        <v/>
      </c>
      <c r="K60" s="83" t="str">
        <f t="shared" si="2"/>
        <v/>
      </c>
      <c r="L60" s="103"/>
      <c r="M60" s="34" t="str">
        <f>IF(AND(L60&gt;0,C60&gt;0,J60&gt;0,NOT(ISBLANK(H60))),ABS(VLOOKUP($L$1,VLookups!$A$38:$B$39,2,FALSE)-_xlfn.NORM.DIST(L60,G60,J60,TRUE)),"")</f>
        <v/>
      </c>
      <c r="N60" s="102" t="str">
        <f>IF(AND($B60&gt;0,$C60&gt;0,$D60&gt;0,NOT(ISBLANK($H60))),_xlfn.NORM.INV(ABS(VLOOKUP($L$1,VLookups!$A$38:$B$39,2,FALSE)-N$3),$G60,$J60),"")</f>
        <v/>
      </c>
      <c r="O60" s="101" t="str">
        <f>IF(AND($B60&gt;0,$C60&gt;0,$D60&gt;0,NOT(ISBLANK($H60))),_xlfn.NORM.INV(ABS(VLOOKUP($L$1,VLookups!$A$38:$B$39,2,FALSE)-O$3),$G60,$J60),"")</f>
        <v/>
      </c>
      <c r="P60" s="102" t="str">
        <f>IF(AND($B60&gt;0,$C60&gt;0,$D60&gt;0,NOT(ISBLANK($H60))),_xlfn.NORM.INV(ABS(VLOOKUP($L$1,VLookups!$A$38:$B$39,2,FALSE)-P$3),$G60,$J60),"")</f>
        <v/>
      </c>
      <c r="Q60" s="101" t="str">
        <f>IF(AND($B60&gt;0,$C60&gt;0,$D60&gt;0,NOT(ISBLANK($H60))),_xlfn.NORM.INV(ABS(VLOOKUP($L$1,VLookups!$A$38:$B$39,2,FALSE)-Q$3),$G60,$J60),"")</f>
        <v/>
      </c>
      <c r="R60" s="102" t="str">
        <f>IF(AND($B60&gt;0,$C60&gt;0,$D60&gt;0,NOT(ISBLANK($H60))),_xlfn.NORM.INV(ABS(VLOOKUP($L$1,VLookups!$A$38:$B$39,2,FALSE)-R$3),$G60,$J60),"")</f>
        <v/>
      </c>
      <c r="S60" s="101" t="str">
        <f>IF(AND($B60&gt;0,$C60&gt;0,$D60&gt;0,NOT(ISBLANK($H60))),_xlfn.NORM.INV(ABS(VLOOKUP($L$1,VLookups!$A$38:$B$39,2,FALSE)-S$3),$G60,$J60),"")</f>
        <v/>
      </c>
      <c r="T60" s="5"/>
      <c r="U60" s="178" t="str">
        <f t="shared" si="13"/>
        <v/>
      </c>
      <c r="V60" s="52" t="str">
        <f t="shared" ref="V60:AO60" si="481">IF(ISNONTEXT($U60),W60-$U60,"")</f>
        <v/>
      </c>
      <c r="W60" s="52" t="str">
        <f t="shared" si="481"/>
        <v/>
      </c>
      <c r="X60" s="52" t="str">
        <f t="shared" si="481"/>
        <v/>
      </c>
      <c r="Y60" s="52" t="str">
        <f t="shared" si="481"/>
        <v/>
      </c>
      <c r="Z60" s="52" t="str">
        <f t="shared" si="481"/>
        <v/>
      </c>
      <c r="AA60" s="52" t="str">
        <f t="shared" si="481"/>
        <v/>
      </c>
      <c r="AB60" s="52" t="str">
        <f t="shared" si="481"/>
        <v/>
      </c>
      <c r="AC60" s="52" t="str">
        <f t="shared" si="481"/>
        <v/>
      </c>
      <c r="AD60" s="52" t="str">
        <f t="shared" si="481"/>
        <v/>
      </c>
      <c r="AE60" s="52" t="str">
        <f t="shared" si="481"/>
        <v/>
      </c>
      <c r="AF60" s="52" t="str">
        <f t="shared" si="481"/>
        <v/>
      </c>
      <c r="AG60" s="52" t="str">
        <f t="shared" si="481"/>
        <v/>
      </c>
      <c r="AH60" s="52" t="str">
        <f t="shared" si="481"/>
        <v/>
      </c>
      <c r="AI60" s="52" t="str">
        <f t="shared" si="481"/>
        <v/>
      </c>
      <c r="AJ60" s="52" t="str">
        <f t="shared" si="481"/>
        <v/>
      </c>
      <c r="AK60" s="52" t="str">
        <f t="shared" si="481"/>
        <v/>
      </c>
      <c r="AL60" s="52" t="str">
        <f t="shared" si="481"/>
        <v/>
      </c>
      <c r="AM60" s="52" t="str">
        <f t="shared" si="481"/>
        <v/>
      </c>
      <c r="AN60" s="52" t="str">
        <f t="shared" si="481"/>
        <v/>
      </c>
      <c r="AO60" s="52" t="str">
        <f t="shared" si="481"/>
        <v/>
      </c>
      <c r="AP60" s="193" t="str">
        <f t="shared" si="15"/>
        <v/>
      </c>
      <c r="AQ60" s="52" t="str">
        <f t="shared" ref="AQ60:DB60" si="482">IF(ISNONTEXT($U60),AP60+$U60,"")</f>
        <v/>
      </c>
      <c r="AR60" s="52" t="str">
        <f t="shared" si="482"/>
        <v/>
      </c>
      <c r="AS60" s="52" t="str">
        <f t="shared" si="482"/>
        <v/>
      </c>
      <c r="AT60" s="52" t="str">
        <f t="shared" si="482"/>
        <v/>
      </c>
      <c r="AU60" s="52" t="str">
        <f t="shared" si="482"/>
        <v/>
      </c>
      <c r="AV60" s="52" t="str">
        <f t="shared" si="482"/>
        <v/>
      </c>
      <c r="AW60" s="52" t="str">
        <f t="shared" si="482"/>
        <v/>
      </c>
      <c r="AX60" s="52" t="str">
        <f t="shared" si="482"/>
        <v/>
      </c>
      <c r="AY60" s="52" t="str">
        <f t="shared" si="482"/>
        <v/>
      </c>
      <c r="AZ60" s="52" t="str">
        <f t="shared" si="482"/>
        <v/>
      </c>
      <c r="BA60" s="52" t="str">
        <f t="shared" si="482"/>
        <v/>
      </c>
      <c r="BB60" s="52" t="str">
        <f t="shared" si="482"/>
        <v/>
      </c>
      <c r="BC60" s="52" t="str">
        <f t="shared" si="482"/>
        <v/>
      </c>
      <c r="BD60" s="52" t="str">
        <f t="shared" si="482"/>
        <v/>
      </c>
      <c r="BE60" s="52" t="str">
        <f t="shared" si="482"/>
        <v/>
      </c>
      <c r="BF60" s="52" t="str">
        <f t="shared" si="482"/>
        <v/>
      </c>
      <c r="BG60" s="52" t="str">
        <f t="shared" si="482"/>
        <v/>
      </c>
      <c r="BH60" s="52" t="str">
        <f t="shared" si="482"/>
        <v/>
      </c>
      <c r="BI60" s="52" t="str">
        <f t="shared" si="482"/>
        <v/>
      </c>
      <c r="BJ60" s="52" t="str">
        <f t="shared" si="482"/>
        <v/>
      </c>
      <c r="BK60" s="52" t="str">
        <f t="shared" si="482"/>
        <v/>
      </c>
      <c r="BL60" s="52" t="str">
        <f t="shared" si="482"/>
        <v/>
      </c>
      <c r="BM60" s="52" t="str">
        <f t="shared" si="482"/>
        <v/>
      </c>
      <c r="BN60" s="52" t="str">
        <f t="shared" si="482"/>
        <v/>
      </c>
      <c r="BO60" s="52" t="str">
        <f t="shared" si="482"/>
        <v/>
      </c>
      <c r="BP60" s="52" t="str">
        <f t="shared" si="482"/>
        <v/>
      </c>
      <c r="BQ60" s="52" t="str">
        <f t="shared" si="482"/>
        <v/>
      </c>
      <c r="BR60" s="52" t="str">
        <f t="shared" si="482"/>
        <v/>
      </c>
      <c r="BS60" s="52" t="str">
        <f t="shared" si="482"/>
        <v/>
      </c>
      <c r="BT60" s="52" t="str">
        <f t="shared" si="482"/>
        <v/>
      </c>
      <c r="BU60" s="52" t="str">
        <f t="shared" si="482"/>
        <v/>
      </c>
      <c r="BV60" s="52" t="str">
        <f t="shared" si="482"/>
        <v/>
      </c>
      <c r="BW60" s="52" t="str">
        <f t="shared" si="482"/>
        <v/>
      </c>
      <c r="BX60" s="52" t="str">
        <f t="shared" si="482"/>
        <v/>
      </c>
      <c r="BY60" s="52" t="str">
        <f t="shared" si="482"/>
        <v/>
      </c>
      <c r="BZ60" s="52" t="str">
        <f t="shared" si="482"/>
        <v/>
      </c>
      <c r="CA60" s="52" t="str">
        <f t="shared" si="482"/>
        <v/>
      </c>
      <c r="CB60" s="52" t="str">
        <f t="shared" si="482"/>
        <v/>
      </c>
      <c r="CC60" s="52" t="str">
        <f t="shared" si="482"/>
        <v/>
      </c>
      <c r="CD60" s="52" t="str">
        <f t="shared" si="482"/>
        <v/>
      </c>
      <c r="CE60" s="52" t="str">
        <f t="shared" si="482"/>
        <v/>
      </c>
      <c r="CF60" s="52" t="str">
        <f t="shared" si="482"/>
        <v/>
      </c>
      <c r="CG60" s="52" t="str">
        <f t="shared" si="482"/>
        <v/>
      </c>
      <c r="CH60" s="52" t="str">
        <f t="shared" si="482"/>
        <v/>
      </c>
      <c r="CI60" s="52" t="str">
        <f t="shared" si="482"/>
        <v/>
      </c>
      <c r="CJ60" s="52" t="str">
        <f t="shared" si="482"/>
        <v/>
      </c>
      <c r="CK60" s="52" t="str">
        <f t="shared" si="482"/>
        <v/>
      </c>
      <c r="CL60" s="52" t="str">
        <f t="shared" si="482"/>
        <v/>
      </c>
      <c r="CM60" s="52" t="str">
        <f t="shared" si="482"/>
        <v/>
      </c>
      <c r="CN60" s="52" t="str">
        <f t="shared" si="482"/>
        <v/>
      </c>
      <c r="CO60" s="52" t="str">
        <f t="shared" si="482"/>
        <v/>
      </c>
      <c r="CP60" s="52" t="str">
        <f t="shared" si="482"/>
        <v/>
      </c>
      <c r="CQ60" s="52" t="str">
        <f t="shared" si="482"/>
        <v/>
      </c>
      <c r="CR60" s="52" t="str">
        <f t="shared" si="482"/>
        <v/>
      </c>
      <c r="CS60" s="52" t="str">
        <f t="shared" si="482"/>
        <v/>
      </c>
      <c r="CT60" s="52" t="str">
        <f t="shared" si="482"/>
        <v/>
      </c>
      <c r="CU60" s="52" t="str">
        <f t="shared" si="482"/>
        <v/>
      </c>
      <c r="CV60" s="52" t="str">
        <f t="shared" si="482"/>
        <v/>
      </c>
      <c r="CW60" s="52" t="str">
        <f t="shared" si="482"/>
        <v/>
      </c>
      <c r="CX60" s="52" t="str">
        <f t="shared" si="482"/>
        <v/>
      </c>
      <c r="CY60" s="52" t="str">
        <f t="shared" si="482"/>
        <v/>
      </c>
      <c r="CZ60" s="52" t="str">
        <f t="shared" si="482"/>
        <v/>
      </c>
      <c r="DA60" s="52" t="str">
        <f t="shared" si="482"/>
        <v/>
      </c>
      <c r="DB60" s="52" t="str">
        <f t="shared" si="482"/>
        <v/>
      </c>
      <c r="DC60" s="52" t="str">
        <f t="shared" ref="DC60:DR60" si="483">IF(ISNONTEXT($U60),DB60+$U60,"")</f>
        <v/>
      </c>
      <c r="DD60" s="52" t="str">
        <f t="shared" si="483"/>
        <v/>
      </c>
      <c r="DE60" s="52" t="str">
        <f t="shared" si="483"/>
        <v/>
      </c>
      <c r="DF60" s="52" t="str">
        <f t="shared" si="483"/>
        <v/>
      </c>
      <c r="DG60" s="52" t="str">
        <f t="shared" si="483"/>
        <v/>
      </c>
      <c r="DH60" s="52" t="str">
        <f t="shared" si="483"/>
        <v/>
      </c>
      <c r="DI60" s="52" t="str">
        <f t="shared" si="483"/>
        <v/>
      </c>
      <c r="DJ60" s="52" t="str">
        <f t="shared" si="483"/>
        <v/>
      </c>
      <c r="DK60" s="52" t="str">
        <f t="shared" si="483"/>
        <v/>
      </c>
      <c r="DL60" s="52" t="str">
        <f t="shared" si="483"/>
        <v/>
      </c>
      <c r="DM60" s="52" t="str">
        <f t="shared" si="483"/>
        <v/>
      </c>
      <c r="DN60" s="52" t="str">
        <f t="shared" si="483"/>
        <v/>
      </c>
      <c r="DO60" s="52" t="str">
        <f t="shared" si="483"/>
        <v/>
      </c>
      <c r="DP60" s="52" t="str">
        <f t="shared" si="483"/>
        <v/>
      </c>
      <c r="DQ60" s="52" t="str">
        <f t="shared" si="483"/>
        <v/>
      </c>
      <c r="DR60" s="52" t="str">
        <f t="shared" si="483"/>
        <v/>
      </c>
      <c r="DS60" s="179" t="e">
        <f t="shared" si="332"/>
        <v>#N/A</v>
      </c>
      <c r="DT60" s="179" t="e">
        <f t="shared" si="333"/>
        <v>#N/A</v>
      </c>
      <c r="DU60" s="179" t="e">
        <f t="shared" si="334"/>
        <v>#N/A</v>
      </c>
      <c r="DV60" s="179" t="e">
        <f t="shared" si="335"/>
        <v>#N/A</v>
      </c>
      <c r="DW60" s="179" t="e">
        <f t="shared" si="336"/>
        <v>#N/A</v>
      </c>
      <c r="DX60" s="179" t="e">
        <f t="shared" si="337"/>
        <v>#N/A</v>
      </c>
      <c r="DY60" s="179" t="e">
        <f t="shared" si="338"/>
        <v>#N/A</v>
      </c>
      <c r="DZ60" s="179" t="e">
        <f t="shared" si="339"/>
        <v>#N/A</v>
      </c>
      <c r="EA60" s="179" t="e">
        <f t="shared" si="340"/>
        <v>#N/A</v>
      </c>
      <c r="EB60" s="179" t="e">
        <f t="shared" si="341"/>
        <v>#N/A</v>
      </c>
      <c r="EC60" s="179" t="e">
        <f t="shared" si="342"/>
        <v>#N/A</v>
      </c>
      <c r="ED60" s="179" t="e">
        <f t="shared" si="343"/>
        <v>#N/A</v>
      </c>
      <c r="EE60" s="179" t="e">
        <f t="shared" si="344"/>
        <v>#N/A</v>
      </c>
      <c r="EF60" s="179" t="e">
        <f t="shared" si="345"/>
        <v>#N/A</v>
      </c>
      <c r="EG60" s="179" t="e">
        <f t="shared" si="346"/>
        <v>#N/A</v>
      </c>
      <c r="EH60" s="179" t="e">
        <f t="shared" si="347"/>
        <v>#N/A</v>
      </c>
      <c r="EI60" s="179" t="e">
        <f t="shared" si="348"/>
        <v>#N/A</v>
      </c>
      <c r="EJ60" s="179" t="e">
        <f t="shared" si="349"/>
        <v>#N/A</v>
      </c>
      <c r="EK60" s="179" t="e">
        <f t="shared" si="350"/>
        <v>#N/A</v>
      </c>
      <c r="EL60" s="179" t="e">
        <f t="shared" si="351"/>
        <v>#N/A</v>
      </c>
      <c r="EM60" s="179" t="e">
        <f t="shared" si="352"/>
        <v>#N/A</v>
      </c>
      <c r="EN60" s="179" t="e">
        <f t="shared" si="353"/>
        <v>#N/A</v>
      </c>
      <c r="EO60" s="179" t="e">
        <f t="shared" si="354"/>
        <v>#N/A</v>
      </c>
      <c r="EP60" s="179" t="e">
        <f t="shared" si="355"/>
        <v>#N/A</v>
      </c>
      <c r="EQ60" s="179" t="e">
        <f t="shared" si="356"/>
        <v>#N/A</v>
      </c>
      <c r="ER60" s="179" t="e">
        <f t="shared" si="357"/>
        <v>#N/A</v>
      </c>
      <c r="ES60" s="179" t="e">
        <f t="shared" si="358"/>
        <v>#N/A</v>
      </c>
      <c r="ET60" s="179" t="e">
        <f t="shared" si="359"/>
        <v>#N/A</v>
      </c>
      <c r="EU60" s="179" t="e">
        <f t="shared" si="360"/>
        <v>#N/A</v>
      </c>
      <c r="EV60" s="179" t="e">
        <f t="shared" si="361"/>
        <v>#N/A</v>
      </c>
      <c r="EW60" s="179" t="e">
        <f t="shared" si="362"/>
        <v>#N/A</v>
      </c>
      <c r="EX60" s="179" t="e">
        <f t="shared" si="363"/>
        <v>#N/A</v>
      </c>
      <c r="EY60" s="179" t="e">
        <f t="shared" si="364"/>
        <v>#N/A</v>
      </c>
      <c r="EZ60" s="179" t="e">
        <f t="shared" si="365"/>
        <v>#N/A</v>
      </c>
      <c r="FA60" s="179" t="e">
        <f t="shared" si="366"/>
        <v>#N/A</v>
      </c>
      <c r="FB60" s="179" t="e">
        <f t="shared" si="367"/>
        <v>#N/A</v>
      </c>
      <c r="FC60" s="179" t="e">
        <f t="shared" si="368"/>
        <v>#N/A</v>
      </c>
      <c r="FD60" s="179" t="e">
        <f t="shared" si="369"/>
        <v>#N/A</v>
      </c>
      <c r="FE60" s="179" t="e">
        <f t="shared" si="370"/>
        <v>#N/A</v>
      </c>
      <c r="FF60" s="179" t="e">
        <f t="shared" si="371"/>
        <v>#N/A</v>
      </c>
      <c r="FG60" s="179" t="e">
        <f t="shared" si="372"/>
        <v>#N/A</v>
      </c>
      <c r="FH60" s="179" t="e">
        <f t="shared" si="373"/>
        <v>#N/A</v>
      </c>
      <c r="FI60" s="179" t="e">
        <f t="shared" si="374"/>
        <v>#N/A</v>
      </c>
      <c r="FJ60" s="179" t="e">
        <f t="shared" si="375"/>
        <v>#N/A</v>
      </c>
      <c r="FK60" s="179" t="e">
        <f t="shared" si="376"/>
        <v>#N/A</v>
      </c>
      <c r="FL60" s="179" t="e">
        <f t="shared" si="377"/>
        <v>#N/A</v>
      </c>
      <c r="FM60" s="179" t="e">
        <f t="shared" si="378"/>
        <v>#N/A</v>
      </c>
      <c r="FN60" s="179" t="e">
        <f t="shared" si="379"/>
        <v>#N/A</v>
      </c>
      <c r="FO60" s="179" t="e">
        <f t="shared" si="380"/>
        <v>#N/A</v>
      </c>
      <c r="FP60" s="179" t="e">
        <f t="shared" si="381"/>
        <v>#N/A</v>
      </c>
      <c r="FQ60" s="179" t="e">
        <f t="shared" si="382"/>
        <v>#N/A</v>
      </c>
      <c r="FR60" s="179" t="e">
        <f t="shared" si="383"/>
        <v>#N/A</v>
      </c>
      <c r="FS60" s="179" t="e">
        <f t="shared" si="384"/>
        <v>#N/A</v>
      </c>
      <c r="FT60" s="179" t="e">
        <f t="shared" si="385"/>
        <v>#N/A</v>
      </c>
      <c r="FU60" s="179" t="e">
        <f t="shared" si="386"/>
        <v>#N/A</v>
      </c>
      <c r="FV60" s="179" t="e">
        <f t="shared" si="387"/>
        <v>#N/A</v>
      </c>
      <c r="FW60" s="179" t="e">
        <f t="shared" si="388"/>
        <v>#N/A</v>
      </c>
      <c r="FX60" s="179" t="e">
        <f t="shared" si="389"/>
        <v>#N/A</v>
      </c>
      <c r="FY60" s="179" t="e">
        <f t="shared" si="390"/>
        <v>#N/A</v>
      </c>
      <c r="FZ60" s="179" t="e">
        <f t="shared" si="391"/>
        <v>#N/A</v>
      </c>
      <c r="GA60" s="179" t="e">
        <f t="shared" si="392"/>
        <v>#N/A</v>
      </c>
      <c r="GB60" s="179" t="e">
        <f t="shared" si="393"/>
        <v>#N/A</v>
      </c>
      <c r="GC60" s="179" t="e">
        <f t="shared" si="394"/>
        <v>#N/A</v>
      </c>
      <c r="GD60" s="179" t="e">
        <f t="shared" si="395"/>
        <v>#N/A</v>
      </c>
      <c r="GE60" s="179" t="e">
        <f t="shared" si="396"/>
        <v>#N/A</v>
      </c>
      <c r="GF60" s="179" t="e">
        <f t="shared" si="397"/>
        <v>#N/A</v>
      </c>
      <c r="GG60" s="179" t="e">
        <f t="shared" si="398"/>
        <v>#N/A</v>
      </c>
      <c r="GH60" s="179" t="e">
        <f t="shared" si="399"/>
        <v>#N/A</v>
      </c>
      <c r="GI60" s="179" t="e">
        <f t="shared" si="400"/>
        <v>#N/A</v>
      </c>
      <c r="GJ60" s="179" t="e">
        <f t="shared" si="401"/>
        <v>#N/A</v>
      </c>
      <c r="GK60" s="179" t="e">
        <f t="shared" si="402"/>
        <v>#N/A</v>
      </c>
      <c r="GL60" s="179" t="e">
        <f t="shared" si="403"/>
        <v>#N/A</v>
      </c>
      <c r="GM60" s="179" t="e">
        <f t="shared" si="404"/>
        <v>#N/A</v>
      </c>
      <c r="GN60" s="179" t="e">
        <f t="shared" si="405"/>
        <v>#N/A</v>
      </c>
      <c r="GO60" s="179" t="e">
        <f t="shared" si="406"/>
        <v>#N/A</v>
      </c>
      <c r="GP60" s="179" t="e">
        <f t="shared" si="407"/>
        <v>#N/A</v>
      </c>
      <c r="GQ60" s="179" t="e">
        <f t="shared" si="408"/>
        <v>#N/A</v>
      </c>
      <c r="GR60" s="179" t="e">
        <f t="shared" si="409"/>
        <v>#N/A</v>
      </c>
      <c r="GS60" s="179" t="e">
        <f t="shared" si="410"/>
        <v>#N/A</v>
      </c>
      <c r="GT60" s="179" t="e">
        <f t="shared" si="411"/>
        <v>#N/A</v>
      </c>
      <c r="GU60" s="179" t="e">
        <f t="shared" si="412"/>
        <v>#N/A</v>
      </c>
      <c r="GV60" s="179" t="e">
        <f t="shared" si="413"/>
        <v>#N/A</v>
      </c>
      <c r="GW60" s="179" t="e">
        <f t="shared" si="414"/>
        <v>#N/A</v>
      </c>
      <c r="GX60" s="179" t="e">
        <f t="shared" si="415"/>
        <v>#N/A</v>
      </c>
      <c r="GY60" s="179" t="e">
        <f t="shared" si="416"/>
        <v>#N/A</v>
      </c>
      <c r="GZ60" s="179" t="e">
        <f t="shared" si="417"/>
        <v>#N/A</v>
      </c>
      <c r="HA60" s="179" t="e">
        <f t="shared" si="418"/>
        <v>#N/A</v>
      </c>
      <c r="HB60" s="179" t="e">
        <f t="shared" si="419"/>
        <v>#N/A</v>
      </c>
      <c r="HC60" s="179" t="e">
        <f t="shared" si="420"/>
        <v>#N/A</v>
      </c>
      <c r="HD60" s="179" t="e">
        <f t="shared" si="421"/>
        <v>#N/A</v>
      </c>
      <c r="HE60" s="179" t="e">
        <f t="shared" si="422"/>
        <v>#N/A</v>
      </c>
      <c r="HF60" s="179" t="e">
        <f t="shared" si="423"/>
        <v>#N/A</v>
      </c>
      <c r="HG60" s="179" t="e">
        <f t="shared" si="424"/>
        <v>#N/A</v>
      </c>
      <c r="HH60" s="179" t="e">
        <f t="shared" si="425"/>
        <v>#N/A</v>
      </c>
      <c r="HI60" s="179" t="e">
        <f t="shared" si="426"/>
        <v>#N/A</v>
      </c>
      <c r="HJ60" s="179" t="e">
        <f t="shared" si="427"/>
        <v>#N/A</v>
      </c>
      <c r="HK60" s="179" t="e">
        <f t="shared" si="428"/>
        <v>#N/A</v>
      </c>
      <c r="HL60" s="179" t="e">
        <f t="shared" si="429"/>
        <v>#N/A</v>
      </c>
      <c r="HM60" s="179" t="e">
        <f t="shared" si="430"/>
        <v>#N/A</v>
      </c>
      <c r="HN60" s="179" t="e">
        <f t="shared" si="431"/>
        <v>#N/A</v>
      </c>
      <c r="HO60" s="179" t="e">
        <f t="shared" si="432"/>
        <v>#N/A</v>
      </c>
    </row>
    <row r="61" spans="1:223" hidden="1" x14ac:dyDescent="0.25">
      <c r="A61" s="4">
        <v>58</v>
      </c>
      <c r="B61" s="104" t="str">
        <f t="shared" si="10"/>
        <v/>
      </c>
      <c r="C61" s="103"/>
      <c r="D61" s="104" t="str">
        <f t="shared" si="11"/>
        <v/>
      </c>
      <c r="E61" s="38" t="str">
        <f t="shared" si="0"/>
        <v/>
      </c>
      <c r="F61" s="38" t="str">
        <f t="shared" si="1"/>
        <v/>
      </c>
      <c r="G61" s="81" t="str">
        <f t="shared" si="12"/>
        <v/>
      </c>
      <c r="H61" s="24"/>
      <c r="I61" s="61"/>
      <c r="J61" s="82" t="str">
        <f>IF(AND(B61&gt;0,C61&gt;0,D61&gt;0,NOT(ISBLANK(H61))),(D61-B61)*VLOOKUP(H61,VLookups!$A$2:$B$8,2,FALSE),"")</f>
        <v/>
      </c>
      <c r="K61" s="83" t="str">
        <f t="shared" si="2"/>
        <v/>
      </c>
      <c r="L61" s="103"/>
      <c r="M61" s="34" t="str">
        <f>IF(AND(L61&gt;0,C61&gt;0,J61&gt;0,NOT(ISBLANK(H61))),ABS(VLOOKUP($L$1,VLookups!$A$38:$B$39,2,FALSE)-_xlfn.NORM.DIST(L61,G61,J61,TRUE)),"")</f>
        <v/>
      </c>
      <c r="N61" s="102" t="str">
        <f>IF(AND($B61&gt;0,$C61&gt;0,$D61&gt;0,NOT(ISBLANK($H61))),_xlfn.NORM.INV(ABS(VLOOKUP($L$1,VLookups!$A$38:$B$39,2,FALSE)-N$3),$G61,$J61),"")</f>
        <v/>
      </c>
      <c r="O61" s="101" t="str">
        <f>IF(AND($B61&gt;0,$C61&gt;0,$D61&gt;0,NOT(ISBLANK($H61))),_xlfn.NORM.INV(ABS(VLOOKUP($L$1,VLookups!$A$38:$B$39,2,FALSE)-O$3),$G61,$J61),"")</f>
        <v/>
      </c>
      <c r="P61" s="102" t="str">
        <f>IF(AND($B61&gt;0,$C61&gt;0,$D61&gt;0,NOT(ISBLANK($H61))),_xlfn.NORM.INV(ABS(VLOOKUP($L$1,VLookups!$A$38:$B$39,2,FALSE)-P$3),$G61,$J61),"")</f>
        <v/>
      </c>
      <c r="Q61" s="101" t="str">
        <f>IF(AND($B61&gt;0,$C61&gt;0,$D61&gt;0,NOT(ISBLANK($H61))),_xlfn.NORM.INV(ABS(VLOOKUP($L$1,VLookups!$A$38:$B$39,2,FALSE)-Q$3),$G61,$J61),"")</f>
        <v/>
      </c>
      <c r="R61" s="102" t="str">
        <f>IF(AND($B61&gt;0,$C61&gt;0,$D61&gt;0,NOT(ISBLANK($H61))),_xlfn.NORM.INV(ABS(VLOOKUP($L$1,VLookups!$A$38:$B$39,2,FALSE)-R$3),$G61,$J61),"")</f>
        <v/>
      </c>
      <c r="S61" s="101" t="str">
        <f>IF(AND($B61&gt;0,$C61&gt;0,$D61&gt;0,NOT(ISBLANK($H61))),_xlfn.NORM.INV(ABS(VLOOKUP($L$1,VLookups!$A$38:$B$39,2,FALSE)-S$3),$G61,$J61),"")</f>
        <v/>
      </c>
      <c r="T61" s="5"/>
      <c r="U61" s="178" t="str">
        <f t="shared" si="13"/>
        <v/>
      </c>
      <c r="V61" s="52" t="str">
        <f t="shared" ref="V61:AO61" si="484">IF(ISNONTEXT($U61),W61-$U61,"")</f>
        <v/>
      </c>
      <c r="W61" s="52" t="str">
        <f t="shared" si="484"/>
        <v/>
      </c>
      <c r="X61" s="52" t="str">
        <f t="shared" si="484"/>
        <v/>
      </c>
      <c r="Y61" s="52" t="str">
        <f t="shared" si="484"/>
        <v/>
      </c>
      <c r="Z61" s="52" t="str">
        <f t="shared" si="484"/>
        <v/>
      </c>
      <c r="AA61" s="52" t="str">
        <f t="shared" si="484"/>
        <v/>
      </c>
      <c r="AB61" s="52" t="str">
        <f t="shared" si="484"/>
        <v/>
      </c>
      <c r="AC61" s="52" t="str">
        <f t="shared" si="484"/>
        <v/>
      </c>
      <c r="AD61" s="52" t="str">
        <f t="shared" si="484"/>
        <v/>
      </c>
      <c r="AE61" s="52" t="str">
        <f t="shared" si="484"/>
        <v/>
      </c>
      <c r="AF61" s="52" t="str">
        <f t="shared" si="484"/>
        <v/>
      </c>
      <c r="AG61" s="52" t="str">
        <f t="shared" si="484"/>
        <v/>
      </c>
      <c r="AH61" s="52" t="str">
        <f t="shared" si="484"/>
        <v/>
      </c>
      <c r="AI61" s="52" t="str">
        <f t="shared" si="484"/>
        <v/>
      </c>
      <c r="AJ61" s="52" t="str">
        <f t="shared" si="484"/>
        <v/>
      </c>
      <c r="AK61" s="52" t="str">
        <f t="shared" si="484"/>
        <v/>
      </c>
      <c r="AL61" s="52" t="str">
        <f t="shared" si="484"/>
        <v/>
      </c>
      <c r="AM61" s="52" t="str">
        <f t="shared" si="484"/>
        <v/>
      </c>
      <c r="AN61" s="52" t="str">
        <f t="shared" si="484"/>
        <v/>
      </c>
      <c r="AO61" s="52" t="str">
        <f t="shared" si="484"/>
        <v/>
      </c>
      <c r="AP61" s="193" t="str">
        <f t="shared" si="15"/>
        <v/>
      </c>
      <c r="AQ61" s="52" t="str">
        <f t="shared" ref="AQ61:DB61" si="485">IF(ISNONTEXT($U61),AP61+$U61,"")</f>
        <v/>
      </c>
      <c r="AR61" s="52" t="str">
        <f t="shared" si="485"/>
        <v/>
      </c>
      <c r="AS61" s="52" t="str">
        <f t="shared" si="485"/>
        <v/>
      </c>
      <c r="AT61" s="52" t="str">
        <f t="shared" si="485"/>
        <v/>
      </c>
      <c r="AU61" s="52" t="str">
        <f t="shared" si="485"/>
        <v/>
      </c>
      <c r="AV61" s="52" t="str">
        <f t="shared" si="485"/>
        <v/>
      </c>
      <c r="AW61" s="52" t="str">
        <f t="shared" si="485"/>
        <v/>
      </c>
      <c r="AX61" s="52" t="str">
        <f t="shared" si="485"/>
        <v/>
      </c>
      <c r="AY61" s="52" t="str">
        <f t="shared" si="485"/>
        <v/>
      </c>
      <c r="AZ61" s="52" t="str">
        <f t="shared" si="485"/>
        <v/>
      </c>
      <c r="BA61" s="52" t="str">
        <f t="shared" si="485"/>
        <v/>
      </c>
      <c r="BB61" s="52" t="str">
        <f t="shared" si="485"/>
        <v/>
      </c>
      <c r="BC61" s="52" t="str">
        <f t="shared" si="485"/>
        <v/>
      </c>
      <c r="BD61" s="52" t="str">
        <f t="shared" si="485"/>
        <v/>
      </c>
      <c r="BE61" s="52" t="str">
        <f t="shared" si="485"/>
        <v/>
      </c>
      <c r="BF61" s="52" t="str">
        <f t="shared" si="485"/>
        <v/>
      </c>
      <c r="BG61" s="52" t="str">
        <f t="shared" si="485"/>
        <v/>
      </c>
      <c r="BH61" s="52" t="str">
        <f t="shared" si="485"/>
        <v/>
      </c>
      <c r="BI61" s="52" t="str">
        <f t="shared" si="485"/>
        <v/>
      </c>
      <c r="BJ61" s="52" t="str">
        <f t="shared" si="485"/>
        <v/>
      </c>
      <c r="BK61" s="52" t="str">
        <f t="shared" si="485"/>
        <v/>
      </c>
      <c r="BL61" s="52" t="str">
        <f t="shared" si="485"/>
        <v/>
      </c>
      <c r="BM61" s="52" t="str">
        <f t="shared" si="485"/>
        <v/>
      </c>
      <c r="BN61" s="52" t="str">
        <f t="shared" si="485"/>
        <v/>
      </c>
      <c r="BO61" s="52" t="str">
        <f t="shared" si="485"/>
        <v/>
      </c>
      <c r="BP61" s="52" t="str">
        <f t="shared" si="485"/>
        <v/>
      </c>
      <c r="BQ61" s="52" t="str">
        <f t="shared" si="485"/>
        <v/>
      </c>
      <c r="BR61" s="52" t="str">
        <f t="shared" si="485"/>
        <v/>
      </c>
      <c r="BS61" s="52" t="str">
        <f t="shared" si="485"/>
        <v/>
      </c>
      <c r="BT61" s="52" t="str">
        <f t="shared" si="485"/>
        <v/>
      </c>
      <c r="BU61" s="52" t="str">
        <f t="shared" si="485"/>
        <v/>
      </c>
      <c r="BV61" s="52" t="str">
        <f t="shared" si="485"/>
        <v/>
      </c>
      <c r="BW61" s="52" t="str">
        <f t="shared" si="485"/>
        <v/>
      </c>
      <c r="BX61" s="52" t="str">
        <f t="shared" si="485"/>
        <v/>
      </c>
      <c r="BY61" s="52" t="str">
        <f t="shared" si="485"/>
        <v/>
      </c>
      <c r="BZ61" s="52" t="str">
        <f t="shared" si="485"/>
        <v/>
      </c>
      <c r="CA61" s="52" t="str">
        <f t="shared" si="485"/>
        <v/>
      </c>
      <c r="CB61" s="52" t="str">
        <f t="shared" si="485"/>
        <v/>
      </c>
      <c r="CC61" s="52" t="str">
        <f t="shared" si="485"/>
        <v/>
      </c>
      <c r="CD61" s="52" t="str">
        <f t="shared" si="485"/>
        <v/>
      </c>
      <c r="CE61" s="52" t="str">
        <f t="shared" si="485"/>
        <v/>
      </c>
      <c r="CF61" s="52" t="str">
        <f t="shared" si="485"/>
        <v/>
      </c>
      <c r="CG61" s="52" t="str">
        <f t="shared" si="485"/>
        <v/>
      </c>
      <c r="CH61" s="52" t="str">
        <f t="shared" si="485"/>
        <v/>
      </c>
      <c r="CI61" s="52" t="str">
        <f t="shared" si="485"/>
        <v/>
      </c>
      <c r="CJ61" s="52" t="str">
        <f t="shared" si="485"/>
        <v/>
      </c>
      <c r="CK61" s="52" t="str">
        <f t="shared" si="485"/>
        <v/>
      </c>
      <c r="CL61" s="52" t="str">
        <f t="shared" si="485"/>
        <v/>
      </c>
      <c r="CM61" s="52" t="str">
        <f t="shared" si="485"/>
        <v/>
      </c>
      <c r="CN61" s="52" t="str">
        <f t="shared" si="485"/>
        <v/>
      </c>
      <c r="CO61" s="52" t="str">
        <f t="shared" si="485"/>
        <v/>
      </c>
      <c r="CP61" s="52" t="str">
        <f t="shared" si="485"/>
        <v/>
      </c>
      <c r="CQ61" s="52" t="str">
        <f t="shared" si="485"/>
        <v/>
      </c>
      <c r="CR61" s="52" t="str">
        <f t="shared" si="485"/>
        <v/>
      </c>
      <c r="CS61" s="52" t="str">
        <f t="shared" si="485"/>
        <v/>
      </c>
      <c r="CT61" s="52" t="str">
        <f t="shared" si="485"/>
        <v/>
      </c>
      <c r="CU61" s="52" t="str">
        <f t="shared" si="485"/>
        <v/>
      </c>
      <c r="CV61" s="52" t="str">
        <f t="shared" si="485"/>
        <v/>
      </c>
      <c r="CW61" s="52" t="str">
        <f t="shared" si="485"/>
        <v/>
      </c>
      <c r="CX61" s="52" t="str">
        <f t="shared" si="485"/>
        <v/>
      </c>
      <c r="CY61" s="52" t="str">
        <f t="shared" si="485"/>
        <v/>
      </c>
      <c r="CZ61" s="52" t="str">
        <f t="shared" si="485"/>
        <v/>
      </c>
      <c r="DA61" s="52" t="str">
        <f t="shared" si="485"/>
        <v/>
      </c>
      <c r="DB61" s="52" t="str">
        <f t="shared" si="485"/>
        <v/>
      </c>
      <c r="DC61" s="52" t="str">
        <f t="shared" ref="DC61:DR61" si="486">IF(ISNONTEXT($U61),DB61+$U61,"")</f>
        <v/>
      </c>
      <c r="DD61" s="52" t="str">
        <f t="shared" si="486"/>
        <v/>
      </c>
      <c r="DE61" s="52" t="str">
        <f t="shared" si="486"/>
        <v/>
      </c>
      <c r="DF61" s="52" t="str">
        <f t="shared" si="486"/>
        <v/>
      </c>
      <c r="DG61" s="52" t="str">
        <f t="shared" si="486"/>
        <v/>
      </c>
      <c r="DH61" s="52" t="str">
        <f t="shared" si="486"/>
        <v/>
      </c>
      <c r="DI61" s="52" t="str">
        <f t="shared" si="486"/>
        <v/>
      </c>
      <c r="DJ61" s="52" t="str">
        <f t="shared" si="486"/>
        <v/>
      </c>
      <c r="DK61" s="52" t="str">
        <f t="shared" si="486"/>
        <v/>
      </c>
      <c r="DL61" s="52" t="str">
        <f t="shared" si="486"/>
        <v/>
      </c>
      <c r="DM61" s="52" t="str">
        <f t="shared" si="486"/>
        <v/>
      </c>
      <c r="DN61" s="52" t="str">
        <f t="shared" si="486"/>
        <v/>
      </c>
      <c r="DO61" s="52" t="str">
        <f t="shared" si="486"/>
        <v/>
      </c>
      <c r="DP61" s="52" t="str">
        <f t="shared" si="486"/>
        <v/>
      </c>
      <c r="DQ61" s="52" t="str">
        <f t="shared" si="486"/>
        <v/>
      </c>
      <c r="DR61" s="52" t="str">
        <f t="shared" si="486"/>
        <v/>
      </c>
      <c r="DS61" s="179" t="e">
        <f t="shared" si="332"/>
        <v>#N/A</v>
      </c>
      <c r="DT61" s="179" t="e">
        <f t="shared" si="333"/>
        <v>#N/A</v>
      </c>
      <c r="DU61" s="179" t="e">
        <f t="shared" si="334"/>
        <v>#N/A</v>
      </c>
      <c r="DV61" s="179" t="e">
        <f t="shared" si="335"/>
        <v>#N/A</v>
      </c>
      <c r="DW61" s="179" t="e">
        <f t="shared" si="336"/>
        <v>#N/A</v>
      </c>
      <c r="DX61" s="179" t="e">
        <f t="shared" si="337"/>
        <v>#N/A</v>
      </c>
      <c r="DY61" s="179" t="e">
        <f t="shared" si="338"/>
        <v>#N/A</v>
      </c>
      <c r="DZ61" s="179" t="e">
        <f t="shared" si="339"/>
        <v>#N/A</v>
      </c>
      <c r="EA61" s="179" t="e">
        <f t="shared" si="340"/>
        <v>#N/A</v>
      </c>
      <c r="EB61" s="179" t="e">
        <f t="shared" si="341"/>
        <v>#N/A</v>
      </c>
      <c r="EC61" s="179" t="e">
        <f t="shared" si="342"/>
        <v>#N/A</v>
      </c>
      <c r="ED61" s="179" t="e">
        <f t="shared" si="343"/>
        <v>#N/A</v>
      </c>
      <c r="EE61" s="179" t="e">
        <f t="shared" si="344"/>
        <v>#N/A</v>
      </c>
      <c r="EF61" s="179" t="e">
        <f t="shared" si="345"/>
        <v>#N/A</v>
      </c>
      <c r="EG61" s="179" t="e">
        <f t="shared" si="346"/>
        <v>#N/A</v>
      </c>
      <c r="EH61" s="179" t="e">
        <f t="shared" si="347"/>
        <v>#N/A</v>
      </c>
      <c r="EI61" s="179" t="e">
        <f t="shared" si="348"/>
        <v>#N/A</v>
      </c>
      <c r="EJ61" s="179" t="e">
        <f t="shared" si="349"/>
        <v>#N/A</v>
      </c>
      <c r="EK61" s="179" t="e">
        <f t="shared" si="350"/>
        <v>#N/A</v>
      </c>
      <c r="EL61" s="179" t="e">
        <f t="shared" si="351"/>
        <v>#N/A</v>
      </c>
      <c r="EM61" s="179" t="e">
        <f t="shared" si="352"/>
        <v>#N/A</v>
      </c>
      <c r="EN61" s="179" t="e">
        <f t="shared" si="353"/>
        <v>#N/A</v>
      </c>
      <c r="EO61" s="179" t="e">
        <f t="shared" si="354"/>
        <v>#N/A</v>
      </c>
      <c r="EP61" s="179" t="e">
        <f t="shared" si="355"/>
        <v>#N/A</v>
      </c>
      <c r="EQ61" s="179" t="e">
        <f t="shared" si="356"/>
        <v>#N/A</v>
      </c>
      <c r="ER61" s="179" t="e">
        <f t="shared" si="357"/>
        <v>#N/A</v>
      </c>
      <c r="ES61" s="179" t="e">
        <f t="shared" si="358"/>
        <v>#N/A</v>
      </c>
      <c r="ET61" s="179" t="e">
        <f t="shared" si="359"/>
        <v>#N/A</v>
      </c>
      <c r="EU61" s="179" t="e">
        <f t="shared" si="360"/>
        <v>#N/A</v>
      </c>
      <c r="EV61" s="179" t="e">
        <f t="shared" si="361"/>
        <v>#N/A</v>
      </c>
      <c r="EW61" s="179" t="e">
        <f t="shared" si="362"/>
        <v>#N/A</v>
      </c>
      <c r="EX61" s="179" t="e">
        <f t="shared" si="363"/>
        <v>#N/A</v>
      </c>
      <c r="EY61" s="179" t="e">
        <f t="shared" si="364"/>
        <v>#N/A</v>
      </c>
      <c r="EZ61" s="179" t="e">
        <f t="shared" si="365"/>
        <v>#N/A</v>
      </c>
      <c r="FA61" s="179" t="e">
        <f t="shared" si="366"/>
        <v>#N/A</v>
      </c>
      <c r="FB61" s="179" t="e">
        <f t="shared" si="367"/>
        <v>#N/A</v>
      </c>
      <c r="FC61" s="179" t="e">
        <f t="shared" si="368"/>
        <v>#N/A</v>
      </c>
      <c r="FD61" s="179" t="e">
        <f t="shared" si="369"/>
        <v>#N/A</v>
      </c>
      <c r="FE61" s="179" t="e">
        <f t="shared" si="370"/>
        <v>#N/A</v>
      </c>
      <c r="FF61" s="179" t="e">
        <f t="shared" si="371"/>
        <v>#N/A</v>
      </c>
      <c r="FG61" s="179" t="e">
        <f t="shared" si="372"/>
        <v>#N/A</v>
      </c>
      <c r="FH61" s="179" t="e">
        <f t="shared" si="373"/>
        <v>#N/A</v>
      </c>
      <c r="FI61" s="179" t="e">
        <f t="shared" si="374"/>
        <v>#N/A</v>
      </c>
      <c r="FJ61" s="179" t="e">
        <f t="shared" si="375"/>
        <v>#N/A</v>
      </c>
      <c r="FK61" s="179" t="e">
        <f t="shared" si="376"/>
        <v>#N/A</v>
      </c>
      <c r="FL61" s="179" t="e">
        <f t="shared" si="377"/>
        <v>#N/A</v>
      </c>
      <c r="FM61" s="179" t="e">
        <f t="shared" si="378"/>
        <v>#N/A</v>
      </c>
      <c r="FN61" s="179" t="e">
        <f t="shared" si="379"/>
        <v>#N/A</v>
      </c>
      <c r="FO61" s="179" t="e">
        <f t="shared" si="380"/>
        <v>#N/A</v>
      </c>
      <c r="FP61" s="179" t="e">
        <f t="shared" si="381"/>
        <v>#N/A</v>
      </c>
      <c r="FQ61" s="179" t="e">
        <f t="shared" si="382"/>
        <v>#N/A</v>
      </c>
      <c r="FR61" s="179" t="e">
        <f t="shared" si="383"/>
        <v>#N/A</v>
      </c>
      <c r="FS61" s="179" t="e">
        <f t="shared" si="384"/>
        <v>#N/A</v>
      </c>
      <c r="FT61" s="179" t="e">
        <f t="shared" si="385"/>
        <v>#N/A</v>
      </c>
      <c r="FU61" s="179" t="e">
        <f t="shared" si="386"/>
        <v>#N/A</v>
      </c>
      <c r="FV61" s="179" t="e">
        <f t="shared" si="387"/>
        <v>#N/A</v>
      </c>
      <c r="FW61" s="179" t="e">
        <f t="shared" si="388"/>
        <v>#N/A</v>
      </c>
      <c r="FX61" s="179" t="e">
        <f t="shared" si="389"/>
        <v>#N/A</v>
      </c>
      <c r="FY61" s="179" t="e">
        <f t="shared" si="390"/>
        <v>#N/A</v>
      </c>
      <c r="FZ61" s="179" t="e">
        <f t="shared" si="391"/>
        <v>#N/A</v>
      </c>
      <c r="GA61" s="179" t="e">
        <f t="shared" si="392"/>
        <v>#N/A</v>
      </c>
      <c r="GB61" s="179" t="e">
        <f t="shared" si="393"/>
        <v>#N/A</v>
      </c>
      <c r="GC61" s="179" t="e">
        <f t="shared" si="394"/>
        <v>#N/A</v>
      </c>
      <c r="GD61" s="179" t="e">
        <f t="shared" si="395"/>
        <v>#N/A</v>
      </c>
      <c r="GE61" s="179" t="e">
        <f t="shared" si="396"/>
        <v>#N/A</v>
      </c>
      <c r="GF61" s="179" t="e">
        <f t="shared" si="397"/>
        <v>#N/A</v>
      </c>
      <c r="GG61" s="179" t="e">
        <f t="shared" si="398"/>
        <v>#N/A</v>
      </c>
      <c r="GH61" s="179" t="e">
        <f t="shared" si="399"/>
        <v>#N/A</v>
      </c>
      <c r="GI61" s="179" t="e">
        <f t="shared" si="400"/>
        <v>#N/A</v>
      </c>
      <c r="GJ61" s="179" t="e">
        <f t="shared" si="401"/>
        <v>#N/A</v>
      </c>
      <c r="GK61" s="179" t="e">
        <f t="shared" si="402"/>
        <v>#N/A</v>
      </c>
      <c r="GL61" s="179" t="e">
        <f t="shared" si="403"/>
        <v>#N/A</v>
      </c>
      <c r="GM61" s="179" t="e">
        <f t="shared" si="404"/>
        <v>#N/A</v>
      </c>
      <c r="GN61" s="179" t="e">
        <f t="shared" si="405"/>
        <v>#N/A</v>
      </c>
      <c r="GO61" s="179" t="e">
        <f t="shared" si="406"/>
        <v>#N/A</v>
      </c>
      <c r="GP61" s="179" t="e">
        <f t="shared" si="407"/>
        <v>#N/A</v>
      </c>
      <c r="GQ61" s="179" t="e">
        <f t="shared" si="408"/>
        <v>#N/A</v>
      </c>
      <c r="GR61" s="179" t="e">
        <f t="shared" si="409"/>
        <v>#N/A</v>
      </c>
      <c r="GS61" s="179" t="e">
        <f t="shared" si="410"/>
        <v>#N/A</v>
      </c>
      <c r="GT61" s="179" t="e">
        <f t="shared" si="411"/>
        <v>#N/A</v>
      </c>
      <c r="GU61" s="179" t="e">
        <f t="shared" si="412"/>
        <v>#N/A</v>
      </c>
      <c r="GV61" s="179" t="e">
        <f t="shared" si="413"/>
        <v>#N/A</v>
      </c>
      <c r="GW61" s="179" t="e">
        <f t="shared" si="414"/>
        <v>#N/A</v>
      </c>
      <c r="GX61" s="179" t="e">
        <f t="shared" si="415"/>
        <v>#N/A</v>
      </c>
      <c r="GY61" s="179" t="e">
        <f t="shared" si="416"/>
        <v>#N/A</v>
      </c>
      <c r="GZ61" s="179" t="e">
        <f t="shared" si="417"/>
        <v>#N/A</v>
      </c>
      <c r="HA61" s="179" t="e">
        <f t="shared" si="418"/>
        <v>#N/A</v>
      </c>
      <c r="HB61" s="179" t="e">
        <f t="shared" si="419"/>
        <v>#N/A</v>
      </c>
      <c r="HC61" s="179" t="e">
        <f t="shared" si="420"/>
        <v>#N/A</v>
      </c>
      <c r="HD61" s="179" t="e">
        <f t="shared" si="421"/>
        <v>#N/A</v>
      </c>
      <c r="HE61" s="179" t="e">
        <f t="shared" si="422"/>
        <v>#N/A</v>
      </c>
      <c r="HF61" s="179" t="e">
        <f t="shared" si="423"/>
        <v>#N/A</v>
      </c>
      <c r="HG61" s="179" t="e">
        <f t="shared" si="424"/>
        <v>#N/A</v>
      </c>
      <c r="HH61" s="179" t="e">
        <f t="shared" si="425"/>
        <v>#N/A</v>
      </c>
      <c r="HI61" s="179" t="e">
        <f t="shared" si="426"/>
        <v>#N/A</v>
      </c>
      <c r="HJ61" s="179" t="e">
        <f t="shared" si="427"/>
        <v>#N/A</v>
      </c>
      <c r="HK61" s="179" t="e">
        <f t="shared" si="428"/>
        <v>#N/A</v>
      </c>
      <c r="HL61" s="179" t="e">
        <f t="shared" si="429"/>
        <v>#N/A</v>
      </c>
      <c r="HM61" s="179" t="e">
        <f t="shared" si="430"/>
        <v>#N/A</v>
      </c>
      <c r="HN61" s="179" t="e">
        <f t="shared" si="431"/>
        <v>#N/A</v>
      </c>
      <c r="HO61" s="179" t="e">
        <f t="shared" si="432"/>
        <v>#N/A</v>
      </c>
    </row>
    <row r="62" spans="1:223" hidden="1" x14ac:dyDescent="0.25">
      <c r="A62" s="4">
        <v>59</v>
      </c>
      <c r="B62" s="104" t="str">
        <f t="shared" si="10"/>
        <v/>
      </c>
      <c r="C62" s="103"/>
      <c r="D62" s="104" t="str">
        <f t="shared" si="11"/>
        <v/>
      </c>
      <c r="E62" s="38" t="str">
        <f t="shared" si="0"/>
        <v/>
      </c>
      <c r="F62" s="38" t="str">
        <f t="shared" si="1"/>
        <v/>
      </c>
      <c r="G62" s="81" t="str">
        <f t="shared" si="12"/>
        <v/>
      </c>
      <c r="H62" s="24"/>
      <c r="I62" s="61"/>
      <c r="J62" s="82" t="str">
        <f>IF(AND(B62&gt;0,C62&gt;0,D62&gt;0,NOT(ISBLANK(H62))),(D62-B62)*VLOOKUP(H62,VLookups!$A$2:$B$8,2,FALSE),"")</f>
        <v/>
      </c>
      <c r="K62" s="83" t="str">
        <f t="shared" si="2"/>
        <v/>
      </c>
      <c r="L62" s="103"/>
      <c r="M62" s="34" t="str">
        <f>IF(AND(L62&gt;0,C62&gt;0,J62&gt;0,NOT(ISBLANK(H62))),ABS(VLOOKUP($L$1,VLookups!$A$38:$B$39,2,FALSE)-_xlfn.NORM.DIST(L62,G62,J62,TRUE)),"")</f>
        <v/>
      </c>
      <c r="N62" s="102" t="str">
        <f>IF(AND($B62&gt;0,$C62&gt;0,$D62&gt;0,NOT(ISBLANK($H62))),_xlfn.NORM.INV(ABS(VLOOKUP($L$1,VLookups!$A$38:$B$39,2,FALSE)-N$3),$G62,$J62),"")</f>
        <v/>
      </c>
      <c r="O62" s="101" t="str">
        <f>IF(AND($B62&gt;0,$C62&gt;0,$D62&gt;0,NOT(ISBLANK($H62))),_xlfn.NORM.INV(ABS(VLOOKUP($L$1,VLookups!$A$38:$B$39,2,FALSE)-O$3),$G62,$J62),"")</f>
        <v/>
      </c>
      <c r="P62" s="102" t="str">
        <f>IF(AND($B62&gt;0,$C62&gt;0,$D62&gt;0,NOT(ISBLANK($H62))),_xlfn.NORM.INV(ABS(VLOOKUP($L$1,VLookups!$A$38:$B$39,2,FALSE)-P$3),$G62,$J62),"")</f>
        <v/>
      </c>
      <c r="Q62" s="101" t="str">
        <f>IF(AND($B62&gt;0,$C62&gt;0,$D62&gt;0,NOT(ISBLANK($H62))),_xlfn.NORM.INV(ABS(VLOOKUP($L$1,VLookups!$A$38:$B$39,2,FALSE)-Q$3),$G62,$J62),"")</f>
        <v/>
      </c>
      <c r="R62" s="102" t="str">
        <f>IF(AND($B62&gt;0,$C62&gt;0,$D62&gt;0,NOT(ISBLANK($H62))),_xlfn.NORM.INV(ABS(VLOOKUP($L$1,VLookups!$A$38:$B$39,2,FALSE)-R$3),$G62,$J62),"")</f>
        <v/>
      </c>
      <c r="S62" s="101" t="str">
        <f>IF(AND($B62&gt;0,$C62&gt;0,$D62&gt;0,NOT(ISBLANK($H62))),_xlfn.NORM.INV(ABS(VLOOKUP($L$1,VLookups!$A$38:$B$39,2,FALSE)-S$3),$G62,$J62),"")</f>
        <v/>
      </c>
      <c r="T62" s="5"/>
      <c r="U62" s="178" t="str">
        <f t="shared" si="13"/>
        <v/>
      </c>
      <c r="V62" s="52" t="str">
        <f t="shared" ref="V62:AO62" si="487">IF(ISNONTEXT($U62),W62-$U62,"")</f>
        <v/>
      </c>
      <c r="W62" s="52" t="str">
        <f t="shared" si="487"/>
        <v/>
      </c>
      <c r="X62" s="52" t="str">
        <f t="shared" si="487"/>
        <v/>
      </c>
      <c r="Y62" s="52" t="str">
        <f t="shared" si="487"/>
        <v/>
      </c>
      <c r="Z62" s="52" t="str">
        <f t="shared" si="487"/>
        <v/>
      </c>
      <c r="AA62" s="52" t="str">
        <f t="shared" si="487"/>
        <v/>
      </c>
      <c r="AB62" s="52" t="str">
        <f t="shared" si="487"/>
        <v/>
      </c>
      <c r="AC62" s="52" t="str">
        <f t="shared" si="487"/>
        <v/>
      </c>
      <c r="AD62" s="52" t="str">
        <f t="shared" si="487"/>
        <v/>
      </c>
      <c r="AE62" s="52" t="str">
        <f t="shared" si="487"/>
        <v/>
      </c>
      <c r="AF62" s="52" t="str">
        <f t="shared" si="487"/>
        <v/>
      </c>
      <c r="AG62" s="52" t="str">
        <f t="shared" si="487"/>
        <v/>
      </c>
      <c r="AH62" s="52" t="str">
        <f t="shared" si="487"/>
        <v/>
      </c>
      <c r="AI62" s="52" t="str">
        <f t="shared" si="487"/>
        <v/>
      </c>
      <c r="AJ62" s="52" t="str">
        <f t="shared" si="487"/>
        <v/>
      </c>
      <c r="AK62" s="52" t="str">
        <f t="shared" si="487"/>
        <v/>
      </c>
      <c r="AL62" s="52" t="str">
        <f t="shared" si="487"/>
        <v/>
      </c>
      <c r="AM62" s="52" t="str">
        <f t="shared" si="487"/>
        <v/>
      </c>
      <c r="AN62" s="52" t="str">
        <f t="shared" si="487"/>
        <v/>
      </c>
      <c r="AO62" s="52" t="str">
        <f t="shared" si="487"/>
        <v/>
      </c>
      <c r="AP62" s="193" t="str">
        <f t="shared" si="15"/>
        <v/>
      </c>
      <c r="AQ62" s="52" t="str">
        <f t="shared" ref="AQ62:DB62" si="488">IF(ISNONTEXT($U62),AP62+$U62,"")</f>
        <v/>
      </c>
      <c r="AR62" s="52" t="str">
        <f t="shared" si="488"/>
        <v/>
      </c>
      <c r="AS62" s="52" t="str">
        <f t="shared" si="488"/>
        <v/>
      </c>
      <c r="AT62" s="52" t="str">
        <f t="shared" si="488"/>
        <v/>
      </c>
      <c r="AU62" s="52" t="str">
        <f t="shared" si="488"/>
        <v/>
      </c>
      <c r="AV62" s="52" t="str">
        <f t="shared" si="488"/>
        <v/>
      </c>
      <c r="AW62" s="52" t="str">
        <f t="shared" si="488"/>
        <v/>
      </c>
      <c r="AX62" s="52" t="str">
        <f t="shared" si="488"/>
        <v/>
      </c>
      <c r="AY62" s="52" t="str">
        <f t="shared" si="488"/>
        <v/>
      </c>
      <c r="AZ62" s="52" t="str">
        <f t="shared" si="488"/>
        <v/>
      </c>
      <c r="BA62" s="52" t="str">
        <f t="shared" si="488"/>
        <v/>
      </c>
      <c r="BB62" s="52" t="str">
        <f t="shared" si="488"/>
        <v/>
      </c>
      <c r="BC62" s="52" t="str">
        <f t="shared" si="488"/>
        <v/>
      </c>
      <c r="BD62" s="52" t="str">
        <f t="shared" si="488"/>
        <v/>
      </c>
      <c r="BE62" s="52" t="str">
        <f t="shared" si="488"/>
        <v/>
      </c>
      <c r="BF62" s="52" t="str">
        <f t="shared" si="488"/>
        <v/>
      </c>
      <c r="BG62" s="52" t="str">
        <f t="shared" si="488"/>
        <v/>
      </c>
      <c r="BH62" s="52" t="str">
        <f t="shared" si="488"/>
        <v/>
      </c>
      <c r="BI62" s="52" t="str">
        <f t="shared" si="488"/>
        <v/>
      </c>
      <c r="BJ62" s="52" t="str">
        <f t="shared" si="488"/>
        <v/>
      </c>
      <c r="BK62" s="52" t="str">
        <f t="shared" si="488"/>
        <v/>
      </c>
      <c r="BL62" s="52" t="str">
        <f t="shared" si="488"/>
        <v/>
      </c>
      <c r="BM62" s="52" t="str">
        <f t="shared" si="488"/>
        <v/>
      </c>
      <c r="BN62" s="52" t="str">
        <f t="shared" si="488"/>
        <v/>
      </c>
      <c r="BO62" s="52" t="str">
        <f t="shared" si="488"/>
        <v/>
      </c>
      <c r="BP62" s="52" t="str">
        <f t="shared" si="488"/>
        <v/>
      </c>
      <c r="BQ62" s="52" t="str">
        <f t="shared" si="488"/>
        <v/>
      </c>
      <c r="BR62" s="52" t="str">
        <f t="shared" si="488"/>
        <v/>
      </c>
      <c r="BS62" s="52" t="str">
        <f t="shared" si="488"/>
        <v/>
      </c>
      <c r="BT62" s="52" t="str">
        <f t="shared" si="488"/>
        <v/>
      </c>
      <c r="BU62" s="52" t="str">
        <f t="shared" si="488"/>
        <v/>
      </c>
      <c r="BV62" s="52" t="str">
        <f t="shared" si="488"/>
        <v/>
      </c>
      <c r="BW62" s="52" t="str">
        <f t="shared" si="488"/>
        <v/>
      </c>
      <c r="BX62" s="52" t="str">
        <f t="shared" si="488"/>
        <v/>
      </c>
      <c r="BY62" s="52" t="str">
        <f t="shared" si="488"/>
        <v/>
      </c>
      <c r="BZ62" s="52" t="str">
        <f t="shared" si="488"/>
        <v/>
      </c>
      <c r="CA62" s="52" t="str">
        <f t="shared" si="488"/>
        <v/>
      </c>
      <c r="CB62" s="52" t="str">
        <f t="shared" si="488"/>
        <v/>
      </c>
      <c r="CC62" s="52" t="str">
        <f t="shared" si="488"/>
        <v/>
      </c>
      <c r="CD62" s="52" t="str">
        <f t="shared" si="488"/>
        <v/>
      </c>
      <c r="CE62" s="52" t="str">
        <f t="shared" si="488"/>
        <v/>
      </c>
      <c r="CF62" s="52" t="str">
        <f t="shared" si="488"/>
        <v/>
      </c>
      <c r="CG62" s="52" t="str">
        <f t="shared" si="488"/>
        <v/>
      </c>
      <c r="CH62" s="52" t="str">
        <f t="shared" si="488"/>
        <v/>
      </c>
      <c r="CI62" s="52" t="str">
        <f t="shared" si="488"/>
        <v/>
      </c>
      <c r="CJ62" s="52" t="str">
        <f t="shared" si="488"/>
        <v/>
      </c>
      <c r="CK62" s="52" t="str">
        <f t="shared" si="488"/>
        <v/>
      </c>
      <c r="CL62" s="52" t="str">
        <f t="shared" si="488"/>
        <v/>
      </c>
      <c r="CM62" s="52" t="str">
        <f t="shared" si="488"/>
        <v/>
      </c>
      <c r="CN62" s="52" t="str">
        <f t="shared" si="488"/>
        <v/>
      </c>
      <c r="CO62" s="52" t="str">
        <f t="shared" si="488"/>
        <v/>
      </c>
      <c r="CP62" s="52" t="str">
        <f t="shared" si="488"/>
        <v/>
      </c>
      <c r="CQ62" s="52" t="str">
        <f t="shared" si="488"/>
        <v/>
      </c>
      <c r="CR62" s="52" t="str">
        <f t="shared" si="488"/>
        <v/>
      </c>
      <c r="CS62" s="52" t="str">
        <f t="shared" si="488"/>
        <v/>
      </c>
      <c r="CT62" s="52" t="str">
        <f t="shared" si="488"/>
        <v/>
      </c>
      <c r="CU62" s="52" t="str">
        <f t="shared" si="488"/>
        <v/>
      </c>
      <c r="CV62" s="52" t="str">
        <f t="shared" si="488"/>
        <v/>
      </c>
      <c r="CW62" s="52" t="str">
        <f t="shared" si="488"/>
        <v/>
      </c>
      <c r="CX62" s="52" t="str">
        <f t="shared" si="488"/>
        <v/>
      </c>
      <c r="CY62" s="52" t="str">
        <f t="shared" si="488"/>
        <v/>
      </c>
      <c r="CZ62" s="52" t="str">
        <f t="shared" si="488"/>
        <v/>
      </c>
      <c r="DA62" s="52" t="str">
        <f t="shared" si="488"/>
        <v/>
      </c>
      <c r="DB62" s="52" t="str">
        <f t="shared" si="488"/>
        <v/>
      </c>
      <c r="DC62" s="52" t="str">
        <f t="shared" ref="DC62:DR62" si="489">IF(ISNONTEXT($U62),DB62+$U62,"")</f>
        <v/>
      </c>
      <c r="DD62" s="52" t="str">
        <f t="shared" si="489"/>
        <v/>
      </c>
      <c r="DE62" s="52" t="str">
        <f t="shared" si="489"/>
        <v/>
      </c>
      <c r="DF62" s="52" t="str">
        <f t="shared" si="489"/>
        <v/>
      </c>
      <c r="DG62" s="52" t="str">
        <f t="shared" si="489"/>
        <v/>
      </c>
      <c r="DH62" s="52" t="str">
        <f t="shared" si="489"/>
        <v/>
      </c>
      <c r="DI62" s="52" t="str">
        <f t="shared" si="489"/>
        <v/>
      </c>
      <c r="DJ62" s="52" t="str">
        <f t="shared" si="489"/>
        <v/>
      </c>
      <c r="DK62" s="52" t="str">
        <f t="shared" si="489"/>
        <v/>
      </c>
      <c r="DL62" s="52" t="str">
        <f t="shared" si="489"/>
        <v/>
      </c>
      <c r="DM62" s="52" t="str">
        <f t="shared" si="489"/>
        <v/>
      </c>
      <c r="DN62" s="52" t="str">
        <f t="shared" si="489"/>
        <v/>
      </c>
      <c r="DO62" s="52" t="str">
        <f t="shared" si="489"/>
        <v/>
      </c>
      <c r="DP62" s="52" t="str">
        <f t="shared" si="489"/>
        <v/>
      </c>
      <c r="DQ62" s="52" t="str">
        <f t="shared" si="489"/>
        <v/>
      </c>
      <c r="DR62" s="52" t="str">
        <f t="shared" si="489"/>
        <v/>
      </c>
      <c r="DS62" s="179" t="e">
        <f t="shared" si="332"/>
        <v>#N/A</v>
      </c>
      <c r="DT62" s="179" t="e">
        <f t="shared" si="333"/>
        <v>#N/A</v>
      </c>
      <c r="DU62" s="179" t="e">
        <f t="shared" si="334"/>
        <v>#N/A</v>
      </c>
      <c r="DV62" s="179" t="e">
        <f t="shared" si="335"/>
        <v>#N/A</v>
      </c>
      <c r="DW62" s="179" t="e">
        <f t="shared" si="336"/>
        <v>#N/A</v>
      </c>
      <c r="DX62" s="179" t="e">
        <f t="shared" si="337"/>
        <v>#N/A</v>
      </c>
      <c r="DY62" s="179" t="e">
        <f t="shared" si="338"/>
        <v>#N/A</v>
      </c>
      <c r="DZ62" s="179" t="e">
        <f t="shared" si="339"/>
        <v>#N/A</v>
      </c>
      <c r="EA62" s="179" t="e">
        <f t="shared" si="340"/>
        <v>#N/A</v>
      </c>
      <c r="EB62" s="179" t="e">
        <f t="shared" si="341"/>
        <v>#N/A</v>
      </c>
      <c r="EC62" s="179" t="e">
        <f t="shared" si="342"/>
        <v>#N/A</v>
      </c>
      <c r="ED62" s="179" t="e">
        <f t="shared" si="343"/>
        <v>#N/A</v>
      </c>
      <c r="EE62" s="179" t="e">
        <f t="shared" si="344"/>
        <v>#N/A</v>
      </c>
      <c r="EF62" s="179" t="e">
        <f t="shared" si="345"/>
        <v>#N/A</v>
      </c>
      <c r="EG62" s="179" t="e">
        <f t="shared" si="346"/>
        <v>#N/A</v>
      </c>
      <c r="EH62" s="179" t="e">
        <f t="shared" si="347"/>
        <v>#N/A</v>
      </c>
      <c r="EI62" s="179" t="e">
        <f t="shared" si="348"/>
        <v>#N/A</v>
      </c>
      <c r="EJ62" s="179" t="e">
        <f t="shared" si="349"/>
        <v>#N/A</v>
      </c>
      <c r="EK62" s="179" t="e">
        <f t="shared" si="350"/>
        <v>#N/A</v>
      </c>
      <c r="EL62" s="179" t="e">
        <f t="shared" si="351"/>
        <v>#N/A</v>
      </c>
      <c r="EM62" s="179" t="e">
        <f t="shared" si="352"/>
        <v>#N/A</v>
      </c>
      <c r="EN62" s="179" t="e">
        <f t="shared" si="353"/>
        <v>#N/A</v>
      </c>
      <c r="EO62" s="179" t="e">
        <f t="shared" si="354"/>
        <v>#N/A</v>
      </c>
      <c r="EP62" s="179" t="e">
        <f t="shared" si="355"/>
        <v>#N/A</v>
      </c>
      <c r="EQ62" s="179" t="e">
        <f t="shared" si="356"/>
        <v>#N/A</v>
      </c>
      <c r="ER62" s="179" t="e">
        <f t="shared" si="357"/>
        <v>#N/A</v>
      </c>
      <c r="ES62" s="179" t="e">
        <f t="shared" si="358"/>
        <v>#N/A</v>
      </c>
      <c r="ET62" s="179" t="e">
        <f t="shared" si="359"/>
        <v>#N/A</v>
      </c>
      <c r="EU62" s="179" t="e">
        <f t="shared" si="360"/>
        <v>#N/A</v>
      </c>
      <c r="EV62" s="179" t="e">
        <f t="shared" si="361"/>
        <v>#N/A</v>
      </c>
      <c r="EW62" s="179" t="e">
        <f t="shared" si="362"/>
        <v>#N/A</v>
      </c>
      <c r="EX62" s="179" t="e">
        <f t="shared" si="363"/>
        <v>#N/A</v>
      </c>
      <c r="EY62" s="179" t="e">
        <f t="shared" si="364"/>
        <v>#N/A</v>
      </c>
      <c r="EZ62" s="179" t="e">
        <f t="shared" si="365"/>
        <v>#N/A</v>
      </c>
      <c r="FA62" s="179" t="e">
        <f t="shared" si="366"/>
        <v>#N/A</v>
      </c>
      <c r="FB62" s="179" t="e">
        <f t="shared" si="367"/>
        <v>#N/A</v>
      </c>
      <c r="FC62" s="179" t="e">
        <f t="shared" si="368"/>
        <v>#N/A</v>
      </c>
      <c r="FD62" s="179" t="e">
        <f t="shared" si="369"/>
        <v>#N/A</v>
      </c>
      <c r="FE62" s="179" t="e">
        <f t="shared" si="370"/>
        <v>#N/A</v>
      </c>
      <c r="FF62" s="179" t="e">
        <f t="shared" si="371"/>
        <v>#N/A</v>
      </c>
      <c r="FG62" s="179" t="e">
        <f t="shared" si="372"/>
        <v>#N/A</v>
      </c>
      <c r="FH62" s="179" t="e">
        <f t="shared" si="373"/>
        <v>#N/A</v>
      </c>
      <c r="FI62" s="179" t="e">
        <f t="shared" si="374"/>
        <v>#N/A</v>
      </c>
      <c r="FJ62" s="179" t="e">
        <f t="shared" si="375"/>
        <v>#N/A</v>
      </c>
      <c r="FK62" s="179" t="e">
        <f t="shared" si="376"/>
        <v>#N/A</v>
      </c>
      <c r="FL62" s="179" t="e">
        <f t="shared" si="377"/>
        <v>#N/A</v>
      </c>
      <c r="FM62" s="179" t="e">
        <f t="shared" si="378"/>
        <v>#N/A</v>
      </c>
      <c r="FN62" s="179" t="e">
        <f t="shared" si="379"/>
        <v>#N/A</v>
      </c>
      <c r="FO62" s="179" t="e">
        <f t="shared" si="380"/>
        <v>#N/A</v>
      </c>
      <c r="FP62" s="179" t="e">
        <f t="shared" si="381"/>
        <v>#N/A</v>
      </c>
      <c r="FQ62" s="179" t="e">
        <f t="shared" si="382"/>
        <v>#N/A</v>
      </c>
      <c r="FR62" s="179" t="e">
        <f t="shared" si="383"/>
        <v>#N/A</v>
      </c>
      <c r="FS62" s="179" t="e">
        <f t="shared" si="384"/>
        <v>#N/A</v>
      </c>
      <c r="FT62" s="179" t="e">
        <f t="shared" si="385"/>
        <v>#N/A</v>
      </c>
      <c r="FU62" s="179" t="e">
        <f t="shared" si="386"/>
        <v>#N/A</v>
      </c>
      <c r="FV62" s="179" t="e">
        <f t="shared" si="387"/>
        <v>#N/A</v>
      </c>
      <c r="FW62" s="179" t="e">
        <f t="shared" si="388"/>
        <v>#N/A</v>
      </c>
      <c r="FX62" s="179" t="e">
        <f t="shared" si="389"/>
        <v>#N/A</v>
      </c>
      <c r="FY62" s="179" t="e">
        <f t="shared" si="390"/>
        <v>#N/A</v>
      </c>
      <c r="FZ62" s="179" t="e">
        <f t="shared" si="391"/>
        <v>#N/A</v>
      </c>
      <c r="GA62" s="179" t="e">
        <f t="shared" si="392"/>
        <v>#N/A</v>
      </c>
      <c r="GB62" s="179" t="e">
        <f t="shared" si="393"/>
        <v>#N/A</v>
      </c>
      <c r="GC62" s="179" t="e">
        <f t="shared" si="394"/>
        <v>#N/A</v>
      </c>
      <c r="GD62" s="179" t="e">
        <f t="shared" si="395"/>
        <v>#N/A</v>
      </c>
      <c r="GE62" s="179" t="e">
        <f t="shared" si="396"/>
        <v>#N/A</v>
      </c>
      <c r="GF62" s="179" t="e">
        <f t="shared" si="397"/>
        <v>#N/A</v>
      </c>
      <c r="GG62" s="179" t="e">
        <f t="shared" si="398"/>
        <v>#N/A</v>
      </c>
      <c r="GH62" s="179" t="e">
        <f t="shared" si="399"/>
        <v>#N/A</v>
      </c>
      <c r="GI62" s="179" t="e">
        <f t="shared" si="400"/>
        <v>#N/A</v>
      </c>
      <c r="GJ62" s="179" t="e">
        <f t="shared" si="401"/>
        <v>#N/A</v>
      </c>
      <c r="GK62" s="179" t="e">
        <f t="shared" si="402"/>
        <v>#N/A</v>
      </c>
      <c r="GL62" s="179" t="e">
        <f t="shared" si="403"/>
        <v>#N/A</v>
      </c>
      <c r="GM62" s="179" t="e">
        <f t="shared" si="404"/>
        <v>#N/A</v>
      </c>
      <c r="GN62" s="179" t="e">
        <f t="shared" si="405"/>
        <v>#N/A</v>
      </c>
      <c r="GO62" s="179" t="e">
        <f t="shared" si="406"/>
        <v>#N/A</v>
      </c>
      <c r="GP62" s="179" t="e">
        <f t="shared" si="407"/>
        <v>#N/A</v>
      </c>
      <c r="GQ62" s="179" t="e">
        <f t="shared" si="408"/>
        <v>#N/A</v>
      </c>
      <c r="GR62" s="179" t="e">
        <f t="shared" si="409"/>
        <v>#N/A</v>
      </c>
      <c r="GS62" s="179" t="e">
        <f t="shared" si="410"/>
        <v>#N/A</v>
      </c>
      <c r="GT62" s="179" t="e">
        <f t="shared" si="411"/>
        <v>#N/A</v>
      </c>
      <c r="GU62" s="179" t="e">
        <f t="shared" si="412"/>
        <v>#N/A</v>
      </c>
      <c r="GV62" s="179" t="e">
        <f t="shared" si="413"/>
        <v>#N/A</v>
      </c>
      <c r="GW62" s="179" t="e">
        <f t="shared" si="414"/>
        <v>#N/A</v>
      </c>
      <c r="GX62" s="179" t="e">
        <f t="shared" si="415"/>
        <v>#N/A</v>
      </c>
      <c r="GY62" s="179" t="e">
        <f t="shared" si="416"/>
        <v>#N/A</v>
      </c>
      <c r="GZ62" s="179" t="e">
        <f t="shared" si="417"/>
        <v>#N/A</v>
      </c>
      <c r="HA62" s="179" t="e">
        <f t="shared" si="418"/>
        <v>#N/A</v>
      </c>
      <c r="HB62" s="179" t="e">
        <f t="shared" si="419"/>
        <v>#N/A</v>
      </c>
      <c r="HC62" s="179" t="e">
        <f t="shared" si="420"/>
        <v>#N/A</v>
      </c>
      <c r="HD62" s="179" t="e">
        <f t="shared" si="421"/>
        <v>#N/A</v>
      </c>
      <c r="HE62" s="179" t="e">
        <f t="shared" si="422"/>
        <v>#N/A</v>
      </c>
      <c r="HF62" s="179" t="e">
        <f t="shared" si="423"/>
        <v>#N/A</v>
      </c>
      <c r="HG62" s="179" t="e">
        <f t="shared" si="424"/>
        <v>#N/A</v>
      </c>
      <c r="HH62" s="179" t="e">
        <f t="shared" si="425"/>
        <v>#N/A</v>
      </c>
      <c r="HI62" s="179" t="e">
        <f t="shared" si="426"/>
        <v>#N/A</v>
      </c>
      <c r="HJ62" s="179" t="e">
        <f t="shared" si="427"/>
        <v>#N/A</v>
      </c>
      <c r="HK62" s="179" t="e">
        <f t="shared" si="428"/>
        <v>#N/A</v>
      </c>
      <c r="HL62" s="179" t="e">
        <f t="shared" si="429"/>
        <v>#N/A</v>
      </c>
      <c r="HM62" s="179" t="e">
        <f t="shared" si="430"/>
        <v>#N/A</v>
      </c>
      <c r="HN62" s="179" t="e">
        <f t="shared" si="431"/>
        <v>#N/A</v>
      </c>
      <c r="HO62" s="179" t="e">
        <f t="shared" si="432"/>
        <v>#N/A</v>
      </c>
    </row>
    <row r="63" spans="1:223" hidden="1" x14ac:dyDescent="0.25">
      <c r="A63" s="4">
        <v>60</v>
      </c>
      <c r="B63" s="104" t="str">
        <f t="shared" si="10"/>
        <v/>
      </c>
      <c r="C63" s="103"/>
      <c r="D63" s="104" t="str">
        <f t="shared" si="11"/>
        <v/>
      </c>
      <c r="E63" s="38" t="str">
        <f t="shared" si="0"/>
        <v/>
      </c>
      <c r="F63" s="38" t="str">
        <f t="shared" si="1"/>
        <v/>
      </c>
      <c r="G63" s="81" t="str">
        <f t="shared" si="12"/>
        <v/>
      </c>
      <c r="H63" s="24"/>
      <c r="I63" s="61"/>
      <c r="J63" s="82" t="str">
        <f>IF(AND(B63&gt;0,C63&gt;0,D63&gt;0,NOT(ISBLANK(H63))),(D63-B63)*VLOOKUP(H63,VLookups!$A$2:$B$8,2,FALSE),"")</f>
        <v/>
      </c>
      <c r="K63" s="83" t="str">
        <f t="shared" si="2"/>
        <v/>
      </c>
      <c r="L63" s="103"/>
      <c r="M63" s="34" t="str">
        <f>IF(AND(L63&gt;0,C63&gt;0,J63&gt;0,NOT(ISBLANK(H63))),ABS(VLOOKUP($L$1,VLookups!$A$38:$B$39,2,FALSE)-_xlfn.NORM.DIST(L63,G63,J63,TRUE)),"")</f>
        <v/>
      </c>
      <c r="N63" s="102" t="str">
        <f>IF(AND($B63&gt;0,$C63&gt;0,$D63&gt;0,NOT(ISBLANK($H63))),_xlfn.NORM.INV(ABS(VLOOKUP($L$1,VLookups!$A$38:$B$39,2,FALSE)-N$3),$G63,$J63),"")</f>
        <v/>
      </c>
      <c r="O63" s="101" t="str">
        <f>IF(AND($B63&gt;0,$C63&gt;0,$D63&gt;0,NOT(ISBLANK($H63))),_xlfn.NORM.INV(ABS(VLOOKUP($L$1,VLookups!$A$38:$B$39,2,FALSE)-O$3),$G63,$J63),"")</f>
        <v/>
      </c>
      <c r="P63" s="102" t="str">
        <f>IF(AND($B63&gt;0,$C63&gt;0,$D63&gt;0,NOT(ISBLANK($H63))),_xlfn.NORM.INV(ABS(VLOOKUP($L$1,VLookups!$A$38:$B$39,2,FALSE)-P$3),$G63,$J63),"")</f>
        <v/>
      </c>
      <c r="Q63" s="101" t="str">
        <f>IF(AND($B63&gt;0,$C63&gt;0,$D63&gt;0,NOT(ISBLANK($H63))),_xlfn.NORM.INV(ABS(VLOOKUP($L$1,VLookups!$A$38:$B$39,2,FALSE)-Q$3),$G63,$J63),"")</f>
        <v/>
      </c>
      <c r="R63" s="102" t="str">
        <f>IF(AND($B63&gt;0,$C63&gt;0,$D63&gt;0,NOT(ISBLANK($H63))),_xlfn.NORM.INV(ABS(VLOOKUP($L$1,VLookups!$A$38:$B$39,2,FALSE)-R$3),$G63,$J63),"")</f>
        <v/>
      </c>
      <c r="S63" s="101" t="str">
        <f>IF(AND($B63&gt;0,$C63&gt;0,$D63&gt;0,NOT(ISBLANK($H63))),_xlfn.NORM.INV(ABS(VLOOKUP($L$1,VLookups!$A$38:$B$39,2,FALSE)-S$3),$G63,$J63),"")</f>
        <v/>
      </c>
      <c r="T63" s="5"/>
      <c r="U63" s="178" t="str">
        <f t="shared" si="13"/>
        <v/>
      </c>
      <c r="V63" s="52" t="str">
        <f t="shared" ref="V63:AO63" si="490">IF(ISNONTEXT($U63),W63-$U63,"")</f>
        <v/>
      </c>
      <c r="W63" s="52" t="str">
        <f t="shared" si="490"/>
        <v/>
      </c>
      <c r="X63" s="52" t="str">
        <f t="shared" si="490"/>
        <v/>
      </c>
      <c r="Y63" s="52" t="str">
        <f t="shared" si="490"/>
        <v/>
      </c>
      <c r="Z63" s="52" t="str">
        <f t="shared" si="490"/>
        <v/>
      </c>
      <c r="AA63" s="52" t="str">
        <f t="shared" si="490"/>
        <v/>
      </c>
      <c r="AB63" s="52" t="str">
        <f t="shared" si="490"/>
        <v/>
      </c>
      <c r="AC63" s="52" t="str">
        <f t="shared" si="490"/>
        <v/>
      </c>
      <c r="AD63" s="52" t="str">
        <f t="shared" si="490"/>
        <v/>
      </c>
      <c r="AE63" s="52" t="str">
        <f t="shared" si="490"/>
        <v/>
      </c>
      <c r="AF63" s="52" t="str">
        <f t="shared" si="490"/>
        <v/>
      </c>
      <c r="AG63" s="52" t="str">
        <f t="shared" si="490"/>
        <v/>
      </c>
      <c r="AH63" s="52" t="str">
        <f t="shared" si="490"/>
        <v/>
      </c>
      <c r="AI63" s="52" t="str">
        <f t="shared" si="490"/>
        <v/>
      </c>
      <c r="AJ63" s="52" t="str">
        <f t="shared" si="490"/>
        <v/>
      </c>
      <c r="AK63" s="52" t="str">
        <f t="shared" si="490"/>
        <v/>
      </c>
      <c r="AL63" s="52" t="str">
        <f t="shared" si="490"/>
        <v/>
      </c>
      <c r="AM63" s="52" t="str">
        <f t="shared" si="490"/>
        <v/>
      </c>
      <c r="AN63" s="52" t="str">
        <f t="shared" si="490"/>
        <v/>
      </c>
      <c r="AO63" s="52" t="str">
        <f t="shared" si="490"/>
        <v/>
      </c>
      <c r="AP63" s="193" t="str">
        <f t="shared" si="15"/>
        <v/>
      </c>
      <c r="AQ63" s="52" t="str">
        <f t="shared" ref="AQ63:DB63" si="491">IF(ISNONTEXT($U63),AP63+$U63,"")</f>
        <v/>
      </c>
      <c r="AR63" s="52" t="str">
        <f t="shared" si="491"/>
        <v/>
      </c>
      <c r="AS63" s="52" t="str">
        <f t="shared" si="491"/>
        <v/>
      </c>
      <c r="AT63" s="52" t="str">
        <f t="shared" si="491"/>
        <v/>
      </c>
      <c r="AU63" s="52" t="str">
        <f t="shared" si="491"/>
        <v/>
      </c>
      <c r="AV63" s="52" t="str">
        <f t="shared" si="491"/>
        <v/>
      </c>
      <c r="AW63" s="52" t="str">
        <f t="shared" si="491"/>
        <v/>
      </c>
      <c r="AX63" s="52" t="str">
        <f t="shared" si="491"/>
        <v/>
      </c>
      <c r="AY63" s="52" t="str">
        <f t="shared" si="491"/>
        <v/>
      </c>
      <c r="AZ63" s="52" t="str">
        <f t="shared" si="491"/>
        <v/>
      </c>
      <c r="BA63" s="52" t="str">
        <f t="shared" si="491"/>
        <v/>
      </c>
      <c r="BB63" s="52" t="str">
        <f t="shared" si="491"/>
        <v/>
      </c>
      <c r="BC63" s="52" t="str">
        <f t="shared" si="491"/>
        <v/>
      </c>
      <c r="BD63" s="52" t="str">
        <f t="shared" si="491"/>
        <v/>
      </c>
      <c r="BE63" s="52" t="str">
        <f t="shared" si="491"/>
        <v/>
      </c>
      <c r="BF63" s="52" t="str">
        <f t="shared" si="491"/>
        <v/>
      </c>
      <c r="BG63" s="52" t="str">
        <f t="shared" si="491"/>
        <v/>
      </c>
      <c r="BH63" s="52" t="str">
        <f t="shared" si="491"/>
        <v/>
      </c>
      <c r="BI63" s="52" t="str">
        <f t="shared" si="491"/>
        <v/>
      </c>
      <c r="BJ63" s="52" t="str">
        <f t="shared" si="491"/>
        <v/>
      </c>
      <c r="BK63" s="52" t="str">
        <f t="shared" si="491"/>
        <v/>
      </c>
      <c r="BL63" s="52" t="str">
        <f t="shared" si="491"/>
        <v/>
      </c>
      <c r="BM63" s="52" t="str">
        <f t="shared" si="491"/>
        <v/>
      </c>
      <c r="BN63" s="52" t="str">
        <f t="shared" si="491"/>
        <v/>
      </c>
      <c r="BO63" s="52" t="str">
        <f t="shared" si="491"/>
        <v/>
      </c>
      <c r="BP63" s="52" t="str">
        <f t="shared" si="491"/>
        <v/>
      </c>
      <c r="BQ63" s="52" t="str">
        <f t="shared" si="491"/>
        <v/>
      </c>
      <c r="BR63" s="52" t="str">
        <f t="shared" si="491"/>
        <v/>
      </c>
      <c r="BS63" s="52" t="str">
        <f t="shared" si="491"/>
        <v/>
      </c>
      <c r="BT63" s="52" t="str">
        <f t="shared" si="491"/>
        <v/>
      </c>
      <c r="BU63" s="52" t="str">
        <f t="shared" si="491"/>
        <v/>
      </c>
      <c r="BV63" s="52" t="str">
        <f t="shared" si="491"/>
        <v/>
      </c>
      <c r="BW63" s="52" t="str">
        <f t="shared" si="491"/>
        <v/>
      </c>
      <c r="BX63" s="52" t="str">
        <f t="shared" si="491"/>
        <v/>
      </c>
      <c r="BY63" s="52" t="str">
        <f t="shared" si="491"/>
        <v/>
      </c>
      <c r="BZ63" s="52" t="str">
        <f t="shared" si="491"/>
        <v/>
      </c>
      <c r="CA63" s="52" t="str">
        <f t="shared" si="491"/>
        <v/>
      </c>
      <c r="CB63" s="52" t="str">
        <f t="shared" si="491"/>
        <v/>
      </c>
      <c r="CC63" s="52" t="str">
        <f t="shared" si="491"/>
        <v/>
      </c>
      <c r="CD63" s="52" t="str">
        <f t="shared" si="491"/>
        <v/>
      </c>
      <c r="CE63" s="52" t="str">
        <f t="shared" si="491"/>
        <v/>
      </c>
      <c r="CF63" s="52" t="str">
        <f t="shared" si="491"/>
        <v/>
      </c>
      <c r="CG63" s="52" t="str">
        <f t="shared" si="491"/>
        <v/>
      </c>
      <c r="CH63" s="52" t="str">
        <f t="shared" si="491"/>
        <v/>
      </c>
      <c r="CI63" s="52" t="str">
        <f t="shared" si="491"/>
        <v/>
      </c>
      <c r="CJ63" s="52" t="str">
        <f t="shared" si="491"/>
        <v/>
      </c>
      <c r="CK63" s="52" t="str">
        <f t="shared" si="491"/>
        <v/>
      </c>
      <c r="CL63" s="52" t="str">
        <f t="shared" si="491"/>
        <v/>
      </c>
      <c r="CM63" s="52" t="str">
        <f t="shared" si="491"/>
        <v/>
      </c>
      <c r="CN63" s="52" t="str">
        <f t="shared" si="491"/>
        <v/>
      </c>
      <c r="CO63" s="52" t="str">
        <f t="shared" si="491"/>
        <v/>
      </c>
      <c r="CP63" s="52" t="str">
        <f t="shared" si="491"/>
        <v/>
      </c>
      <c r="CQ63" s="52" t="str">
        <f t="shared" si="491"/>
        <v/>
      </c>
      <c r="CR63" s="52" t="str">
        <f t="shared" si="491"/>
        <v/>
      </c>
      <c r="CS63" s="52" t="str">
        <f t="shared" si="491"/>
        <v/>
      </c>
      <c r="CT63" s="52" t="str">
        <f t="shared" si="491"/>
        <v/>
      </c>
      <c r="CU63" s="52" t="str">
        <f t="shared" si="491"/>
        <v/>
      </c>
      <c r="CV63" s="52" t="str">
        <f t="shared" si="491"/>
        <v/>
      </c>
      <c r="CW63" s="52" t="str">
        <f t="shared" si="491"/>
        <v/>
      </c>
      <c r="CX63" s="52" t="str">
        <f t="shared" si="491"/>
        <v/>
      </c>
      <c r="CY63" s="52" t="str">
        <f t="shared" si="491"/>
        <v/>
      </c>
      <c r="CZ63" s="52" t="str">
        <f t="shared" si="491"/>
        <v/>
      </c>
      <c r="DA63" s="52" t="str">
        <f t="shared" si="491"/>
        <v/>
      </c>
      <c r="DB63" s="52" t="str">
        <f t="shared" si="491"/>
        <v/>
      </c>
      <c r="DC63" s="52" t="str">
        <f t="shared" ref="DC63:DR63" si="492">IF(ISNONTEXT($U63),DB63+$U63,"")</f>
        <v/>
      </c>
      <c r="DD63" s="52" t="str">
        <f t="shared" si="492"/>
        <v/>
      </c>
      <c r="DE63" s="52" t="str">
        <f t="shared" si="492"/>
        <v/>
      </c>
      <c r="DF63" s="52" t="str">
        <f t="shared" si="492"/>
        <v/>
      </c>
      <c r="DG63" s="52" t="str">
        <f t="shared" si="492"/>
        <v/>
      </c>
      <c r="DH63" s="52" t="str">
        <f t="shared" si="492"/>
        <v/>
      </c>
      <c r="DI63" s="52" t="str">
        <f t="shared" si="492"/>
        <v/>
      </c>
      <c r="DJ63" s="52" t="str">
        <f t="shared" si="492"/>
        <v/>
      </c>
      <c r="DK63" s="52" t="str">
        <f t="shared" si="492"/>
        <v/>
      </c>
      <c r="DL63" s="52" t="str">
        <f t="shared" si="492"/>
        <v/>
      </c>
      <c r="DM63" s="52" t="str">
        <f t="shared" si="492"/>
        <v/>
      </c>
      <c r="DN63" s="52" t="str">
        <f t="shared" si="492"/>
        <v/>
      </c>
      <c r="DO63" s="52" t="str">
        <f t="shared" si="492"/>
        <v/>
      </c>
      <c r="DP63" s="52" t="str">
        <f t="shared" si="492"/>
        <v/>
      </c>
      <c r="DQ63" s="52" t="str">
        <f t="shared" si="492"/>
        <v/>
      </c>
      <c r="DR63" s="52" t="str">
        <f t="shared" si="492"/>
        <v/>
      </c>
      <c r="DS63" s="179" t="e">
        <f t="shared" si="332"/>
        <v>#N/A</v>
      </c>
      <c r="DT63" s="179" t="e">
        <f t="shared" si="333"/>
        <v>#N/A</v>
      </c>
      <c r="DU63" s="179" t="e">
        <f t="shared" si="334"/>
        <v>#N/A</v>
      </c>
      <c r="DV63" s="179" t="e">
        <f t="shared" si="335"/>
        <v>#N/A</v>
      </c>
      <c r="DW63" s="179" t="e">
        <f t="shared" si="336"/>
        <v>#N/A</v>
      </c>
      <c r="DX63" s="179" t="e">
        <f t="shared" si="337"/>
        <v>#N/A</v>
      </c>
      <c r="DY63" s="179" t="e">
        <f t="shared" si="338"/>
        <v>#N/A</v>
      </c>
      <c r="DZ63" s="179" t="e">
        <f t="shared" si="339"/>
        <v>#N/A</v>
      </c>
      <c r="EA63" s="179" t="e">
        <f t="shared" si="340"/>
        <v>#N/A</v>
      </c>
      <c r="EB63" s="179" t="e">
        <f t="shared" si="341"/>
        <v>#N/A</v>
      </c>
      <c r="EC63" s="179" t="e">
        <f t="shared" si="342"/>
        <v>#N/A</v>
      </c>
      <c r="ED63" s="179" t="e">
        <f t="shared" si="343"/>
        <v>#N/A</v>
      </c>
      <c r="EE63" s="179" t="e">
        <f t="shared" si="344"/>
        <v>#N/A</v>
      </c>
      <c r="EF63" s="179" t="e">
        <f t="shared" si="345"/>
        <v>#N/A</v>
      </c>
      <c r="EG63" s="179" t="e">
        <f t="shared" si="346"/>
        <v>#N/A</v>
      </c>
      <c r="EH63" s="179" t="e">
        <f t="shared" si="347"/>
        <v>#N/A</v>
      </c>
      <c r="EI63" s="179" t="e">
        <f t="shared" si="348"/>
        <v>#N/A</v>
      </c>
      <c r="EJ63" s="179" t="e">
        <f t="shared" si="349"/>
        <v>#N/A</v>
      </c>
      <c r="EK63" s="179" t="e">
        <f t="shared" si="350"/>
        <v>#N/A</v>
      </c>
      <c r="EL63" s="179" t="e">
        <f t="shared" si="351"/>
        <v>#N/A</v>
      </c>
      <c r="EM63" s="179" t="e">
        <f t="shared" si="352"/>
        <v>#N/A</v>
      </c>
      <c r="EN63" s="179" t="e">
        <f t="shared" si="353"/>
        <v>#N/A</v>
      </c>
      <c r="EO63" s="179" t="e">
        <f t="shared" si="354"/>
        <v>#N/A</v>
      </c>
      <c r="EP63" s="179" t="e">
        <f t="shared" si="355"/>
        <v>#N/A</v>
      </c>
      <c r="EQ63" s="179" t="e">
        <f t="shared" si="356"/>
        <v>#N/A</v>
      </c>
      <c r="ER63" s="179" t="e">
        <f t="shared" si="357"/>
        <v>#N/A</v>
      </c>
      <c r="ES63" s="179" t="e">
        <f t="shared" si="358"/>
        <v>#N/A</v>
      </c>
      <c r="ET63" s="179" t="e">
        <f t="shared" si="359"/>
        <v>#N/A</v>
      </c>
      <c r="EU63" s="179" t="e">
        <f t="shared" si="360"/>
        <v>#N/A</v>
      </c>
      <c r="EV63" s="179" t="e">
        <f t="shared" si="361"/>
        <v>#N/A</v>
      </c>
      <c r="EW63" s="179" t="e">
        <f t="shared" si="362"/>
        <v>#N/A</v>
      </c>
      <c r="EX63" s="179" t="e">
        <f t="shared" si="363"/>
        <v>#N/A</v>
      </c>
      <c r="EY63" s="179" t="e">
        <f t="shared" si="364"/>
        <v>#N/A</v>
      </c>
      <c r="EZ63" s="179" t="e">
        <f t="shared" si="365"/>
        <v>#N/A</v>
      </c>
      <c r="FA63" s="179" t="e">
        <f t="shared" si="366"/>
        <v>#N/A</v>
      </c>
      <c r="FB63" s="179" t="e">
        <f t="shared" si="367"/>
        <v>#N/A</v>
      </c>
      <c r="FC63" s="179" t="e">
        <f t="shared" si="368"/>
        <v>#N/A</v>
      </c>
      <c r="FD63" s="179" t="e">
        <f t="shared" si="369"/>
        <v>#N/A</v>
      </c>
      <c r="FE63" s="179" t="e">
        <f t="shared" si="370"/>
        <v>#N/A</v>
      </c>
      <c r="FF63" s="179" t="e">
        <f t="shared" si="371"/>
        <v>#N/A</v>
      </c>
      <c r="FG63" s="179" t="e">
        <f t="shared" si="372"/>
        <v>#N/A</v>
      </c>
      <c r="FH63" s="179" t="e">
        <f t="shared" si="373"/>
        <v>#N/A</v>
      </c>
      <c r="FI63" s="179" t="e">
        <f t="shared" si="374"/>
        <v>#N/A</v>
      </c>
      <c r="FJ63" s="179" t="e">
        <f t="shared" si="375"/>
        <v>#N/A</v>
      </c>
      <c r="FK63" s="179" t="e">
        <f t="shared" si="376"/>
        <v>#N/A</v>
      </c>
      <c r="FL63" s="179" t="e">
        <f t="shared" si="377"/>
        <v>#N/A</v>
      </c>
      <c r="FM63" s="179" t="e">
        <f t="shared" si="378"/>
        <v>#N/A</v>
      </c>
      <c r="FN63" s="179" t="e">
        <f t="shared" si="379"/>
        <v>#N/A</v>
      </c>
      <c r="FO63" s="179" t="e">
        <f t="shared" si="380"/>
        <v>#N/A</v>
      </c>
      <c r="FP63" s="179" t="e">
        <f t="shared" si="381"/>
        <v>#N/A</v>
      </c>
      <c r="FQ63" s="179" t="e">
        <f t="shared" si="382"/>
        <v>#N/A</v>
      </c>
      <c r="FR63" s="179" t="e">
        <f t="shared" si="383"/>
        <v>#N/A</v>
      </c>
      <c r="FS63" s="179" t="e">
        <f t="shared" si="384"/>
        <v>#N/A</v>
      </c>
      <c r="FT63" s="179" t="e">
        <f t="shared" si="385"/>
        <v>#N/A</v>
      </c>
      <c r="FU63" s="179" t="e">
        <f t="shared" si="386"/>
        <v>#N/A</v>
      </c>
      <c r="FV63" s="179" t="e">
        <f t="shared" si="387"/>
        <v>#N/A</v>
      </c>
      <c r="FW63" s="179" t="e">
        <f t="shared" si="388"/>
        <v>#N/A</v>
      </c>
      <c r="FX63" s="179" t="e">
        <f t="shared" si="389"/>
        <v>#N/A</v>
      </c>
      <c r="FY63" s="179" t="e">
        <f t="shared" si="390"/>
        <v>#N/A</v>
      </c>
      <c r="FZ63" s="179" t="e">
        <f t="shared" si="391"/>
        <v>#N/A</v>
      </c>
      <c r="GA63" s="179" t="e">
        <f t="shared" si="392"/>
        <v>#N/A</v>
      </c>
      <c r="GB63" s="179" t="e">
        <f t="shared" si="393"/>
        <v>#N/A</v>
      </c>
      <c r="GC63" s="179" t="e">
        <f t="shared" si="394"/>
        <v>#N/A</v>
      </c>
      <c r="GD63" s="179" t="e">
        <f t="shared" si="395"/>
        <v>#N/A</v>
      </c>
      <c r="GE63" s="179" t="e">
        <f t="shared" si="396"/>
        <v>#N/A</v>
      </c>
      <c r="GF63" s="179" t="e">
        <f t="shared" si="397"/>
        <v>#N/A</v>
      </c>
      <c r="GG63" s="179" t="e">
        <f t="shared" si="398"/>
        <v>#N/A</v>
      </c>
      <c r="GH63" s="179" t="e">
        <f t="shared" si="399"/>
        <v>#N/A</v>
      </c>
      <c r="GI63" s="179" t="e">
        <f t="shared" si="400"/>
        <v>#N/A</v>
      </c>
      <c r="GJ63" s="179" t="e">
        <f t="shared" si="401"/>
        <v>#N/A</v>
      </c>
      <c r="GK63" s="179" t="e">
        <f t="shared" si="402"/>
        <v>#N/A</v>
      </c>
      <c r="GL63" s="179" t="e">
        <f t="shared" si="403"/>
        <v>#N/A</v>
      </c>
      <c r="GM63" s="179" t="e">
        <f t="shared" si="404"/>
        <v>#N/A</v>
      </c>
      <c r="GN63" s="179" t="e">
        <f t="shared" si="405"/>
        <v>#N/A</v>
      </c>
      <c r="GO63" s="179" t="e">
        <f t="shared" si="406"/>
        <v>#N/A</v>
      </c>
      <c r="GP63" s="179" t="e">
        <f t="shared" si="407"/>
        <v>#N/A</v>
      </c>
      <c r="GQ63" s="179" t="e">
        <f t="shared" si="408"/>
        <v>#N/A</v>
      </c>
      <c r="GR63" s="179" t="e">
        <f t="shared" si="409"/>
        <v>#N/A</v>
      </c>
      <c r="GS63" s="179" t="e">
        <f t="shared" si="410"/>
        <v>#N/A</v>
      </c>
      <c r="GT63" s="179" t="e">
        <f t="shared" si="411"/>
        <v>#N/A</v>
      </c>
      <c r="GU63" s="179" t="e">
        <f t="shared" si="412"/>
        <v>#N/A</v>
      </c>
      <c r="GV63" s="179" t="e">
        <f t="shared" si="413"/>
        <v>#N/A</v>
      </c>
      <c r="GW63" s="179" t="e">
        <f t="shared" si="414"/>
        <v>#N/A</v>
      </c>
      <c r="GX63" s="179" t="e">
        <f t="shared" si="415"/>
        <v>#N/A</v>
      </c>
      <c r="GY63" s="179" t="e">
        <f t="shared" si="416"/>
        <v>#N/A</v>
      </c>
      <c r="GZ63" s="179" t="e">
        <f t="shared" si="417"/>
        <v>#N/A</v>
      </c>
      <c r="HA63" s="179" t="e">
        <f t="shared" si="418"/>
        <v>#N/A</v>
      </c>
      <c r="HB63" s="179" t="e">
        <f t="shared" si="419"/>
        <v>#N/A</v>
      </c>
      <c r="HC63" s="179" t="e">
        <f t="shared" si="420"/>
        <v>#N/A</v>
      </c>
      <c r="HD63" s="179" t="e">
        <f t="shared" si="421"/>
        <v>#N/A</v>
      </c>
      <c r="HE63" s="179" t="e">
        <f t="shared" si="422"/>
        <v>#N/A</v>
      </c>
      <c r="HF63" s="179" t="e">
        <f t="shared" si="423"/>
        <v>#N/A</v>
      </c>
      <c r="HG63" s="179" t="e">
        <f t="shared" si="424"/>
        <v>#N/A</v>
      </c>
      <c r="HH63" s="179" t="e">
        <f t="shared" si="425"/>
        <v>#N/A</v>
      </c>
      <c r="HI63" s="179" t="e">
        <f t="shared" si="426"/>
        <v>#N/A</v>
      </c>
      <c r="HJ63" s="179" t="e">
        <f t="shared" si="427"/>
        <v>#N/A</v>
      </c>
      <c r="HK63" s="179" t="e">
        <f t="shared" si="428"/>
        <v>#N/A</v>
      </c>
      <c r="HL63" s="179" t="e">
        <f t="shared" si="429"/>
        <v>#N/A</v>
      </c>
      <c r="HM63" s="179" t="e">
        <f t="shared" si="430"/>
        <v>#N/A</v>
      </c>
      <c r="HN63" s="179" t="e">
        <f t="shared" si="431"/>
        <v>#N/A</v>
      </c>
      <c r="HO63" s="179" t="e">
        <f t="shared" si="432"/>
        <v>#N/A</v>
      </c>
    </row>
    <row r="64" spans="1:223" hidden="1" x14ac:dyDescent="0.25">
      <c r="A64" s="4">
        <v>61</v>
      </c>
      <c r="B64" s="104" t="str">
        <f t="shared" si="10"/>
        <v/>
      </c>
      <c r="C64" s="103"/>
      <c r="D64" s="104" t="str">
        <f t="shared" si="11"/>
        <v/>
      </c>
      <c r="E64" s="38" t="str">
        <f t="shared" si="0"/>
        <v/>
      </c>
      <c r="F64" s="38" t="str">
        <f t="shared" si="1"/>
        <v/>
      </c>
      <c r="G64" s="81" t="str">
        <f t="shared" si="12"/>
        <v/>
      </c>
      <c r="H64" s="24"/>
      <c r="I64" s="61"/>
      <c r="J64" s="82" t="str">
        <f>IF(AND(B64&gt;0,C64&gt;0,D64&gt;0,NOT(ISBLANK(H64))),(D64-B64)*VLOOKUP(H64,VLookups!$A$2:$B$8,2,FALSE),"")</f>
        <v/>
      </c>
      <c r="K64" s="83" t="str">
        <f t="shared" si="2"/>
        <v/>
      </c>
      <c r="L64" s="103"/>
      <c r="M64" s="34" t="str">
        <f>IF(AND(L64&gt;0,C64&gt;0,J64&gt;0,NOT(ISBLANK(H64))),ABS(VLOOKUP($L$1,VLookups!$A$38:$B$39,2,FALSE)-_xlfn.NORM.DIST(L64,G64,J64,TRUE)),"")</f>
        <v/>
      </c>
      <c r="N64" s="102" t="str">
        <f>IF(AND($B64&gt;0,$C64&gt;0,$D64&gt;0,NOT(ISBLANK($H64))),_xlfn.NORM.INV(ABS(VLOOKUP($L$1,VLookups!$A$38:$B$39,2,FALSE)-N$3),$G64,$J64),"")</f>
        <v/>
      </c>
      <c r="O64" s="101" t="str">
        <f>IF(AND($B64&gt;0,$C64&gt;0,$D64&gt;0,NOT(ISBLANK($H64))),_xlfn.NORM.INV(ABS(VLOOKUP($L$1,VLookups!$A$38:$B$39,2,FALSE)-O$3),$G64,$J64),"")</f>
        <v/>
      </c>
      <c r="P64" s="102" t="str">
        <f>IF(AND($B64&gt;0,$C64&gt;0,$D64&gt;0,NOT(ISBLANK($H64))),_xlfn.NORM.INV(ABS(VLOOKUP($L$1,VLookups!$A$38:$B$39,2,FALSE)-P$3),$G64,$J64),"")</f>
        <v/>
      </c>
      <c r="Q64" s="101" t="str">
        <f>IF(AND($B64&gt;0,$C64&gt;0,$D64&gt;0,NOT(ISBLANK($H64))),_xlfn.NORM.INV(ABS(VLOOKUP($L$1,VLookups!$A$38:$B$39,2,FALSE)-Q$3),$G64,$J64),"")</f>
        <v/>
      </c>
      <c r="R64" s="102" t="str">
        <f>IF(AND($B64&gt;0,$C64&gt;0,$D64&gt;0,NOT(ISBLANK($H64))),_xlfn.NORM.INV(ABS(VLOOKUP($L$1,VLookups!$A$38:$B$39,2,FALSE)-R$3),$G64,$J64),"")</f>
        <v/>
      </c>
      <c r="S64" s="101" t="str">
        <f>IF(AND($B64&gt;0,$C64&gt;0,$D64&gt;0,NOT(ISBLANK($H64))),_xlfn.NORM.INV(ABS(VLOOKUP($L$1,VLookups!$A$38:$B$39,2,FALSE)-S$3),$G64,$J64),"")</f>
        <v/>
      </c>
      <c r="T64" s="5"/>
      <c r="U64" s="178" t="str">
        <f t="shared" si="13"/>
        <v/>
      </c>
      <c r="V64" s="52" t="str">
        <f t="shared" ref="V64:AO64" si="493">IF(ISNONTEXT($U64),W64-$U64,"")</f>
        <v/>
      </c>
      <c r="W64" s="52" t="str">
        <f t="shared" si="493"/>
        <v/>
      </c>
      <c r="X64" s="52" t="str">
        <f t="shared" si="493"/>
        <v/>
      </c>
      <c r="Y64" s="52" t="str">
        <f t="shared" si="493"/>
        <v/>
      </c>
      <c r="Z64" s="52" t="str">
        <f t="shared" si="493"/>
        <v/>
      </c>
      <c r="AA64" s="52" t="str">
        <f t="shared" si="493"/>
        <v/>
      </c>
      <c r="AB64" s="52" t="str">
        <f t="shared" si="493"/>
        <v/>
      </c>
      <c r="AC64" s="52" t="str">
        <f t="shared" si="493"/>
        <v/>
      </c>
      <c r="AD64" s="52" t="str">
        <f t="shared" si="493"/>
        <v/>
      </c>
      <c r="AE64" s="52" t="str">
        <f t="shared" si="493"/>
        <v/>
      </c>
      <c r="AF64" s="52" t="str">
        <f t="shared" si="493"/>
        <v/>
      </c>
      <c r="AG64" s="52" t="str">
        <f t="shared" si="493"/>
        <v/>
      </c>
      <c r="AH64" s="52" t="str">
        <f t="shared" si="493"/>
        <v/>
      </c>
      <c r="AI64" s="52" t="str">
        <f t="shared" si="493"/>
        <v/>
      </c>
      <c r="AJ64" s="52" t="str">
        <f t="shared" si="493"/>
        <v/>
      </c>
      <c r="AK64" s="52" t="str">
        <f t="shared" si="493"/>
        <v/>
      </c>
      <c r="AL64" s="52" t="str">
        <f t="shared" si="493"/>
        <v/>
      </c>
      <c r="AM64" s="52" t="str">
        <f t="shared" si="493"/>
        <v/>
      </c>
      <c r="AN64" s="52" t="str">
        <f t="shared" si="493"/>
        <v/>
      </c>
      <c r="AO64" s="52" t="str">
        <f t="shared" si="493"/>
        <v/>
      </c>
      <c r="AP64" s="193" t="str">
        <f t="shared" si="15"/>
        <v/>
      </c>
      <c r="AQ64" s="52" t="str">
        <f t="shared" ref="AQ64:DB64" si="494">IF(ISNONTEXT($U64),AP64+$U64,"")</f>
        <v/>
      </c>
      <c r="AR64" s="52" t="str">
        <f t="shared" si="494"/>
        <v/>
      </c>
      <c r="AS64" s="52" t="str">
        <f t="shared" si="494"/>
        <v/>
      </c>
      <c r="AT64" s="52" t="str">
        <f t="shared" si="494"/>
        <v/>
      </c>
      <c r="AU64" s="52" t="str">
        <f t="shared" si="494"/>
        <v/>
      </c>
      <c r="AV64" s="52" t="str">
        <f t="shared" si="494"/>
        <v/>
      </c>
      <c r="AW64" s="52" t="str">
        <f t="shared" si="494"/>
        <v/>
      </c>
      <c r="AX64" s="52" t="str">
        <f t="shared" si="494"/>
        <v/>
      </c>
      <c r="AY64" s="52" t="str">
        <f t="shared" si="494"/>
        <v/>
      </c>
      <c r="AZ64" s="52" t="str">
        <f t="shared" si="494"/>
        <v/>
      </c>
      <c r="BA64" s="52" t="str">
        <f t="shared" si="494"/>
        <v/>
      </c>
      <c r="BB64" s="52" t="str">
        <f t="shared" si="494"/>
        <v/>
      </c>
      <c r="BC64" s="52" t="str">
        <f t="shared" si="494"/>
        <v/>
      </c>
      <c r="BD64" s="52" t="str">
        <f t="shared" si="494"/>
        <v/>
      </c>
      <c r="BE64" s="52" t="str">
        <f t="shared" si="494"/>
        <v/>
      </c>
      <c r="BF64" s="52" t="str">
        <f t="shared" si="494"/>
        <v/>
      </c>
      <c r="BG64" s="52" t="str">
        <f t="shared" si="494"/>
        <v/>
      </c>
      <c r="BH64" s="52" t="str">
        <f t="shared" si="494"/>
        <v/>
      </c>
      <c r="BI64" s="52" t="str">
        <f t="shared" si="494"/>
        <v/>
      </c>
      <c r="BJ64" s="52" t="str">
        <f t="shared" si="494"/>
        <v/>
      </c>
      <c r="BK64" s="52" t="str">
        <f t="shared" si="494"/>
        <v/>
      </c>
      <c r="BL64" s="52" t="str">
        <f t="shared" si="494"/>
        <v/>
      </c>
      <c r="BM64" s="52" t="str">
        <f t="shared" si="494"/>
        <v/>
      </c>
      <c r="BN64" s="52" t="str">
        <f t="shared" si="494"/>
        <v/>
      </c>
      <c r="BO64" s="52" t="str">
        <f t="shared" si="494"/>
        <v/>
      </c>
      <c r="BP64" s="52" t="str">
        <f t="shared" si="494"/>
        <v/>
      </c>
      <c r="BQ64" s="52" t="str">
        <f t="shared" si="494"/>
        <v/>
      </c>
      <c r="BR64" s="52" t="str">
        <f t="shared" si="494"/>
        <v/>
      </c>
      <c r="BS64" s="52" t="str">
        <f t="shared" si="494"/>
        <v/>
      </c>
      <c r="BT64" s="52" t="str">
        <f t="shared" si="494"/>
        <v/>
      </c>
      <c r="BU64" s="52" t="str">
        <f t="shared" si="494"/>
        <v/>
      </c>
      <c r="BV64" s="52" t="str">
        <f t="shared" si="494"/>
        <v/>
      </c>
      <c r="BW64" s="52" t="str">
        <f t="shared" si="494"/>
        <v/>
      </c>
      <c r="BX64" s="52" t="str">
        <f t="shared" si="494"/>
        <v/>
      </c>
      <c r="BY64" s="52" t="str">
        <f t="shared" si="494"/>
        <v/>
      </c>
      <c r="BZ64" s="52" t="str">
        <f t="shared" si="494"/>
        <v/>
      </c>
      <c r="CA64" s="52" t="str">
        <f t="shared" si="494"/>
        <v/>
      </c>
      <c r="CB64" s="52" t="str">
        <f t="shared" si="494"/>
        <v/>
      </c>
      <c r="CC64" s="52" t="str">
        <f t="shared" si="494"/>
        <v/>
      </c>
      <c r="CD64" s="52" t="str">
        <f t="shared" si="494"/>
        <v/>
      </c>
      <c r="CE64" s="52" t="str">
        <f t="shared" si="494"/>
        <v/>
      </c>
      <c r="CF64" s="52" t="str">
        <f t="shared" si="494"/>
        <v/>
      </c>
      <c r="CG64" s="52" t="str">
        <f t="shared" si="494"/>
        <v/>
      </c>
      <c r="CH64" s="52" t="str">
        <f t="shared" si="494"/>
        <v/>
      </c>
      <c r="CI64" s="52" t="str">
        <f t="shared" si="494"/>
        <v/>
      </c>
      <c r="CJ64" s="52" t="str">
        <f t="shared" si="494"/>
        <v/>
      </c>
      <c r="CK64" s="52" t="str">
        <f t="shared" si="494"/>
        <v/>
      </c>
      <c r="CL64" s="52" t="str">
        <f t="shared" si="494"/>
        <v/>
      </c>
      <c r="CM64" s="52" t="str">
        <f t="shared" si="494"/>
        <v/>
      </c>
      <c r="CN64" s="52" t="str">
        <f t="shared" si="494"/>
        <v/>
      </c>
      <c r="CO64" s="52" t="str">
        <f t="shared" si="494"/>
        <v/>
      </c>
      <c r="CP64" s="52" t="str">
        <f t="shared" si="494"/>
        <v/>
      </c>
      <c r="CQ64" s="52" t="str">
        <f t="shared" si="494"/>
        <v/>
      </c>
      <c r="CR64" s="52" t="str">
        <f t="shared" si="494"/>
        <v/>
      </c>
      <c r="CS64" s="52" t="str">
        <f t="shared" si="494"/>
        <v/>
      </c>
      <c r="CT64" s="52" t="str">
        <f t="shared" si="494"/>
        <v/>
      </c>
      <c r="CU64" s="52" t="str">
        <f t="shared" si="494"/>
        <v/>
      </c>
      <c r="CV64" s="52" t="str">
        <f t="shared" si="494"/>
        <v/>
      </c>
      <c r="CW64" s="52" t="str">
        <f t="shared" si="494"/>
        <v/>
      </c>
      <c r="CX64" s="52" t="str">
        <f t="shared" si="494"/>
        <v/>
      </c>
      <c r="CY64" s="52" t="str">
        <f t="shared" si="494"/>
        <v/>
      </c>
      <c r="CZ64" s="52" t="str">
        <f t="shared" si="494"/>
        <v/>
      </c>
      <c r="DA64" s="52" t="str">
        <f t="shared" si="494"/>
        <v/>
      </c>
      <c r="DB64" s="52" t="str">
        <f t="shared" si="494"/>
        <v/>
      </c>
      <c r="DC64" s="52" t="str">
        <f t="shared" ref="DC64:DR64" si="495">IF(ISNONTEXT($U64),DB64+$U64,"")</f>
        <v/>
      </c>
      <c r="DD64" s="52" t="str">
        <f t="shared" si="495"/>
        <v/>
      </c>
      <c r="DE64" s="52" t="str">
        <f t="shared" si="495"/>
        <v/>
      </c>
      <c r="DF64" s="52" t="str">
        <f t="shared" si="495"/>
        <v/>
      </c>
      <c r="DG64" s="52" t="str">
        <f t="shared" si="495"/>
        <v/>
      </c>
      <c r="DH64" s="52" t="str">
        <f t="shared" si="495"/>
        <v/>
      </c>
      <c r="DI64" s="52" t="str">
        <f t="shared" si="495"/>
        <v/>
      </c>
      <c r="DJ64" s="52" t="str">
        <f t="shared" si="495"/>
        <v/>
      </c>
      <c r="DK64" s="52" t="str">
        <f t="shared" si="495"/>
        <v/>
      </c>
      <c r="DL64" s="52" t="str">
        <f t="shared" si="495"/>
        <v/>
      </c>
      <c r="DM64" s="52" t="str">
        <f t="shared" si="495"/>
        <v/>
      </c>
      <c r="DN64" s="52" t="str">
        <f t="shared" si="495"/>
        <v/>
      </c>
      <c r="DO64" s="52" t="str">
        <f t="shared" si="495"/>
        <v/>
      </c>
      <c r="DP64" s="52" t="str">
        <f t="shared" si="495"/>
        <v/>
      </c>
      <c r="DQ64" s="52" t="str">
        <f t="shared" si="495"/>
        <v/>
      </c>
      <c r="DR64" s="52" t="str">
        <f t="shared" si="495"/>
        <v/>
      </c>
      <c r="DS64" s="179" t="e">
        <f t="shared" si="332"/>
        <v>#N/A</v>
      </c>
      <c r="DT64" s="179" t="e">
        <f t="shared" si="333"/>
        <v>#N/A</v>
      </c>
      <c r="DU64" s="179" t="e">
        <f t="shared" si="334"/>
        <v>#N/A</v>
      </c>
      <c r="DV64" s="179" t="e">
        <f t="shared" si="335"/>
        <v>#N/A</v>
      </c>
      <c r="DW64" s="179" t="e">
        <f t="shared" si="336"/>
        <v>#N/A</v>
      </c>
      <c r="DX64" s="179" t="e">
        <f t="shared" si="337"/>
        <v>#N/A</v>
      </c>
      <c r="DY64" s="179" t="e">
        <f t="shared" si="338"/>
        <v>#N/A</v>
      </c>
      <c r="DZ64" s="179" t="e">
        <f t="shared" si="339"/>
        <v>#N/A</v>
      </c>
      <c r="EA64" s="179" t="e">
        <f t="shared" si="340"/>
        <v>#N/A</v>
      </c>
      <c r="EB64" s="179" t="e">
        <f t="shared" si="341"/>
        <v>#N/A</v>
      </c>
      <c r="EC64" s="179" t="e">
        <f t="shared" si="342"/>
        <v>#N/A</v>
      </c>
      <c r="ED64" s="179" t="e">
        <f t="shared" si="343"/>
        <v>#N/A</v>
      </c>
      <c r="EE64" s="179" t="e">
        <f t="shared" si="344"/>
        <v>#N/A</v>
      </c>
      <c r="EF64" s="179" t="e">
        <f t="shared" si="345"/>
        <v>#N/A</v>
      </c>
      <c r="EG64" s="179" t="e">
        <f t="shared" si="346"/>
        <v>#N/A</v>
      </c>
      <c r="EH64" s="179" t="e">
        <f t="shared" si="347"/>
        <v>#N/A</v>
      </c>
      <c r="EI64" s="179" t="e">
        <f t="shared" si="348"/>
        <v>#N/A</v>
      </c>
      <c r="EJ64" s="179" t="e">
        <f t="shared" si="349"/>
        <v>#N/A</v>
      </c>
      <c r="EK64" s="179" t="e">
        <f t="shared" si="350"/>
        <v>#N/A</v>
      </c>
      <c r="EL64" s="179" t="e">
        <f t="shared" si="351"/>
        <v>#N/A</v>
      </c>
      <c r="EM64" s="179" t="e">
        <f t="shared" si="352"/>
        <v>#N/A</v>
      </c>
      <c r="EN64" s="179" t="e">
        <f t="shared" si="353"/>
        <v>#N/A</v>
      </c>
      <c r="EO64" s="179" t="e">
        <f t="shared" si="354"/>
        <v>#N/A</v>
      </c>
      <c r="EP64" s="179" t="e">
        <f t="shared" si="355"/>
        <v>#N/A</v>
      </c>
      <c r="EQ64" s="179" t="e">
        <f t="shared" si="356"/>
        <v>#N/A</v>
      </c>
      <c r="ER64" s="179" t="e">
        <f t="shared" si="357"/>
        <v>#N/A</v>
      </c>
      <c r="ES64" s="179" t="e">
        <f t="shared" si="358"/>
        <v>#N/A</v>
      </c>
      <c r="ET64" s="179" t="e">
        <f t="shared" si="359"/>
        <v>#N/A</v>
      </c>
      <c r="EU64" s="179" t="e">
        <f t="shared" si="360"/>
        <v>#N/A</v>
      </c>
      <c r="EV64" s="179" t="e">
        <f t="shared" si="361"/>
        <v>#N/A</v>
      </c>
      <c r="EW64" s="179" t="e">
        <f t="shared" si="362"/>
        <v>#N/A</v>
      </c>
      <c r="EX64" s="179" t="e">
        <f t="shared" si="363"/>
        <v>#N/A</v>
      </c>
      <c r="EY64" s="179" t="e">
        <f t="shared" si="364"/>
        <v>#N/A</v>
      </c>
      <c r="EZ64" s="179" t="e">
        <f t="shared" si="365"/>
        <v>#N/A</v>
      </c>
      <c r="FA64" s="179" t="e">
        <f t="shared" si="366"/>
        <v>#N/A</v>
      </c>
      <c r="FB64" s="179" t="e">
        <f t="shared" si="367"/>
        <v>#N/A</v>
      </c>
      <c r="FC64" s="179" t="e">
        <f t="shared" si="368"/>
        <v>#N/A</v>
      </c>
      <c r="FD64" s="179" t="e">
        <f t="shared" si="369"/>
        <v>#N/A</v>
      </c>
      <c r="FE64" s="179" t="e">
        <f t="shared" si="370"/>
        <v>#N/A</v>
      </c>
      <c r="FF64" s="179" t="e">
        <f t="shared" si="371"/>
        <v>#N/A</v>
      </c>
      <c r="FG64" s="179" t="e">
        <f t="shared" si="372"/>
        <v>#N/A</v>
      </c>
      <c r="FH64" s="179" t="e">
        <f t="shared" si="373"/>
        <v>#N/A</v>
      </c>
      <c r="FI64" s="179" t="e">
        <f t="shared" si="374"/>
        <v>#N/A</v>
      </c>
      <c r="FJ64" s="179" t="e">
        <f t="shared" si="375"/>
        <v>#N/A</v>
      </c>
      <c r="FK64" s="179" t="e">
        <f t="shared" si="376"/>
        <v>#N/A</v>
      </c>
      <c r="FL64" s="179" t="e">
        <f t="shared" si="377"/>
        <v>#N/A</v>
      </c>
      <c r="FM64" s="179" t="e">
        <f t="shared" si="378"/>
        <v>#N/A</v>
      </c>
      <c r="FN64" s="179" t="e">
        <f t="shared" si="379"/>
        <v>#N/A</v>
      </c>
      <c r="FO64" s="179" t="e">
        <f t="shared" si="380"/>
        <v>#N/A</v>
      </c>
      <c r="FP64" s="179" t="e">
        <f t="shared" si="381"/>
        <v>#N/A</v>
      </c>
      <c r="FQ64" s="179" t="e">
        <f t="shared" si="382"/>
        <v>#N/A</v>
      </c>
      <c r="FR64" s="179" t="e">
        <f t="shared" si="383"/>
        <v>#N/A</v>
      </c>
      <c r="FS64" s="179" t="e">
        <f t="shared" si="384"/>
        <v>#N/A</v>
      </c>
      <c r="FT64" s="179" t="e">
        <f t="shared" si="385"/>
        <v>#N/A</v>
      </c>
      <c r="FU64" s="179" t="e">
        <f t="shared" si="386"/>
        <v>#N/A</v>
      </c>
      <c r="FV64" s="179" t="e">
        <f t="shared" si="387"/>
        <v>#N/A</v>
      </c>
      <c r="FW64" s="179" t="e">
        <f t="shared" si="388"/>
        <v>#N/A</v>
      </c>
      <c r="FX64" s="179" t="e">
        <f t="shared" si="389"/>
        <v>#N/A</v>
      </c>
      <c r="FY64" s="179" t="e">
        <f t="shared" si="390"/>
        <v>#N/A</v>
      </c>
      <c r="FZ64" s="179" t="e">
        <f t="shared" si="391"/>
        <v>#N/A</v>
      </c>
      <c r="GA64" s="179" t="e">
        <f t="shared" si="392"/>
        <v>#N/A</v>
      </c>
      <c r="GB64" s="179" t="e">
        <f t="shared" si="393"/>
        <v>#N/A</v>
      </c>
      <c r="GC64" s="179" t="e">
        <f t="shared" si="394"/>
        <v>#N/A</v>
      </c>
      <c r="GD64" s="179" t="e">
        <f t="shared" si="395"/>
        <v>#N/A</v>
      </c>
      <c r="GE64" s="179" t="e">
        <f t="shared" si="396"/>
        <v>#N/A</v>
      </c>
      <c r="GF64" s="179" t="e">
        <f t="shared" si="397"/>
        <v>#N/A</v>
      </c>
      <c r="GG64" s="179" t="e">
        <f t="shared" si="398"/>
        <v>#N/A</v>
      </c>
      <c r="GH64" s="179" t="e">
        <f t="shared" si="399"/>
        <v>#N/A</v>
      </c>
      <c r="GI64" s="179" t="e">
        <f t="shared" si="400"/>
        <v>#N/A</v>
      </c>
      <c r="GJ64" s="179" t="e">
        <f t="shared" si="401"/>
        <v>#N/A</v>
      </c>
      <c r="GK64" s="179" t="e">
        <f t="shared" si="402"/>
        <v>#N/A</v>
      </c>
      <c r="GL64" s="179" t="e">
        <f t="shared" si="403"/>
        <v>#N/A</v>
      </c>
      <c r="GM64" s="179" t="e">
        <f t="shared" si="404"/>
        <v>#N/A</v>
      </c>
      <c r="GN64" s="179" t="e">
        <f t="shared" si="405"/>
        <v>#N/A</v>
      </c>
      <c r="GO64" s="179" t="e">
        <f t="shared" si="406"/>
        <v>#N/A</v>
      </c>
      <c r="GP64" s="179" t="e">
        <f t="shared" si="407"/>
        <v>#N/A</v>
      </c>
      <c r="GQ64" s="179" t="e">
        <f t="shared" si="408"/>
        <v>#N/A</v>
      </c>
      <c r="GR64" s="179" t="e">
        <f t="shared" si="409"/>
        <v>#N/A</v>
      </c>
      <c r="GS64" s="179" t="e">
        <f t="shared" si="410"/>
        <v>#N/A</v>
      </c>
      <c r="GT64" s="179" t="e">
        <f t="shared" si="411"/>
        <v>#N/A</v>
      </c>
      <c r="GU64" s="179" t="e">
        <f t="shared" si="412"/>
        <v>#N/A</v>
      </c>
      <c r="GV64" s="179" t="e">
        <f t="shared" si="413"/>
        <v>#N/A</v>
      </c>
      <c r="GW64" s="179" t="e">
        <f t="shared" si="414"/>
        <v>#N/A</v>
      </c>
      <c r="GX64" s="179" t="e">
        <f t="shared" si="415"/>
        <v>#N/A</v>
      </c>
      <c r="GY64" s="179" t="e">
        <f t="shared" si="416"/>
        <v>#N/A</v>
      </c>
      <c r="GZ64" s="179" t="e">
        <f t="shared" si="417"/>
        <v>#N/A</v>
      </c>
      <c r="HA64" s="179" t="e">
        <f t="shared" si="418"/>
        <v>#N/A</v>
      </c>
      <c r="HB64" s="179" t="e">
        <f t="shared" si="419"/>
        <v>#N/A</v>
      </c>
      <c r="HC64" s="179" t="e">
        <f t="shared" si="420"/>
        <v>#N/A</v>
      </c>
      <c r="HD64" s="179" t="e">
        <f t="shared" si="421"/>
        <v>#N/A</v>
      </c>
      <c r="HE64" s="179" t="e">
        <f t="shared" si="422"/>
        <v>#N/A</v>
      </c>
      <c r="HF64" s="179" t="e">
        <f t="shared" si="423"/>
        <v>#N/A</v>
      </c>
      <c r="HG64" s="179" t="e">
        <f t="shared" si="424"/>
        <v>#N/A</v>
      </c>
      <c r="HH64" s="179" t="e">
        <f t="shared" si="425"/>
        <v>#N/A</v>
      </c>
      <c r="HI64" s="179" t="e">
        <f t="shared" si="426"/>
        <v>#N/A</v>
      </c>
      <c r="HJ64" s="179" t="e">
        <f t="shared" si="427"/>
        <v>#N/A</v>
      </c>
      <c r="HK64" s="179" t="e">
        <f t="shared" si="428"/>
        <v>#N/A</v>
      </c>
      <c r="HL64" s="179" t="e">
        <f t="shared" si="429"/>
        <v>#N/A</v>
      </c>
      <c r="HM64" s="179" t="e">
        <f t="shared" si="430"/>
        <v>#N/A</v>
      </c>
      <c r="HN64" s="179" t="e">
        <f t="shared" si="431"/>
        <v>#N/A</v>
      </c>
      <c r="HO64" s="179" t="e">
        <f t="shared" si="432"/>
        <v>#N/A</v>
      </c>
    </row>
    <row r="65" spans="1:223" hidden="1" x14ac:dyDescent="0.25">
      <c r="A65" s="4">
        <v>62</v>
      </c>
      <c r="B65" s="104" t="str">
        <f t="shared" si="10"/>
        <v/>
      </c>
      <c r="C65" s="103"/>
      <c r="D65" s="104" t="str">
        <f t="shared" si="11"/>
        <v/>
      </c>
      <c r="E65" s="38" t="str">
        <f t="shared" si="0"/>
        <v/>
      </c>
      <c r="F65" s="38" t="str">
        <f t="shared" si="1"/>
        <v/>
      </c>
      <c r="G65" s="81" t="str">
        <f t="shared" si="12"/>
        <v/>
      </c>
      <c r="H65" s="24"/>
      <c r="I65" s="61"/>
      <c r="J65" s="82" t="str">
        <f>IF(AND(B65&gt;0,C65&gt;0,D65&gt;0,NOT(ISBLANK(H65))),(D65-B65)*VLOOKUP(H65,VLookups!$A$2:$B$8,2,FALSE),"")</f>
        <v/>
      </c>
      <c r="K65" s="83" t="str">
        <f t="shared" si="2"/>
        <v/>
      </c>
      <c r="L65" s="103"/>
      <c r="M65" s="34" t="str">
        <f>IF(AND(L65&gt;0,C65&gt;0,J65&gt;0,NOT(ISBLANK(H65))),ABS(VLOOKUP($L$1,VLookups!$A$38:$B$39,2,FALSE)-_xlfn.NORM.DIST(L65,G65,J65,TRUE)),"")</f>
        <v/>
      </c>
      <c r="N65" s="102" t="str">
        <f>IF(AND($B65&gt;0,$C65&gt;0,$D65&gt;0,NOT(ISBLANK($H65))),_xlfn.NORM.INV(ABS(VLOOKUP($L$1,VLookups!$A$38:$B$39,2,FALSE)-N$3),$G65,$J65),"")</f>
        <v/>
      </c>
      <c r="O65" s="101" t="str">
        <f>IF(AND($B65&gt;0,$C65&gt;0,$D65&gt;0,NOT(ISBLANK($H65))),_xlfn.NORM.INV(ABS(VLOOKUP($L$1,VLookups!$A$38:$B$39,2,FALSE)-O$3),$G65,$J65),"")</f>
        <v/>
      </c>
      <c r="P65" s="102" t="str">
        <f>IF(AND($B65&gt;0,$C65&gt;0,$D65&gt;0,NOT(ISBLANK($H65))),_xlfn.NORM.INV(ABS(VLOOKUP($L$1,VLookups!$A$38:$B$39,2,FALSE)-P$3),$G65,$J65),"")</f>
        <v/>
      </c>
      <c r="Q65" s="101" t="str">
        <f>IF(AND($B65&gt;0,$C65&gt;0,$D65&gt;0,NOT(ISBLANK($H65))),_xlfn.NORM.INV(ABS(VLOOKUP($L$1,VLookups!$A$38:$B$39,2,FALSE)-Q$3),$G65,$J65),"")</f>
        <v/>
      </c>
      <c r="R65" s="102" t="str">
        <f>IF(AND($B65&gt;0,$C65&gt;0,$D65&gt;0,NOT(ISBLANK($H65))),_xlfn.NORM.INV(ABS(VLOOKUP($L$1,VLookups!$A$38:$B$39,2,FALSE)-R$3),$G65,$J65),"")</f>
        <v/>
      </c>
      <c r="S65" s="101" t="str">
        <f>IF(AND($B65&gt;0,$C65&gt;0,$D65&gt;0,NOT(ISBLANK($H65))),_xlfn.NORM.INV(ABS(VLOOKUP($L$1,VLookups!$A$38:$B$39,2,FALSE)-S$3),$G65,$J65),"")</f>
        <v/>
      </c>
      <c r="T65" s="5"/>
      <c r="U65" s="178" t="str">
        <f t="shared" si="13"/>
        <v/>
      </c>
      <c r="V65" s="52" t="str">
        <f t="shared" ref="V65:AO65" si="496">IF(ISNONTEXT($U65),W65-$U65,"")</f>
        <v/>
      </c>
      <c r="W65" s="52" t="str">
        <f t="shared" si="496"/>
        <v/>
      </c>
      <c r="X65" s="52" t="str">
        <f t="shared" si="496"/>
        <v/>
      </c>
      <c r="Y65" s="52" t="str">
        <f t="shared" si="496"/>
        <v/>
      </c>
      <c r="Z65" s="52" t="str">
        <f t="shared" si="496"/>
        <v/>
      </c>
      <c r="AA65" s="52" t="str">
        <f t="shared" si="496"/>
        <v/>
      </c>
      <c r="AB65" s="52" t="str">
        <f t="shared" si="496"/>
        <v/>
      </c>
      <c r="AC65" s="52" t="str">
        <f t="shared" si="496"/>
        <v/>
      </c>
      <c r="AD65" s="52" t="str">
        <f t="shared" si="496"/>
        <v/>
      </c>
      <c r="AE65" s="52" t="str">
        <f t="shared" si="496"/>
        <v/>
      </c>
      <c r="AF65" s="52" t="str">
        <f t="shared" si="496"/>
        <v/>
      </c>
      <c r="AG65" s="52" t="str">
        <f t="shared" si="496"/>
        <v/>
      </c>
      <c r="AH65" s="52" t="str">
        <f t="shared" si="496"/>
        <v/>
      </c>
      <c r="AI65" s="52" t="str">
        <f t="shared" si="496"/>
        <v/>
      </c>
      <c r="AJ65" s="52" t="str">
        <f t="shared" si="496"/>
        <v/>
      </c>
      <c r="AK65" s="52" t="str">
        <f t="shared" si="496"/>
        <v/>
      </c>
      <c r="AL65" s="52" t="str">
        <f t="shared" si="496"/>
        <v/>
      </c>
      <c r="AM65" s="52" t="str">
        <f t="shared" si="496"/>
        <v/>
      </c>
      <c r="AN65" s="52" t="str">
        <f t="shared" si="496"/>
        <v/>
      </c>
      <c r="AO65" s="52" t="str">
        <f t="shared" si="496"/>
        <v/>
      </c>
      <c r="AP65" s="193" t="str">
        <f t="shared" si="15"/>
        <v/>
      </c>
      <c r="AQ65" s="52" t="str">
        <f t="shared" ref="AQ65:DB65" si="497">IF(ISNONTEXT($U65),AP65+$U65,"")</f>
        <v/>
      </c>
      <c r="AR65" s="52" t="str">
        <f t="shared" si="497"/>
        <v/>
      </c>
      <c r="AS65" s="52" t="str">
        <f t="shared" si="497"/>
        <v/>
      </c>
      <c r="AT65" s="52" t="str">
        <f t="shared" si="497"/>
        <v/>
      </c>
      <c r="AU65" s="52" t="str">
        <f t="shared" si="497"/>
        <v/>
      </c>
      <c r="AV65" s="52" t="str">
        <f t="shared" si="497"/>
        <v/>
      </c>
      <c r="AW65" s="52" t="str">
        <f t="shared" si="497"/>
        <v/>
      </c>
      <c r="AX65" s="52" t="str">
        <f t="shared" si="497"/>
        <v/>
      </c>
      <c r="AY65" s="52" t="str">
        <f t="shared" si="497"/>
        <v/>
      </c>
      <c r="AZ65" s="52" t="str">
        <f t="shared" si="497"/>
        <v/>
      </c>
      <c r="BA65" s="52" t="str">
        <f t="shared" si="497"/>
        <v/>
      </c>
      <c r="BB65" s="52" t="str">
        <f t="shared" si="497"/>
        <v/>
      </c>
      <c r="BC65" s="52" t="str">
        <f t="shared" si="497"/>
        <v/>
      </c>
      <c r="BD65" s="52" t="str">
        <f t="shared" si="497"/>
        <v/>
      </c>
      <c r="BE65" s="52" t="str">
        <f t="shared" si="497"/>
        <v/>
      </c>
      <c r="BF65" s="52" t="str">
        <f t="shared" si="497"/>
        <v/>
      </c>
      <c r="BG65" s="52" t="str">
        <f t="shared" si="497"/>
        <v/>
      </c>
      <c r="BH65" s="52" t="str">
        <f t="shared" si="497"/>
        <v/>
      </c>
      <c r="BI65" s="52" t="str">
        <f t="shared" si="497"/>
        <v/>
      </c>
      <c r="BJ65" s="52" t="str">
        <f t="shared" si="497"/>
        <v/>
      </c>
      <c r="BK65" s="52" t="str">
        <f t="shared" si="497"/>
        <v/>
      </c>
      <c r="BL65" s="52" t="str">
        <f t="shared" si="497"/>
        <v/>
      </c>
      <c r="BM65" s="52" t="str">
        <f t="shared" si="497"/>
        <v/>
      </c>
      <c r="BN65" s="52" t="str">
        <f t="shared" si="497"/>
        <v/>
      </c>
      <c r="BO65" s="52" t="str">
        <f t="shared" si="497"/>
        <v/>
      </c>
      <c r="BP65" s="52" t="str">
        <f t="shared" si="497"/>
        <v/>
      </c>
      <c r="BQ65" s="52" t="str">
        <f t="shared" si="497"/>
        <v/>
      </c>
      <c r="BR65" s="52" t="str">
        <f t="shared" si="497"/>
        <v/>
      </c>
      <c r="BS65" s="52" t="str">
        <f t="shared" si="497"/>
        <v/>
      </c>
      <c r="BT65" s="52" t="str">
        <f t="shared" si="497"/>
        <v/>
      </c>
      <c r="BU65" s="52" t="str">
        <f t="shared" si="497"/>
        <v/>
      </c>
      <c r="BV65" s="52" t="str">
        <f t="shared" si="497"/>
        <v/>
      </c>
      <c r="BW65" s="52" t="str">
        <f t="shared" si="497"/>
        <v/>
      </c>
      <c r="BX65" s="52" t="str">
        <f t="shared" si="497"/>
        <v/>
      </c>
      <c r="BY65" s="52" t="str">
        <f t="shared" si="497"/>
        <v/>
      </c>
      <c r="BZ65" s="52" t="str">
        <f t="shared" si="497"/>
        <v/>
      </c>
      <c r="CA65" s="52" t="str">
        <f t="shared" si="497"/>
        <v/>
      </c>
      <c r="CB65" s="52" t="str">
        <f t="shared" si="497"/>
        <v/>
      </c>
      <c r="CC65" s="52" t="str">
        <f t="shared" si="497"/>
        <v/>
      </c>
      <c r="CD65" s="52" t="str">
        <f t="shared" si="497"/>
        <v/>
      </c>
      <c r="CE65" s="52" t="str">
        <f t="shared" si="497"/>
        <v/>
      </c>
      <c r="CF65" s="52" t="str">
        <f t="shared" si="497"/>
        <v/>
      </c>
      <c r="CG65" s="52" t="str">
        <f t="shared" si="497"/>
        <v/>
      </c>
      <c r="CH65" s="52" t="str">
        <f t="shared" si="497"/>
        <v/>
      </c>
      <c r="CI65" s="52" t="str">
        <f t="shared" si="497"/>
        <v/>
      </c>
      <c r="CJ65" s="52" t="str">
        <f t="shared" si="497"/>
        <v/>
      </c>
      <c r="CK65" s="52" t="str">
        <f t="shared" si="497"/>
        <v/>
      </c>
      <c r="CL65" s="52" t="str">
        <f t="shared" si="497"/>
        <v/>
      </c>
      <c r="CM65" s="52" t="str">
        <f t="shared" si="497"/>
        <v/>
      </c>
      <c r="CN65" s="52" t="str">
        <f t="shared" si="497"/>
        <v/>
      </c>
      <c r="CO65" s="52" t="str">
        <f t="shared" si="497"/>
        <v/>
      </c>
      <c r="CP65" s="52" t="str">
        <f t="shared" si="497"/>
        <v/>
      </c>
      <c r="CQ65" s="52" t="str">
        <f t="shared" si="497"/>
        <v/>
      </c>
      <c r="CR65" s="52" t="str">
        <f t="shared" si="497"/>
        <v/>
      </c>
      <c r="CS65" s="52" t="str">
        <f t="shared" si="497"/>
        <v/>
      </c>
      <c r="CT65" s="52" t="str">
        <f t="shared" si="497"/>
        <v/>
      </c>
      <c r="CU65" s="52" t="str">
        <f t="shared" si="497"/>
        <v/>
      </c>
      <c r="CV65" s="52" t="str">
        <f t="shared" si="497"/>
        <v/>
      </c>
      <c r="CW65" s="52" t="str">
        <f t="shared" si="497"/>
        <v/>
      </c>
      <c r="CX65" s="52" t="str">
        <f t="shared" si="497"/>
        <v/>
      </c>
      <c r="CY65" s="52" t="str">
        <f t="shared" si="497"/>
        <v/>
      </c>
      <c r="CZ65" s="52" t="str">
        <f t="shared" si="497"/>
        <v/>
      </c>
      <c r="DA65" s="52" t="str">
        <f t="shared" si="497"/>
        <v/>
      </c>
      <c r="DB65" s="52" t="str">
        <f t="shared" si="497"/>
        <v/>
      </c>
      <c r="DC65" s="52" t="str">
        <f t="shared" ref="DC65:DR65" si="498">IF(ISNONTEXT($U65),DB65+$U65,"")</f>
        <v/>
      </c>
      <c r="DD65" s="52" t="str">
        <f t="shared" si="498"/>
        <v/>
      </c>
      <c r="DE65" s="52" t="str">
        <f t="shared" si="498"/>
        <v/>
      </c>
      <c r="DF65" s="52" t="str">
        <f t="shared" si="498"/>
        <v/>
      </c>
      <c r="DG65" s="52" t="str">
        <f t="shared" si="498"/>
        <v/>
      </c>
      <c r="DH65" s="52" t="str">
        <f t="shared" si="498"/>
        <v/>
      </c>
      <c r="DI65" s="52" t="str">
        <f t="shared" si="498"/>
        <v/>
      </c>
      <c r="DJ65" s="52" t="str">
        <f t="shared" si="498"/>
        <v/>
      </c>
      <c r="DK65" s="52" t="str">
        <f t="shared" si="498"/>
        <v/>
      </c>
      <c r="DL65" s="52" t="str">
        <f t="shared" si="498"/>
        <v/>
      </c>
      <c r="DM65" s="52" t="str">
        <f t="shared" si="498"/>
        <v/>
      </c>
      <c r="DN65" s="52" t="str">
        <f t="shared" si="498"/>
        <v/>
      </c>
      <c r="DO65" s="52" t="str">
        <f t="shared" si="498"/>
        <v/>
      </c>
      <c r="DP65" s="52" t="str">
        <f t="shared" si="498"/>
        <v/>
      </c>
      <c r="DQ65" s="52" t="str">
        <f t="shared" si="498"/>
        <v/>
      </c>
      <c r="DR65" s="52" t="str">
        <f t="shared" si="498"/>
        <v/>
      </c>
      <c r="DS65" s="179" t="e">
        <f t="shared" si="332"/>
        <v>#N/A</v>
      </c>
      <c r="DT65" s="179" t="e">
        <f t="shared" si="333"/>
        <v>#N/A</v>
      </c>
      <c r="DU65" s="179" t="e">
        <f t="shared" si="334"/>
        <v>#N/A</v>
      </c>
      <c r="DV65" s="179" t="e">
        <f t="shared" si="335"/>
        <v>#N/A</v>
      </c>
      <c r="DW65" s="179" t="e">
        <f t="shared" si="336"/>
        <v>#N/A</v>
      </c>
      <c r="DX65" s="179" t="e">
        <f t="shared" si="337"/>
        <v>#N/A</v>
      </c>
      <c r="DY65" s="179" t="e">
        <f t="shared" si="338"/>
        <v>#N/A</v>
      </c>
      <c r="DZ65" s="179" t="e">
        <f t="shared" si="339"/>
        <v>#N/A</v>
      </c>
      <c r="EA65" s="179" t="e">
        <f t="shared" si="340"/>
        <v>#N/A</v>
      </c>
      <c r="EB65" s="179" t="e">
        <f t="shared" si="341"/>
        <v>#N/A</v>
      </c>
      <c r="EC65" s="179" t="e">
        <f t="shared" si="342"/>
        <v>#N/A</v>
      </c>
      <c r="ED65" s="179" t="e">
        <f t="shared" si="343"/>
        <v>#N/A</v>
      </c>
      <c r="EE65" s="179" t="e">
        <f t="shared" si="344"/>
        <v>#N/A</v>
      </c>
      <c r="EF65" s="179" t="e">
        <f t="shared" si="345"/>
        <v>#N/A</v>
      </c>
      <c r="EG65" s="179" t="e">
        <f t="shared" si="346"/>
        <v>#N/A</v>
      </c>
      <c r="EH65" s="179" t="e">
        <f t="shared" si="347"/>
        <v>#N/A</v>
      </c>
      <c r="EI65" s="179" t="e">
        <f t="shared" si="348"/>
        <v>#N/A</v>
      </c>
      <c r="EJ65" s="179" t="e">
        <f t="shared" si="349"/>
        <v>#N/A</v>
      </c>
      <c r="EK65" s="179" t="e">
        <f t="shared" si="350"/>
        <v>#N/A</v>
      </c>
      <c r="EL65" s="179" t="e">
        <f t="shared" si="351"/>
        <v>#N/A</v>
      </c>
      <c r="EM65" s="179" t="e">
        <f t="shared" si="352"/>
        <v>#N/A</v>
      </c>
      <c r="EN65" s="179" t="e">
        <f t="shared" si="353"/>
        <v>#N/A</v>
      </c>
      <c r="EO65" s="179" t="e">
        <f t="shared" si="354"/>
        <v>#N/A</v>
      </c>
      <c r="EP65" s="179" t="e">
        <f t="shared" si="355"/>
        <v>#N/A</v>
      </c>
      <c r="EQ65" s="179" t="e">
        <f t="shared" si="356"/>
        <v>#N/A</v>
      </c>
      <c r="ER65" s="179" t="e">
        <f t="shared" si="357"/>
        <v>#N/A</v>
      </c>
      <c r="ES65" s="179" t="e">
        <f t="shared" si="358"/>
        <v>#N/A</v>
      </c>
      <c r="ET65" s="179" t="e">
        <f t="shared" si="359"/>
        <v>#N/A</v>
      </c>
      <c r="EU65" s="179" t="e">
        <f t="shared" si="360"/>
        <v>#N/A</v>
      </c>
      <c r="EV65" s="179" t="e">
        <f t="shared" si="361"/>
        <v>#N/A</v>
      </c>
      <c r="EW65" s="179" t="e">
        <f t="shared" si="362"/>
        <v>#N/A</v>
      </c>
      <c r="EX65" s="179" t="e">
        <f t="shared" si="363"/>
        <v>#N/A</v>
      </c>
      <c r="EY65" s="179" t="e">
        <f t="shared" si="364"/>
        <v>#N/A</v>
      </c>
      <c r="EZ65" s="179" t="e">
        <f t="shared" si="365"/>
        <v>#N/A</v>
      </c>
      <c r="FA65" s="179" t="e">
        <f t="shared" si="366"/>
        <v>#N/A</v>
      </c>
      <c r="FB65" s="179" t="e">
        <f t="shared" si="367"/>
        <v>#N/A</v>
      </c>
      <c r="FC65" s="179" t="e">
        <f t="shared" si="368"/>
        <v>#N/A</v>
      </c>
      <c r="FD65" s="179" t="e">
        <f t="shared" si="369"/>
        <v>#N/A</v>
      </c>
      <c r="FE65" s="179" t="e">
        <f t="shared" si="370"/>
        <v>#N/A</v>
      </c>
      <c r="FF65" s="179" t="e">
        <f t="shared" si="371"/>
        <v>#N/A</v>
      </c>
      <c r="FG65" s="179" t="e">
        <f t="shared" si="372"/>
        <v>#N/A</v>
      </c>
      <c r="FH65" s="179" t="e">
        <f t="shared" si="373"/>
        <v>#N/A</v>
      </c>
      <c r="FI65" s="179" t="e">
        <f t="shared" si="374"/>
        <v>#N/A</v>
      </c>
      <c r="FJ65" s="179" t="e">
        <f t="shared" si="375"/>
        <v>#N/A</v>
      </c>
      <c r="FK65" s="179" t="e">
        <f t="shared" si="376"/>
        <v>#N/A</v>
      </c>
      <c r="FL65" s="179" t="e">
        <f t="shared" si="377"/>
        <v>#N/A</v>
      </c>
      <c r="FM65" s="179" t="e">
        <f t="shared" si="378"/>
        <v>#N/A</v>
      </c>
      <c r="FN65" s="179" t="e">
        <f t="shared" si="379"/>
        <v>#N/A</v>
      </c>
      <c r="FO65" s="179" t="e">
        <f t="shared" si="380"/>
        <v>#N/A</v>
      </c>
      <c r="FP65" s="179" t="e">
        <f t="shared" si="381"/>
        <v>#N/A</v>
      </c>
      <c r="FQ65" s="179" t="e">
        <f t="shared" si="382"/>
        <v>#N/A</v>
      </c>
      <c r="FR65" s="179" t="e">
        <f t="shared" si="383"/>
        <v>#N/A</v>
      </c>
      <c r="FS65" s="179" t="e">
        <f t="shared" si="384"/>
        <v>#N/A</v>
      </c>
      <c r="FT65" s="179" t="e">
        <f t="shared" si="385"/>
        <v>#N/A</v>
      </c>
      <c r="FU65" s="179" t="e">
        <f t="shared" si="386"/>
        <v>#N/A</v>
      </c>
      <c r="FV65" s="179" t="e">
        <f t="shared" si="387"/>
        <v>#N/A</v>
      </c>
      <c r="FW65" s="179" t="e">
        <f t="shared" si="388"/>
        <v>#N/A</v>
      </c>
      <c r="FX65" s="179" t="e">
        <f t="shared" si="389"/>
        <v>#N/A</v>
      </c>
      <c r="FY65" s="179" t="e">
        <f t="shared" si="390"/>
        <v>#N/A</v>
      </c>
      <c r="FZ65" s="179" t="e">
        <f t="shared" si="391"/>
        <v>#N/A</v>
      </c>
      <c r="GA65" s="179" t="e">
        <f t="shared" si="392"/>
        <v>#N/A</v>
      </c>
      <c r="GB65" s="179" t="e">
        <f t="shared" si="393"/>
        <v>#N/A</v>
      </c>
      <c r="GC65" s="179" t="e">
        <f t="shared" si="394"/>
        <v>#N/A</v>
      </c>
      <c r="GD65" s="179" t="e">
        <f t="shared" si="395"/>
        <v>#N/A</v>
      </c>
      <c r="GE65" s="179" t="e">
        <f t="shared" si="396"/>
        <v>#N/A</v>
      </c>
      <c r="GF65" s="179" t="e">
        <f t="shared" si="397"/>
        <v>#N/A</v>
      </c>
      <c r="GG65" s="179" t="e">
        <f t="shared" si="398"/>
        <v>#N/A</v>
      </c>
      <c r="GH65" s="179" t="e">
        <f t="shared" si="399"/>
        <v>#N/A</v>
      </c>
      <c r="GI65" s="179" t="e">
        <f t="shared" si="400"/>
        <v>#N/A</v>
      </c>
      <c r="GJ65" s="179" t="e">
        <f t="shared" si="401"/>
        <v>#N/A</v>
      </c>
      <c r="GK65" s="179" t="e">
        <f t="shared" si="402"/>
        <v>#N/A</v>
      </c>
      <c r="GL65" s="179" t="e">
        <f t="shared" si="403"/>
        <v>#N/A</v>
      </c>
      <c r="GM65" s="179" t="e">
        <f t="shared" si="404"/>
        <v>#N/A</v>
      </c>
      <c r="GN65" s="179" t="e">
        <f t="shared" si="405"/>
        <v>#N/A</v>
      </c>
      <c r="GO65" s="179" t="e">
        <f t="shared" si="406"/>
        <v>#N/A</v>
      </c>
      <c r="GP65" s="179" t="e">
        <f t="shared" si="407"/>
        <v>#N/A</v>
      </c>
      <c r="GQ65" s="179" t="e">
        <f t="shared" si="408"/>
        <v>#N/A</v>
      </c>
      <c r="GR65" s="179" t="e">
        <f t="shared" si="409"/>
        <v>#N/A</v>
      </c>
      <c r="GS65" s="179" t="e">
        <f t="shared" si="410"/>
        <v>#N/A</v>
      </c>
      <c r="GT65" s="179" t="e">
        <f t="shared" si="411"/>
        <v>#N/A</v>
      </c>
      <c r="GU65" s="179" t="e">
        <f t="shared" si="412"/>
        <v>#N/A</v>
      </c>
      <c r="GV65" s="179" t="e">
        <f t="shared" si="413"/>
        <v>#N/A</v>
      </c>
      <c r="GW65" s="179" t="e">
        <f t="shared" si="414"/>
        <v>#N/A</v>
      </c>
      <c r="GX65" s="179" t="e">
        <f t="shared" si="415"/>
        <v>#N/A</v>
      </c>
      <c r="GY65" s="179" t="e">
        <f t="shared" si="416"/>
        <v>#N/A</v>
      </c>
      <c r="GZ65" s="179" t="e">
        <f t="shared" si="417"/>
        <v>#N/A</v>
      </c>
      <c r="HA65" s="179" t="e">
        <f t="shared" si="418"/>
        <v>#N/A</v>
      </c>
      <c r="HB65" s="179" t="e">
        <f t="shared" si="419"/>
        <v>#N/A</v>
      </c>
      <c r="HC65" s="179" t="e">
        <f t="shared" si="420"/>
        <v>#N/A</v>
      </c>
      <c r="HD65" s="179" t="e">
        <f t="shared" si="421"/>
        <v>#N/A</v>
      </c>
      <c r="HE65" s="179" t="e">
        <f t="shared" si="422"/>
        <v>#N/A</v>
      </c>
      <c r="HF65" s="179" t="e">
        <f t="shared" si="423"/>
        <v>#N/A</v>
      </c>
      <c r="HG65" s="179" t="e">
        <f t="shared" si="424"/>
        <v>#N/A</v>
      </c>
      <c r="HH65" s="179" t="e">
        <f t="shared" si="425"/>
        <v>#N/A</v>
      </c>
      <c r="HI65" s="179" t="e">
        <f t="shared" si="426"/>
        <v>#N/A</v>
      </c>
      <c r="HJ65" s="179" t="e">
        <f t="shared" si="427"/>
        <v>#N/A</v>
      </c>
      <c r="HK65" s="179" t="e">
        <f t="shared" si="428"/>
        <v>#N/A</v>
      </c>
      <c r="HL65" s="179" t="e">
        <f t="shared" si="429"/>
        <v>#N/A</v>
      </c>
      <c r="HM65" s="179" t="e">
        <f t="shared" si="430"/>
        <v>#N/A</v>
      </c>
      <c r="HN65" s="179" t="e">
        <f t="shared" si="431"/>
        <v>#N/A</v>
      </c>
      <c r="HO65" s="179" t="e">
        <f t="shared" si="432"/>
        <v>#N/A</v>
      </c>
    </row>
    <row r="66" spans="1:223" hidden="1" x14ac:dyDescent="0.25">
      <c r="A66" s="4">
        <v>63</v>
      </c>
      <c r="B66" s="104" t="str">
        <f t="shared" si="10"/>
        <v/>
      </c>
      <c r="C66" s="103"/>
      <c r="D66" s="104" t="str">
        <f t="shared" si="11"/>
        <v/>
      </c>
      <c r="E66" s="38" t="str">
        <f t="shared" si="0"/>
        <v/>
      </c>
      <c r="F66" s="38" t="str">
        <f t="shared" si="1"/>
        <v/>
      </c>
      <c r="G66" s="81" t="str">
        <f t="shared" si="12"/>
        <v/>
      </c>
      <c r="H66" s="24"/>
      <c r="I66" s="61"/>
      <c r="J66" s="82" t="str">
        <f>IF(AND(B66&gt;0,C66&gt;0,D66&gt;0,NOT(ISBLANK(H66))),(D66-B66)*VLOOKUP(H66,VLookups!$A$2:$B$8,2,FALSE),"")</f>
        <v/>
      </c>
      <c r="K66" s="83" t="str">
        <f t="shared" si="2"/>
        <v/>
      </c>
      <c r="L66" s="103"/>
      <c r="M66" s="34" t="str">
        <f>IF(AND(L66&gt;0,C66&gt;0,J66&gt;0,NOT(ISBLANK(H66))),ABS(VLOOKUP($L$1,VLookups!$A$38:$B$39,2,FALSE)-_xlfn.NORM.DIST(L66,G66,J66,TRUE)),"")</f>
        <v/>
      </c>
      <c r="N66" s="102" t="str">
        <f>IF(AND($B66&gt;0,$C66&gt;0,$D66&gt;0,NOT(ISBLANK($H66))),_xlfn.NORM.INV(ABS(VLOOKUP($L$1,VLookups!$A$38:$B$39,2,FALSE)-N$3),$G66,$J66),"")</f>
        <v/>
      </c>
      <c r="O66" s="101" t="str">
        <f>IF(AND($B66&gt;0,$C66&gt;0,$D66&gt;0,NOT(ISBLANK($H66))),_xlfn.NORM.INV(ABS(VLOOKUP($L$1,VLookups!$A$38:$B$39,2,FALSE)-O$3),$G66,$J66),"")</f>
        <v/>
      </c>
      <c r="P66" s="102" t="str">
        <f>IF(AND($B66&gt;0,$C66&gt;0,$D66&gt;0,NOT(ISBLANK($H66))),_xlfn.NORM.INV(ABS(VLOOKUP($L$1,VLookups!$A$38:$B$39,2,FALSE)-P$3),$G66,$J66),"")</f>
        <v/>
      </c>
      <c r="Q66" s="101" t="str">
        <f>IF(AND($B66&gt;0,$C66&gt;0,$D66&gt;0,NOT(ISBLANK($H66))),_xlfn.NORM.INV(ABS(VLOOKUP($L$1,VLookups!$A$38:$B$39,2,FALSE)-Q$3),$G66,$J66),"")</f>
        <v/>
      </c>
      <c r="R66" s="102" t="str">
        <f>IF(AND($B66&gt;0,$C66&gt;0,$D66&gt;0,NOT(ISBLANK($H66))),_xlfn.NORM.INV(ABS(VLOOKUP($L$1,VLookups!$A$38:$B$39,2,FALSE)-R$3),$G66,$J66),"")</f>
        <v/>
      </c>
      <c r="S66" s="101" t="str">
        <f>IF(AND($B66&gt;0,$C66&gt;0,$D66&gt;0,NOT(ISBLANK($H66))),_xlfn.NORM.INV(ABS(VLOOKUP($L$1,VLookups!$A$38:$B$39,2,FALSE)-S$3),$G66,$J66),"")</f>
        <v/>
      </c>
      <c r="T66" s="5"/>
      <c r="U66" s="178" t="str">
        <f t="shared" si="13"/>
        <v/>
      </c>
      <c r="V66" s="52" t="str">
        <f t="shared" ref="V66:AO66" si="499">IF(ISNONTEXT($U66),W66-$U66,"")</f>
        <v/>
      </c>
      <c r="W66" s="52" t="str">
        <f t="shared" si="499"/>
        <v/>
      </c>
      <c r="X66" s="52" t="str">
        <f t="shared" si="499"/>
        <v/>
      </c>
      <c r="Y66" s="52" t="str">
        <f t="shared" si="499"/>
        <v/>
      </c>
      <c r="Z66" s="52" t="str">
        <f t="shared" si="499"/>
        <v/>
      </c>
      <c r="AA66" s="52" t="str">
        <f t="shared" si="499"/>
        <v/>
      </c>
      <c r="AB66" s="52" t="str">
        <f t="shared" si="499"/>
        <v/>
      </c>
      <c r="AC66" s="52" t="str">
        <f t="shared" si="499"/>
        <v/>
      </c>
      <c r="AD66" s="52" t="str">
        <f t="shared" si="499"/>
        <v/>
      </c>
      <c r="AE66" s="52" t="str">
        <f t="shared" si="499"/>
        <v/>
      </c>
      <c r="AF66" s="52" t="str">
        <f t="shared" si="499"/>
        <v/>
      </c>
      <c r="AG66" s="52" t="str">
        <f t="shared" si="499"/>
        <v/>
      </c>
      <c r="AH66" s="52" t="str">
        <f t="shared" si="499"/>
        <v/>
      </c>
      <c r="AI66" s="52" t="str">
        <f t="shared" si="499"/>
        <v/>
      </c>
      <c r="AJ66" s="52" t="str">
        <f t="shared" si="499"/>
        <v/>
      </c>
      <c r="AK66" s="52" t="str">
        <f t="shared" si="499"/>
        <v/>
      </c>
      <c r="AL66" s="52" t="str">
        <f t="shared" si="499"/>
        <v/>
      </c>
      <c r="AM66" s="52" t="str">
        <f t="shared" si="499"/>
        <v/>
      </c>
      <c r="AN66" s="52" t="str">
        <f t="shared" si="499"/>
        <v/>
      </c>
      <c r="AO66" s="52" t="str">
        <f t="shared" si="499"/>
        <v/>
      </c>
      <c r="AP66" s="193" t="str">
        <f t="shared" si="15"/>
        <v/>
      </c>
      <c r="AQ66" s="52" t="str">
        <f t="shared" ref="AQ66:DB66" si="500">IF(ISNONTEXT($U66),AP66+$U66,"")</f>
        <v/>
      </c>
      <c r="AR66" s="52" t="str">
        <f t="shared" si="500"/>
        <v/>
      </c>
      <c r="AS66" s="52" t="str">
        <f t="shared" si="500"/>
        <v/>
      </c>
      <c r="AT66" s="52" t="str">
        <f t="shared" si="500"/>
        <v/>
      </c>
      <c r="AU66" s="52" t="str">
        <f t="shared" si="500"/>
        <v/>
      </c>
      <c r="AV66" s="52" t="str">
        <f t="shared" si="500"/>
        <v/>
      </c>
      <c r="AW66" s="52" t="str">
        <f t="shared" si="500"/>
        <v/>
      </c>
      <c r="AX66" s="52" t="str">
        <f t="shared" si="500"/>
        <v/>
      </c>
      <c r="AY66" s="52" t="str">
        <f t="shared" si="500"/>
        <v/>
      </c>
      <c r="AZ66" s="52" t="str">
        <f t="shared" si="500"/>
        <v/>
      </c>
      <c r="BA66" s="52" t="str">
        <f t="shared" si="500"/>
        <v/>
      </c>
      <c r="BB66" s="52" t="str">
        <f t="shared" si="500"/>
        <v/>
      </c>
      <c r="BC66" s="52" t="str">
        <f t="shared" si="500"/>
        <v/>
      </c>
      <c r="BD66" s="52" t="str">
        <f t="shared" si="500"/>
        <v/>
      </c>
      <c r="BE66" s="52" t="str">
        <f t="shared" si="500"/>
        <v/>
      </c>
      <c r="BF66" s="52" t="str">
        <f t="shared" si="500"/>
        <v/>
      </c>
      <c r="BG66" s="52" t="str">
        <f t="shared" si="500"/>
        <v/>
      </c>
      <c r="BH66" s="52" t="str">
        <f t="shared" si="500"/>
        <v/>
      </c>
      <c r="BI66" s="52" t="str">
        <f t="shared" si="500"/>
        <v/>
      </c>
      <c r="BJ66" s="52" t="str">
        <f t="shared" si="500"/>
        <v/>
      </c>
      <c r="BK66" s="52" t="str">
        <f t="shared" si="500"/>
        <v/>
      </c>
      <c r="BL66" s="52" t="str">
        <f t="shared" si="500"/>
        <v/>
      </c>
      <c r="BM66" s="52" t="str">
        <f t="shared" si="500"/>
        <v/>
      </c>
      <c r="BN66" s="52" t="str">
        <f t="shared" si="500"/>
        <v/>
      </c>
      <c r="BO66" s="52" t="str">
        <f t="shared" si="500"/>
        <v/>
      </c>
      <c r="BP66" s="52" t="str">
        <f t="shared" si="500"/>
        <v/>
      </c>
      <c r="BQ66" s="52" t="str">
        <f t="shared" si="500"/>
        <v/>
      </c>
      <c r="BR66" s="52" t="str">
        <f t="shared" si="500"/>
        <v/>
      </c>
      <c r="BS66" s="52" t="str">
        <f t="shared" si="500"/>
        <v/>
      </c>
      <c r="BT66" s="52" t="str">
        <f t="shared" si="500"/>
        <v/>
      </c>
      <c r="BU66" s="52" t="str">
        <f t="shared" si="500"/>
        <v/>
      </c>
      <c r="BV66" s="52" t="str">
        <f t="shared" si="500"/>
        <v/>
      </c>
      <c r="BW66" s="52" t="str">
        <f t="shared" si="500"/>
        <v/>
      </c>
      <c r="BX66" s="52" t="str">
        <f t="shared" si="500"/>
        <v/>
      </c>
      <c r="BY66" s="52" t="str">
        <f t="shared" si="500"/>
        <v/>
      </c>
      <c r="BZ66" s="52" t="str">
        <f t="shared" si="500"/>
        <v/>
      </c>
      <c r="CA66" s="52" t="str">
        <f t="shared" si="500"/>
        <v/>
      </c>
      <c r="CB66" s="52" t="str">
        <f t="shared" si="500"/>
        <v/>
      </c>
      <c r="CC66" s="52" t="str">
        <f t="shared" si="500"/>
        <v/>
      </c>
      <c r="CD66" s="52" t="str">
        <f t="shared" si="500"/>
        <v/>
      </c>
      <c r="CE66" s="52" t="str">
        <f t="shared" si="500"/>
        <v/>
      </c>
      <c r="CF66" s="52" t="str">
        <f t="shared" si="500"/>
        <v/>
      </c>
      <c r="CG66" s="52" t="str">
        <f t="shared" si="500"/>
        <v/>
      </c>
      <c r="CH66" s="52" t="str">
        <f t="shared" si="500"/>
        <v/>
      </c>
      <c r="CI66" s="52" t="str">
        <f t="shared" si="500"/>
        <v/>
      </c>
      <c r="CJ66" s="52" t="str">
        <f t="shared" si="500"/>
        <v/>
      </c>
      <c r="CK66" s="52" t="str">
        <f t="shared" si="500"/>
        <v/>
      </c>
      <c r="CL66" s="52" t="str">
        <f t="shared" si="500"/>
        <v/>
      </c>
      <c r="CM66" s="52" t="str">
        <f t="shared" si="500"/>
        <v/>
      </c>
      <c r="CN66" s="52" t="str">
        <f t="shared" si="500"/>
        <v/>
      </c>
      <c r="CO66" s="52" t="str">
        <f t="shared" si="500"/>
        <v/>
      </c>
      <c r="CP66" s="52" t="str">
        <f t="shared" si="500"/>
        <v/>
      </c>
      <c r="CQ66" s="52" t="str">
        <f t="shared" si="500"/>
        <v/>
      </c>
      <c r="CR66" s="52" t="str">
        <f t="shared" si="500"/>
        <v/>
      </c>
      <c r="CS66" s="52" t="str">
        <f t="shared" si="500"/>
        <v/>
      </c>
      <c r="CT66" s="52" t="str">
        <f t="shared" si="500"/>
        <v/>
      </c>
      <c r="CU66" s="52" t="str">
        <f t="shared" si="500"/>
        <v/>
      </c>
      <c r="CV66" s="52" t="str">
        <f t="shared" si="500"/>
        <v/>
      </c>
      <c r="CW66" s="52" t="str">
        <f t="shared" si="500"/>
        <v/>
      </c>
      <c r="CX66" s="52" t="str">
        <f t="shared" si="500"/>
        <v/>
      </c>
      <c r="CY66" s="52" t="str">
        <f t="shared" si="500"/>
        <v/>
      </c>
      <c r="CZ66" s="52" t="str">
        <f t="shared" si="500"/>
        <v/>
      </c>
      <c r="DA66" s="52" t="str">
        <f t="shared" si="500"/>
        <v/>
      </c>
      <c r="DB66" s="52" t="str">
        <f t="shared" si="500"/>
        <v/>
      </c>
      <c r="DC66" s="52" t="str">
        <f t="shared" ref="DC66:DR66" si="501">IF(ISNONTEXT($U66),DB66+$U66,"")</f>
        <v/>
      </c>
      <c r="DD66" s="52" t="str">
        <f t="shared" si="501"/>
        <v/>
      </c>
      <c r="DE66" s="52" t="str">
        <f t="shared" si="501"/>
        <v/>
      </c>
      <c r="DF66" s="52" t="str">
        <f t="shared" si="501"/>
        <v/>
      </c>
      <c r="DG66" s="52" t="str">
        <f t="shared" si="501"/>
        <v/>
      </c>
      <c r="DH66" s="52" t="str">
        <f t="shared" si="501"/>
        <v/>
      </c>
      <c r="DI66" s="52" t="str">
        <f t="shared" si="501"/>
        <v/>
      </c>
      <c r="DJ66" s="52" t="str">
        <f t="shared" si="501"/>
        <v/>
      </c>
      <c r="DK66" s="52" t="str">
        <f t="shared" si="501"/>
        <v/>
      </c>
      <c r="DL66" s="52" t="str">
        <f t="shared" si="501"/>
        <v/>
      </c>
      <c r="DM66" s="52" t="str">
        <f t="shared" si="501"/>
        <v/>
      </c>
      <c r="DN66" s="52" t="str">
        <f t="shared" si="501"/>
        <v/>
      </c>
      <c r="DO66" s="52" t="str">
        <f t="shared" si="501"/>
        <v/>
      </c>
      <c r="DP66" s="52" t="str">
        <f t="shared" si="501"/>
        <v/>
      </c>
      <c r="DQ66" s="52" t="str">
        <f t="shared" si="501"/>
        <v/>
      </c>
      <c r="DR66" s="52" t="str">
        <f t="shared" si="501"/>
        <v/>
      </c>
      <c r="DS66" s="179" t="e">
        <f t="shared" si="332"/>
        <v>#N/A</v>
      </c>
      <c r="DT66" s="179" t="e">
        <f t="shared" si="333"/>
        <v>#N/A</v>
      </c>
      <c r="DU66" s="179" t="e">
        <f t="shared" si="334"/>
        <v>#N/A</v>
      </c>
      <c r="DV66" s="179" t="e">
        <f t="shared" si="335"/>
        <v>#N/A</v>
      </c>
      <c r="DW66" s="179" t="e">
        <f t="shared" si="336"/>
        <v>#N/A</v>
      </c>
      <c r="DX66" s="179" t="e">
        <f t="shared" si="337"/>
        <v>#N/A</v>
      </c>
      <c r="DY66" s="179" t="e">
        <f t="shared" si="338"/>
        <v>#N/A</v>
      </c>
      <c r="DZ66" s="179" t="e">
        <f t="shared" si="339"/>
        <v>#N/A</v>
      </c>
      <c r="EA66" s="179" t="e">
        <f t="shared" si="340"/>
        <v>#N/A</v>
      </c>
      <c r="EB66" s="179" t="e">
        <f t="shared" si="341"/>
        <v>#N/A</v>
      </c>
      <c r="EC66" s="179" t="e">
        <f t="shared" si="342"/>
        <v>#N/A</v>
      </c>
      <c r="ED66" s="179" t="e">
        <f t="shared" si="343"/>
        <v>#N/A</v>
      </c>
      <c r="EE66" s="179" t="e">
        <f t="shared" si="344"/>
        <v>#N/A</v>
      </c>
      <c r="EF66" s="179" t="e">
        <f t="shared" si="345"/>
        <v>#N/A</v>
      </c>
      <c r="EG66" s="179" t="e">
        <f t="shared" si="346"/>
        <v>#N/A</v>
      </c>
      <c r="EH66" s="179" t="e">
        <f t="shared" si="347"/>
        <v>#N/A</v>
      </c>
      <c r="EI66" s="179" t="e">
        <f t="shared" si="348"/>
        <v>#N/A</v>
      </c>
      <c r="EJ66" s="179" t="e">
        <f t="shared" si="349"/>
        <v>#N/A</v>
      </c>
      <c r="EK66" s="179" t="e">
        <f t="shared" si="350"/>
        <v>#N/A</v>
      </c>
      <c r="EL66" s="179" t="e">
        <f t="shared" si="351"/>
        <v>#N/A</v>
      </c>
      <c r="EM66" s="179" t="e">
        <f t="shared" si="352"/>
        <v>#N/A</v>
      </c>
      <c r="EN66" s="179" t="e">
        <f t="shared" si="353"/>
        <v>#N/A</v>
      </c>
      <c r="EO66" s="179" t="e">
        <f t="shared" si="354"/>
        <v>#N/A</v>
      </c>
      <c r="EP66" s="179" t="e">
        <f t="shared" si="355"/>
        <v>#N/A</v>
      </c>
      <c r="EQ66" s="179" t="e">
        <f t="shared" si="356"/>
        <v>#N/A</v>
      </c>
      <c r="ER66" s="179" t="e">
        <f t="shared" si="357"/>
        <v>#N/A</v>
      </c>
      <c r="ES66" s="179" t="e">
        <f t="shared" si="358"/>
        <v>#N/A</v>
      </c>
      <c r="ET66" s="179" t="e">
        <f t="shared" si="359"/>
        <v>#N/A</v>
      </c>
      <c r="EU66" s="179" t="e">
        <f t="shared" si="360"/>
        <v>#N/A</v>
      </c>
      <c r="EV66" s="179" t="e">
        <f t="shared" si="361"/>
        <v>#N/A</v>
      </c>
      <c r="EW66" s="179" t="e">
        <f t="shared" si="362"/>
        <v>#N/A</v>
      </c>
      <c r="EX66" s="179" t="e">
        <f t="shared" si="363"/>
        <v>#N/A</v>
      </c>
      <c r="EY66" s="179" t="e">
        <f t="shared" si="364"/>
        <v>#N/A</v>
      </c>
      <c r="EZ66" s="179" t="e">
        <f t="shared" si="365"/>
        <v>#N/A</v>
      </c>
      <c r="FA66" s="179" t="e">
        <f t="shared" si="366"/>
        <v>#N/A</v>
      </c>
      <c r="FB66" s="179" t="e">
        <f t="shared" si="367"/>
        <v>#N/A</v>
      </c>
      <c r="FC66" s="179" t="e">
        <f t="shared" si="368"/>
        <v>#N/A</v>
      </c>
      <c r="FD66" s="179" t="e">
        <f t="shared" si="369"/>
        <v>#N/A</v>
      </c>
      <c r="FE66" s="179" t="e">
        <f t="shared" si="370"/>
        <v>#N/A</v>
      </c>
      <c r="FF66" s="179" t="e">
        <f t="shared" si="371"/>
        <v>#N/A</v>
      </c>
      <c r="FG66" s="179" t="e">
        <f t="shared" si="372"/>
        <v>#N/A</v>
      </c>
      <c r="FH66" s="179" t="e">
        <f t="shared" si="373"/>
        <v>#N/A</v>
      </c>
      <c r="FI66" s="179" t="e">
        <f t="shared" si="374"/>
        <v>#N/A</v>
      </c>
      <c r="FJ66" s="179" t="e">
        <f t="shared" si="375"/>
        <v>#N/A</v>
      </c>
      <c r="FK66" s="179" t="e">
        <f t="shared" si="376"/>
        <v>#N/A</v>
      </c>
      <c r="FL66" s="179" t="e">
        <f t="shared" si="377"/>
        <v>#N/A</v>
      </c>
      <c r="FM66" s="179" t="e">
        <f t="shared" si="378"/>
        <v>#N/A</v>
      </c>
      <c r="FN66" s="179" t="e">
        <f t="shared" si="379"/>
        <v>#N/A</v>
      </c>
      <c r="FO66" s="179" t="e">
        <f t="shared" si="380"/>
        <v>#N/A</v>
      </c>
      <c r="FP66" s="179" t="e">
        <f t="shared" si="381"/>
        <v>#N/A</v>
      </c>
      <c r="FQ66" s="179" t="e">
        <f t="shared" si="382"/>
        <v>#N/A</v>
      </c>
      <c r="FR66" s="179" t="e">
        <f t="shared" si="383"/>
        <v>#N/A</v>
      </c>
      <c r="FS66" s="179" t="e">
        <f t="shared" si="384"/>
        <v>#N/A</v>
      </c>
      <c r="FT66" s="179" t="e">
        <f t="shared" si="385"/>
        <v>#N/A</v>
      </c>
      <c r="FU66" s="179" t="e">
        <f t="shared" si="386"/>
        <v>#N/A</v>
      </c>
      <c r="FV66" s="179" t="e">
        <f t="shared" si="387"/>
        <v>#N/A</v>
      </c>
      <c r="FW66" s="179" t="e">
        <f t="shared" si="388"/>
        <v>#N/A</v>
      </c>
      <c r="FX66" s="179" t="e">
        <f t="shared" si="389"/>
        <v>#N/A</v>
      </c>
      <c r="FY66" s="179" t="e">
        <f t="shared" si="390"/>
        <v>#N/A</v>
      </c>
      <c r="FZ66" s="179" t="e">
        <f t="shared" si="391"/>
        <v>#N/A</v>
      </c>
      <c r="GA66" s="179" t="e">
        <f t="shared" si="392"/>
        <v>#N/A</v>
      </c>
      <c r="GB66" s="179" t="e">
        <f t="shared" si="393"/>
        <v>#N/A</v>
      </c>
      <c r="GC66" s="179" t="e">
        <f t="shared" si="394"/>
        <v>#N/A</v>
      </c>
      <c r="GD66" s="179" t="e">
        <f t="shared" si="395"/>
        <v>#N/A</v>
      </c>
      <c r="GE66" s="179" t="e">
        <f t="shared" si="396"/>
        <v>#N/A</v>
      </c>
      <c r="GF66" s="179" t="e">
        <f t="shared" si="397"/>
        <v>#N/A</v>
      </c>
      <c r="GG66" s="179" t="e">
        <f t="shared" si="398"/>
        <v>#N/A</v>
      </c>
      <c r="GH66" s="179" t="e">
        <f t="shared" si="399"/>
        <v>#N/A</v>
      </c>
      <c r="GI66" s="179" t="e">
        <f t="shared" si="400"/>
        <v>#N/A</v>
      </c>
      <c r="GJ66" s="179" t="e">
        <f t="shared" si="401"/>
        <v>#N/A</v>
      </c>
      <c r="GK66" s="179" t="e">
        <f t="shared" si="402"/>
        <v>#N/A</v>
      </c>
      <c r="GL66" s="179" t="e">
        <f t="shared" si="403"/>
        <v>#N/A</v>
      </c>
      <c r="GM66" s="179" t="e">
        <f t="shared" si="404"/>
        <v>#N/A</v>
      </c>
      <c r="GN66" s="179" t="e">
        <f t="shared" si="405"/>
        <v>#N/A</v>
      </c>
      <c r="GO66" s="179" t="e">
        <f t="shared" si="406"/>
        <v>#N/A</v>
      </c>
      <c r="GP66" s="179" t="e">
        <f t="shared" si="407"/>
        <v>#N/A</v>
      </c>
      <c r="GQ66" s="179" t="e">
        <f t="shared" si="408"/>
        <v>#N/A</v>
      </c>
      <c r="GR66" s="179" t="e">
        <f t="shared" si="409"/>
        <v>#N/A</v>
      </c>
      <c r="GS66" s="179" t="e">
        <f t="shared" si="410"/>
        <v>#N/A</v>
      </c>
      <c r="GT66" s="179" t="e">
        <f t="shared" si="411"/>
        <v>#N/A</v>
      </c>
      <c r="GU66" s="179" t="e">
        <f t="shared" si="412"/>
        <v>#N/A</v>
      </c>
      <c r="GV66" s="179" t="e">
        <f t="shared" si="413"/>
        <v>#N/A</v>
      </c>
      <c r="GW66" s="179" t="e">
        <f t="shared" si="414"/>
        <v>#N/A</v>
      </c>
      <c r="GX66" s="179" t="e">
        <f t="shared" si="415"/>
        <v>#N/A</v>
      </c>
      <c r="GY66" s="179" t="e">
        <f t="shared" si="416"/>
        <v>#N/A</v>
      </c>
      <c r="GZ66" s="179" t="e">
        <f t="shared" si="417"/>
        <v>#N/A</v>
      </c>
      <c r="HA66" s="179" t="e">
        <f t="shared" si="418"/>
        <v>#N/A</v>
      </c>
      <c r="HB66" s="179" t="e">
        <f t="shared" si="419"/>
        <v>#N/A</v>
      </c>
      <c r="HC66" s="179" t="e">
        <f t="shared" si="420"/>
        <v>#N/A</v>
      </c>
      <c r="HD66" s="179" t="e">
        <f t="shared" si="421"/>
        <v>#N/A</v>
      </c>
      <c r="HE66" s="179" t="e">
        <f t="shared" si="422"/>
        <v>#N/A</v>
      </c>
      <c r="HF66" s="179" t="e">
        <f t="shared" si="423"/>
        <v>#N/A</v>
      </c>
      <c r="HG66" s="179" t="e">
        <f t="shared" si="424"/>
        <v>#N/A</v>
      </c>
      <c r="HH66" s="179" t="e">
        <f t="shared" si="425"/>
        <v>#N/A</v>
      </c>
      <c r="HI66" s="179" t="e">
        <f t="shared" si="426"/>
        <v>#N/A</v>
      </c>
      <c r="HJ66" s="179" t="e">
        <f t="shared" si="427"/>
        <v>#N/A</v>
      </c>
      <c r="HK66" s="179" t="e">
        <f t="shared" si="428"/>
        <v>#N/A</v>
      </c>
      <c r="HL66" s="179" t="e">
        <f t="shared" si="429"/>
        <v>#N/A</v>
      </c>
      <c r="HM66" s="179" t="e">
        <f t="shared" si="430"/>
        <v>#N/A</v>
      </c>
      <c r="HN66" s="179" t="e">
        <f t="shared" si="431"/>
        <v>#N/A</v>
      </c>
      <c r="HO66" s="179" t="e">
        <f t="shared" si="432"/>
        <v>#N/A</v>
      </c>
    </row>
    <row r="67" spans="1:223" hidden="1" x14ac:dyDescent="0.25">
      <c r="A67" s="4">
        <v>64</v>
      </c>
      <c r="B67" s="104" t="str">
        <f t="shared" si="10"/>
        <v/>
      </c>
      <c r="C67" s="103"/>
      <c r="D67" s="104" t="str">
        <f t="shared" si="11"/>
        <v/>
      </c>
      <c r="E67" s="38" t="str">
        <f t="shared" si="0"/>
        <v/>
      </c>
      <c r="F67" s="38" t="str">
        <f t="shared" si="1"/>
        <v/>
      </c>
      <c r="G67" s="81" t="str">
        <f t="shared" si="12"/>
        <v/>
      </c>
      <c r="H67" s="24"/>
      <c r="I67" s="61"/>
      <c r="J67" s="82" t="str">
        <f>IF(AND(B67&gt;0,C67&gt;0,D67&gt;0,NOT(ISBLANK(H67))),(D67-B67)*VLOOKUP(H67,VLookups!$A$2:$B$8,2,FALSE),"")</f>
        <v/>
      </c>
      <c r="K67" s="83" t="str">
        <f t="shared" si="2"/>
        <v/>
      </c>
      <c r="L67" s="103"/>
      <c r="M67" s="34" t="str">
        <f>IF(AND(L67&gt;0,C67&gt;0,J67&gt;0,NOT(ISBLANK(H67))),ABS(VLOOKUP($L$1,VLookups!$A$38:$B$39,2,FALSE)-_xlfn.NORM.DIST(L67,G67,J67,TRUE)),"")</f>
        <v/>
      </c>
      <c r="N67" s="102" t="str">
        <f>IF(AND($B67&gt;0,$C67&gt;0,$D67&gt;0,NOT(ISBLANK($H67))),_xlfn.NORM.INV(ABS(VLOOKUP($L$1,VLookups!$A$38:$B$39,2,FALSE)-N$3),$G67,$J67),"")</f>
        <v/>
      </c>
      <c r="O67" s="101" t="str">
        <f>IF(AND($B67&gt;0,$C67&gt;0,$D67&gt;0,NOT(ISBLANK($H67))),_xlfn.NORM.INV(ABS(VLOOKUP($L$1,VLookups!$A$38:$B$39,2,FALSE)-O$3),$G67,$J67),"")</f>
        <v/>
      </c>
      <c r="P67" s="102" t="str">
        <f>IF(AND($B67&gt;0,$C67&gt;0,$D67&gt;0,NOT(ISBLANK($H67))),_xlfn.NORM.INV(ABS(VLOOKUP($L$1,VLookups!$A$38:$B$39,2,FALSE)-P$3),$G67,$J67),"")</f>
        <v/>
      </c>
      <c r="Q67" s="101" t="str">
        <f>IF(AND($B67&gt;0,$C67&gt;0,$D67&gt;0,NOT(ISBLANK($H67))),_xlfn.NORM.INV(ABS(VLOOKUP($L$1,VLookups!$A$38:$B$39,2,FALSE)-Q$3),$G67,$J67),"")</f>
        <v/>
      </c>
      <c r="R67" s="102" t="str">
        <f>IF(AND($B67&gt;0,$C67&gt;0,$D67&gt;0,NOT(ISBLANK($H67))),_xlfn.NORM.INV(ABS(VLOOKUP($L$1,VLookups!$A$38:$B$39,2,FALSE)-R$3),$G67,$J67),"")</f>
        <v/>
      </c>
      <c r="S67" s="101" t="str">
        <f>IF(AND($B67&gt;0,$C67&gt;0,$D67&gt;0,NOT(ISBLANK($H67))),_xlfn.NORM.INV(ABS(VLOOKUP($L$1,VLookups!$A$38:$B$39,2,FALSE)-S$3),$G67,$J67),"")</f>
        <v/>
      </c>
      <c r="T67" s="5"/>
      <c r="U67" s="178" t="str">
        <f t="shared" si="13"/>
        <v/>
      </c>
      <c r="V67" s="52" t="str">
        <f t="shared" ref="V67:AO67" si="502">IF(ISNONTEXT($U67),W67-$U67,"")</f>
        <v/>
      </c>
      <c r="W67" s="52" t="str">
        <f t="shared" si="502"/>
        <v/>
      </c>
      <c r="X67" s="52" t="str">
        <f t="shared" si="502"/>
        <v/>
      </c>
      <c r="Y67" s="52" t="str">
        <f t="shared" si="502"/>
        <v/>
      </c>
      <c r="Z67" s="52" t="str">
        <f t="shared" si="502"/>
        <v/>
      </c>
      <c r="AA67" s="52" t="str">
        <f t="shared" si="502"/>
        <v/>
      </c>
      <c r="AB67" s="52" t="str">
        <f t="shared" si="502"/>
        <v/>
      </c>
      <c r="AC67" s="52" t="str">
        <f t="shared" si="502"/>
        <v/>
      </c>
      <c r="AD67" s="52" t="str">
        <f t="shared" si="502"/>
        <v/>
      </c>
      <c r="AE67" s="52" t="str">
        <f t="shared" si="502"/>
        <v/>
      </c>
      <c r="AF67" s="52" t="str">
        <f t="shared" si="502"/>
        <v/>
      </c>
      <c r="AG67" s="52" t="str">
        <f t="shared" si="502"/>
        <v/>
      </c>
      <c r="AH67" s="52" t="str">
        <f t="shared" si="502"/>
        <v/>
      </c>
      <c r="AI67" s="52" t="str">
        <f t="shared" si="502"/>
        <v/>
      </c>
      <c r="AJ67" s="52" t="str">
        <f t="shared" si="502"/>
        <v/>
      </c>
      <c r="AK67" s="52" t="str">
        <f t="shared" si="502"/>
        <v/>
      </c>
      <c r="AL67" s="52" t="str">
        <f t="shared" si="502"/>
        <v/>
      </c>
      <c r="AM67" s="52" t="str">
        <f t="shared" si="502"/>
        <v/>
      </c>
      <c r="AN67" s="52" t="str">
        <f t="shared" si="502"/>
        <v/>
      </c>
      <c r="AO67" s="52" t="str">
        <f t="shared" si="502"/>
        <v/>
      </c>
      <c r="AP67" s="193" t="str">
        <f t="shared" si="15"/>
        <v/>
      </c>
      <c r="AQ67" s="52" t="str">
        <f t="shared" ref="AQ67:DB67" si="503">IF(ISNONTEXT($U67),AP67+$U67,"")</f>
        <v/>
      </c>
      <c r="AR67" s="52" t="str">
        <f t="shared" si="503"/>
        <v/>
      </c>
      <c r="AS67" s="52" t="str">
        <f t="shared" si="503"/>
        <v/>
      </c>
      <c r="AT67" s="52" t="str">
        <f t="shared" si="503"/>
        <v/>
      </c>
      <c r="AU67" s="52" t="str">
        <f t="shared" si="503"/>
        <v/>
      </c>
      <c r="AV67" s="52" t="str">
        <f t="shared" si="503"/>
        <v/>
      </c>
      <c r="AW67" s="52" t="str">
        <f t="shared" si="503"/>
        <v/>
      </c>
      <c r="AX67" s="52" t="str">
        <f t="shared" si="503"/>
        <v/>
      </c>
      <c r="AY67" s="52" t="str">
        <f t="shared" si="503"/>
        <v/>
      </c>
      <c r="AZ67" s="52" t="str">
        <f t="shared" si="503"/>
        <v/>
      </c>
      <c r="BA67" s="52" t="str">
        <f t="shared" si="503"/>
        <v/>
      </c>
      <c r="BB67" s="52" t="str">
        <f t="shared" si="503"/>
        <v/>
      </c>
      <c r="BC67" s="52" t="str">
        <f t="shared" si="503"/>
        <v/>
      </c>
      <c r="BD67" s="52" t="str">
        <f t="shared" si="503"/>
        <v/>
      </c>
      <c r="BE67" s="52" t="str">
        <f t="shared" si="503"/>
        <v/>
      </c>
      <c r="BF67" s="52" t="str">
        <f t="shared" si="503"/>
        <v/>
      </c>
      <c r="BG67" s="52" t="str">
        <f t="shared" si="503"/>
        <v/>
      </c>
      <c r="BH67" s="52" t="str">
        <f t="shared" si="503"/>
        <v/>
      </c>
      <c r="BI67" s="52" t="str">
        <f t="shared" si="503"/>
        <v/>
      </c>
      <c r="BJ67" s="52" t="str">
        <f t="shared" si="503"/>
        <v/>
      </c>
      <c r="BK67" s="52" t="str">
        <f t="shared" si="503"/>
        <v/>
      </c>
      <c r="BL67" s="52" t="str">
        <f t="shared" si="503"/>
        <v/>
      </c>
      <c r="BM67" s="52" t="str">
        <f t="shared" si="503"/>
        <v/>
      </c>
      <c r="BN67" s="52" t="str">
        <f t="shared" si="503"/>
        <v/>
      </c>
      <c r="BO67" s="52" t="str">
        <f t="shared" si="503"/>
        <v/>
      </c>
      <c r="BP67" s="52" t="str">
        <f t="shared" si="503"/>
        <v/>
      </c>
      <c r="BQ67" s="52" t="str">
        <f t="shared" si="503"/>
        <v/>
      </c>
      <c r="BR67" s="52" t="str">
        <f t="shared" si="503"/>
        <v/>
      </c>
      <c r="BS67" s="52" t="str">
        <f t="shared" si="503"/>
        <v/>
      </c>
      <c r="BT67" s="52" t="str">
        <f t="shared" si="503"/>
        <v/>
      </c>
      <c r="BU67" s="52" t="str">
        <f t="shared" si="503"/>
        <v/>
      </c>
      <c r="BV67" s="52" t="str">
        <f t="shared" si="503"/>
        <v/>
      </c>
      <c r="BW67" s="52" t="str">
        <f t="shared" si="503"/>
        <v/>
      </c>
      <c r="BX67" s="52" t="str">
        <f t="shared" si="503"/>
        <v/>
      </c>
      <c r="BY67" s="52" t="str">
        <f t="shared" si="503"/>
        <v/>
      </c>
      <c r="BZ67" s="52" t="str">
        <f t="shared" si="503"/>
        <v/>
      </c>
      <c r="CA67" s="52" t="str">
        <f t="shared" si="503"/>
        <v/>
      </c>
      <c r="CB67" s="52" t="str">
        <f t="shared" si="503"/>
        <v/>
      </c>
      <c r="CC67" s="52" t="str">
        <f t="shared" si="503"/>
        <v/>
      </c>
      <c r="CD67" s="52" t="str">
        <f t="shared" si="503"/>
        <v/>
      </c>
      <c r="CE67" s="52" t="str">
        <f t="shared" si="503"/>
        <v/>
      </c>
      <c r="CF67" s="52" t="str">
        <f t="shared" si="503"/>
        <v/>
      </c>
      <c r="CG67" s="52" t="str">
        <f t="shared" si="503"/>
        <v/>
      </c>
      <c r="CH67" s="52" t="str">
        <f t="shared" si="503"/>
        <v/>
      </c>
      <c r="CI67" s="52" t="str">
        <f t="shared" si="503"/>
        <v/>
      </c>
      <c r="CJ67" s="52" t="str">
        <f t="shared" si="503"/>
        <v/>
      </c>
      <c r="CK67" s="52" t="str">
        <f t="shared" si="503"/>
        <v/>
      </c>
      <c r="CL67" s="52" t="str">
        <f t="shared" si="503"/>
        <v/>
      </c>
      <c r="CM67" s="52" t="str">
        <f t="shared" si="503"/>
        <v/>
      </c>
      <c r="CN67" s="52" t="str">
        <f t="shared" si="503"/>
        <v/>
      </c>
      <c r="CO67" s="52" t="str">
        <f t="shared" si="503"/>
        <v/>
      </c>
      <c r="CP67" s="52" t="str">
        <f t="shared" si="503"/>
        <v/>
      </c>
      <c r="CQ67" s="52" t="str">
        <f t="shared" si="503"/>
        <v/>
      </c>
      <c r="CR67" s="52" t="str">
        <f t="shared" si="503"/>
        <v/>
      </c>
      <c r="CS67" s="52" t="str">
        <f t="shared" si="503"/>
        <v/>
      </c>
      <c r="CT67" s="52" t="str">
        <f t="shared" si="503"/>
        <v/>
      </c>
      <c r="CU67" s="52" t="str">
        <f t="shared" si="503"/>
        <v/>
      </c>
      <c r="CV67" s="52" t="str">
        <f t="shared" si="503"/>
        <v/>
      </c>
      <c r="CW67" s="52" t="str">
        <f t="shared" si="503"/>
        <v/>
      </c>
      <c r="CX67" s="52" t="str">
        <f t="shared" si="503"/>
        <v/>
      </c>
      <c r="CY67" s="52" t="str">
        <f t="shared" si="503"/>
        <v/>
      </c>
      <c r="CZ67" s="52" t="str">
        <f t="shared" si="503"/>
        <v/>
      </c>
      <c r="DA67" s="52" t="str">
        <f t="shared" si="503"/>
        <v/>
      </c>
      <c r="DB67" s="52" t="str">
        <f t="shared" si="503"/>
        <v/>
      </c>
      <c r="DC67" s="52" t="str">
        <f t="shared" ref="DC67:DR67" si="504">IF(ISNONTEXT($U67),DB67+$U67,"")</f>
        <v/>
      </c>
      <c r="DD67" s="52" t="str">
        <f t="shared" si="504"/>
        <v/>
      </c>
      <c r="DE67" s="52" t="str">
        <f t="shared" si="504"/>
        <v/>
      </c>
      <c r="DF67" s="52" t="str">
        <f t="shared" si="504"/>
        <v/>
      </c>
      <c r="DG67" s="52" t="str">
        <f t="shared" si="504"/>
        <v/>
      </c>
      <c r="DH67" s="52" t="str">
        <f t="shared" si="504"/>
        <v/>
      </c>
      <c r="DI67" s="52" t="str">
        <f t="shared" si="504"/>
        <v/>
      </c>
      <c r="DJ67" s="52" t="str">
        <f t="shared" si="504"/>
        <v/>
      </c>
      <c r="DK67" s="52" t="str">
        <f t="shared" si="504"/>
        <v/>
      </c>
      <c r="DL67" s="52" t="str">
        <f t="shared" si="504"/>
        <v/>
      </c>
      <c r="DM67" s="52" t="str">
        <f t="shared" si="504"/>
        <v/>
      </c>
      <c r="DN67" s="52" t="str">
        <f t="shared" si="504"/>
        <v/>
      </c>
      <c r="DO67" s="52" t="str">
        <f t="shared" si="504"/>
        <v/>
      </c>
      <c r="DP67" s="52" t="str">
        <f t="shared" si="504"/>
        <v/>
      </c>
      <c r="DQ67" s="52" t="str">
        <f t="shared" si="504"/>
        <v/>
      </c>
      <c r="DR67" s="52" t="str">
        <f t="shared" si="504"/>
        <v/>
      </c>
      <c r="DS67" s="179" t="e">
        <f t="shared" si="332"/>
        <v>#N/A</v>
      </c>
      <c r="DT67" s="179" t="e">
        <f t="shared" si="333"/>
        <v>#N/A</v>
      </c>
      <c r="DU67" s="179" t="e">
        <f t="shared" si="334"/>
        <v>#N/A</v>
      </c>
      <c r="DV67" s="179" t="e">
        <f t="shared" si="335"/>
        <v>#N/A</v>
      </c>
      <c r="DW67" s="179" t="e">
        <f t="shared" si="336"/>
        <v>#N/A</v>
      </c>
      <c r="DX67" s="179" t="e">
        <f t="shared" si="337"/>
        <v>#N/A</v>
      </c>
      <c r="DY67" s="179" t="e">
        <f t="shared" si="338"/>
        <v>#N/A</v>
      </c>
      <c r="DZ67" s="179" t="e">
        <f t="shared" si="339"/>
        <v>#N/A</v>
      </c>
      <c r="EA67" s="179" t="e">
        <f t="shared" si="340"/>
        <v>#N/A</v>
      </c>
      <c r="EB67" s="179" t="e">
        <f t="shared" si="341"/>
        <v>#N/A</v>
      </c>
      <c r="EC67" s="179" t="e">
        <f t="shared" si="342"/>
        <v>#N/A</v>
      </c>
      <c r="ED67" s="179" t="e">
        <f t="shared" si="343"/>
        <v>#N/A</v>
      </c>
      <c r="EE67" s="179" t="e">
        <f t="shared" si="344"/>
        <v>#N/A</v>
      </c>
      <c r="EF67" s="179" t="e">
        <f t="shared" si="345"/>
        <v>#N/A</v>
      </c>
      <c r="EG67" s="179" t="e">
        <f t="shared" si="346"/>
        <v>#N/A</v>
      </c>
      <c r="EH67" s="179" t="e">
        <f t="shared" si="347"/>
        <v>#N/A</v>
      </c>
      <c r="EI67" s="179" t="e">
        <f t="shared" si="348"/>
        <v>#N/A</v>
      </c>
      <c r="EJ67" s="179" t="e">
        <f t="shared" si="349"/>
        <v>#N/A</v>
      </c>
      <c r="EK67" s="179" t="e">
        <f t="shared" si="350"/>
        <v>#N/A</v>
      </c>
      <c r="EL67" s="179" t="e">
        <f t="shared" si="351"/>
        <v>#N/A</v>
      </c>
      <c r="EM67" s="179" t="e">
        <f t="shared" si="352"/>
        <v>#N/A</v>
      </c>
      <c r="EN67" s="179" t="e">
        <f t="shared" si="353"/>
        <v>#N/A</v>
      </c>
      <c r="EO67" s="179" t="e">
        <f t="shared" si="354"/>
        <v>#N/A</v>
      </c>
      <c r="EP67" s="179" t="e">
        <f t="shared" si="355"/>
        <v>#N/A</v>
      </c>
      <c r="EQ67" s="179" t="e">
        <f t="shared" si="356"/>
        <v>#N/A</v>
      </c>
      <c r="ER67" s="179" t="e">
        <f t="shared" si="357"/>
        <v>#N/A</v>
      </c>
      <c r="ES67" s="179" t="e">
        <f t="shared" si="358"/>
        <v>#N/A</v>
      </c>
      <c r="ET67" s="179" t="e">
        <f t="shared" si="359"/>
        <v>#N/A</v>
      </c>
      <c r="EU67" s="179" t="e">
        <f t="shared" si="360"/>
        <v>#N/A</v>
      </c>
      <c r="EV67" s="179" t="e">
        <f t="shared" si="361"/>
        <v>#N/A</v>
      </c>
      <c r="EW67" s="179" t="e">
        <f t="shared" si="362"/>
        <v>#N/A</v>
      </c>
      <c r="EX67" s="179" t="e">
        <f t="shared" si="363"/>
        <v>#N/A</v>
      </c>
      <c r="EY67" s="179" t="e">
        <f t="shared" si="364"/>
        <v>#N/A</v>
      </c>
      <c r="EZ67" s="179" t="e">
        <f t="shared" si="365"/>
        <v>#N/A</v>
      </c>
      <c r="FA67" s="179" t="e">
        <f t="shared" si="366"/>
        <v>#N/A</v>
      </c>
      <c r="FB67" s="179" t="e">
        <f t="shared" si="367"/>
        <v>#N/A</v>
      </c>
      <c r="FC67" s="179" t="e">
        <f t="shared" si="368"/>
        <v>#N/A</v>
      </c>
      <c r="FD67" s="179" t="e">
        <f t="shared" si="369"/>
        <v>#N/A</v>
      </c>
      <c r="FE67" s="179" t="e">
        <f t="shared" si="370"/>
        <v>#N/A</v>
      </c>
      <c r="FF67" s="179" t="e">
        <f t="shared" si="371"/>
        <v>#N/A</v>
      </c>
      <c r="FG67" s="179" t="e">
        <f t="shared" si="372"/>
        <v>#N/A</v>
      </c>
      <c r="FH67" s="179" t="e">
        <f t="shared" si="373"/>
        <v>#N/A</v>
      </c>
      <c r="FI67" s="179" t="e">
        <f t="shared" si="374"/>
        <v>#N/A</v>
      </c>
      <c r="FJ67" s="179" t="e">
        <f t="shared" si="375"/>
        <v>#N/A</v>
      </c>
      <c r="FK67" s="179" t="e">
        <f t="shared" si="376"/>
        <v>#N/A</v>
      </c>
      <c r="FL67" s="179" t="e">
        <f t="shared" si="377"/>
        <v>#N/A</v>
      </c>
      <c r="FM67" s="179" t="e">
        <f t="shared" si="378"/>
        <v>#N/A</v>
      </c>
      <c r="FN67" s="179" t="e">
        <f t="shared" si="379"/>
        <v>#N/A</v>
      </c>
      <c r="FO67" s="179" t="e">
        <f t="shared" si="380"/>
        <v>#N/A</v>
      </c>
      <c r="FP67" s="179" t="e">
        <f t="shared" si="381"/>
        <v>#N/A</v>
      </c>
      <c r="FQ67" s="179" t="e">
        <f t="shared" si="382"/>
        <v>#N/A</v>
      </c>
      <c r="FR67" s="179" t="e">
        <f t="shared" si="383"/>
        <v>#N/A</v>
      </c>
      <c r="FS67" s="179" t="e">
        <f t="shared" si="384"/>
        <v>#N/A</v>
      </c>
      <c r="FT67" s="179" t="e">
        <f t="shared" si="385"/>
        <v>#N/A</v>
      </c>
      <c r="FU67" s="179" t="e">
        <f t="shared" si="386"/>
        <v>#N/A</v>
      </c>
      <c r="FV67" s="179" t="e">
        <f t="shared" si="387"/>
        <v>#N/A</v>
      </c>
      <c r="FW67" s="179" t="e">
        <f t="shared" si="388"/>
        <v>#N/A</v>
      </c>
      <c r="FX67" s="179" t="e">
        <f t="shared" si="389"/>
        <v>#N/A</v>
      </c>
      <c r="FY67" s="179" t="e">
        <f t="shared" si="390"/>
        <v>#N/A</v>
      </c>
      <c r="FZ67" s="179" t="e">
        <f t="shared" si="391"/>
        <v>#N/A</v>
      </c>
      <c r="GA67" s="179" t="e">
        <f t="shared" si="392"/>
        <v>#N/A</v>
      </c>
      <c r="GB67" s="179" t="e">
        <f t="shared" si="393"/>
        <v>#N/A</v>
      </c>
      <c r="GC67" s="179" t="e">
        <f t="shared" si="394"/>
        <v>#N/A</v>
      </c>
      <c r="GD67" s="179" t="e">
        <f t="shared" si="395"/>
        <v>#N/A</v>
      </c>
      <c r="GE67" s="179" t="e">
        <f t="shared" si="396"/>
        <v>#N/A</v>
      </c>
      <c r="GF67" s="179" t="e">
        <f t="shared" si="397"/>
        <v>#N/A</v>
      </c>
      <c r="GG67" s="179" t="e">
        <f t="shared" si="398"/>
        <v>#N/A</v>
      </c>
      <c r="GH67" s="179" t="e">
        <f t="shared" si="399"/>
        <v>#N/A</v>
      </c>
      <c r="GI67" s="179" t="e">
        <f t="shared" si="400"/>
        <v>#N/A</v>
      </c>
      <c r="GJ67" s="179" t="e">
        <f t="shared" si="401"/>
        <v>#N/A</v>
      </c>
      <c r="GK67" s="179" t="e">
        <f t="shared" si="402"/>
        <v>#N/A</v>
      </c>
      <c r="GL67" s="179" t="e">
        <f t="shared" si="403"/>
        <v>#N/A</v>
      </c>
      <c r="GM67" s="179" t="e">
        <f t="shared" si="404"/>
        <v>#N/A</v>
      </c>
      <c r="GN67" s="179" t="e">
        <f t="shared" si="405"/>
        <v>#N/A</v>
      </c>
      <c r="GO67" s="179" t="e">
        <f t="shared" si="406"/>
        <v>#N/A</v>
      </c>
      <c r="GP67" s="179" t="e">
        <f t="shared" si="407"/>
        <v>#N/A</v>
      </c>
      <c r="GQ67" s="179" t="e">
        <f t="shared" si="408"/>
        <v>#N/A</v>
      </c>
      <c r="GR67" s="179" t="e">
        <f t="shared" si="409"/>
        <v>#N/A</v>
      </c>
      <c r="GS67" s="179" t="e">
        <f t="shared" si="410"/>
        <v>#N/A</v>
      </c>
      <c r="GT67" s="179" t="e">
        <f t="shared" si="411"/>
        <v>#N/A</v>
      </c>
      <c r="GU67" s="179" t="e">
        <f t="shared" si="412"/>
        <v>#N/A</v>
      </c>
      <c r="GV67" s="179" t="e">
        <f t="shared" si="413"/>
        <v>#N/A</v>
      </c>
      <c r="GW67" s="179" t="e">
        <f t="shared" si="414"/>
        <v>#N/A</v>
      </c>
      <c r="GX67" s="179" t="e">
        <f t="shared" si="415"/>
        <v>#N/A</v>
      </c>
      <c r="GY67" s="179" t="e">
        <f t="shared" si="416"/>
        <v>#N/A</v>
      </c>
      <c r="GZ67" s="179" t="e">
        <f t="shared" si="417"/>
        <v>#N/A</v>
      </c>
      <c r="HA67" s="179" t="e">
        <f t="shared" si="418"/>
        <v>#N/A</v>
      </c>
      <c r="HB67" s="179" t="e">
        <f t="shared" si="419"/>
        <v>#N/A</v>
      </c>
      <c r="HC67" s="179" t="e">
        <f t="shared" si="420"/>
        <v>#N/A</v>
      </c>
      <c r="HD67" s="179" t="e">
        <f t="shared" si="421"/>
        <v>#N/A</v>
      </c>
      <c r="HE67" s="179" t="e">
        <f t="shared" si="422"/>
        <v>#N/A</v>
      </c>
      <c r="HF67" s="179" t="e">
        <f t="shared" si="423"/>
        <v>#N/A</v>
      </c>
      <c r="HG67" s="179" t="e">
        <f t="shared" si="424"/>
        <v>#N/A</v>
      </c>
      <c r="HH67" s="179" t="e">
        <f t="shared" si="425"/>
        <v>#N/A</v>
      </c>
      <c r="HI67" s="179" t="e">
        <f t="shared" si="426"/>
        <v>#N/A</v>
      </c>
      <c r="HJ67" s="179" t="e">
        <f t="shared" si="427"/>
        <v>#N/A</v>
      </c>
      <c r="HK67" s="179" t="e">
        <f t="shared" si="428"/>
        <v>#N/A</v>
      </c>
      <c r="HL67" s="179" t="e">
        <f t="shared" si="429"/>
        <v>#N/A</v>
      </c>
      <c r="HM67" s="179" t="e">
        <f t="shared" si="430"/>
        <v>#N/A</v>
      </c>
      <c r="HN67" s="179" t="e">
        <f t="shared" si="431"/>
        <v>#N/A</v>
      </c>
      <c r="HO67" s="179" t="e">
        <f t="shared" si="432"/>
        <v>#N/A</v>
      </c>
    </row>
    <row r="68" spans="1:223" hidden="1" x14ac:dyDescent="0.25">
      <c r="A68" s="4">
        <v>65</v>
      </c>
      <c r="B68" s="104" t="str">
        <f t="shared" si="10"/>
        <v/>
      </c>
      <c r="C68" s="103"/>
      <c r="D68" s="104" t="str">
        <f t="shared" si="11"/>
        <v/>
      </c>
      <c r="E68" s="38" t="str">
        <f t="shared" ref="E68:E103" si="505">IF(OR(ISBLANK(C68),ISBLANK(D68),ISBLANK(B68)),"",IF(AND(B68&gt;0,C68&gt;0,D68&gt;0),IF(C68&gt;B68,IF(D68&gt;C68,1,-1),-1)))</f>
        <v/>
      </c>
      <c r="F68" s="38" t="str">
        <f t="shared" ref="F68:F103" si="506">IF(OR(ISBLANK(B68),ISBLANK(C68),ISBLANK(D68)),"",IFERROR(MIN(C68-B68,D68-C68)/MAX(C68-B68,D68-C68),""))</f>
        <v/>
      </c>
      <c r="G68" s="81" t="str">
        <f t="shared" si="12"/>
        <v/>
      </c>
      <c r="H68" s="24"/>
      <c r="I68" s="61"/>
      <c r="J68" s="82" t="str">
        <f>IF(AND(B68&gt;0,C68&gt;0,D68&gt;0,NOT(ISBLANK(H68))),(D68-B68)*VLOOKUP(H68,VLookups!$A$2:$B$8,2,FALSE),"")</f>
        <v/>
      </c>
      <c r="K68" s="83" t="str">
        <f t="shared" ref="K68:K103" si="507">IF(J68="","",J68^2)</f>
        <v/>
      </c>
      <c r="L68" s="103"/>
      <c r="M68" s="34" t="str">
        <f>IF(AND(L68&gt;0,C68&gt;0,J68&gt;0,NOT(ISBLANK(H68))),ABS(VLOOKUP($L$1,VLookups!$A$38:$B$39,2,FALSE)-_xlfn.NORM.DIST(L68,G68,J68,TRUE)),"")</f>
        <v/>
      </c>
      <c r="N68" s="102" t="str">
        <f>IF(AND($B68&gt;0,$C68&gt;0,$D68&gt;0,NOT(ISBLANK($H68))),_xlfn.NORM.INV(ABS(VLOOKUP($L$1,VLookups!$A$38:$B$39,2,FALSE)-N$3),$G68,$J68),"")</f>
        <v/>
      </c>
      <c r="O68" s="101" t="str">
        <f>IF(AND($B68&gt;0,$C68&gt;0,$D68&gt;0,NOT(ISBLANK($H68))),_xlfn.NORM.INV(ABS(VLOOKUP($L$1,VLookups!$A$38:$B$39,2,FALSE)-O$3),$G68,$J68),"")</f>
        <v/>
      </c>
      <c r="P68" s="102" t="str">
        <f>IF(AND($B68&gt;0,$C68&gt;0,$D68&gt;0,NOT(ISBLANK($H68))),_xlfn.NORM.INV(ABS(VLOOKUP($L$1,VLookups!$A$38:$B$39,2,FALSE)-P$3),$G68,$J68),"")</f>
        <v/>
      </c>
      <c r="Q68" s="101" t="str">
        <f>IF(AND($B68&gt;0,$C68&gt;0,$D68&gt;0,NOT(ISBLANK($H68))),_xlfn.NORM.INV(ABS(VLOOKUP($L$1,VLookups!$A$38:$B$39,2,FALSE)-Q$3),$G68,$J68),"")</f>
        <v/>
      </c>
      <c r="R68" s="102" t="str">
        <f>IF(AND($B68&gt;0,$C68&gt;0,$D68&gt;0,NOT(ISBLANK($H68))),_xlfn.NORM.INV(ABS(VLOOKUP($L$1,VLookups!$A$38:$B$39,2,FALSE)-R$3),$G68,$J68),"")</f>
        <v/>
      </c>
      <c r="S68" s="101" t="str">
        <f>IF(AND($B68&gt;0,$C68&gt;0,$D68&gt;0,NOT(ISBLANK($H68))),_xlfn.NORM.INV(ABS(VLOOKUP($L$1,VLookups!$A$38:$B$39,2,FALSE)-S$3),$G68,$J68),"")</f>
        <v/>
      </c>
      <c r="T68" s="5"/>
      <c r="U68" s="178" t="str">
        <f t="shared" si="13"/>
        <v/>
      </c>
      <c r="V68" s="52" t="str">
        <f t="shared" ref="V68:AO68" si="508">IF(ISNONTEXT($U68),W68-$U68,"")</f>
        <v/>
      </c>
      <c r="W68" s="52" t="str">
        <f t="shared" si="508"/>
        <v/>
      </c>
      <c r="X68" s="52" t="str">
        <f t="shared" si="508"/>
        <v/>
      </c>
      <c r="Y68" s="52" t="str">
        <f t="shared" si="508"/>
        <v/>
      </c>
      <c r="Z68" s="52" t="str">
        <f t="shared" si="508"/>
        <v/>
      </c>
      <c r="AA68" s="52" t="str">
        <f t="shared" si="508"/>
        <v/>
      </c>
      <c r="AB68" s="52" t="str">
        <f t="shared" si="508"/>
        <v/>
      </c>
      <c r="AC68" s="52" t="str">
        <f t="shared" si="508"/>
        <v/>
      </c>
      <c r="AD68" s="52" t="str">
        <f t="shared" si="508"/>
        <v/>
      </c>
      <c r="AE68" s="52" t="str">
        <f t="shared" si="508"/>
        <v/>
      </c>
      <c r="AF68" s="52" t="str">
        <f t="shared" si="508"/>
        <v/>
      </c>
      <c r="AG68" s="52" t="str">
        <f t="shared" si="508"/>
        <v/>
      </c>
      <c r="AH68" s="52" t="str">
        <f t="shared" si="508"/>
        <v/>
      </c>
      <c r="AI68" s="52" t="str">
        <f t="shared" si="508"/>
        <v/>
      </c>
      <c r="AJ68" s="52" t="str">
        <f t="shared" si="508"/>
        <v/>
      </c>
      <c r="AK68" s="52" t="str">
        <f t="shared" si="508"/>
        <v/>
      </c>
      <c r="AL68" s="52" t="str">
        <f t="shared" si="508"/>
        <v/>
      </c>
      <c r="AM68" s="52" t="str">
        <f t="shared" si="508"/>
        <v/>
      </c>
      <c r="AN68" s="52" t="str">
        <f t="shared" si="508"/>
        <v/>
      </c>
      <c r="AO68" s="52" t="str">
        <f t="shared" si="508"/>
        <v/>
      </c>
      <c r="AP68" s="193" t="str">
        <f t="shared" si="15"/>
        <v/>
      </c>
      <c r="AQ68" s="52" t="str">
        <f t="shared" ref="AQ68:DB68" si="509">IF(ISNONTEXT($U68),AP68+$U68,"")</f>
        <v/>
      </c>
      <c r="AR68" s="52" t="str">
        <f t="shared" si="509"/>
        <v/>
      </c>
      <c r="AS68" s="52" t="str">
        <f t="shared" si="509"/>
        <v/>
      </c>
      <c r="AT68" s="52" t="str">
        <f t="shared" si="509"/>
        <v/>
      </c>
      <c r="AU68" s="52" t="str">
        <f t="shared" si="509"/>
        <v/>
      </c>
      <c r="AV68" s="52" t="str">
        <f t="shared" si="509"/>
        <v/>
      </c>
      <c r="AW68" s="52" t="str">
        <f t="shared" si="509"/>
        <v/>
      </c>
      <c r="AX68" s="52" t="str">
        <f t="shared" si="509"/>
        <v/>
      </c>
      <c r="AY68" s="52" t="str">
        <f t="shared" si="509"/>
        <v/>
      </c>
      <c r="AZ68" s="52" t="str">
        <f t="shared" si="509"/>
        <v/>
      </c>
      <c r="BA68" s="52" t="str">
        <f t="shared" si="509"/>
        <v/>
      </c>
      <c r="BB68" s="52" t="str">
        <f t="shared" si="509"/>
        <v/>
      </c>
      <c r="BC68" s="52" t="str">
        <f t="shared" si="509"/>
        <v/>
      </c>
      <c r="BD68" s="52" t="str">
        <f t="shared" si="509"/>
        <v/>
      </c>
      <c r="BE68" s="52" t="str">
        <f t="shared" si="509"/>
        <v/>
      </c>
      <c r="BF68" s="52" t="str">
        <f t="shared" si="509"/>
        <v/>
      </c>
      <c r="BG68" s="52" t="str">
        <f t="shared" si="509"/>
        <v/>
      </c>
      <c r="BH68" s="52" t="str">
        <f t="shared" si="509"/>
        <v/>
      </c>
      <c r="BI68" s="52" t="str">
        <f t="shared" si="509"/>
        <v/>
      </c>
      <c r="BJ68" s="52" t="str">
        <f t="shared" si="509"/>
        <v/>
      </c>
      <c r="BK68" s="52" t="str">
        <f t="shared" si="509"/>
        <v/>
      </c>
      <c r="BL68" s="52" t="str">
        <f t="shared" si="509"/>
        <v/>
      </c>
      <c r="BM68" s="52" t="str">
        <f t="shared" si="509"/>
        <v/>
      </c>
      <c r="BN68" s="52" t="str">
        <f t="shared" si="509"/>
        <v/>
      </c>
      <c r="BO68" s="52" t="str">
        <f t="shared" si="509"/>
        <v/>
      </c>
      <c r="BP68" s="52" t="str">
        <f t="shared" si="509"/>
        <v/>
      </c>
      <c r="BQ68" s="52" t="str">
        <f t="shared" si="509"/>
        <v/>
      </c>
      <c r="BR68" s="52" t="str">
        <f t="shared" si="509"/>
        <v/>
      </c>
      <c r="BS68" s="52" t="str">
        <f t="shared" si="509"/>
        <v/>
      </c>
      <c r="BT68" s="52" t="str">
        <f t="shared" si="509"/>
        <v/>
      </c>
      <c r="BU68" s="52" t="str">
        <f t="shared" si="509"/>
        <v/>
      </c>
      <c r="BV68" s="52" t="str">
        <f t="shared" si="509"/>
        <v/>
      </c>
      <c r="BW68" s="52" t="str">
        <f t="shared" si="509"/>
        <v/>
      </c>
      <c r="BX68" s="52" t="str">
        <f t="shared" si="509"/>
        <v/>
      </c>
      <c r="BY68" s="52" t="str">
        <f t="shared" si="509"/>
        <v/>
      </c>
      <c r="BZ68" s="52" t="str">
        <f t="shared" si="509"/>
        <v/>
      </c>
      <c r="CA68" s="52" t="str">
        <f t="shared" si="509"/>
        <v/>
      </c>
      <c r="CB68" s="52" t="str">
        <f t="shared" si="509"/>
        <v/>
      </c>
      <c r="CC68" s="52" t="str">
        <f t="shared" si="509"/>
        <v/>
      </c>
      <c r="CD68" s="52" t="str">
        <f t="shared" si="509"/>
        <v/>
      </c>
      <c r="CE68" s="52" t="str">
        <f t="shared" si="509"/>
        <v/>
      </c>
      <c r="CF68" s="52" t="str">
        <f t="shared" si="509"/>
        <v/>
      </c>
      <c r="CG68" s="52" t="str">
        <f t="shared" si="509"/>
        <v/>
      </c>
      <c r="CH68" s="52" t="str">
        <f t="shared" si="509"/>
        <v/>
      </c>
      <c r="CI68" s="52" t="str">
        <f t="shared" si="509"/>
        <v/>
      </c>
      <c r="CJ68" s="52" t="str">
        <f t="shared" si="509"/>
        <v/>
      </c>
      <c r="CK68" s="52" t="str">
        <f t="shared" si="509"/>
        <v/>
      </c>
      <c r="CL68" s="52" t="str">
        <f t="shared" si="509"/>
        <v/>
      </c>
      <c r="CM68" s="52" t="str">
        <f t="shared" si="509"/>
        <v/>
      </c>
      <c r="CN68" s="52" t="str">
        <f t="shared" si="509"/>
        <v/>
      </c>
      <c r="CO68" s="52" t="str">
        <f t="shared" si="509"/>
        <v/>
      </c>
      <c r="CP68" s="52" t="str">
        <f t="shared" si="509"/>
        <v/>
      </c>
      <c r="CQ68" s="52" t="str">
        <f t="shared" si="509"/>
        <v/>
      </c>
      <c r="CR68" s="52" t="str">
        <f t="shared" si="509"/>
        <v/>
      </c>
      <c r="CS68" s="52" t="str">
        <f t="shared" si="509"/>
        <v/>
      </c>
      <c r="CT68" s="52" t="str">
        <f t="shared" si="509"/>
        <v/>
      </c>
      <c r="CU68" s="52" t="str">
        <f t="shared" si="509"/>
        <v/>
      </c>
      <c r="CV68" s="52" t="str">
        <f t="shared" si="509"/>
        <v/>
      </c>
      <c r="CW68" s="52" t="str">
        <f t="shared" si="509"/>
        <v/>
      </c>
      <c r="CX68" s="52" t="str">
        <f t="shared" si="509"/>
        <v/>
      </c>
      <c r="CY68" s="52" t="str">
        <f t="shared" si="509"/>
        <v/>
      </c>
      <c r="CZ68" s="52" t="str">
        <f t="shared" si="509"/>
        <v/>
      </c>
      <c r="DA68" s="52" t="str">
        <f t="shared" si="509"/>
        <v/>
      </c>
      <c r="DB68" s="52" t="str">
        <f t="shared" si="509"/>
        <v/>
      </c>
      <c r="DC68" s="52" t="str">
        <f t="shared" ref="DC68:DR68" si="510">IF(ISNONTEXT($U68),DB68+$U68,"")</f>
        <v/>
      </c>
      <c r="DD68" s="52" t="str">
        <f t="shared" si="510"/>
        <v/>
      </c>
      <c r="DE68" s="52" t="str">
        <f t="shared" si="510"/>
        <v/>
      </c>
      <c r="DF68" s="52" t="str">
        <f t="shared" si="510"/>
        <v/>
      </c>
      <c r="DG68" s="52" t="str">
        <f t="shared" si="510"/>
        <v/>
      </c>
      <c r="DH68" s="52" t="str">
        <f t="shared" si="510"/>
        <v/>
      </c>
      <c r="DI68" s="52" t="str">
        <f t="shared" si="510"/>
        <v/>
      </c>
      <c r="DJ68" s="52" t="str">
        <f t="shared" si="510"/>
        <v/>
      </c>
      <c r="DK68" s="52" t="str">
        <f t="shared" si="510"/>
        <v/>
      </c>
      <c r="DL68" s="52" t="str">
        <f t="shared" si="510"/>
        <v/>
      </c>
      <c r="DM68" s="52" t="str">
        <f t="shared" si="510"/>
        <v/>
      </c>
      <c r="DN68" s="52" t="str">
        <f t="shared" si="510"/>
        <v/>
      </c>
      <c r="DO68" s="52" t="str">
        <f t="shared" si="510"/>
        <v/>
      </c>
      <c r="DP68" s="52" t="str">
        <f t="shared" si="510"/>
        <v/>
      </c>
      <c r="DQ68" s="52" t="str">
        <f t="shared" si="510"/>
        <v/>
      </c>
      <c r="DR68" s="52" t="str">
        <f t="shared" si="510"/>
        <v/>
      </c>
      <c r="DS68" s="179" t="e">
        <f t="shared" si="332"/>
        <v>#N/A</v>
      </c>
      <c r="DT68" s="179" t="e">
        <f t="shared" si="333"/>
        <v>#N/A</v>
      </c>
      <c r="DU68" s="179" t="e">
        <f t="shared" si="334"/>
        <v>#N/A</v>
      </c>
      <c r="DV68" s="179" t="e">
        <f t="shared" si="335"/>
        <v>#N/A</v>
      </c>
      <c r="DW68" s="179" t="e">
        <f t="shared" si="336"/>
        <v>#N/A</v>
      </c>
      <c r="DX68" s="179" t="e">
        <f t="shared" si="337"/>
        <v>#N/A</v>
      </c>
      <c r="DY68" s="179" t="e">
        <f t="shared" si="338"/>
        <v>#N/A</v>
      </c>
      <c r="DZ68" s="179" t="e">
        <f t="shared" si="339"/>
        <v>#N/A</v>
      </c>
      <c r="EA68" s="179" t="e">
        <f t="shared" si="340"/>
        <v>#N/A</v>
      </c>
      <c r="EB68" s="179" t="e">
        <f t="shared" si="341"/>
        <v>#N/A</v>
      </c>
      <c r="EC68" s="179" t="e">
        <f t="shared" si="342"/>
        <v>#N/A</v>
      </c>
      <c r="ED68" s="179" t="e">
        <f t="shared" si="343"/>
        <v>#N/A</v>
      </c>
      <c r="EE68" s="179" t="e">
        <f t="shared" si="344"/>
        <v>#N/A</v>
      </c>
      <c r="EF68" s="179" t="e">
        <f t="shared" si="345"/>
        <v>#N/A</v>
      </c>
      <c r="EG68" s="179" t="e">
        <f t="shared" si="346"/>
        <v>#N/A</v>
      </c>
      <c r="EH68" s="179" t="e">
        <f t="shared" si="347"/>
        <v>#N/A</v>
      </c>
      <c r="EI68" s="179" t="e">
        <f t="shared" si="348"/>
        <v>#N/A</v>
      </c>
      <c r="EJ68" s="179" t="e">
        <f t="shared" si="349"/>
        <v>#N/A</v>
      </c>
      <c r="EK68" s="179" t="e">
        <f t="shared" si="350"/>
        <v>#N/A</v>
      </c>
      <c r="EL68" s="179" t="e">
        <f t="shared" si="351"/>
        <v>#N/A</v>
      </c>
      <c r="EM68" s="179" t="e">
        <f t="shared" si="352"/>
        <v>#N/A</v>
      </c>
      <c r="EN68" s="179" t="e">
        <f t="shared" si="353"/>
        <v>#N/A</v>
      </c>
      <c r="EO68" s="179" t="e">
        <f t="shared" si="354"/>
        <v>#N/A</v>
      </c>
      <c r="EP68" s="179" t="e">
        <f t="shared" si="355"/>
        <v>#N/A</v>
      </c>
      <c r="EQ68" s="179" t="e">
        <f t="shared" si="356"/>
        <v>#N/A</v>
      </c>
      <c r="ER68" s="179" t="e">
        <f t="shared" si="357"/>
        <v>#N/A</v>
      </c>
      <c r="ES68" s="179" t="e">
        <f t="shared" si="358"/>
        <v>#N/A</v>
      </c>
      <c r="ET68" s="179" t="e">
        <f t="shared" si="359"/>
        <v>#N/A</v>
      </c>
      <c r="EU68" s="179" t="e">
        <f t="shared" si="360"/>
        <v>#N/A</v>
      </c>
      <c r="EV68" s="179" t="e">
        <f t="shared" si="361"/>
        <v>#N/A</v>
      </c>
      <c r="EW68" s="179" t="e">
        <f t="shared" si="362"/>
        <v>#N/A</v>
      </c>
      <c r="EX68" s="179" t="e">
        <f t="shared" si="363"/>
        <v>#N/A</v>
      </c>
      <c r="EY68" s="179" t="e">
        <f t="shared" si="364"/>
        <v>#N/A</v>
      </c>
      <c r="EZ68" s="179" t="e">
        <f t="shared" si="365"/>
        <v>#N/A</v>
      </c>
      <c r="FA68" s="179" t="e">
        <f t="shared" si="366"/>
        <v>#N/A</v>
      </c>
      <c r="FB68" s="179" t="e">
        <f t="shared" si="367"/>
        <v>#N/A</v>
      </c>
      <c r="FC68" s="179" t="e">
        <f t="shared" si="368"/>
        <v>#N/A</v>
      </c>
      <c r="FD68" s="179" t="e">
        <f t="shared" si="369"/>
        <v>#N/A</v>
      </c>
      <c r="FE68" s="179" t="e">
        <f t="shared" si="370"/>
        <v>#N/A</v>
      </c>
      <c r="FF68" s="179" t="e">
        <f t="shared" si="371"/>
        <v>#N/A</v>
      </c>
      <c r="FG68" s="179" t="e">
        <f t="shared" si="372"/>
        <v>#N/A</v>
      </c>
      <c r="FH68" s="179" t="e">
        <f t="shared" si="373"/>
        <v>#N/A</v>
      </c>
      <c r="FI68" s="179" t="e">
        <f t="shared" si="374"/>
        <v>#N/A</v>
      </c>
      <c r="FJ68" s="179" t="e">
        <f t="shared" si="375"/>
        <v>#N/A</v>
      </c>
      <c r="FK68" s="179" t="e">
        <f t="shared" si="376"/>
        <v>#N/A</v>
      </c>
      <c r="FL68" s="179" t="e">
        <f t="shared" si="377"/>
        <v>#N/A</v>
      </c>
      <c r="FM68" s="179" t="e">
        <f t="shared" si="378"/>
        <v>#N/A</v>
      </c>
      <c r="FN68" s="179" t="e">
        <f t="shared" si="379"/>
        <v>#N/A</v>
      </c>
      <c r="FO68" s="179" t="e">
        <f t="shared" si="380"/>
        <v>#N/A</v>
      </c>
      <c r="FP68" s="179" t="e">
        <f t="shared" si="381"/>
        <v>#N/A</v>
      </c>
      <c r="FQ68" s="179" t="e">
        <f t="shared" si="382"/>
        <v>#N/A</v>
      </c>
      <c r="FR68" s="179" t="e">
        <f t="shared" si="383"/>
        <v>#N/A</v>
      </c>
      <c r="FS68" s="179" t="e">
        <f t="shared" si="384"/>
        <v>#N/A</v>
      </c>
      <c r="FT68" s="179" t="e">
        <f t="shared" si="385"/>
        <v>#N/A</v>
      </c>
      <c r="FU68" s="179" t="e">
        <f t="shared" si="386"/>
        <v>#N/A</v>
      </c>
      <c r="FV68" s="179" t="e">
        <f t="shared" si="387"/>
        <v>#N/A</v>
      </c>
      <c r="FW68" s="179" t="e">
        <f t="shared" si="388"/>
        <v>#N/A</v>
      </c>
      <c r="FX68" s="179" t="e">
        <f t="shared" si="389"/>
        <v>#N/A</v>
      </c>
      <c r="FY68" s="179" t="e">
        <f t="shared" si="390"/>
        <v>#N/A</v>
      </c>
      <c r="FZ68" s="179" t="e">
        <f t="shared" si="391"/>
        <v>#N/A</v>
      </c>
      <c r="GA68" s="179" t="e">
        <f t="shared" si="392"/>
        <v>#N/A</v>
      </c>
      <c r="GB68" s="179" t="e">
        <f t="shared" si="393"/>
        <v>#N/A</v>
      </c>
      <c r="GC68" s="179" t="e">
        <f t="shared" si="394"/>
        <v>#N/A</v>
      </c>
      <c r="GD68" s="179" t="e">
        <f t="shared" si="395"/>
        <v>#N/A</v>
      </c>
      <c r="GE68" s="179" t="e">
        <f t="shared" si="396"/>
        <v>#N/A</v>
      </c>
      <c r="GF68" s="179" t="e">
        <f t="shared" si="397"/>
        <v>#N/A</v>
      </c>
      <c r="GG68" s="179" t="e">
        <f t="shared" si="398"/>
        <v>#N/A</v>
      </c>
      <c r="GH68" s="179" t="e">
        <f t="shared" si="399"/>
        <v>#N/A</v>
      </c>
      <c r="GI68" s="179" t="e">
        <f t="shared" si="400"/>
        <v>#N/A</v>
      </c>
      <c r="GJ68" s="179" t="e">
        <f t="shared" si="401"/>
        <v>#N/A</v>
      </c>
      <c r="GK68" s="179" t="e">
        <f t="shared" si="402"/>
        <v>#N/A</v>
      </c>
      <c r="GL68" s="179" t="e">
        <f t="shared" si="403"/>
        <v>#N/A</v>
      </c>
      <c r="GM68" s="179" t="e">
        <f t="shared" si="404"/>
        <v>#N/A</v>
      </c>
      <c r="GN68" s="179" t="e">
        <f t="shared" si="405"/>
        <v>#N/A</v>
      </c>
      <c r="GO68" s="179" t="e">
        <f t="shared" si="406"/>
        <v>#N/A</v>
      </c>
      <c r="GP68" s="179" t="e">
        <f t="shared" si="407"/>
        <v>#N/A</v>
      </c>
      <c r="GQ68" s="179" t="e">
        <f t="shared" si="408"/>
        <v>#N/A</v>
      </c>
      <c r="GR68" s="179" t="e">
        <f t="shared" si="409"/>
        <v>#N/A</v>
      </c>
      <c r="GS68" s="179" t="e">
        <f t="shared" si="410"/>
        <v>#N/A</v>
      </c>
      <c r="GT68" s="179" t="e">
        <f t="shared" si="411"/>
        <v>#N/A</v>
      </c>
      <c r="GU68" s="179" t="e">
        <f t="shared" si="412"/>
        <v>#N/A</v>
      </c>
      <c r="GV68" s="179" t="e">
        <f t="shared" si="413"/>
        <v>#N/A</v>
      </c>
      <c r="GW68" s="179" t="e">
        <f t="shared" si="414"/>
        <v>#N/A</v>
      </c>
      <c r="GX68" s="179" t="e">
        <f t="shared" si="415"/>
        <v>#N/A</v>
      </c>
      <c r="GY68" s="179" t="e">
        <f t="shared" si="416"/>
        <v>#N/A</v>
      </c>
      <c r="GZ68" s="179" t="e">
        <f t="shared" si="417"/>
        <v>#N/A</v>
      </c>
      <c r="HA68" s="179" t="e">
        <f t="shared" si="418"/>
        <v>#N/A</v>
      </c>
      <c r="HB68" s="179" t="e">
        <f t="shared" si="419"/>
        <v>#N/A</v>
      </c>
      <c r="HC68" s="179" t="e">
        <f t="shared" si="420"/>
        <v>#N/A</v>
      </c>
      <c r="HD68" s="179" t="e">
        <f t="shared" si="421"/>
        <v>#N/A</v>
      </c>
      <c r="HE68" s="179" t="e">
        <f t="shared" si="422"/>
        <v>#N/A</v>
      </c>
      <c r="HF68" s="179" t="e">
        <f t="shared" si="423"/>
        <v>#N/A</v>
      </c>
      <c r="HG68" s="179" t="e">
        <f t="shared" si="424"/>
        <v>#N/A</v>
      </c>
      <c r="HH68" s="179" t="e">
        <f t="shared" si="425"/>
        <v>#N/A</v>
      </c>
      <c r="HI68" s="179" t="e">
        <f t="shared" si="426"/>
        <v>#N/A</v>
      </c>
      <c r="HJ68" s="179" t="e">
        <f t="shared" si="427"/>
        <v>#N/A</v>
      </c>
      <c r="HK68" s="179" t="e">
        <f t="shared" si="428"/>
        <v>#N/A</v>
      </c>
      <c r="HL68" s="179" t="e">
        <f t="shared" si="429"/>
        <v>#N/A</v>
      </c>
      <c r="HM68" s="179" t="e">
        <f t="shared" si="430"/>
        <v>#N/A</v>
      </c>
      <c r="HN68" s="179" t="e">
        <f t="shared" si="431"/>
        <v>#N/A</v>
      </c>
      <c r="HO68" s="179" t="e">
        <f t="shared" si="432"/>
        <v>#N/A</v>
      </c>
    </row>
    <row r="69" spans="1:223" hidden="1" x14ac:dyDescent="0.25">
      <c r="A69" s="4">
        <v>66</v>
      </c>
      <c r="B69" s="104" t="str">
        <f t="shared" ref="B69:B103" si="511">IF(C69&gt;0,C69*(1+$B$2),"")</f>
        <v/>
      </c>
      <c r="C69" s="103"/>
      <c r="D69" s="104" t="str">
        <f t="shared" ref="D69:D103" si="512">IF(C69&gt;0,C69*(1+$D$2),"")</f>
        <v/>
      </c>
      <c r="E69" s="38" t="str">
        <f t="shared" si="505"/>
        <v/>
      </c>
      <c r="F69" s="38" t="str">
        <f t="shared" si="506"/>
        <v/>
      </c>
      <c r="G69" s="81" t="str">
        <f t="shared" ref="G69:G103" si="513">IF(AND(B69&gt;0,C69&gt;0,D69&gt;0),(B69+(4*C69)+D69)/6,"")</f>
        <v/>
      </c>
      <c r="H69" s="24"/>
      <c r="I69" s="61"/>
      <c r="J69" s="82" t="str">
        <f>IF(AND(B69&gt;0,C69&gt;0,D69&gt;0,NOT(ISBLANK(H69))),(D69-B69)*VLOOKUP(H69,VLookups!$A$2:$B$8,2,FALSE),"")</f>
        <v/>
      </c>
      <c r="K69" s="83" t="str">
        <f t="shared" si="507"/>
        <v/>
      </c>
      <c r="L69" s="103"/>
      <c r="M69" s="34" t="str">
        <f>IF(AND(L69&gt;0,C69&gt;0,J69&gt;0,NOT(ISBLANK(H69))),ABS(VLOOKUP($L$1,VLookups!$A$38:$B$39,2,FALSE)-_xlfn.NORM.DIST(L69,G69,J69,TRUE)),"")</f>
        <v/>
      </c>
      <c r="N69" s="102" t="str">
        <f>IF(AND($B69&gt;0,$C69&gt;0,$D69&gt;0,NOT(ISBLANK($H69))),_xlfn.NORM.INV(ABS(VLOOKUP($L$1,VLookups!$A$38:$B$39,2,FALSE)-N$3),$G69,$J69),"")</f>
        <v/>
      </c>
      <c r="O69" s="101" t="str">
        <f>IF(AND($B69&gt;0,$C69&gt;0,$D69&gt;0,NOT(ISBLANK($H69))),_xlfn.NORM.INV(ABS(VLOOKUP($L$1,VLookups!$A$38:$B$39,2,FALSE)-O$3),$G69,$J69),"")</f>
        <v/>
      </c>
      <c r="P69" s="102" t="str">
        <f>IF(AND($B69&gt;0,$C69&gt;0,$D69&gt;0,NOT(ISBLANK($H69))),_xlfn.NORM.INV(ABS(VLOOKUP($L$1,VLookups!$A$38:$B$39,2,FALSE)-P$3),$G69,$J69),"")</f>
        <v/>
      </c>
      <c r="Q69" s="101" t="str">
        <f>IF(AND($B69&gt;0,$C69&gt;0,$D69&gt;0,NOT(ISBLANK($H69))),_xlfn.NORM.INV(ABS(VLOOKUP($L$1,VLookups!$A$38:$B$39,2,FALSE)-Q$3),$G69,$J69),"")</f>
        <v/>
      </c>
      <c r="R69" s="102" t="str">
        <f>IF(AND($B69&gt;0,$C69&gt;0,$D69&gt;0,NOT(ISBLANK($H69))),_xlfn.NORM.INV(ABS(VLOOKUP($L$1,VLookups!$A$38:$B$39,2,FALSE)-R$3),$G69,$J69),"")</f>
        <v/>
      </c>
      <c r="S69" s="101" t="str">
        <f>IF(AND($B69&gt;0,$C69&gt;0,$D69&gt;0,NOT(ISBLANK($H69))),_xlfn.NORM.INV(ABS(VLOOKUP($L$1,VLookups!$A$38:$B$39,2,FALSE)-S$3),$G69,$J69),"")</f>
        <v/>
      </c>
      <c r="T69" s="5"/>
      <c r="U69" s="178" t="str">
        <f t="shared" ref="U69:U103" si="514">IF(AND(B69&gt;0,C69&gt;0,D69&gt;0),ABS(B69-D69)/60,"")</f>
        <v/>
      </c>
      <c r="V69" s="52" t="str">
        <f t="shared" ref="V69:AO69" si="515">IF(ISNONTEXT($U69),W69-$U69,"")</f>
        <v/>
      </c>
      <c r="W69" s="52" t="str">
        <f t="shared" si="515"/>
        <v/>
      </c>
      <c r="X69" s="52" t="str">
        <f t="shared" si="515"/>
        <v/>
      </c>
      <c r="Y69" s="52" t="str">
        <f t="shared" si="515"/>
        <v/>
      </c>
      <c r="Z69" s="52" t="str">
        <f t="shared" si="515"/>
        <v/>
      </c>
      <c r="AA69" s="52" t="str">
        <f t="shared" si="515"/>
        <v/>
      </c>
      <c r="AB69" s="52" t="str">
        <f t="shared" si="515"/>
        <v/>
      </c>
      <c r="AC69" s="52" t="str">
        <f t="shared" si="515"/>
        <v/>
      </c>
      <c r="AD69" s="52" t="str">
        <f t="shared" si="515"/>
        <v/>
      </c>
      <c r="AE69" s="52" t="str">
        <f t="shared" si="515"/>
        <v/>
      </c>
      <c r="AF69" s="52" t="str">
        <f t="shared" si="515"/>
        <v/>
      </c>
      <c r="AG69" s="52" t="str">
        <f t="shared" si="515"/>
        <v/>
      </c>
      <c r="AH69" s="52" t="str">
        <f t="shared" si="515"/>
        <v/>
      </c>
      <c r="AI69" s="52" t="str">
        <f t="shared" si="515"/>
        <v/>
      </c>
      <c r="AJ69" s="52" t="str">
        <f t="shared" si="515"/>
        <v/>
      </c>
      <c r="AK69" s="52" t="str">
        <f t="shared" si="515"/>
        <v/>
      </c>
      <c r="AL69" s="52" t="str">
        <f t="shared" si="515"/>
        <v/>
      </c>
      <c r="AM69" s="52" t="str">
        <f t="shared" si="515"/>
        <v/>
      </c>
      <c r="AN69" s="52" t="str">
        <f t="shared" si="515"/>
        <v/>
      </c>
      <c r="AO69" s="52" t="str">
        <f t="shared" si="515"/>
        <v/>
      </c>
      <c r="AP69" s="193" t="str">
        <f t="shared" ref="AP69:AP103" si="516">IF(ISNONTEXT($U69),$B69,"")</f>
        <v/>
      </c>
      <c r="AQ69" s="52" t="str">
        <f t="shared" ref="AQ69:DB69" si="517">IF(ISNONTEXT($U69),AP69+$U69,"")</f>
        <v/>
      </c>
      <c r="AR69" s="52" t="str">
        <f t="shared" si="517"/>
        <v/>
      </c>
      <c r="AS69" s="52" t="str">
        <f t="shared" si="517"/>
        <v/>
      </c>
      <c r="AT69" s="52" t="str">
        <f t="shared" si="517"/>
        <v/>
      </c>
      <c r="AU69" s="52" t="str">
        <f t="shared" si="517"/>
        <v/>
      </c>
      <c r="AV69" s="52" t="str">
        <f t="shared" si="517"/>
        <v/>
      </c>
      <c r="AW69" s="52" t="str">
        <f t="shared" si="517"/>
        <v/>
      </c>
      <c r="AX69" s="52" t="str">
        <f t="shared" si="517"/>
        <v/>
      </c>
      <c r="AY69" s="52" t="str">
        <f t="shared" si="517"/>
        <v/>
      </c>
      <c r="AZ69" s="52" t="str">
        <f t="shared" si="517"/>
        <v/>
      </c>
      <c r="BA69" s="52" t="str">
        <f t="shared" si="517"/>
        <v/>
      </c>
      <c r="BB69" s="52" t="str">
        <f t="shared" si="517"/>
        <v/>
      </c>
      <c r="BC69" s="52" t="str">
        <f t="shared" si="517"/>
        <v/>
      </c>
      <c r="BD69" s="52" t="str">
        <f t="shared" si="517"/>
        <v/>
      </c>
      <c r="BE69" s="52" t="str">
        <f t="shared" si="517"/>
        <v/>
      </c>
      <c r="BF69" s="52" t="str">
        <f t="shared" si="517"/>
        <v/>
      </c>
      <c r="BG69" s="52" t="str">
        <f t="shared" si="517"/>
        <v/>
      </c>
      <c r="BH69" s="52" t="str">
        <f t="shared" si="517"/>
        <v/>
      </c>
      <c r="BI69" s="52" t="str">
        <f t="shared" si="517"/>
        <v/>
      </c>
      <c r="BJ69" s="52" t="str">
        <f t="shared" si="517"/>
        <v/>
      </c>
      <c r="BK69" s="52" t="str">
        <f t="shared" si="517"/>
        <v/>
      </c>
      <c r="BL69" s="52" t="str">
        <f t="shared" si="517"/>
        <v/>
      </c>
      <c r="BM69" s="52" t="str">
        <f t="shared" si="517"/>
        <v/>
      </c>
      <c r="BN69" s="52" t="str">
        <f t="shared" si="517"/>
        <v/>
      </c>
      <c r="BO69" s="52" t="str">
        <f t="shared" si="517"/>
        <v/>
      </c>
      <c r="BP69" s="52" t="str">
        <f t="shared" si="517"/>
        <v/>
      </c>
      <c r="BQ69" s="52" t="str">
        <f t="shared" si="517"/>
        <v/>
      </c>
      <c r="BR69" s="52" t="str">
        <f t="shared" si="517"/>
        <v/>
      </c>
      <c r="BS69" s="52" t="str">
        <f t="shared" si="517"/>
        <v/>
      </c>
      <c r="BT69" s="52" t="str">
        <f t="shared" si="517"/>
        <v/>
      </c>
      <c r="BU69" s="52" t="str">
        <f t="shared" si="517"/>
        <v/>
      </c>
      <c r="BV69" s="52" t="str">
        <f t="shared" si="517"/>
        <v/>
      </c>
      <c r="BW69" s="52" t="str">
        <f t="shared" si="517"/>
        <v/>
      </c>
      <c r="BX69" s="52" t="str">
        <f t="shared" si="517"/>
        <v/>
      </c>
      <c r="BY69" s="52" t="str">
        <f t="shared" si="517"/>
        <v/>
      </c>
      <c r="BZ69" s="52" t="str">
        <f t="shared" si="517"/>
        <v/>
      </c>
      <c r="CA69" s="52" t="str">
        <f t="shared" si="517"/>
        <v/>
      </c>
      <c r="CB69" s="52" t="str">
        <f t="shared" si="517"/>
        <v/>
      </c>
      <c r="CC69" s="52" t="str">
        <f t="shared" si="517"/>
        <v/>
      </c>
      <c r="CD69" s="52" t="str">
        <f t="shared" si="517"/>
        <v/>
      </c>
      <c r="CE69" s="52" t="str">
        <f t="shared" si="517"/>
        <v/>
      </c>
      <c r="CF69" s="52" t="str">
        <f t="shared" si="517"/>
        <v/>
      </c>
      <c r="CG69" s="52" t="str">
        <f t="shared" si="517"/>
        <v/>
      </c>
      <c r="CH69" s="52" t="str">
        <f t="shared" si="517"/>
        <v/>
      </c>
      <c r="CI69" s="52" t="str">
        <f t="shared" si="517"/>
        <v/>
      </c>
      <c r="CJ69" s="52" t="str">
        <f t="shared" si="517"/>
        <v/>
      </c>
      <c r="CK69" s="52" t="str">
        <f t="shared" si="517"/>
        <v/>
      </c>
      <c r="CL69" s="52" t="str">
        <f t="shared" si="517"/>
        <v/>
      </c>
      <c r="CM69" s="52" t="str">
        <f t="shared" si="517"/>
        <v/>
      </c>
      <c r="CN69" s="52" t="str">
        <f t="shared" si="517"/>
        <v/>
      </c>
      <c r="CO69" s="52" t="str">
        <f t="shared" si="517"/>
        <v/>
      </c>
      <c r="CP69" s="52" t="str">
        <f t="shared" si="517"/>
        <v/>
      </c>
      <c r="CQ69" s="52" t="str">
        <f t="shared" si="517"/>
        <v/>
      </c>
      <c r="CR69" s="52" t="str">
        <f t="shared" si="517"/>
        <v/>
      </c>
      <c r="CS69" s="52" t="str">
        <f t="shared" si="517"/>
        <v/>
      </c>
      <c r="CT69" s="52" t="str">
        <f t="shared" si="517"/>
        <v/>
      </c>
      <c r="CU69" s="52" t="str">
        <f t="shared" si="517"/>
        <v/>
      </c>
      <c r="CV69" s="52" t="str">
        <f t="shared" si="517"/>
        <v/>
      </c>
      <c r="CW69" s="52" t="str">
        <f t="shared" si="517"/>
        <v/>
      </c>
      <c r="CX69" s="52" t="str">
        <f t="shared" si="517"/>
        <v/>
      </c>
      <c r="CY69" s="52" t="str">
        <f t="shared" si="517"/>
        <v/>
      </c>
      <c r="CZ69" s="52" t="str">
        <f t="shared" si="517"/>
        <v/>
      </c>
      <c r="DA69" s="52" t="str">
        <f t="shared" si="517"/>
        <v/>
      </c>
      <c r="DB69" s="52" t="str">
        <f t="shared" si="517"/>
        <v/>
      </c>
      <c r="DC69" s="52" t="str">
        <f t="shared" ref="DC69:DR69" si="518">IF(ISNONTEXT($U69),DB69+$U69,"")</f>
        <v/>
      </c>
      <c r="DD69" s="52" t="str">
        <f t="shared" si="518"/>
        <v/>
      </c>
      <c r="DE69" s="52" t="str">
        <f t="shared" si="518"/>
        <v/>
      </c>
      <c r="DF69" s="52" t="str">
        <f t="shared" si="518"/>
        <v/>
      </c>
      <c r="DG69" s="52" t="str">
        <f t="shared" si="518"/>
        <v/>
      </c>
      <c r="DH69" s="52" t="str">
        <f t="shared" si="518"/>
        <v/>
      </c>
      <c r="DI69" s="52" t="str">
        <f t="shared" si="518"/>
        <v/>
      </c>
      <c r="DJ69" s="52" t="str">
        <f t="shared" si="518"/>
        <v/>
      </c>
      <c r="DK69" s="52" t="str">
        <f t="shared" si="518"/>
        <v/>
      </c>
      <c r="DL69" s="52" t="str">
        <f t="shared" si="518"/>
        <v/>
      </c>
      <c r="DM69" s="52" t="str">
        <f t="shared" si="518"/>
        <v/>
      </c>
      <c r="DN69" s="52" t="str">
        <f t="shared" si="518"/>
        <v/>
      </c>
      <c r="DO69" s="52" t="str">
        <f t="shared" si="518"/>
        <v/>
      </c>
      <c r="DP69" s="52" t="str">
        <f t="shared" si="518"/>
        <v/>
      </c>
      <c r="DQ69" s="52" t="str">
        <f t="shared" si="518"/>
        <v/>
      </c>
      <c r="DR69" s="52" t="str">
        <f t="shared" si="518"/>
        <v/>
      </c>
      <c r="DS69" s="179" t="e">
        <f t="shared" si="332"/>
        <v>#N/A</v>
      </c>
      <c r="DT69" s="179" t="e">
        <f t="shared" si="333"/>
        <v>#N/A</v>
      </c>
      <c r="DU69" s="179" t="e">
        <f t="shared" si="334"/>
        <v>#N/A</v>
      </c>
      <c r="DV69" s="179" t="e">
        <f t="shared" si="335"/>
        <v>#N/A</v>
      </c>
      <c r="DW69" s="179" t="e">
        <f t="shared" si="336"/>
        <v>#N/A</v>
      </c>
      <c r="DX69" s="179" t="e">
        <f t="shared" si="337"/>
        <v>#N/A</v>
      </c>
      <c r="DY69" s="179" t="e">
        <f t="shared" si="338"/>
        <v>#N/A</v>
      </c>
      <c r="DZ69" s="179" t="e">
        <f t="shared" si="339"/>
        <v>#N/A</v>
      </c>
      <c r="EA69" s="179" t="e">
        <f t="shared" si="340"/>
        <v>#N/A</v>
      </c>
      <c r="EB69" s="179" t="e">
        <f t="shared" si="341"/>
        <v>#N/A</v>
      </c>
      <c r="EC69" s="179" t="e">
        <f t="shared" si="342"/>
        <v>#N/A</v>
      </c>
      <c r="ED69" s="179" t="e">
        <f t="shared" si="343"/>
        <v>#N/A</v>
      </c>
      <c r="EE69" s="179" t="e">
        <f t="shared" si="344"/>
        <v>#N/A</v>
      </c>
      <c r="EF69" s="179" t="e">
        <f t="shared" si="345"/>
        <v>#N/A</v>
      </c>
      <c r="EG69" s="179" t="e">
        <f t="shared" si="346"/>
        <v>#N/A</v>
      </c>
      <c r="EH69" s="179" t="e">
        <f t="shared" si="347"/>
        <v>#N/A</v>
      </c>
      <c r="EI69" s="179" t="e">
        <f t="shared" si="348"/>
        <v>#N/A</v>
      </c>
      <c r="EJ69" s="179" t="e">
        <f t="shared" si="349"/>
        <v>#N/A</v>
      </c>
      <c r="EK69" s="179" t="e">
        <f t="shared" si="350"/>
        <v>#N/A</v>
      </c>
      <c r="EL69" s="179" t="e">
        <f t="shared" si="351"/>
        <v>#N/A</v>
      </c>
      <c r="EM69" s="179" t="e">
        <f t="shared" si="352"/>
        <v>#N/A</v>
      </c>
      <c r="EN69" s="179" t="e">
        <f t="shared" si="353"/>
        <v>#N/A</v>
      </c>
      <c r="EO69" s="179" t="e">
        <f t="shared" si="354"/>
        <v>#N/A</v>
      </c>
      <c r="EP69" s="179" t="e">
        <f t="shared" si="355"/>
        <v>#N/A</v>
      </c>
      <c r="EQ69" s="179" t="e">
        <f t="shared" si="356"/>
        <v>#N/A</v>
      </c>
      <c r="ER69" s="179" t="e">
        <f t="shared" si="357"/>
        <v>#N/A</v>
      </c>
      <c r="ES69" s="179" t="e">
        <f t="shared" si="358"/>
        <v>#N/A</v>
      </c>
      <c r="ET69" s="179" t="e">
        <f t="shared" si="359"/>
        <v>#N/A</v>
      </c>
      <c r="EU69" s="179" t="e">
        <f t="shared" si="360"/>
        <v>#N/A</v>
      </c>
      <c r="EV69" s="179" t="e">
        <f t="shared" si="361"/>
        <v>#N/A</v>
      </c>
      <c r="EW69" s="179" t="e">
        <f t="shared" si="362"/>
        <v>#N/A</v>
      </c>
      <c r="EX69" s="179" t="e">
        <f t="shared" si="363"/>
        <v>#N/A</v>
      </c>
      <c r="EY69" s="179" t="e">
        <f t="shared" si="364"/>
        <v>#N/A</v>
      </c>
      <c r="EZ69" s="179" t="e">
        <f t="shared" si="365"/>
        <v>#N/A</v>
      </c>
      <c r="FA69" s="179" t="e">
        <f t="shared" si="366"/>
        <v>#N/A</v>
      </c>
      <c r="FB69" s="179" t="e">
        <f t="shared" si="367"/>
        <v>#N/A</v>
      </c>
      <c r="FC69" s="179" t="e">
        <f t="shared" si="368"/>
        <v>#N/A</v>
      </c>
      <c r="FD69" s="179" t="e">
        <f t="shared" si="369"/>
        <v>#N/A</v>
      </c>
      <c r="FE69" s="179" t="e">
        <f t="shared" si="370"/>
        <v>#N/A</v>
      </c>
      <c r="FF69" s="179" t="e">
        <f t="shared" si="371"/>
        <v>#N/A</v>
      </c>
      <c r="FG69" s="179" t="e">
        <f t="shared" si="372"/>
        <v>#N/A</v>
      </c>
      <c r="FH69" s="179" t="e">
        <f t="shared" si="373"/>
        <v>#N/A</v>
      </c>
      <c r="FI69" s="179" t="e">
        <f t="shared" si="374"/>
        <v>#N/A</v>
      </c>
      <c r="FJ69" s="179" t="e">
        <f t="shared" si="375"/>
        <v>#N/A</v>
      </c>
      <c r="FK69" s="179" t="e">
        <f t="shared" si="376"/>
        <v>#N/A</v>
      </c>
      <c r="FL69" s="179" t="e">
        <f t="shared" si="377"/>
        <v>#N/A</v>
      </c>
      <c r="FM69" s="179" t="e">
        <f t="shared" si="378"/>
        <v>#N/A</v>
      </c>
      <c r="FN69" s="179" t="e">
        <f t="shared" si="379"/>
        <v>#N/A</v>
      </c>
      <c r="FO69" s="179" t="e">
        <f t="shared" si="380"/>
        <v>#N/A</v>
      </c>
      <c r="FP69" s="179" t="e">
        <f t="shared" si="381"/>
        <v>#N/A</v>
      </c>
      <c r="FQ69" s="179" t="e">
        <f t="shared" si="382"/>
        <v>#N/A</v>
      </c>
      <c r="FR69" s="179" t="e">
        <f t="shared" si="383"/>
        <v>#N/A</v>
      </c>
      <c r="FS69" s="179" t="e">
        <f t="shared" si="384"/>
        <v>#N/A</v>
      </c>
      <c r="FT69" s="179" t="e">
        <f t="shared" si="385"/>
        <v>#N/A</v>
      </c>
      <c r="FU69" s="179" t="e">
        <f t="shared" si="386"/>
        <v>#N/A</v>
      </c>
      <c r="FV69" s="179" t="e">
        <f t="shared" si="387"/>
        <v>#N/A</v>
      </c>
      <c r="FW69" s="179" t="e">
        <f t="shared" si="388"/>
        <v>#N/A</v>
      </c>
      <c r="FX69" s="179" t="e">
        <f t="shared" si="389"/>
        <v>#N/A</v>
      </c>
      <c r="FY69" s="179" t="e">
        <f t="shared" si="390"/>
        <v>#N/A</v>
      </c>
      <c r="FZ69" s="179" t="e">
        <f t="shared" si="391"/>
        <v>#N/A</v>
      </c>
      <c r="GA69" s="179" t="e">
        <f t="shared" si="392"/>
        <v>#N/A</v>
      </c>
      <c r="GB69" s="179" t="e">
        <f t="shared" si="393"/>
        <v>#N/A</v>
      </c>
      <c r="GC69" s="179" t="e">
        <f t="shared" si="394"/>
        <v>#N/A</v>
      </c>
      <c r="GD69" s="179" t="e">
        <f t="shared" si="395"/>
        <v>#N/A</v>
      </c>
      <c r="GE69" s="179" t="e">
        <f t="shared" si="396"/>
        <v>#N/A</v>
      </c>
      <c r="GF69" s="179" t="e">
        <f t="shared" si="397"/>
        <v>#N/A</v>
      </c>
      <c r="GG69" s="179" t="e">
        <f t="shared" si="398"/>
        <v>#N/A</v>
      </c>
      <c r="GH69" s="179" t="e">
        <f t="shared" si="399"/>
        <v>#N/A</v>
      </c>
      <c r="GI69" s="179" t="e">
        <f t="shared" si="400"/>
        <v>#N/A</v>
      </c>
      <c r="GJ69" s="179" t="e">
        <f t="shared" si="401"/>
        <v>#N/A</v>
      </c>
      <c r="GK69" s="179" t="e">
        <f t="shared" si="402"/>
        <v>#N/A</v>
      </c>
      <c r="GL69" s="179" t="e">
        <f t="shared" si="403"/>
        <v>#N/A</v>
      </c>
      <c r="GM69" s="179" t="e">
        <f t="shared" si="404"/>
        <v>#N/A</v>
      </c>
      <c r="GN69" s="179" t="e">
        <f t="shared" si="405"/>
        <v>#N/A</v>
      </c>
      <c r="GO69" s="179" t="e">
        <f t="shared" si="406"/>
        <v>#N/A</v>
      </c>
      <c r="GP69" s="179" t="e">
        <f t="shared" si="407"/>
        <v>#N/A</v>
      </c>
      <c r="GQ69" s="179" t="e">
        <f t="shared" si="408"/>
        <v>#N/A</v>
      </c>
      <c r="GR69" s="179" t="e">
        <f t="shared" si="409"/>
        <v>#N/A</v>
      </c>
      <c r="GS69" s="179" t="e">
        <f t="shared" si="410"/>
        <v>#N/A</v>
      </c>
      <c r="GT69" s="179" t="e">
        <f t="shared" si="411"/>
        <v>#N/A</v>
      </c>
      <c r="GU69" s="179" t="e">
        <f t="shared" si="412"/>
        <v>#N/A</v>
      </c>
      <c r="GV69" s="179" t="e">
        <f t="shared" si="413"/>
        <v>#N/A</v>
      </c>
      <c r="GW69" s="179" t="e">
        <f t="shared" si="414"/>
        <v>#N/A</v>
      </c>
      <c r="GX69" s="179" t="e">
        <f t="shared" si="415"/>
        <v>#N/A</v>
      </c>
      <c r="GY69" s="179" t="e">
        <f t="shared" si="416"/>
        <v>#N/A</v>
      </c>
      <c r="GZ69" s="179" t="e">
        <f t="shared" si="417"/>
        <v>#N/A</v>
      </c>
      <c r="HA69" s="179" t="e">
        <f t="shared" si="418"/>
        <v>#N/A</v>
      </c>
      <c r="HB69" s="179" t="e">
        <f t="shared" si="419"/>
        <v>#N/A</v>
      </c>
      <c r="HC69" s="179" t="e">
        <f t="shared" si="420"/>
        <v>#N/A</v>
      </c>
      <c r="HD69" s="179" t="e">
        <f t="shared" si="421"/>
        <v>#N/A</v>
      </c>
      <c r="HE69" s="179" t="e">
        <f t="shared" si="422"/>
        <v>#N/A</v>
      </c>
      <c r="HF69" s="179" t="e">
        <f t="shared" si="423"/>
        <v>#N/A</v>
      </c>
      <c r="HG69" s="179" t="e">
        <f t="shared" si="424"/>
        <v>#N/A</v>
      </c>
      <c r="HH69" s="179" t="e">
        <f t="shared" si="425"/>
        <v>#N/A</v>
      </c>
      <c r="HI69" s="179" t="e">
        <f t="shared" si="426"/>
        <v>#N/A</v>
      </c>
      <c r="HJ69" s="179" t="e">
        <f t="shared" si="427"/>
        <v>#N/A</v>
      </c>
      <c r="HK69" s="179" t="e">
        <f t="shared" si="428"/>
        <v>#N/A</v>
      </c>
      <c r="HL69" s="179" t="e">
        <f t="shared" si="429"/>
        <v>#N/A</v>
      </c>
      <c r="HM69" s="179" t="e">
        <f t="shared" si="430"/>
        <v>#N/A</v>
      </c>
      <c r="HN69" s="179" t="e">
        <f t="shared" si="431"/>
        <v>#N/A</v>
      </c>
      <c r="HO69" s="179" t="e">
        <f t="shared" si="432"/>
        <v>#N/A</v>
      </c>
    </row>
    <row r="70" spans="1:223" hidden="1" x14ac:dyDescent="0.25">
      <c r="A70" s="4">
        <v>67</v>
      </c>
      <c r="B70" s="104" t="str">
        <f t="shared" si="511"/>
        <v/>
      </c>
      <c r="C70" s="103"/>
      <c r="D70" s="104" t="str">
        <f t="shared" si="512"/>
        <v/>
      </c>
      <c r="E70" s="38" t="str">
        <f t="shared" si="505"/>
        <v/>
      </c>
      <c r="F70" s="38" t="str">
        <f t="shared" si="506"/>
        <v/>
      </c>
      <c r="G70" s="81" t="str">
        <f t="shared" si="513"/>
        <v/>
      </c>
      <c r="H70" s="24"/>
      <c r="I70" s="61"/>
      <c r="J70" s="82" t="str">
        <f>IF(AND(B70&gt;0,C70&gt;0,D70&gt;0,NOT(ISBLANK(H70))),(D70-B70)*VLOOKUP(H70,VLookups!$A$2:$B$8,2,FALSE),"")</f>
        <v/>
      </c>
      <c r="K70" s="83" t="str">
        <f t="shared" si="507"/>
        <v/>
      </c>
      <c r="L70" s="103"/>
      <c r="M70" s="34" t="str">
        <f>IF(AND(L70&gt;0,C70&gt;0,J70&gt;0,NOT(ISBLANK(H70))),ABS(VLOOKUP($L$1,VLookups!$A$38:$B$39,2,FALSE)-_xlfn.NORM.DIST(L70,G70,J70,TRUE)),"")</f>
        <v/>
      </c>
      <c r="N70" s="102" t="str">
        <f>IF(AND($B70&gt;0,$C70&gt;0,$D70&gt;0,NOT(ISBLANK($H70))),_xlfn.NORM.INV(ABS(VLOOKUP($L$1,VLookups!$A$38:$B$39,2,FALSE)-N$3),$G70,$J70),"")</f>
        <v/>
      </c>
      <c r="O70" s="101" t="str">
        <f>IF(AND($B70&gt;0,$C70&gt;0,$D70&gt;0,NOT(ISBLANK($H70))),_xlfn.NORM.INV(ABS(VLOOKUP($L$1,VLookups!$A$38:$B$39,2,FALSE)-O$3),$G70,$J70),"")</f>
        <v/>
      </c>
      <c r="P70" s="102" t="str">
        <f>IF(AND($B70&gt;0,$C70&gt;0,$D70&gt;0,NOT(ISBLANK($H70))),_xlfn.NORM.INV(ABS(VLOOKUP($L$1,VLookups!$A$38:$B$39,2,FALSE)-P$3),$G70,$J70),"")</f>
        <v/>
      </c>
      <c r="Q70" s="101" t="str">
        <f>IF(AND($B70&gt;0,$C70&gt;0,$D70&gt;0,NOT(ISBLANK($H70))),_xlfn.NORM.INV(ABS(VLOOKUP($L$1,VLookups!$A$38:$B$39,2,FALSE)-Q$3),$G70,$J70),"")</f>
        <v/>
      </c>
      <c r="R70" s="102" t="str">
        <f>IF(AND($B70&gt;0,$C70&gt;0,$D70&gt;0,NOT(ISBLANK($H70))),_xlfn.NORM.INV(ABS(VLOOKUP($L$1,VLookups!$A$38:$B$39,2,FALSE)-R$3),$G70,$J70),"")</f>
        <v/>
      </c>
      <c r="S70" s="101" t="str">
        <f>IF(AND($B70&gt;0,$C70&gt;0,$D70&gt;0,NOT(ISBLANK($H70))),_xlfn.NORM.INV(ABS(VLOOKUP($L$1,VLookups!$A$38:$B$39,2,FALSE)-S$3),$G70,$J70),"")</f>
        <v/>
      </c>
      <c r="T70" s="5"/>
      <c r="U70" s="178" t="str">
        <f t="shared" si="514"/>
        <v/>
      </c>
      <c r="V70" s="52" t="str">
        <f t="shared" ref="V70:AO70" si="519">IF(ISNONTEXT($U70),W70-$U70,"")</f>
        <v/>
      </c>
      <c r="W70" s="52" t="str">
        <f t="shared" si="519"/>
        <v/>
      </c>
      <c r="X70" s="52" t="str">
        <f t="shared" si="519"/>
        <v/>
      </c>
      <c r="Y70" s="52" t="str">
        <f t="shared" si="519"/>
        <v/>
      </c>
      <c r="Z70" s="52" t="str">
        <f t="shared" si="519"/>
        <v/>
      </c>
      <c r="AA70" s="52" t="str">
        <f t="shared" si="519"/>
        <v/>
      </c>
      <c r="AB70" s="52" t="str">
        <f t="shared" si="519"/>
        <v/>
      </c>
      <c r="AC70" s="52" t="str">
        <f t="shared" si="519"/>
        <v/>
      </c>
      <c r="AD70" s="52" t="str">
        <f t="shared" si="519"/>
        <v/>
      </c>
      <c r="AE70" s="52" t="str">
        <f t="shared" si="519"/>
        <v/>
      </c>
      <c r="AF70" s="52" t="str">
        <f t="shared" si="519"/>
        <v/>
      </c>
      <c r="AG70" s="52" t="str">
        <f t="shared" si="519"/>
        <v/>
      </c>
      <c r="AH70" s="52" t="str">
        <f t="shared" si="519"/>
        <v/>
      </c>
      <c r="AI70" s="52" t="str">
        <f t="shared" si="519"/>
        <v/>
      </c>
      <c r="AJ70" s="52" t="str">
        <f t="shared" si="519"/>
        <v/>
      </c>
      <c r="AK70" s="52" t="str">
        <f t="shared" si="519"/>
        <v/>
      </c>
      <c r="AL70" s="52" t="str">
        <f t="shared" si="519"/>
        <v/>
      </c>
      <c r="AM70" s="52" t="str">
        <f t="shared" si="519"/>
        <v/>
      </c>
      <c r="AN70" s="52" t="str">
        <f t="shared" si="519"/>
        <v/>
      </c>
      <c r="AO70" s="52" t="str">
        <f t="shared" si="519"/>
        <v/>
      </c>
      <c r="AP70" s="193" t="str">
        <f t="shared" si="516"/>
        <v/>
      </c>
      <c r="AQ70" s="52" t="str">
        <f t="shared" ref="AQ70:DB70" si="520">IF(ISNONTEXT($U70),AP70+$U70,"")</f>
        <v/>
      </c>
      <c r="AR70" s="52" t="str">
        <f t="shared" si="520"/>
        <v/>
      </c>
      <c r="AS70" s="52" t="str">
        <f t="shared" si="520"/>
        <v/>
      </c>
      <c r="AT70" s="52" t="str">
        <f t="shared" si="520"/>
        <v/>
      </c>
      <c r="AU70" s="52" t="str">
        <f t="shared" si="520"/>
        <v/>
      </c>
      <c r="AV70" s="52" t="str">
        <f t="shared" si="520"/>
        <v/>
      </c>
      <c r="AW70" s="52" t="str">
        <f t="shared" si="520"/>
        <v/>
      </c>
      <c r="AX70" s="52" t="str">
        <f t="shared" si="520"/>
        <v/>
      </c>
      <c r="AY70" s="52" t="str">
        <f t="shared" si="520"/>
        <v/>
      </c>
      <c r="AZ70" s="52" t="str">
        <f t="shared" si="520"/>
        <v/>
      </c>
      <c r="BA70" s="52" t="str">
        <f t="shared" si="520"/>
        <v/>
      </c>
      <c r="BB70" s="52" t="str">
        <f t="shared" si="520"/>
        <v/>
      </c>
      <c r="BC70" s="52" t="str">
        <f t="shared" si="520"/>
        <v/>
      </c>
      <c r="BD70" s="52" t="str">
        <f t="shared" si="520"/>
        <v/>
      </c>
      <c r="BE70" s="52" t="str">
        <f t="shared" si="520"/>
        <v/>
      </c>
      <c r="BF70" s="52" t="str">
        <f t="shared" si="520"/>
        <v/>
      </c>
      <c r="BG70" s="52" t="str">
        <f t="shared" si="520"/>
        <v/>
      </c>
      <c r="BH70" s="52" t="str">
        <f t="shared" si="520"/>
        <v/>
      </c>
      <c r="BI70" s="52" t="str">
        <f t="shared" si="520"/>
        <v/>
      </c>
      <c r="BJ70" s="52" t="str">
        <f t="shared" si="520"/>
        <v/>
      </c>
      <c r="BK70" s="52" t="str">
        <f t="shared" si="520"/>
        <v/>
      </c>
      <c r="BL70" s="52" t="str">
        <f t="shared" si="520"/>
        <v/>
      </c>
      <c r="BM70" s="52" t="str">
        <f t="shared" si="520"/>
        <v/>
      </c>
      <c r="BN70" s="52" t="str">
        <f t="shared" si="520"/>
        <v/>
      </c>
      <c r="BO70" s="52" t="str">
        <f t="shared" si="520"/>
        <v/>
      </c>
      <c r="BP70" s="52" t="str">
        <f t="shared" si="520"/>
        <v/>
      </c>
      <c r="BQ70" s="52" t="str">
        <f t="shared" si="520"/>
        <v/>
      </c>
      <c r="BR70" s="52" t="str">
        <f t="shared" si="520"/>
        <v/>
      </c>
      <c r="BS70" s="52" t="str">
        <f t="shared" si="520"/>
        <v/>
      </c>
      <c r="BT70" s="52" t="str">
        <f t="shared" si="520"/>
        <v/>
      </c>
      <c r="BU70" s="52" t="str">
        <f t="shared" si="520"/>
        <v/>
      </c>
      <c r="BV70" s="52" t="str">
        <f t="shared" si="520"/>
        <v/>
      </c>
      <c r="BW70" s="52" t="str">
        <f t="shared" si="520"/>
        <v/>
      </c>
      <c r="BX70" s="52" t="str">
        <f t="shared" si="520"/>
        <v/>
      </c>
      <c r="BY70" s="52" t="str">
        <f t="shared" si="520"/>
        <v/>
      </c>
      <c r="BZ70" s="52" t="str">
        <f t="shared" si="520"/>
        <v/>
      </c>
      <c r="CA70" s="52" t="str">
        <f t="shared" si="520"/>
        <v/>
      </c>
      <c r="CB70" s="52" t="str">
        <f t="shared" si="520"/>
        <v/>
      </c>
      <c r="CC70" s="52" t="str">
        <f t="shared" si="520"/>
        <v/>
      </c>
      <c r="CD70" s="52" t="str">
        <f t="shared" si="520"/>
        <v/>
      </c>
      <c r="CE70" s="52" t="str">
        <f t="shared" si="520"/>
        <v/>
      </c>
      <c r="CF70" s="52" t="str">
        <f t="shared" si="520"/>
        <v/>
      </c>
      <c r="CG70" s="52" t="str">
        <f t="shared" si="520"/>
        <v/>
      </c>
      <c r="CH70" s="52" t="str">
        <f t="shared" si="520"/>
        <v/>
      </c>
      <c r="CI70" s="52" t="str">
        <f t="shared" si="520"/>
        <v/>
      </c>
      <c r="CJ70" s="52" t="str">
        <f t="shared" si="520"/>
        <v/>
      </c>
      <c r="CK70" s="52" t="str">
        <f t="shared" si="520"/>
        <v/>
      </c>
      <c r="CL70" s="52" t="str">
        <f t="shared" si="520"/>
        <v/>
      </c>
      <c r="CM70" s="52" t="str">
        <f t="shared" si="520"/>
        <v/>
      </c>
      <c r="CN70" s="52" t="str">
        <f t="shared" si="520"/>
        <v/>
      </c>
      <c r="CO70" s="52" t="str">
        <f t="shared" si="520"/>
        <v/>
      </c>
      <c r="CP70" s="52" t="str">
        <f t="shared" si="520"/>
        <v/>
      </c>
      <c r="CQ70" s="52" t="str">
        <f t="shared" si="520"/>
        <v/>
      </c>
      <c r="CR70" s="52" t="str">
        <f t="shared" si="520"/>
        <v/>
      </c>
      <c r="CS70" s="52" t="str">
        <f t="shared" si="520"/>
        <v/>
      </c>
      <c r="CT70" s="52" t="str">
        <f t="shared" si="520"/>
        <v/>
      </c>
      <c r="CU70" s="52" t="str">
        <f t="shared" si="520"/>
        <v/>
      </c>
      <c r="CV70" s="52" t="str">
        <f t="shared" si="520"/>
        <v/>
      </c>
      <c r="CW70" s="52" t="str">
        <f t="shared" si="520"/>
        <v/>
      </c>
      <c r="CX70" s="52" t="str">
        <f t="shared" si="520"/>
        <v/>
      </c>
      <c r="CY70" s="52" t="str">
        <f t="shared" si="520"/>
        <v/>
      </c>
      <c r="CZ70" s="52" t="str">
        <f t="shared" si="520"/>
        <v/>
      </c>
      <c r="DA70" s="52" t="str">
        <f t="shared" si="520"/>
        <v/>
      </c>
      <c r="DB70" s="52" t="str">
        <f t="shared" si="520"/>
        <v/>
      </c>
      <c r="DC70" s="52" t="str">
        <f t="shared" ref="DC70:DR70" si="521">IF(ISNONTEXT($U70),DB70+$U70,"")</f>
        <v/>
      </c>
      <c r="DD70" s="52" t="str">
        <f t="shared" si="521"/>
        <v/>
      </c>
      <c r="DE70" s="52" t="str">
        <f t="shared" si="521"/>
        <v/>
      </c>
      <c r="DF70" s="52" t="str">
        <f t="shared" si="521"/>
        <v/>
      </c>
      <c r="DG70" s="52" t="str">
        <f t="shared" si="521"/>
        <v/>
      </c>
      <c r="DH70" s="52" t="str">
        <f t="shared" si="521"/>
        <v/>
      </c>
      <c r="DI70" s="52" t="str">
        <f t="shared" si="521"/>
        <v/>
      </c>
      <c r="DJ70" s="52" t="str">
        <f t="shared" si="521"/>
        <v/>
      </c>
      <c r="DK70" s="52" t="str">
        <f t="shared" si="521"/>
        <v/>
      </c>
      <c r="DL70" s="52" t="str">
        <f t="shared" si="521"/>
        <v/>
      </c>
      <c r="DM70" s="52" t="str">
        <f t="shared" si="521"/>
        <v/>
      </c>
      <c r="DN70" s="52" t="str">
        <f t="shared" si="521"/>
        <v/>
      </c>
      <c r="DO70" s="52" t="str">
        <f t="shared" si="521"/>
        <v/>
      </c>
      <c r="DP70" s="52" t="str">
        <f t="shared" si="521"/>
        <v/>
      </c>
      <c r="DQ70" s="52" t="str">
        <f t="shared" si="521"/>
        <v/>
      </c>
      <c r="DR70" s="52" t="str">
        <f t="shared" si="521"/>
        <v/>
      </c>
      <c r="DS70" s="179" t="e">
        <f t="shared" si="332"/>
        <v>#N/A</v>
      </c>
      <c r="DT70" s="179" t="e">
        <f t="shared" si="333"/>
        <v>#N/A</v>
      </c>
      <c r="DU70" s="179" t="e">
        <f t="shared" si="334"/>
        <v>#N/A</v>
      </c>
      <c r="DV70" s="179" t="e">
        <f t="shared" si="335"/>
        <v>#N/A</v>
      </c>
      <c r="DW70" s="179" t="e">
        <f t="shared" si="336"/>
        <v>#N/A</v>
      </c>
      <c r="DX70" s="179" t="e">
        <f t="shared" si="337"/>
        <v>#N/A</v>
      </c>
      <c r="DY70" s="179" t="e">
        <f t="shared" si="338"/>
        <v>#N/A</v>
      </c>
      <c r="DZ70" s="179" t="e">
        <f t="shared" si="339"/>
        <v>#N/A</v>
      </c>
      <c r="EA70" s="179" t="e">
        <f t="shared" si="340"/>
        <v>#N/A</v>
      </c>
      <c r="EB70" s="179" t="e">
        <f t="shared" si="341"/>
        <v>#N/A</v>
      </c>
      <c r="EC70" s="179" t="e">
        <f t="shared" si="342"/>
        <v>#N/A</v>
      </c>
      <c r="ED70" s="179" t="e">
        <f t="shared" si="343"/>
        <v>#N/A</v>
      </c>
      <c r="EE70" s="179" t="e">
        <f t="shared" si="344"/>
        <v>#N/A</v>
      </c>
      <c r="EF70" s="179" t="e">
        <f t="shared" si="345"/>
        <v>#N/A</v>
      </c>
      <c r="EG70" s="179" t="e">
        <f t="shared" si="346"/>
        <v>#N/A</v>
      </c>
      <c r="EH70" s="179" t="e">
        <f t="shared" si="347"/>
        <v>#N/A</v>
      </c>
      <c r="EI70" s="179" t="e">
        <f t="shared" si="348"/>
        <v>#N/A</v>
      </c>
      <c r="EJ70" s="179" t="e">
        <f t="shared" si="349"/>
        <v>#N/A</v>
      </c>
      <c r="EK70" s="179" t="e">
        <f t="shared" si="350"/>
        <v>#N/A</v>
      </c>
      <c r="EL70" s="179" t="e">
        <f t="shared" si="351"/>
        <v>#N/A</v>
      </c>
      <c r="EM70" s="179" t="e">
        <f t="shared" si="352"/>
        <v>#N/A</v>
      </c>
      <c r="EN70" s="179" t="e">
        <f t="shared" si="353"/>
        <v>#N/A</v>
      </c>
      <c r="EO70" s="179" t="e">
        <f t="shared" si="354"/>
        <v>#N/A</v>
      </c>
      <c r="EP70" s="179" t="e">
        <f t="shared" si="355"/>
        <v>#N/A</v>
      </c>
      <c r="EQ70" s="179" t="e">
        <f t="shared" si="356"/>
        <v>#N/A</v>
      </c>
      <c r="ER70" s="179" t="e">
        <f t="shared" si="357"/>
        <v>#N/A</v>
      </c>
      <c r="ES70" s="179" t="e">
        <f t="shared" si="358"/>
        <v>#N/A</v>
      </c>
      <c r="ET70" s="179" t="e">
        <f t="shared" si="359"/>
        <v>#N/A</v>
      </c>
      <c r="EU70" s="179" t="e">
        <f t="shared" si="360"/>
        <v>#N/A</v>
      </c>
      <c r="EV70" s="179" t="e">
        <f t="shared" si="361"/>
        <v>#N/A</v>
      </c>
      <c r="EW70" s="179" t="e">
        <f t="shared" si="362"/>
        <v>#N/A</v>
      </c>
      <c r="EX70" s="179" t="e">
        <f t="shared" si="363"/>
        <v>#N/A</v>
      </c>
      <c r="EY70" s="179" t="e">
        <f t="shared" si="364"/>
        <v>#N/A</v>
      </c>
      <c r="EZ70" s="179" t="e">
        <f t="shared" si="365"/>
        <v>#N/A</v>
      </c>
      <c r="FA70" s="179" t="e">
        <f t="shared" si="366"/>
        <v>#N/A</v>
      </c>
      <c r="FB70" s="179" t="e">
        <f t="shared" si="367"/>
        <v>#N/A</v>
      </c>
      <c r="FC70" s="179" t="e">
        <f t="shared" si="368"/>
        <v>#N/A</v>
      </c>
      <c r="FD70" s="179" t="e">
        <f t="shared" si="369"/>
        <v>#N/A</v>
      </c>
      <c r="FE70" s="179" t="e">
        <f t="shared" si="370"/>
        <v>#N/A</v>
      </c>
      <c r="FF70" s="179" t="e">
        <f t="shared" si="371"/>
        <v>#N/A</v>
      </c>
      <c r="FG70" s="179" t="e">
        <f t="shared" si="372"/>
        <v>#N/A</v>
      </c>
      <c r="FH70" s="179" t="e">
        <f t="shared" si="373"/>
        <v>#N/A</v>
      </c>
      <c r="FI70" s="179" t="e">
        <f t="shared" si="374"/>
        <v>#N/A</v>
      </c>
      <c r="FJ70" s="179" t="e">
        <f t="shared" si="375"/>
        <v>#N/A</v>
      </c>
      <c r="FK70" s="179" t="e">
        <f t="shared" si="376"/>
        <v>#N/A</v>
      </c>
      <c r="FL70" s="179" t="e">
        <f t="shared" si="377"/>
        <v>#N/A</v>
      </c>
      <c r="FM70" s="179" t="e">
        <f t="shared" si="378"/>
        <v>#N/A</v>
      </c>
      <c r="FN70" s="179" t="e">
        <f t="shared" si="379"/>
        <v>#N/A</v>
      </c>
      <c r="FO70" s="179" t="e">
        <f t="shared" si="380"/>
        <v>#N/A</v>
      </c>
      <c r="FP70" s="179" t="e">
        <f t="shared" si="381"/>
        <v>#N/A</v>
      </c>
      <c r="FQ70" s="179" t="e">
        <f t="shared" si="382"/>
        <v>#N/A</v>
      </c>
      <c r="FR70" s="179" t="e">
        <f t="shared" si="383"/>
        <v>#N/A</v>
      </c>
      <c r="FS70" s="179" t="e">
        <f t="shared" si="384"/>
        <v>#N/A</v>
      </c>
      <c r="FT70" s="179" t="e">
        <f t="shared" si="385"/>
        <v>#N/A</v>
      </c>
      <c r="FU70" s="179" t="e">
        <f t="shared" si="386"/>
        <v>#N/A</v>
      </c>
      <c r="FV70" s="179" t="e">
        <f t="shared" si="387"/>
        <v>#N/A</v>
      </c>
      <c r="FW70" s="179" t="e">
        <f t="shared" si="388"/>
        <v>#N/A</v>
      </c>
      <c r="FX70" s="179" t="e">
        <f t="shared" si="389"/>
        <v>#N/A</v>
      </c>
      <c r="FY70" s="179" t="e">
        <f t="shared" si="390"/>
        <v>#N/A</v>
      </c>
      <c r="FZ70" s="179" t="e">
        <f t="shared" si="391"/>
        <v>#N/A</v>
      </c>
      <c r="GA70" s="179" t="e">
        <f t="shared" si="392"/>
        <v>#N/A</v>
      </c>
      <c r="GB70" s="179" t="e">
        <f t="shared" si="393"/>
        <v>#N/A</v>
      </c>
      <c r="GC70" s="179" t="e">
        <f t="shared" si="394"/>
        <v>#N/A</v>
      </c>
      <c r="GD70" s="179" t="e">
        <f t="shared" si="395"/>
        <v>#N/A</v>
      </c>
      <c r="GE70" s="179" t="e">
        <f t="shared" si="396"/>
        <v>#N/A</v>
      </c>
      <c r="GF70" s="179" t="e">
        <f t="shared" si="397"/>
        <v>#N/A</v>
      </c>
      <c r="GG70" s="179" t="e">
        <f t="shared" si="398"/>
        <v>#N/A</v>
      </c>
      <c r="GH70" s="179" t="e">
        <f t="shared" si="399"/>
        <v>#N/A</v>
      </c>
      <c r="GI70" s="179" t="e">
        <f t="shared" si="400"/>
        <v>#N/A</v>
      </c>
      <c r="GJ70" s="179" t="e">
        <f t="shared" si="401"/>
        <v>#N/A</v>
      </c>
      <c r="GK70" s="179" t="e">
        <f t="shared" si="402"/>
        <v>#N/A</v>
      </c>
      <c r="GL70" s="179" t="e">
        <f t="shared" si="403"/>
        <v>#N/A</v>
      </c>
      <c r="GM70" s="179" t="e">
        <f t="shared" si="404"/>
        <v>#N/A</v>
      </c>
      <c r="GN70" s="179" t="e">
        <f t="shared" si="405"/>
        <v>#N/A</v>
      </c>
      <c r="GO70" s="179" t="e">
        <f t="shared" si="406"/>
        <v>#N/A</v>
      </c>
      <c r="GP70" s="179" t="e">
        <f t="shared" si="407"/>
        <v>#N/A</v>
      </c>
      <c r="GQ70" s="179" t="e">
        <f t="shared" si="408"/>
        <v>#N/A</v>
      </c>
      <c r="GR70" s="179" t="e">
        <f t="shared" si="409"/>
        <v>#N/A</v>
      </c>
      <c r="GS70" s="179" t="e">
        <f t="shared" si="410"/>
        <v>#N/A</v>
      </c>
      <c r="GT70" s="179" t="e">
        <f t="shared" si="411"/>
        <v>#N/A</v>
      </c>
      <c r="GU70" s="179" t="e">
        <f t="shared" si="412"/>
        <v>#N/A</v>
      </c>
      <c r="GV70" s="179" t="e">
        <f t="shared" si="413"/>
        <v>#N/A</v>
      </c>
      <c r="GW70" s="179" t="e">
        <f t="shared" si="414"/>
        <v>#N/A</v>
      </c>
      <c r="GX70" s="179" t="e">
        <f t="shared" si="415"/>
        <v>#N/A</v>
      </c>
      <c r="GY70" s="179" t="e">
        <f t="shared" si="416"/>
        <v>#N/A</v>
      </c>
      <c r="GZ70" s="179" t="e">
        <f t="shared" si="417"/>
        <v>#N/A</v>
      </c>
      <c r="HA70" s="179" t="e">
        <f t="shared" si="418"/>
        <v>#N/A</v>
      </c>
      <c r="HB70" s="179" t="e">
        <f t="shared" si="419"/>
        <v>#N/A</v>
      </c>
      <c r="HC70" s="179" t="e">
        <f t="shared" si="420"/>
        <v>#N/A</v>
      </c>
      <c r="HD70" s="179" t="e">
        <f t="shared" si="421"/>
        <v>#N/A</v>
      </c>
      <c r="HE70" s="179" t="e">
        <f t="shared" si="422"/>
        <v>#N/A</v>
      </c>
      <c r="HF70" s="179" t="e">
        <f t="shared" si="423"/>
        <v>#N/A</v>
      </c>
      <c r="HG70" s="179" t="e">
        <f t="shared" si="424"/>
        <v>#N/A</v>
      </c>
      <c r="HH70" s="179" t="e">
        <f t="shared" si="425"/>
        <v>#N/A</v>
      </c>
      <c r="HI70" s="179" t="e">
        <f t="shared" si="426"/>
        <v>#N/A</v>
      </c>
      <c r="HJ70" s="179" t="e">
        <f t="shared" si="427"/>
        <v>#N/A</v>
      </c>
      <c r="HK70" s="179" t="e">
        <f t="shared" si="428"/>
        <v>#N/A</v>
      </c>
      <c r="HL70" s="179" t="e">
        <f t="shared" si="429"/>
        <v>#N/A</v>
      </c>
      <c r="HM70" s="179" t="e">
        <f t="shared" si="430"/>
        <v>#N/A</v>
      </c>
      <c r="HN70" s="179" t="e">
        <f t="shared" si="431"/>
        <v>#N/A</v>
      </c>
      <c r="HO70" s="179" t="e">
        <f t="shared" si="432"/>
        <v>#N/A</v>
      </c>
    </row>
    <row r="71" spans="1:223" hidden="1" x14ac:dyDescent="0.25">
      <c r="A71" s="4">
        <v>68</v>
      </c>
      <c r="B71" s="104" t="str">
        <f t="shared" si="511"/>
        <v/>
      </c>
      <c r="C71" s="103"/>
      <c r="D71" s="104" t="str">
        <f t="shared" si="512"/>
        <v/>
      </c>
      <c r="E71" s="38" t="str">
        <f t="shared" si="505"/>
        <v/>
      </c>
      <c r="F71" s="38" t="str">
        <f t="shared" si="506"/>
        <v/>
      </c>
      <c r="G71" s="81" t="str">
        <f t="shared" si="513"/>
        <v/>
      </c>
      <c r="H71" s="24"/>
      <c r="I71" s="61"/>
      <c r="J71" s="82" t="str">
        <f>IF(AND(B71&gt;0,C71&gt;0,D71&gt;0,NOT(ISBLANK(H71))),(D71-B71)*VLOOKUP(H71,VLookups!$A$2:$B$8,2,FALSE),"")</f>
        <v/>
      </c>
      <c r="K71" s="83" t="str">
        <f t="shared" si="507"/>
        <v/>
      </c>
      <c r="L71" s="103"/>
      <c r="M71" s="34" t="str">
        <f>IF(AND(L71&gt;0,C71&gt;0,J71&gt;0,NOT(ISBLANK(H71))),ABS(VLOOKUP($L$1,VLookups!$A$38:$B$39,2,FALSE)-_xlfn.NORM.DIST(L71,G71,J71,TRUE)),"")</f>
        <v/>
      </c>
      <c r="N71" s="102" t="str">
        <f>IF(AND($B71&gt;0,$C71&gt;0,$D71&gt;0,NOT(ISBLANK($H71))),_xlfn.NORM.INV(ABS(VLOOKUP($L$1,VLookups!$A$38:$B$39,2,FALSE)-N$3),$G71,$J71),"")</f>
        <v/>
      </c>
      <c r="O71" s="101" t="str">
        <f>IF(AND($B71&gt;0,$C71&gt;0,$D71&gt;0,NOT(ISBLANK($H71))),_xlfn.NORM.INV(ABS(VLOOKUP($L$1,VLookups!$A$38:$B$39,2,FALSE)-O$3),$G71,$J71),"")</f>
        <v/>
      </c>
      <c r="P71" s="102" t="str">
        <f>IF(AND($B71&gt;0,$C71&gt;0,$D71&gt;0,NOT(ISBLANK($H71))),_xlfn.NORM.INV(ABS(VLOOKUP($L$1,VLookups!$A$38:$B$39,2,FALSE)-P$3),$G71,$J71),"")</f>
        <v/>
      </c>
      <c r="Q71" s="101" t="str">
        <f>IF(AND($B71&gt;0,$C71&gt;0,$D71&gt;0,NOT(ISBLANK($H71))),_xlfn.NORM.INV(ABS(VLOOKUP($L$1,VLookups!$A$38:$B$39,2,FALSE)-Q$3),$G71,$J71),"")</f>
        <v/>
      </c>
      <c r="R71" s="102" t="str">
        <f>IF(AND($B71&gt;0,$C71&gt;0,$D71&gt;0,NOT(ISBLANK($H71))),_xlfn.NORM.INV(ABS(VLOOKUP($L$1,VLookups!$A$38:$B$39,2,FALSE)-R$3),$G71,$J71),"")</f>
        <v/>
      </c>
      <c r="S71" s="101" t="str">
        <f>IF(AND($B71&gt;0,$C71&gt;0,$D71&gt;0,NOT(ISBLANK($H71))),_xlfn.NORM.INV(ABS(VLOOKUP($L$1,VLookups!$A$38:$B$39,2,FALSE)-S$3),$G71,$J71),"")</f>
        <v/>
      </c>
      <c r="T71" s="5"/>
      <c r="U71" s="178" t="str">
        <f t="shared" si="514"/>
        <v/>
      </c>
      <c r="V71" s="52" t="str">
        <f t="shared" ref="V71:AO71" si="522">IF(ISNONTEXT($U71),W71-$U71,"")</f>
        <v/>
      </c>
      <c r="W71" s="52" t="str">
        <f t="shared" si="522"/>
        <v/>
      </c>
      <c r="X71" s="52" t="str">
        <f t="shared" si="522"/>
        <v/>
      </c>
      <c r="Y71" s="52" t="str">
        <f t="shared" si="522"/>
        <v/>
      </c>
      <c r="Z71" s="52" t="str">
        <f t="shared" si="522"/>
        <v/>
      </c>
      <c r="AA71" s="52" t="str">
        <f t="shared" si="522"/>
        <v/>
      </c>
      <c r="AB71" s="52" t="str">
        <f t="shared" si="522"/>
        <v/>
      </c>
      <c r="AC71" s="52" t="str">
        <f t="shared" si="522"/>
        <v/>
      </c>
      <c r="AD71" s="52" t="str">
        <f t="shared" si="522"/>
        <v/>
      </c>
      <c r="AE71" s="52" t="str">
        <f t="shared" si="522"/>
        <v/>
      </c>
      <c r="AF71" s="52" t="str">
        <f t="shared" si="522"/>
        <v/>
      </c>
      <c r="AG71" s="52" t="str">
        <f t="shared" si="522"/>
        <v/>
      </c>
      <c r="AH71" s="52" t="str">
        <f t="shared" si="522"/>
        <v/>
      </c>
      <c r="AI71" s="52" t="str">
        <f t="shared" si="522"/>
        <v/>
      </c>
      <c r="AJ71" s="52" t="str">
        <f t="shared" si="522"/>
        <v/>
      </c>
      <c r="AK71" s="52" t="str">
        <f t="shared" si="522"/>
        <v/>
      </c>
      <c r="AL71" s="52" t="str">
        <f t="shared" si="522"/>
        <v/>
      </c>
      <c r="AM71" s="52" t="str">
        <f t="shared" si="522"/>
        <v/>
      </c>
      <c r="AN71" s="52" t="str">
        <f t="shared" si="522"/>
        <v/>
      </c>
      <c r="AO71" s="52" t="str">
        <f t="shared" si="522"/>
        <v/>
      </c>
      <c r="AP71" s="193" t="str">
        <f t="shared" si="516"/>
        <v/>
      </c>
      <c r="AQ71" s="52" t="str">
        <f t="shared" ref="AQ71:DB71" si="523">IF(ISNONTEXT($U71),AP71+$U71,"")</f>
        <v/>
      </c>
      <c r="AR71" s="52" t="str">
        <f t="shared" si="523"/>
        <v/>
      </c>
      <c r="AS71" s="52" t="str">
        <f t="shared" si="523"/>
        <v/>
      </c>
      <c r="AT71" s="52" t="str">
        <f t="shared" si="523"/>
        <v/>
      </c>
      <c r="AU71" s="52" t="str">
        <f t="shared" si="523"/>
        <v/>
      </c>
      <c r="AV71" s="52" t="str">
        <f t="shared" si="523"/>
        <v/>
      </c>
      <c r="AW71" s="52" t="str">
        <f t="shared" si="523"/>
        <v/>
      </c>
      <c r="AX71" s="52" t="str">
        <f t="shared" si="523"/>
        <v/>
      </c>
      <c r="AY71" s="52" t="str">
        <f t="shared" si="523"/>
        <v/>
      </c>
      <c r="AZ71" s="52" t="str">
        <f t="shared" si="523"/>
        <v/>
      </c>
      <c r="BA71" s="52" t="str">
        <f t="shared" si="523"/>
        <v/>
      </c>
      <c r="BB71" s="52" t="str">
        <f t="shared" si="523"/>
        <v/>
      </c>
      <c r="BC71" s="52" t="str">
        <f t="shared" si="523"/>
        <v/>
      </c>
      <c r="BD71" s="52" t="str">
        <f t="shared" si="523"/>
        <v/>
      </c>
      <c r="BE71" s="52" t="str">
        <f t="shared" si="523"/>
        <v/>
      </c>
      <c r="BF71" s="52" t="str">
        <f t="shared" si="523"/>
        <v/>
      </c>
      <c r="BG71" s="52" t="str">
        <f t="shared" si="523"/>
        <v/>
      </c>
      <c r="BH71" s="52" t="str">
        <f t="shared" si="523"/>
        <v/>
      </c>
      <c r="BI71" s="52" t="str">
        <f t="shared" si="523"/>
        <v/>
      </c>
      <c r="BJ71" s="52" t="str">
        <f t="shared" si="523"/>
        <v/>
      </c>
      <c r="BK71" s="52" t="str">
        <f t="shared" si="523"/>
        <v/>
      </c>
      <c r="BL71" s="52" t="str">
        <f t="shared" si="523"/>
        <v/>
      </c>
      <c r="BM71" s="52" t="str">
        <f t="shared" si="523"/>
        <v/>
      </c>
      <c r="BN71" s="52" t="str">
        <f t="shared" si="523"/>
        <v/>
      </c>
      <c r="BO71" s="52" t="str">
        <f t="shared" si="523"/>
        <v/>
      </c>
      <c r="BP71" s="52" t="str">
        <f t="shared" si="523"/>
        <v/>
      </c>
      <c r="BQ71" s="52" t="str">
        <f t="shared" si="523"/>
        <v/>
      </c>
      <c r="BR71" s="52" t="str">
        <f t="shared" si="523"/>
        <v/>
      </c>
      <c r="BS71" s="52" t="str">
        <f t="shared" si="523"/>
        <v/>
      </c>
      <c r="BT71" s="52" t="str">
        <f t="shared" si="523"/>
        <v/>
      </c>
      <c r="BU71" s="52" t="str">
        <f t="shared" si="523"/>
        <v/>
      </c>
      <c r="BV71" s="52" t="str">
        <f t="shared" si="523"/>
        <v/>
      </c>
      <c r="BW71" s="52" t="str">
        <f t="shared" si="523"/>
        <v/>
      </c>
      <c r="BX71" s="52" t="str">
        <f t="shared" si="523"/>
        <v/>
      </c>
      <c r="BY71" s="52" t="str">
        <f t="shared" si="523"/>
        <v/>
      </c>
      <c r="BZ71" s="52" t="str">
        <f t="shared" si="523"/>
        <v/>
      </c>
      <c r="CA71" s="52" t="str">
        <f t="shared" si="523"/>
        <v/>
      </c>
      <c r="CB71" s="52" t="str">
        <f t="shared" si="523"/>
        <v/>
      </c>
      <c r="CC71" s="52" t="str">
        <f t="shared" si="523"/>
        <v/>
      </c>
      <c r="CD71" s="52" t="str">
        <f t="shared" si="523"/>
        <v/>
      </c>
      <c r="CE71" s="52" t="str">
        <f t="shared" si="523"/>
        <v/>
      </c>
      <c r="CF71" s="52" t="str">
        <f t="shared" si="523"/>
        <v/>
      </c>
      <c r="CG71" s="52" t="str">
        <f t="shared" si="523"/>
        <v/>
      </c>
      <c r="CH71" s="52" t="str">
        <f t="shared" si="523"/>
        <v/>
      </c>
      <c r="CI71" s="52" t="str">
        <f t="shared" si="523"/>
        <v/>
      </c>
      <c r="CJ71" s="52" t="str">
        <f t="shared" si="523"/>
        <v/>
      </c>
      <c r="CK71" s="52" t="str">
        <f t="shared" si="523"/>
        <v/>
      </c>
      <c r="CL71" s="52" t="str">
        <f t="shared" si="523"/>
        <v/>
      </c>
      <c r="CM71" s="52" t="str">
        <f t="shared" si="523"/>
        <v/>
      </c>
      <c r="CN71" s="52" t="str">
        <f t="shared" si="523"/>
        <v/>
      </c>
      <c r="CO71" s="52" t="str">
        <f t="shared" si="523"/>
        <v/>
      </c>
      <c r="CP71" s="52" t="str">
        <f t="shared" si="523"/>
        <v/>
      </c>
      <c r="CQ71" s="52" t="str">
        <f t="shared" si="523"/>
        <v/>
      </c>
      <c r="CR71" s="52" t="str">
        <f t="shared" si="523"/>
        <v/>
      </c>
      <c r="CS71" s="52" t="str">
        <f t="shared" si="523"/>
        <v/>
      </c>
      <c r="CT71" s="52" t="str">
        <f t="shared" si="523"/>
        <v/>
      </c>
      <c r="CU71" s="52" t="str">
        <f t="shared" si="523"/>
        <v/>
      </c>
      <c r="CV71" s="52" t="str">
        <f t="shared" si="523"/>
        <v/>
      </c>
      <c r="CW71" s="52" t="str">
        <f t="shared" si="523"/>
        <v/>
      </c>
      <c r="CX71" s="52" t="str">
        <f t="shared" si="523"/>
        <v/>
      </c>
      <c r="CY71" s="52" t="str">
        <f t="shared" si="523"/>
        <v/>
      </c>
      <c r="CZ71" s="52" t="str">
        <f t="shared" si="523"/>
        <v/>
      </c>
      <c r="DA71" s="52" t="str">
        <f t="shared" si="523"/>
        <v/>
      </c>
      <c r="DB71" s="52" t="str">
        <f t="shared" si="523"/>
        <v/>
      </c>
      <c r="DC71" s="52" t="str">
        <f t="shared" ref="DC71:DR71" si="524">IF(ISNONTEXT($U71),DB71+$U71,"")</f>
        <v/>
      </c>
      <c r="DD71" s="52" t="str">
        <f t="shared" si="524"/>
        <v/>
      </c>
      <c r="DE71" s="52" t="str">
        <f t="shared" si="524"/>
        <v/>
      </c>
      <c r="DF71" s="52" t="str">
        <f t="shared" si="524"/>
        <v/>
      </c>
      <c r="DG71" s="52" t="str">
        <f t="shared" si="524"/>
        <v/>
      </c>
      <c r="DH71" s="52" t="str">
        <f t="shared" si="524"/>
        <v/>
      </c>
      <c r="DI71" s="52" t="str">
        <f t="shared" si="524"/>
        <v/>
      </c>
      <c r="DJ71" s="52" t="str">
        <f t="shared" si="524"/>
        <v/>
      </c>
      <c r="DK71" s="52" t="str">
        <f t="shared" si="524"/>
        <v/>
      </c>
      <c r="DL71" s="52" t="str">
        <f t="shared" si="524"/>
        <v/>
      </c>
      <c r="DM71" s="52" t="str">
        <f t="shared" si="524"/>
        <v/>
      </c>
      <c r="DN71" s="52" t="str">
        <f t="shared" si="524"/>
        <v/>
      </c>
      <c r="DO71" s="52" t="str">
        <f t="shared" si="524"/>
        <v/>
      </c>
      <c r="DP71" s="52" t="str">
        <f t="shared" si="524"/>
        <v/>
      </c>
      <c r="DQ71" s="52" t="str">
        <f t="shared" si="524"/>
        <v/>
      </c>
      <c r="DR71" s="52" t="str">
        <f t="shared" si="524"/>
        <v/>
      </c>
      <c r="DS71" s="179" t="e">
        <f t="shared" si="332"/>
        <v>#N/A</v>
      </c>
      <c r="DT71" s="179" t="e">
        <f t="shared" si="333"/>
        <v>#N/A</v>
      </c>
      <c r="DU71" s="179" t="e">
        <f t="shared" si="334"/>
        <v>#N/A</v>
      </c>
      <c r="DV71" s="179" t="e">
        <f t="shared" si="335"/>
        <v>#N/A</v>
      </c>
      <c r="DW71" s="179" t="e">
        <f t="shared" si="336"/>
        <v>#N/A</v>
      </c>
      <c r="DX71" s="179" t="e">
        <f t="shared" si="337"/>
        <v>#N/A</v>
      </c>
      <c r="DY71" s="179" t="e">
        <f t="shared" si="338"/>
        <v>#N/A</v>
      </c>
      <c r="DZ71" s="179" t="e">
        <f t="shared" si="339"/>
        <v>#N/A</v>
      </c>
      <c r="EA71" s="179" t="e">
        <f t="shared" si="340"/>
        <v>#N/A</v>
      </c>
      <c r="EB71" s="179" t="e">
        <f t="shared" si="341"/>
        <v>#N/A</v>
      </c>
      <c r="EC71" s="179" t="e">
        <f t="shared" si="342"/>
        <v>#N/A</v>
      </c>
      <c r="ED71" s="179" t="e">
        <f t="shared" si="343"/>
        <v>#N/A</v>
      </c>
      <c r="EE71" s="179" t="e">
        <f t="shared" si="344"/>
        <v>#N/A</v>
      </c>
      <c r="EF71" s="179" t="e">
        <f t="shared" si="345"/>
        <v>#N/A</v>
      </c>
      <c r="EG71" s="179" t="e">
        <f t="shared" si="346"/>
        <v>#N/A</v>
      </c>
      <c r="EH71" s="179" t="e">
        <f t="shared" si="347"/>
        <v>#N/A</v>
      </c>
      <c r="EI71" s="179" t="e">
        <f t="shared" si="348"/>
        <v>#N/A</v>
      </c>
      <c r="EJ71" s="179" t="e">
        <f t="shared" si="349"/>
        <v>#N/A</v>
      </c>
      <c r="EK71" s="179" t="e">
        <f t="shared" si="350"/>
        <v>#N/A</v>
      </c>
      <c r="EL71" s="179" t="e">
        <f t="shared" si="351"/>
        <v>#N/A</v>
      </c>
      <c r="EM71" s="179" t="e">
        <f t="shared" si="352"/>
        <v>#N/A</v>
      </c>
      <c r="EN71" s="179" t="e">
        <f t="shared" si="353"/>
        <v>#N/A</v>
      </c>
      <c r="EO71" s="179" t="e">
        <f t="shared" si="354"/>
        <v>#N/A</v>
      </c>
      <c r="EP71" s="179" t="e">
        <f t="shared" si="355"/>
        <v>#N/A</v>
      </c>
      <c r="EQ71" s="179" t="e">
        <f t="shared" si="356"/>
        <v>#N/A</v>
      </c>
      <c r="ER71" s="179" t="e">
        <f t="shared" si="357"/>
        <v>#N/A</v>
      </c>
      <c r="ES71" s="179" t="e">
        <f t="shared" si="358"/>
        <v>#N/A</v>
      </c>
      <c r="ET71" s="179" t="e">
        <f t="shared" si="359"/>
        <v>#N/A</v>
      </c>
      <c r="EU71" s="179" t="e">
        <f t="shared" si="360"/>
        <v>#N/A</v>
      </c>
      <c r="EV71" s="179" t="e">
        <f t="shared" si="361"/>
        <v>#N/A</v>
      </c>
      <c r="EW71" s="179" t="e">
        <f t="shared" si="362"/>
        <v>#N/A</v>
      </c>
      <c r="EX71" s="179" t="e">
        <f t="shared" si="363"/>
        <v>#N/A</v>
      </c>
      <c r="EY71" s="179" t="e">
        <f t="shared" si="364"/>
        <v>#N/A</v>
      </c>
      <c r="EZ71" s="179" t="e">
        <f t="shared" si="365"/>
        <v>#N/A</v>
      </c>
      <c r="FA71" s="179" t="e">
        <f t="shared" si="366"/>
        <v>#N/A</v>
      </c>
      <c r="FB71" s="179" t="e">
        <f t="shared" si="367"/>
        <v>#N/A</v>
      </c>
      <c r="FC71" s="179" t="e">
        <f t="shared" si="368"/>
        <v>#N/A</v>
      </c>
      <c r="FD71" s="179" t="e">
        <f t="shared" si="369"/>
        <v>#N/A</v>
      </c>
      <c r="FE71" s="179" t="e">
        <f t="shared" si="370"/>
        <v>#N/A</v>
      </c>
      <c r="FF71" s="179" t="e">
        <f t="shared" si="371"/>
        <v>#N/A</v>
      </c>
      <c r="FG71" s="179" t="e">
        <f t="shared" si="372"/>
        <v>#N/A</v>
      </c>
      <c r="FH71" s="179" t="e">
        <f t="shared" si="373"/>
        <v>#N/A</v>
      </c>
      <c r="FI71" s="179" t="e">
        <f t="shared" si="374"/>
        <v>#N/A</v>
      </c>
      <c r="FJ71" s="179" t="e">
        <f t="shared" si="375"/>
        <v>#N/A</v>
      </c>
      <c r="FK71" s="179" t="e">
        <f t="shared" si="376"/>
        <v>#N/A</v>
      </c>
      <c r="FL71" s="179" t="e">
        <f t="shared" si="377"/>
        <v>#N/A</v>
      </c>
      <c r="FM71" s="179" t="e">
        <f t="shared" si="378"/>
        <v>#N/A</v>
      </c>
      <c r="FN71" s="179" t="e">
        <f t="shared" si="379"/>
        <v>#N/A</v>
      </c>
      <c r="FO71" s="179" t="e">
        <f t="shared" si="380"/>
        <v>#N/A</v>
      </c>
      <c r="FP71" s="179" t="e">
        <f t="shared" si="381"/>
        <v>#N/A</v>
      </c>
      <c r="FQ71" s="179" t="e">
        <f t="shared" si="382"/>
        <v>#N/A</v>
      </c>
      <c r="FR71" s="179" t="e">
        <f t="shared" si="383"/>
        <v>#N/A</v>
      </c>
      <c r="FS71" s="179" t="e">
        <f t="shared" si="384"/>
        <v>#N/A</v>
      </c>
      <c r="FT71" s="179" t="e">
        <f t="shared" si="385"/>
        <v>#N/A</v>
      </c>
      <c r="FU71" s="179" t="e">
        <f t="shared" si="386"/>
        <v>#N/A</v>
      </c>
      <c r="FV71" s="179" t="e">
        <f t="shared" si="387"/>
        <v>#N/A</v>
      </c>
      <c r="FW71" s="179" t="e">
        <f t="shared" si="388"/>
        <v>#N/A</v>
      </c>
      <c r="FX71" s="179" t="e">
        <f t="shared" si="389"/>
        <v>#N/A</v>
      </c>
      <c r="FY71" s="179" t="e">
        <f t="shared" si="390"/>
        <v>#N/A</v>
      </c>
      <c r="FZ71" s="179" t="e">
        <f t="shared" si="391"/>
        <v>#N/A</v>
      </c>
      <c r="GA71" s="179" t="e">
        <f t="shared" si="392"/>
        <v>#N/A</v>
      </c>
      <c r="GB71" s="179" t="e">
        <f t="shared" si="393"/>
        <v>#N/A</v>
      </c>
      <c r="GC71" s="179" t="e">
        <f t="shared" si="394"/>
        <v>#N/A</v>
      </c>
      <c r="GD71" s="179" t="e">
        <f t="shared" si="395"/>
        <v>#N/A</v>
      </c>
      <c r="GE71" s="179" t="e">
        <f t="shared" si="396"/>
        <v>#N/A</v>
      </c>
      <c r="GF71" s="179" t="e">
        <f t="shared" si="397"/>
        <v>#N/A</v>
      </c>
      <c r="GG71" s="179" t="e">
        <f t="shared" si="398"/>
        <v>#N/A</v>
      </c>
      <c r="GH71" s="179" t="e">
        <f t="shared" si="399"/>
        <v>#N/A</v>
      </c>
      <c r="GI71" s="179" t="e">
        <f t="shared" si="400"/>
        <v>#N/A</v>
      </c>
      <c r="GJ71" s="179" t="e">
        <f t="shared" si="401"/>
        <v>#N/A</v>
      </c>
      <c r="GK71" s="179" t="e">
        <f t="shared" si="402"/>
        <v>#N/A</v>
      </c>
      <c r="GL71" s="179" t="e">
        <f t="shared" si="403"/>
        <v>#N/A</v>
      </c>
      <c r="GM71" s="179" t="e">
        <f t="shared" si="404"/>
        <v>#N/A</v>
      </c>
      <c r="GN71" s="179" t="e">
        <f t="shared" si="405"/>
        <v>#N/A</v>
      </c>
      <c r="GO71" s="179" t="e">
        <f t="shared" si="406"/>
        <v>#N/A</v>
      </c>
      <c r="GP71" s="179" t="e">
        <f t="shared" si="407"/>
        <v>#N/A</v>
      </c>
      <c r="GQ71" s="179" t="e">
        <f t="shared" si="408"/>
        <v>#N/A</v>
      </c>
      <c r="GR71" s="179" t="e">
        <f t="shared" si="409"/>
        <v>#N/A</v>
      </c>
      <c r="GS71" s="179" t="e">
        <f t="shared" si="410"/>
        <v>#N/A</v>
      </c>
      <c r="GT71" s="179" t="e">
        <f t="shared" si="411"/>
        <v>#N/A</v>
      </c>
      <c r="GU71" s="179" t="e">
        <f t="shared" si="412"/>
        <v>#N/A</v>
      </c>
      <c r="GV71" s="179" t="e">
        <f t="shared" si="413"/>
        <v>#N/A</v>
      </c>
      <c r="GW71" s="179" t="e">
        <f t="shared" si="414"/>
        <v>#N/A</v>
      </c>
      <c r="GX71" s="179" t="e">
        <f t="shared" si="415"/>
        <v>#N/A</v>
      </c>
      <c r="GY71" s="179" t="e">
        <f t="shared" si="416"/>
        <v>#N/A</v>
      </c>
      <c r="GZ71" s="179" t="e">
        <f t="shared" si="417"/>
        <v>#N/A</v>
      </c>
      <c r="HA71" s="179" t="e">
        <f t="shared" si="418"/>
        <v>#N/A</v>
      </c>
      <c r="HB71" s="179" t="e">
        <f t="shared" si="419"/>
        <v>#N/A</v>
      </c>
      <c r="HC71" s="179" t="e">
        <f t="shared" si="420"/>
        <v>#N/A</v>
      </c>
      <c r="HD71" s="179" t="e">
        <f t="shared" si="421"/>
        <v>#N/A</v>
      </c>
      <c r="HE71" s="179" t="e">
        <f t="shared" si="422"/>
        <v>#N/A</v>
      </c>
      <c r="HF71" s="179" t="e">
        <f t="shared" si="423"/>
        <v>#N/A</v>
      </c>
      <c r="HG71" s="179" t="e">
        <f t="shared" si="424"/>
        <v>#N/A</v>
      </c>
      <c r="HH71" s="179" t="e">
        <f t="shared" si="425"/>
        <v>#N/A</v>
      </c>
      <c r="HI71" s="179" t="e">
        <f t="shared" si="426"/>
        <v>#N/A</v>
      </c>
      <c r="HJ71" s="179" t="e">
        <f t="shared" si="427"/>
        <v>#N/A</v>
      </c>
      <c r="HK71" s="179" t="e">
        <f t="shared" si="428"/>
        <v>#N/A</v>
      </c>
      <c r="HL71" s="179" t="e">
        <f t="shared" si="429"/>
        <v>#N/A</v>
      </c>
      <c r="HM71" s="179" t="e">
        <f t="shared" si="430"/>
        <v>#N/A</v>
      </c>
      <c r="HN71" s="179" t="e">
        <f t="shared" si="431"/>
        <v>#N/A</v>
      </c>
      <c r="HO71" s="179" t="e">
        <f t="shared" si="432"/>
        <v>#N/A</v>
      </c>
    </row>
    <row r="72" spans="1:223" hidden="1" x14ac:dyDescent="0.25">
      <c r="A72" s="4">
        <v>69</v>
      </c>
      <c r="B72" s="104" t="str">
        <f t="shared" si="511"/>
        <v/>
      </c>
      <c r="C72" s="103"/>
      <c r="D72" s="104" t="str">
        <f t="shared" si="512"/>
        <v/>
      </c>
      <c r="E72" s="38" t="str">
        <f t="shared" si="505"/>
        <v/>
      </c>
      <c r="F72" s="38" t="str">
        <f t="shared" si="506"/>
        <v/>
      </c>
      <c r="G72" s="81" t="str">
        <f t="shared" si="513"/>
        <v/>
      </c>
      <c r="H72" s="24"/>
      <c r="I72" s="61"/>
      <c r="J72" s="82" t="str">
        <f>IF(AND(B72&gt;0,C72&gt;0,D72&gt;0,NOT(ISBLANK(H72))),(D72-B72)*VLOOKUP(H72,VLookups!$A$2:$B$8,2,FALSE),"")</f>
        <v/>
      </c>
      <c r="K72" s="83" t="str">
        <f t="shared" si="507"/>
        <v/>
      </c>
      <c r="L72" s="103"/>
      <c r="M72" s="34" t="str">
        <f>IF(AND(L72&gt;0,C72&gt;0,J72&gt;0,NOT(ISBLANK(H72))),ABS(VLOOKUP($L$1,VLookups!$A$38:$B$39,2,FALSE)-_xlfn.NORM.DIST(L72,G72,J72,TRUE)),"")</f>
        <v/>
      </c>
      <c r="N72" s="102" t="str">
        <f>IF(AND($B72&gt;0,$C72&gt;0,$D72&gt;0,NOT(ISBLANK($H72))),_xlfn.NORM.INV(ABS(VLOOKUP($L$1,VLookups!$A$38:$B$39,2,FALSE)-N$3),$G72,$J72),"")</f>
        <v/>
      </c>
      <c r="O72" s="101" t="str">
        <f>IF(AND($B72&gt;0,$C72&gt;0,$D72&gt;0,NOT(ISBLANK($H72))),_xlfn.NORM.INV(ABS(VLOOKUP($L$1,VLookups!$A$38:$B$39,2,FALSE)-O$3),$G72,$J72),"")</f>
        <v/>
      </c>
      <c r="P72" s="102" t="str">
        <f>IF(AND($B72&gt;0,$C72&gt;0,$D72&gt;0,NOT(ISBLANK($H72))),_xlfn.NORM.INV(ABS(VLOOKUP($L$1,VLookups!$A$38:$B$39,2,FALSE)-P$3),$G72,$J72),"")</f>
        <v/>
      </c>
      <c r="Q72" s="101" t="str">
        <f>IF(AND($B72&gt;0,$C72&gt;0,$D72&gt;0,NOT(ISBLANK($H72))),_xlfn.NORM.INV(ABS(VLOOKUP($L$1,VLookups!$A$38:$B$39,2,FALSE)-Q$3),$G72,$J72),"")</f>
        <v/>
      </c>
      <c r="R72" s="102" t="str">
        <f>IF(AND($B72&gt;0,$C72&gt;0,$D72&gt;0,NOT(ISBLANK($H72))),_xlfn.NORM.INV(ABS(VLOOKUP($L$1,VLookups!$A$38:$B$39,2,FALSE)-R$3),$G72,$J72),"")</f>
        <v/>
      </c>
      <c r="S72" s="101" t="str">
        <f>IF(AND($B72&gt;0,$C72&gt;0,$D72&gt;0,NOT(ISBLANK($H72))),_xlfn.NORM.INV(ABS(VLOOKUP($L$1,VLookups!$A$38:$B$39,2,FALSE)-S$3),$G72,$J72),"")</f>
        <v/>
      </c>
      <c r="T72" s="5"/>
      <c r="U72" s="178" t="str">
        <f t="shared" si="514"/>
        <v/>
      </c>
      <c r="V72" s="52" t="str">
        <f t="shared" ref="V72:AO72" si="525">IF(ISNONTEXT($U72),W72-$U72,"")</f>
        <v/>
      </c>
      <c r="W72" s="52" t="str">
        <f t="shared" si="525"/>
        <v/>
      </c>
      <c r="X72" s="52" t="str">
        <f t="shared" si="525"/>
        <v/>
      </c>
      <c r="Y72" s="52" t="str">
        <f t="shared" si="525"/>
        <v/>
      </c>
      <c r="Z72" s="52" t="str">
        <f t="shared" si="525"/>
        <v/>
      </c>
      <c r="AA72" s="52" t="str">
        <f t="shared" si="525"/>
        <v/>
      </c>
      <c r="AB72" s="52" t="str">
        <f t="shared" si="525"/>
        <v/>
      </c>
      <c r="AC72" s="52" t="str">
        <f t="shared" si="525"/>
        <v/>
      </c>
      <c r="AD72" s="52" t="str">
        <f t="shared" si="525"/>
        <v/>
      </c>
      <c r="AE72" s="52" t="str">
        <f t="shared" si="525"/>
        <v/>
      </c>
      <c r="AF72" s="52" t="str">
        <f t="shared" si="525"/>
        <v/>
      </c>
      <c r="AG72" s="52" t="str">
        <f t="shared" si="525"/>
        <v/>
      </c>
      <c r="AH72" s="52" t="str">
        <f t="shared" si="525"/>
        <v/>
      </c>
      <c r="AI72" s="52" t="str">
        <f t="shared" si="525"/>
        <v/>
      </c>
      <c r="AJ72" s="52" t="str">
        <f t="shared" si="525"/>
        <v/>
      </c>
      <c r="AK72" s="52" t="str">
        <f t="shared" si="525"/>
        <v/>
      </c>
      <c r="AL72" s="52" t="str">
        <f t="shared" si="525"/>
        <v/>
      </c>
      <c r="AM72" s="52" t="str">
        <f t="shared" si="525"/>
        <v/>
      </c>
      <c r="AN72" s="52" t="str">
        <f t="shared" si="525"/>
        <v/>
      </c>
      <c r="AO72" s="52" t="str">
        <f t="shared" si="525"/>
        <v/>
      </c>
      <c r="AP72" s="193" t="str">
        <f t="shared" si="516"/>
        <v/>
      </c>
      <c r="AQ72" s="52" t="str">
        <f t="shared" ref="AQ72:DB72" si="526">IF(ISNONTEXT($U72),AP72+$U72,"")</f>
        <v/>
      </c>
      <c r="AR72" s="52" t="str">
        <f t="shared" si="526"/>
        <v/>
      </c>
      <c r="AS72" s="52" t="str">
        <f t="shared" si="526"/>
        <v/>
      </c>
      <c r="AT72" s="52" t="str">
        <f t="shared" si="526"/>
        <v/>
      </c>
      <c r="AU72" s="52" t="str">
        <f t="shared" si="526"/>
        <v/>
      </c>
      <c r="AV72" s="52" t="str">
        <f t="shared" si="526"/>
        <v/>
      </c>
      <c r="AW72" s="52" t="str">
        <f t="shared" si="526"/>
        <v/>
      </c>
      <c r="AX72" s="52" t="str">
        <f t="shared" si="526"/>
        <v/>
      </c>
      <c r="AY72" s="52" t="str">
        <f t="shared" si="526"/>
        <v/>
      </c>
      <c r="AZ72" s="52" t="str">
        <f t="shared" si="526"/>
        <v/>
      </c>
      <c r="BA72" s="52" t="str">
        <f t="shared" si="526"/>
        <v/>
      </c>
      <c r="BB72" s="52" t="str">
        <f t="shared" si="526"/>
        <v/>
      </c>
      <c r="BC72" s="52" t="str">
        <f t="shared" si="526"/>
        <v/>
      </c>
      <c r="BD72" s="52" t="str">
        <f t="shared" si="526"/>
        <v/>
      </c>
      <c r="BE72" s="52" t="str">
        <f t="shared" si="526"/>
        <v/>
      </c>
      <c r="BF72" s="52" t="str">
        <f t="shared" si="526"/>
        <v/>
      </c>
      <c r="BG72" s="52" t="str">
        <f t="shared" si="526"/>
        <v/>
      </c>
      <c r="BH72" s="52" t="str">
        <f t="shared" si="526"/>
        <v/>
      </c>
      <c r="BI72" s="52" t="str">
        <f t="shared" si="526"/>
        <v/>
      </c>
      <c r="BJ72" s="52" t="str">
        <f t="shared" si="526"/>
        <v/>
      </c>
      <c r="BK72" s="52" t="str">
        <f t="shared" si="526"/>
        <v/>
      </c>
      <c r="BL72" s="52" t="str">
        <f t="shared" si="526"/>
        <v/>
      </c>
      <c r="BM72" s="52" t="str">
        <f t="shared" si="526"/>
        <v/>
      </c>
      <c r="BN72" s="52" t="str">
        <f t="shared" si="526"/>
        <v/>
      </c>
      <c r="BO72" s="52" t="str">
        <f t="shared" si="526"/>
        <v/>
      </c>
      <c r="BP72" s="52" t="str">
        <f t="shared" si="526"/>
        <v/>
      </c>
      <c r="BQ72" s="52" t="str">
        <f t="shared" si="526"/>
        <v/>
      </c>
      <c r="BR72" s="52" t="str">
        <f t="shared" si="526"/>
        <v/>
      </c>
      <c r="BS72" s="52" t="str">
        <f t="shared" si="526"/>
        <v/>
      </c>
      <c r="BT72" s="52" t="str">
        <f t="shared" si="526"/>
        <v/>
      </c>
      <c r="BU72" s="52" t="str">
        <f t="shared" si="526"/>
        <v/>
      </c>
      <c r="BV72" s="52" t="str">
        <f t="shared" si="526"/>
        <v/>
      </c>
      <c r="BW72" s="52" t="str">
        <f t="shared" si="526"/>
        <v/>
      </c>
      <c r="BX72" s="52" t="str">
        <f t="shared" si="526"/>
        <v/>
      </c>
      <c r="BY72" s="52" t="str">
        <f t="shared" si="526"/>
        <v/>
      </c>
      <c r="BZ72" s="52" t="str">
        <f t="shared" si="526"/>
        <v/>
      </c>
      <c r="CA72" s="52" t="str">
        <f t="shared" si="526"/>
        <v/>
      </c>
      <c r="CB72" s="52" t="str">
        <f t="shared" si="526"/>
        <v/>
      </c>
      <c r="CC72" s="52" t="str">
        <f t="shared" si="526"/>
        <v/>
      </c>
      <c r="CD72" s="52" t="str">
        <f t="shared" si="526"/>
        <v/>
      </c>
      <c r="CE72" s="52" t="str">
        <f t="shared" si="526"/>
        <v/>
      </c>
      <c r="CF72" s="52" t="str">
        <f t="shared" si="526"/>
        <v/>
      </c>
      <c r="CG72" s="52" t="str">
        <f t="shared" si="526"/>
        <v/>
      </c>
      <c r="CH72" s="52" t="str">
        <f t="shared" si="526"/>
        <v/>
      </c>
      <c r="CI72" s="52" t="str">
        <f t="shared" si="526"/>
        <v/>
      </c>
      <c r="CJ72" s="52" t="str">
        <f t="shared" si="526"/>
        <v/>
      </c>
      <c r="CK72" s="52" t="str">
        <f t="shared" si="526"/>
        <v/>
      </c>
      <c r="CL72" s="52" t="str">
        <f t="shared" si="526"/>
        <v/>
      </c>
      <c r="CM72" s="52" t="str">
        <f t="shared" si="526"/>
        <v/>
      </c>
      <c r="CN72" s="52" t="str">
        <f t="shared" si="526"/>
        <v/>
      </c>
      <c r="CO72" s="52" t="str">
        <f t="shared" si="526"/>
        <v/>
      </c>
      <c r="CP72" s="52" t="str">
        <f t="shared" si="526"/>
        <v/>
      </c>
      <c r="CQ72" s="52" t="str">
        <f t="shared" si="526"/>
        <v/>
      </c>
      <c r="CR72" s="52" t="str">
        <f t="shared" si="526"/>
        <v/>
      </c>
      <c r="CS72" s="52" t="str">
        <f t="shared" si="526"/>
        <v/>
      </c>
      <c r="CT72" s="52" t="str">
        <f t="shared" si="526"/>
        <v/>
      </c>
      <c r="CU72" s="52" t="str">
        <f t="shared" si="526"/>
        <v/>
      </c>
      <c r="CV72" s="52" t="str">
        <f t="shared" si="526"/>
        <v/>
      </c>
      <c r="CW72" s="52" t="str">
        <f t="shared" si="526"/>
        <v/>
      </c>
      <c r="CX72" s="52" t="str">
        <f t="shared" si="526"/>
        <v/>
      </c>
      <c r="CY72" s="52" t="str">
        <f t="shared" si="526"/>
        <v/>
      </c>
      <c r="CZ72" s="52" t="str">
        <f t="shared" si="526"/>
        <v/>
      </c>
      <c r="DA72" s="52" t="str">
        <f t="shared" si="526"/>
        <v/>
      </c>
      <c r="DB72" s="52" t="str">
        <f t="shared" si="526"/>
        <v/>
      </c>
      <c r="DC72" s="52" t="str">
        <f t="shared" ref="DC72:DR72" si="527">IF(ISNONTEXT($U72),DB72+$U72,"")</f>
        <v/>
      </c>
      <c r="DD72" s="52" t="str">
        <f t="shared" si="527"/>
        <v/>
      </c>
      <c r="DE72" s="52" t="str">
        <f t="shared" si="527"/>
        <v/>
      </c>
      <c r="DF72" s="52" t="str">
        <f t="shared" si="527"/>
        <v/>
      </c>
      <c r="DG72" s="52" t="str">
        <f t="shared" si="527"/>
        <v/>
      </c>
      <c r="DH72" s="52" t="str">
        <f t="shared" si="527"/>
        <v/>
      </c>
      <c r="DI72" s="52" t="str">
        <f t="shared" si="527"/>
        <v/>
      </c>
      <c r="DJ72" s="52" t="str">
        <f t="shared" si="527"/>
        <v/>
      </c>
      <c r="DK72" s="52" t="str">
        <f t="shared" si="527"/>
        <v/>
      </c>
      <c r="DL72" s="52" t="str">
        <f t="shared" si="527"/>
        <v/>
      </c>
      <c r="DM72" s="52" t="str">
        <f t="shared" si="527"/>
        <v/>
      </c>
      <c r="DN72" s="52" t="str">
        <f t="shared" si="527"/>
        <v/>
      </c>
      <c r="DO72" s="52" t="str">
        <f t="shared" si="527"/>
        <v/>
      </c>
      <c r="DP72" s="52" t="str">
        <f t="shared" si="527"/>
        <v/>
      </c>
      <c r="DQ72" s="52" t="str">
        <f t="shared" si="527"/>
        <v/>
      </c>
      <c r="DR72" s="52" t="str">
        <f t="shared" si="527"/>
        <v/>
      </c>
      <c r="DS72" s="179" t="e">
        <f t="shared" si="332"/>
        <v>#N/A</v>
      </c>
      <c r="DT72" s="179" t="e">
        <f t="shared" si="333"/>
        <v>#N/A</v>
      </c>
      <c r="DU72" s="179" t="e">
        <f t="shared" si="334"/>
        <v>#N/A</v>
      </c>
      <c r="DV72" s="179" t="e">
        <f t="shared" si="335"/>
        <v>#N/A</v>
      </c>
      <c r="DW72" s="179" t="e">
        <f t="shared" si="336"/>
        <v>#N/A</v>
      </c>
      <c r="DX72" s="179" t="e">
        <f t="shared" si="337"/>
        <v>#N/A</v>
      </c>
      <c r="DY72" s="179" t="e">
        <f t="shared" si="338"/>
        <v>#N/A</v>
      </c>
      <c r="DZ72" s="179" t="e">
        <f t="shared" si="339"/>
        <v>#N/A</v>
      </c>
      <c r="EA72" s="179" t="e">
        <f t="shared" si="340"/>
        <v>#N/A</v>
      </c>
      <c r="EB72" s="179" t="e">
        <f t="shared" si="341"/>
        <v>#N/A</v>
      </c>
      <c r="EC72" s="179" t="e">
        <f t="shared" si="342"/>
        <v>#N/A</v>
      </c>
      <c r="ED72" s="179" t="e">
        <f t="shared" si="343"/>
        <v>#N/A</v>
      </c>
      <c r="EE72" s="179" t="e">
        <f t="shared" si="344"/>
        <v>#N/A</v>
      </c>
      <c r="EF72" s="179" t="e">
        <f t="shared" si="345"/>
        <v>#N/A</v>
      </c>
      <c r="EG72" s="179" t="e">
        <f t="shared" si="346"/>
        <v>#N/A</v>
      </c>
      <c r="EH72" s="179" t="e">
        <f t="shared" si="347"/>
        <v>#N/A</v>
      </c>
      <c r="EI72" s="179" t="e">
        <f t="shared" si="348"/>
        <v>#N/A</v>
      </c>
      <c r="EJ72" s="179" t="e">
        <f t="shared" si="349"/>
        <v>#N/A</v>
      </c>
      <c r="EK72" s="179" t="e">
        <f t="shared" si="350"/>
        <v>#N/A</v>
      </c>
      <c r="EL72" s="179" t="e">
        <f t="shared" si="351"/>
        <v>#N/A</v>
      </c>
      <c r="EM72" s="179" t="e">
        <f t="shared" si="352"/>
        <v>#N/A</v>
      </c>
      <c r="EN72" s="179" t="e">
        <f t="shared" si="353"/>
        <v>#N/A</v>
      </c>
      <c r="EO72" s="179" t="e">
        <f t="shared" si="354"/>
        <v>#N/A</v>
      </c>
      <c r="EP72" s="179" t="e">
        <f t="shared" si="355"/>
        <v>#N/A</v>
      </c>
      <c r="EQ72" s="179" t="e">
        <f t="shared" si="356"/>
        <v>#N/A</v>
      </c>
      <c r="ER72" s="179" t="e">
        <f t="shared" si="357"/>
        <v>#N/A</v>
      </c>
      <c r="ES72" s="179" t="e">
        <f t="shared" si="358"/>
        <v>#N/A</v>
      </c>
      <c r="ET72" s="179" t="e">
        <f t="shared" si="359"/>
        <v>#N/A</v>
      </c>
      <c r="EU72" s="179" t="e">
        <f t="shared" si="360"/>
        <v>#N/A</v>
      </c>
      <c r="EV72" s="179" t="e">
        <f t="shared" si="361"/>
        <v>#N/A</v>
      </c>
      <c r="EW72" s="179" t="e">
        <f t="shared" si="362"/>
        <v>#N/A</v>
      </c>
      <c r="EX72" s="179" t="e">
        <f t="shared" si="363"/>
        <v>#N/A</v>
      </c>
      <c r="EY72" s="179" t="e">
        <f t="shared" si="364"/>
        <v>#N/A</v>
      </c>
      <c r="EZ72" s="179" t="e">
        <f t="shared" si="365"/>
        <v>#N/A</v>
      </c>
      <c r="FA72" s="179" t="e">
        <f t="shared" si="366"/>
        <v>#N/A</v>
      </c>
      <c r="FB72" s="179" t="e">
        <f t="shared" si="367"/>
        <v>#N/A</v>
      </c>
      <c r="FC72" s="179" t="e">
        <f t="shared" si="368"/>
        <v>#N/A</v>
      </c>
      <c r="FD72" s="179" t="e">
        <f t="shared" si="369"/>
        <v>#N/A</v>
      </c>
      <c r="FE72" s="179" t="e">
        <f t="shared" si="370"/>
        <v>#N/A</v>
      </c>
      <c r="FF72" s="179" t="e">
        <f t="shared" si="371"/>
        <v>#N/A</v>
      </c>
      <c r="FG72" s="179" t="e">
        <f t="shared" si="372"/>
        <v>#N/A</v>
      </c>
      <c r="FH72" s="179" t="e">
        <f t="shared" si="373"/>
        <v>#N/A</v>
      </c>
      <c r="FI72" s="179" t="e">
        <f t="shared" si="374"/>
        <v>#N/A</v>
      </c>
      <c r="FJ72" s="179" t="e">
        <f t="shared" si="375"/>
        <v>#N/A</v>
      </c>
      <c r="FK72" s="179" t="e">
        <f t="shared" si="376"/>
        <v>#N/A</v>
      </c>
      <c r="FL72" s="179" t="e">
        <f t="shared" si="377"/>
        <v>#N/A</v>
      </c>
      <c r="FM72" s="179" t="e">
        <f t="shared" si="378"/>
        <v>#N/A</v>
      </c>
      <c r="FN72" s="179" t="e">
        <f t="shared" si="379"/>
        <v>#N/A</v>
      </c>
      <c r="FO72" s="179" t="e">
        <f t="shared" si="380"/>
        <v>#N/A</v>
      </c>
      <c r="FP72" s="179" t="e">
        <f t="shared" si="381"/>
        <v>#N/A</v>
      </c>
      <c r="FQ72" s="179" t="e">
        <f t="shared" si="382"/>
        <v>#N/A</v>
      </c>
      <c r="FR72" s="179" t="e">
        <f t="shared" si="383"/>
        <v>#N/A</v>
      </c>
      <c r="FS72" s="179" t="e">
        <f t="shared" si="384"/>
        <v>#N/A</v>
      </c>
      <c r="FT72" s="179" t="e">
        <f t="shared" si="385"/>
        <v>#N/A</v>
      </c>
      <c r="FU72" s="179" t="e">
        <f t="shared" si="386"/>
        <v>#N/A</v>
      </c>
      <c r="FV72" s="179" t="e">
        <f t="shared" si="387"/>
        <v>#N/A</v>
      </c>
      <c r="FW72" s="179" t="e">
        <f t="shared" si="388"/>
        <v>#N/A</v>
      </c>
      <c r="FX72" s="179" t="e">
        <f t="shared" si="389"/>
        <v>#N/A</v>
      </c>
      <c r="FY72" s="179" t="e">
        <f t="shared" si="390"/>
        <v>#N/A</v>
      </c>
      <c r="FZ72" s="179" t="e">
        <f t="shared" si="391"/>
        <v>#N/A</v>
      </c>
      <c r="GA72" s="179" t="e">
        <f t="shared" si="392"/>
        <v>#N/A</v>
      </c>
      <c r="GB72" s="179" t="e">
        <f t="shared" si="393"/>
        <v>#N/A</v>
      </c>
      <c r="GC72" s="179" t="e">
        <f t="shared" si="394"/>
        <v>#N/A</v>
      </c>
      <c r="GD72" s="179" t="e">
        <f t="shared" si="395"/>
        <v>#N/A</v>
      </c>
      <c r="GE72" s="179" t="e">
        <f t="shared" si="396"/>
        <v>#N/A</v>
      </c>
      <c r="GF72" s="179" t="e">
        <f t="shared" si="397"/>
        <v>#N/A</v>
      </c>
      <c r="GG72" s="179" t="e">
        <f t="shared" si="398"/>
        <v>#N/A</v>
      </c>
      <c r="GH72" s="179" t="e">
        <f t="shared" si="399"/>
        <v>#N/A</v>
      </c>
      <c r="GI72" s="179" t="e">
        <f t="shared" si="400"/>
        <v>#N/A</v>
      </c>
      <c r="GJ72" s="179" t="e">
        <f t="shared" si="401"/>
        <v>#N/A</v>
      </c>
      <c r="GK72" s="179" t="e">
        <f t="shared" si="402"/>
        <v>#N/A</v>
      </c>
      <c r="GL72" s="179" t="e">
        <f t="shared" si="403"/>
        <v>#N/A</v>
      </c>
      <c r="GM72" s="179" t="e">
        <f t="shared" si="404"/>
        <v>#N/A</v>
      </c>
      <c r="GN72" s="179" t="e">
        <f t="shared" si="405"/>
        <v>#N/A</v>
      </c>
      <c r="GO72" s="179" t="e">
        <f t="shared" si="406"/>
        <v>#N/A</v>
      </c>
      <c r="GP72" s="179" t="e">
        <f t="shared" si="407"/>
        <v>#N/A</v>
      </c>
      <c r="GQ72" s="179" t="e">
        <f t="shared" si="408"/>
        <v>#N/A</v>
      </c>
      <c r="GR72" s="179" t="e">
        <f t="shared" si="409"/>
        <v>#N/A</v>
      </c>
      <c r="GS72" s="179" t="e">
        <f t="shared" si="410"/>
        <v>#N/A</v>
      </c>
      <c r="GT72" s="179" t="e">
        <f t="shared" si="411"/>
        <v>#N/A</v>
      </c>
      <c r="GU72" s="179" t="e">
        <f t="shared" si="412"/>
        <v>#N/A</v>
      </c>
      <c r="GV72" s="179" t="e">
        <f t="shared" si="413"/>
        <v>#N/A</v>
      </c>
      <c r="GW72" s="179" t="e">
        <f t="shared" si="414"/>
        <v>#N/A</v>
      </c>
      <c r="GX72" s="179" t="e">
        <f t="shared" si="415"/>
        <v>#N/A</v>
      </c>
      <c r="GY72" s="179" t="e">
        <f t="shared" si="416"/>
        <v>#N/A</v>
      </c>
      <c r="GZ72" s="179" t="e">
        <f t="shared" si="417"/>
        <v>#N/A</v>
      </c>
      <c r="HA72" s="179" t="e">
        <f t="shared" si="418"/>
        <v>#N/A</v>
      </c>
      <c r="HB72" s="179" t="e">
        <f t="shared" si="419"/>
        <v>#N/A</v>
      </c>
      <c r="HC72" s="179" t="e">
        <f t="shared" si="420"/>
        <v>#N/A</v>
      </c>
      <c r="HD72" s="179" t="e">
        <f t="shared" si="421"/>
        <v>#N/A</v>
      </c>
      <c r="HE72" s="179" t="e">
        <f t="shared" si="422"/>
        <v>#N/A</v>
      </c>
      <c r="HF72" s="179" t="e">
        <f t="shared" si="423"/>
        <v>#N/A</v>
      </c>
      <c r="HG72" s="179" t="e">
        <f t="shared" si="424"/>
        <v>#N/A</v>
      </c>
      <c r="HH72" s="179" t="e">
        <f t="shared" si="425"/>
        <v>#N/A</v>
      </c>
      <c r="HI72" s="179" t="e">
        <f t="shared" si="426"/>
        <v>#N/A</v>
      </c>
      <c r="HJ72" s="179" t="e">
        <f t="shared" si="427"/>
        <v>#N/A</v>
      </c>
      <c r="HK72" s="179" t="e">
        <f t="shared" si="428"/>
        <v>#N/A</v>
      </c>
      <c r="HL72" s="179" t="e">
        <f t="shared" si="429"/>
        <v>#N/A</v>
      </c>
      <c r="HM72" s="179" t="e">
        <f t="shared" si="430"/>
        <v>#N/A</v>
      </c>
      <c r="HN72" s="179" t="e">
        <f t="shared" si="431"/>
        <v>#N/A</v>
      </c>
      <c r="HO72" s="179" t="e">
        <f t="shared" si="432"/>
        <v>#N/A</v>
      </c>
    </row>
    <row r="73" spans="1:223" hidden="1" x14ac:dyDescent="0.25">
      <c r="A73" s="4">
        <v>70</v>
      </c>
      <c r="B73" s="104" t="str">
        <f t="shared" si="511"/>
        <v/>
      </c>
      <c r="C73" s="103"/>
      <c r="D73" s="104" t="str">
        <f t="shared" si="512"/>
        <v/>
      </c>
      <c r="E73" s="38" t="str">
        <f t="shared" si="505"/>
        <v/>
      </c>
      <c r="F73" s="38" t="str">
        <f t="shared" si="506"/>
        <v/>
      </c>
      <c r="G73" s="81" t="str">
        <f t="shared" si="513"/>
        <v/>
      </c>
      <c r="H73" s="24"/>
      <c r="I73" s="61"/>
      <c r="J73" s="82" t="str">
        <f>IF(AND(B73&gt;0,C73&gt;0,D73&gt;0,NOT(ISBLANK(H73))),(D73-B73)*VLOOKUP(H73,VLookups!$A$2:$B$8,2,FALSE),"")</f>
        <v/>
      </c>
      <c r="K73" s="83" t="str">
        <f t="shared" si="507"/>
        <v/>
      </c>
      <c r="L73" s="103"/>
      <c r="M73" s="34" t="str">
        <f>IF(AND(L73&gt;0,C73&gt;0,J73&gt;0,NOT(ISBLANK(H73))),ABS(VLOOKUP($L$1,VLookups!$A$38:$B$39,2,FALSE)-_xlfn.NORM.DIST(L73,G73,J73,TRUE)),"")</f>
        <v/>
      </c>
      <c r="N73" s="102" t="str">
        <f>IF(AND($B73&gt;0,$C73&gt;0,$D73&gt;0,NOT(ISBLANK($H73))),_xlfn.NORM.INV(ABS(VLOOKUP($L$1,VLookups!$A$38:$B$39,2,FALSE)-N$3),$G73,$J73),"")</f>
        <v/>
      </c>
      <c r="O73" s="101" t="str">
        <f>IF(AND($B73&gt;0,$C73&gt;0,$D73&gt;0,NOT(ISBLANK($H73))),_xlfn.NORM.INV(ABS(VLOOKUP($L$1,VLookups!$A$38:$B$39,2,FALSE)-O$3),$G73,$J73),"")</f>
        <v/>
      </c>
      <c r="P73" s="102" t="str">
        <f>IF(AND($B73&gt;0,$C73&gt;0,$D73&gt;0,NOT(ISBLANK($H73))),_xlfn.NORM.INV(ABS(VLOOKUP($L$1,VLookups!$A$38:$B$39,2,FALSE)-P$3),$G73,$J73),"")</f>
        <v/>
      </c>
      <c r="Q73" s="101" t="str">
        <f>IF(AND($B73&gt;0,$C73&gt;0,$D73&gt;0,NOT(ISBLANK($H73))),_xlfn.NORM.INV(ABS(VLOOKUP($L$1,VLookups!$A$38:$B$39,2,FALSE)-Q$3),$G73,$J73),"")</f>
        <v/>
      </c>
      <c r="R73" s="102" t="str">
        <f>IF(AND($B73&gt;0,$C73&gt;0,$D73&gt;0,NOT(ISBLANK($H73))),_xlfn.NORM.INV(ABS(VLOOKUP($L$1,VLookups!$A$38:$B$39,2,FALSE)-R$3),$G73,$J73),"")</f>
        <v/>
      </c>
      <c r="S73" s="101" t="str">
        <f>IF(AND($B73&gt;0,$C73&gt;0,$D73&gt;0,NOT(ISBLANK($H73))),_xlfn.NORM.INV(ABS(VLOOKUP($L$1,VLookups!$A$38:$B$39,2,FALSE)-S$3),$G73,$J73),"")</f>
        <v/>
      </c>
      <c r="T73" s="5"/>
      <c r="U73" s="178" t="str">
        <f t="shared" si="514"/>
        <v/>
      </c>
      <c r="V73" s="52" t="str">
        <f t="shared" ref="V73:AO73" si="528">IF(ISNONTEXT($U73),W73-$U73,"")</f>
        <v/>
      </c>
      <c r="W73" s="52" t="str">
        <f t="shared" si="528"/>
        <v/>
      </c>
      <c r="X73" s="52" t="str">
        <f t="shared" si="528"/>
        <v/>
      </c>
      <c r="Y73" s="52" t="str">
        <f t="shared" si="528"/>
        <v/>
      </c>
      <c r="Z73" s="52" t="str">
        <f t="shared" si="528"/>
        <v/>
      </c>
      <c r="AA73" s="52" t="str">
        <f t="shared" si="528"/>
        <v/>
      </c>
      <c r="AB73" s="52" t="str">
        <f t="shared" si="528"/>
        <v/>
      </c>
      <c r="AC73" s="52" t="str">
        <f t="shared" si="528"/>
        <v/>
      </c>
      <c r="AD73" s="52" t="str">
        <f t="shared" si="528"/>
        <v/>
      </c>
      <c r="AE73" s="52" t="str">
        <f t="shared" si="528"/>
        <v/>
      </c>
      <c r="AF73" s="52" t="str">
        <f t="shared" si="528"/>
        <v/>
      </c>
      <c r="AG73" s="52" t="str">
        <f t="shared" si="528"/>
        <v/>
      </c>
      <c r="AH73" s="52" t="str">
        <f t="shared" si="528"/>
        <v/>
      </c>
      <c r="AI73" s="52" t="str">
        <f t="shared" si="528"/>
        <v/>
      </c>
      <c r="AJ73" s="52" t="str">
        <f t="shared" si="528"/>
        <v/>
      </c>
      <c r="AK73" s="52" t="str">
        <f t="shared" si="528"/>
        <v/>
      </c>
      <c r="AL73" s="52" t="str">
        <f t="shared" si="528"/>
        <v/>
      </c>
      <c r="AM73" s="52" t="str">
        <f t="shared" si="528"/>
        <v/>
      </c>
      <c r="AN73" s="52" t="str">
        <f t="shared" si="528"/>
        <v/>
      </c>
      <c r="AO73" s="52" t="str">
        <f t="shared" si="528"/>
        <v/>
      </c>
      <c r="AP73" s="193" t="str">
        <f t="shared" si="516"/>
        <v/>
      </c>
      <c r="AQ73" s="52" t="str">
        <f t="shared" ref="AQ73:DB73" si="529">IF(ISNONTEXT($U73),AP73+$U73,"")</f>
        <v/>
      </c>
      <c r="AR73" s="52" t="str">
        <f t="shared" si="529"/>
        <v/>
      </c>
      <c r="AS73" s="52" t="str">
        <f t="shared" si="529"/>
        <v/>
      </c>
      <c r="AT73" s="52" t="str">
        <f t="shared" si="529"/>
        <v/>
      </c>
      <c r="AU73" s="52" t="str">
        <f t="shared" si="529"/>
        <v/>
      </c>
      <c r="AV73" s="52" t="str">
        <f t="shared" si="529"/>
        <v/>
      </c>
      <c r="AW73" s="52" t="str">
        <f t="shared" si="529"/>
        <v/>
      </c>
      <c r="AX73" s="52" t="str">
        <f t="shared" si="529"/>
        <v/>
      </c>
      <c r="AY73" s="52" t="str">
        <f t="shared" si="529"/>
        <v/>
      </c>
      <c r="AZ73" s="52" t="str">
        <f t="shared" si="529"/>
        <v/>
      </c>
      <c r="BA73" s="52" t="str">
        <f t="shared" si="529"/>
        <v/>
      </c>
      <c r="BB73" s="52" t="str">
        <f t="shared" si="529"/>
        <v/>
      </c>
      <c r="BC73" s="52" t="str">
        <f t="shared" si="529"/>
        <v/>
      </c>
      <c r="BD73" s="52" t="str">
        <f t="shared" si="529"/>
        <v/>
      </c>
      <c r="BE73" s="52" t="str">
        <f t="shared" si="529"/>
        <v/>
      </c>
      <c r="BF73" s="52" t="str">
        <f t="shared" si="529"/>
        <v/>
      </c>
      <c r="BG73" s="52" t="str">
        <f t="shared" si="529"/>
        <v/>
      </c>
      <c r="BH73" s="52" t="str">
        <f t="shared" si="529"/>
        <v/>
      </c>
      <c r="BI73" s="52" t="str">
        <f t="shared" si="529"/>
        <v/>
      </c>
      <c r="BJ73" s="52" t="str">
        <f t="shared" si="529"/>
        <v/>
      </c>
      <c r="BK73" s="52" t="str">
        <f t="shared" si="529"/>
        <v/>
      </c>
      <c r="BL73" s="52" t="str">
        <f t="shared" si="529"/>
        <v/>
      </c>
      <c r="BM73" s="52" t="str">
        <f t="shared" si="529"/>
        <v/>
      </c>
      <c r="BN73" s="52" t="str">
        <f t="shared" si="529"/>
        <v/>
      </c>
      <c r="BO73" s="52" t="str">
        <f t="shared" si="529"/>
        <v/>
      </c>
      <c r="BP73" s="52" t="str">
        <f t="shared" si="529"/>
        <v/>
      </c>
      <c r="BQ73" s="52" t="str">
        <f t="shared" si="529"/>
        <v/>
      </c>
      <c r="BR73" s="52" t="str">
        <f t="shared" si="529"/>
        <v/>
      </c>
      <c r="BS73" s="52" t="str">
        <f t="shared" si="529"/>
        <v/>
      </c>
      <c r="BT73" s="52" t="str">
        <f t="shared" si="529"/>
        <v/>
      </c>
      <c r="BU73" s="52" t="str">
        <f t="shared" si="529"/>
        <v/>
      </c>
      <c r="BV73" s="52" t="str">
        <f t="shared" si="529"/>
        <v/>
      </c>
      <c r="BW73" s="52" t="str">
        <f t="shared" si="529"/>
        <v/>
      </c>
      <c r="BX73" s="52" t="str">
        <f t="shared" si="529"/>
        <v/>
      </c>
      <c r="BY73" s="52" t="str">
        <f t="shared" si="529"/>
        <v/>
      </c>
      <c r="BZ73" s="52" t="str">
        <f t="shared" si="529"/>
        <v/>
      </c>
      <c r="CA73" s="52" t="str">
        <f t="shared" si="529"/>
        <v/>
      </c>
      <c r="CB73" s="52" t="str">
        <f t="shared" si="529"/>
        <v/>
      </c>
      <c r="CC73" s="52" t="str">
        <f t="shared" si="529"/>
        <v/>
      </c>
      <c r="CD73" s="52" t="str">
        <f t="shared" si="529"/>
        <v/>
      </c>
      <c r="CE73" s="52" t="str">
        <f t="shared" si="529"/>
        <v/>
      </c>
      <c r="CF73" s="52" t="str">
        <f t="shared" si="529"/>
        <v/>
      </c>
      <c r="CG73" s="52" t="str">
        <f t="shared" si="529"/>
        <v/>
      </c>
      <c r="CH73" s="52" t="str">
        <f t="shared" si="529"/>
        <v/>
      </c>
      <c r="CI73" s="52" t="str">
        <f t="shared" si="529"/>
        <v/>
      </c>
      <c r="CJ73" s="52" t="str">
        <f t="shared" si="529"/>
        <v/>
      </c>
      <c r="CK73" s="52" t="str">
        <f t="shared" si="529"/>
        <v/>
      </c>
      <c r="CL73" s="52" t="str">
        <f t="shared" si="529"/>
        <v/>
      </c>
      <c r="CM73" s="52" t="str">
        <f t="shared" si="529"/>
        <v/>
      </c>
      <c r="CN73" s="52" t="str">
        <f t="shared" si="529"/>
        <v/>
      </c>
      <c r="CO73" s="52" t="str">
        <f t="shared" si="529"/>
        <v/>
      </c>
      <c r="CP73" s="52" t="str">
        <f t="shared" si="529"/>
        <v/>
      </c>
      <c r="CQ73" s="52" t="str">
        <f t="shared" si="529"/>
        <v/>
      </c>
      <c r="CR73" s="52" t="str">
        <f t="shared" si="529"/>
        <v/>
      </c>
      <c r="CS73" s="52" t="str">
        <f t="shared" si="529"/>
        <v/>
      </c>
      <c r="CT73" s="52" t="str">
        <f t="shared" si="529"/>
        <v/>
      </c>
      <c r="CU73" s="52" t="str">
        <f t="shared" si="529"/>
        <v/>
      </c>
      <c r="CV73" s="52" t="str">
        <f t="shared" si="529"/>
        <v/>
      </c>
      <c r="CW73" s="52" t="str">
        <f t="shared" si="529"/>
        <v/>
      </c>
      <c r="CX73" s="52" t="str">
        <f t="shared" si="529"/>
        <v/>
      </c>
      <c r="CY73" s="52" t="str">
        <f t="shared" si="529"/>
        <v/>
      </c>
      <c r="CZ73" s="52" t="str">
        <f t="shared" si="529"/>
        <v/>
      </c>
      <c r="DA73" s="52" t="str">
        <f t="shared" si="529"/>
        <v/>
      </c>
      <c r="DB73" s="52" t="str">
        <f t="shared" si="529"/>
        <v/>
      </c>
      <c r="DC73" s="52" t="str">
        <f t="shared" ref="DC73:DR73" si="530">IF(ISNONTEXT($U73),DB73+$U73,"")</f>
        <v/>
      </c>
      <c r="DD73" s="52" t="str">
        <f t="shared" si="530"/>
        <v/>
      </c>
      <c r="DE73" s="52" t="str">
        <f t="shared" si="530"/>
        <v/>
      </c>
      <c r="DF73" s="52" t="str">
        <f t="shared" si="530"/>
        <v/>
      </c>
      <c r="DG73" s="52" t="str">
        <f t="shared" si="530"/>
        <v/>
      </c>
      <c r="DH73" s="52" t="str">
        <f t="shared" si="530"/>
        <v/>
      </c>
      <c r="DI73" s="52" t="str">
        <f t="shared" si="530"/>
        <v/>
      </c>
      <c r="DJ73" s="52" t="str">
        <f t="shared" si="530"/>
        <v/>
      </c>
      <c r="DK73" s="52" t="str">
        <f t="shared" si="530"/>
        <v/>
      </c>
      <c r="DL73" s="52" t="str">
        <f t="shared" si="530"/>
        <v/>
      </c>
      <c r="DM73" s="52" t="str">
        <f t="shared" si="530"/>
        <v/>
      </c>
      <c r="DN73" s="52" t="str">
        <f t="shared" si="530"/>
        <v/>
      </c>
      <c r="DO73" s="52" t="str">
        <f t="shared" si="530"/>
        <v/>
      </c>
      <c r="DP73" s="52" t="str">
        <f t="shared" si="530"/>
        <v/>
      </c>
      <c r="DQ73" s="52" t="str">
        <f t="shared" si="530"/>
        <v/>
      </c>
      <c r="DR73" s="52" t="str">
        <f t="shared" si="530"/>
        <v/>
      </c>
      <c r="DS73" s="179" t="e">
        <f t="shared" si="332"/>
        <v>#N/A</v>
      </c>
      <c r="DT73" s="179" t="e">
        <f t="shared" si="333"/>
        <v>#N/A</v>
      </c>
      <c r="DU73" s="179" t="e">
        <f t="shared" si="334"/>
        <v>#N/A</v>
      </c>
      <c r="DV73" s="179" t="e">
        <f t="shared" si="335"/>
        <v>#N/A</v>
      </c>
      <c r="DW73" s="179" t="e">
        <f t="shared" si="336"/>
        <v>#N/A</v>
      </c>
      <c r="DX73" s="179" t="e">
        <f t="shared" si="337"/>
        <v>#N/A</v>
      </c>
      <c r="DY73" s="179" t="e">
        <f t="shared" si="338"/>
        <v>#N/A</v>
      </c>
      <c r="DZ73" s="179" t="e">
        <f t="shared" si="339"/>
        <v>#N/A</v>
      </c>
      <c r="EA73" s="179" t="e">
        <f t="shared" si="340"/>
        <v>#N/A</v>
      </c>
      <c r="EB73" s="179" t="e">
        <f t="shared" si="341"/>
        <v>#N/A</v>
      </c>
      <c r="EC73" s="179" t="e">
        <f t="shared" si="342"/>
        <v>#N/A</v>
      </c>
      <c r="ED73" s="179" t="e">
        <f t="shared" si="343"/>
        <v>#N/A</v>
      </c>
      <c r="EE73" s="179" t="e">
        <f t="shared" si="344"/>
        <v>#N/A</v>
      </c>
      <c r="EF73" s="179" t="e">
        <f t="shared" si="345"/>
        <v>#N/A</v>
      </c>
      <c r="EG73" s="179" t="e">
        <f t="shared" si="346"/>
        <v>#N/A</v>
      </c>
      <c r="EH73" s="179" t="e">
        <f t="shared" si="347"/>
        <v>#N/A</v>
      </c>
      <c r="EI73" s="179" t="e">
        <f t="shared" si="348"/>
        <v>#N/A</v>
      </c>
      <c r="EJ73" s="179" t="e">
        <f t="shared" si="349"/>
        <v>#N/A</v>
      </c>
      <c r="EK73" s="179" t="e">
        <f t="shared" si="350"/>
        <v>#N/A</v>
      </c>
      <c r="EL73" s="179" t="e">
        <f t="shared" si="351"/>
        <v>#N/A</v>
      </c>
      <c r="EM73" s="179" t="e">
        <f t="shared" si="352"/>
        <v>#N/A</v>
      </c>
      <c r="EN73" s="179" t="e">
        <f t="shared" si="353"/>
        <v>#N/A</v>
      </c>
      <c r="EO73" s="179" t="e">
        <f t="shared" si="354"/>
        <v>#N/A</v>
      </c>
      <c r="EP73" s="179" t="e">
        <f t="shared" si="355"/>
        <v>#N/A</v>
      </c>
      <c r="EQ73" s="179" t="e">
        <f t="shared" si="356"/>
        <v>#N/A</v>
      </c>
      <c r="ER73" s="179" t="e">
        <f t="shared" si="357"/>
        <v>#N/A</v>
      </c>
      <c r="ES73" s="179" t="e">
        <f t="shared" si="358"/>
        <v>#N/A</v>
      </c>
      <c r="ET73" s="179" t="e">
        <f t="shared" si="359"/>
        <v>#N/A</v>
      </c>
      <c r="EU73" s="179" t="e">
        <f t="shared" si="360"/>
        <v>#N/A</v>
      </c>
      <c r="EV73" s="179" t="e">
        <f t="shared" si="361"/>
        <v>#N/A</v>
      </c>
      <c r="EW73" s="179" t="e">
        <f t="shared" si="362"/>
        <v>#N/A</v>
      </c>
      <c r="EX73" s="179" t="e">
        <f t="shared" si="363"/>
        <v>#N/A</v>
      </c>
      <c r="EY73" s="179" t="e">
        <f t="shared" si="364"/>
        <v>#N/A</v>
      </c>
      <c r="EZ73" s="179" t="e">
        <f t="shared" si="365"/>
        <v>#N/A</v>
      </c>
      <c r="FA73" s="179" t="e">
        <f t="shared" si="366"/>
        <v>#N/A</v>
      </c>
      <c r="FB73" s="179" t="e">
        <f t="shared" si="367"/>
        <v>#N/A</v>
      </c>
      <c r="FC73" s="179" t="e">
        <f t="shared" si="368"/>
        <v>#N/A</v>
      </c>
      <c r="FD73" s="179" t="e">
        <f t="shared" si="369"/>
        <v>#N/A</v>
      </c>
      <c r="FE73" s="179" t="e">
        <f t="shared" si="370"/>
        <v>#N/A</v>
      </c>
      <c r="FF73" s="179" t="e">
        <f t="shared" si="371"/>
        <v>#N/A</v>
      </c>
      <c r="FG73" s="179" t="e">
        <f t="shared" si="372"/>
        <v>#N/A</v>
      </c>
      <c r="FH73" s="179" t="e">
        <f t="shared" si="373"/>
        <v>#N/A</v>
      </c>
      <c r="FI73" s="179" t="e">
        <f t="shared" si="374"/>
        <v>#N/A</v>
      </c>
      <c r="FJ73" s="179" t="e">
        <f t="shared" si="375"/>
        <v>#N/A</v>
      </c>
      <c r="FK73" s="179" t="e">
        <f t="shared" si="376"/>
        <v>#N/A</v>
      </c>
      <c r="FL73" s="179" t="e">
        <f t="shared" si="377"/>
        <v>#N/A</v>
      </c>
      <c r="FM73" s="179" t="e">
        <f t="shared" si="378"/>
        <v>#N/A</v>
      </c>
      <c r="FN73" s="179" t="e">
        <f t="shared" si="379"/>
        <v>#N/A</v>
      </c>
      <c r="FO73" s="179" t="e">
        <f t="shared" si="380"/>
        <v>#N/A</v>
      </c>
      <c r="FP73" s="179" t="e">
        <f t="shared" si="381"/>
        <v>#N/A</v>
      </c>
      <c r="FQ73" s="179" t="e">
        <f t="shared" si="382"/>
        <v>#N/A</v>
      </c>
      <c r="FR73" s="179" t="e">
        <f t="shared" si="383"/>
        <v>#N/A</v>
      </c>
      <c r="FS73" s="179" t="e">
        <f t="shared" si="384"/>
        <v>#N/A</v>
      </c>
      <c r="FT73" s="179" t="e">
        <f t="shared" si="385"/>
        <v>#N/A</v>
      </c>
      <c r="FU73" s="179" t="e">
        <f t="shared" si="386"/>
        <v>#N/A</v>
      </c>
      <c r="FV73" s="179" t="e">
        <f t="shared" si="387"/>
        <v>#N/A</v>
      </c>
      <c r="FW73" s="179" t="e">
        <f t="shared" si="388"/>
        <v>#N/A</v>
      </c>
      <c r="FX73" s="179" t="e">
        <f t="shared" si="389"/>
        <v>#N/A</v>
      </c>
      <c r="FY73" s="179" t="e">
        <f t="shared" si="390"/>
        <v>#N/A</v>
      </c>
      <c r="FZ73" s="179" t="e">
        <f t="shared" si="391"/>
        <v>#N/A</v>
      </c>
      <c r="GA73" s="179" t="e">
        <f t="shared" si="392"/>
        <v>#N/A</v>
      </c>
      <c r="GB73" s="179" t="e">
        <f t="shared" si="393"/>
        <v>#N/A</v>
      </c>
      <c r="GC73" s="179" t="e">
        <f t="shared" si="394"/>
        <v>#N/A</v>
      </c>
      <c r="GD73" s="179" t="e">
        <f t="shared" si="395"/>
        <v>#N/A</v>
      </c>
      <c r="GE73" s="179" t="e">
        <f t="shared" si="396"/>
        <v>#N/A</v>
      </c>
      <c r="GF73" s="179" t="e">
        <f t="shared" si="397"/>
        <v>#N/A</v>
      </c>
      <c r="GG73" s="179" t="e">
        <f t="shared" si="398"/>
        <v>#N/A</v>
      </c>
      <c r="GH73" s="179" t="e">
        <f t="shared" si="399"/>
        <v>#N/A</v>
      </c>
      <c r="GI73" s="179" t="e">
        <f t="shared" si="400"/>
        <v>#N/A</v>
      </c>
      <c r="GJ73" s="179" t="e">
        <f t="shared" si="401"/>
        <v>#N/A</v>
      </c>
      <c r="GK73" s="179" t="e">
        <f t="shared" si="402"/>
        <v>#N/A</v>
      </c>
      <c r="GL73" s="179" t="e">
        <f t="shared" si="403"/>
        <v>#N/A</v>
      </c>
      <c r="GM73" s="179" t="e">
        <f t="shared" si="404"/>
        <v>#N/A</v>
      </c>
      <c r="GN73" s="179" t="e">
        <f t="shared" si="405"/>
        <v>#N/A</v>
      </c>
      <c r="GO73" s="179" t="e">
        <f t="shared" si="406"/>
        <v>#N/A</v>
      </c>
      <c r="GP73" s="179" t="e">
        <f t="shared" si="407"/>
        <v>#N/A</v>
      </c>
      <c r="GQ73" s="179" t="e">
        <f t="shared" si="408"/>
        <v>#N/A</v>
      </c>
      <c r="GR73" s="179" t="e">
        <f t="shared" si="409"/>
        <v>#N/A</v>
      </c>
      <c r="GS73" s="179" t="e">
        <f t="shared" si="410"/>
        <v>#N/A</v>
      </c>
      <c r="GT73" s="179" t="e">
        <f t="shared" si="411"/>
        <v>#N/A</v>
      </c>
      <c r="GU73" s="179" t="e">
        <f t="shared" si="412"/>
        <v>#N/A</v>
      </c>
      <c r="GV73" s="179" t="e">
        <f t="shared" si="413"/>
        <v>#N/A</v>
      </c>
      <c r="GW73" s="179" t="e">
        <f t="shared" si="414"/>
        <v>#N/A</v>
      </c>
      <c r="GX73" s="179" t="e">
        <f t="shared" si="415"/>
        <v>#N/A</v>
      </c>
      <c r="GY73" s="179" t="e">
        <f t="shared" si="416"/>
        <v>#N/A</v>
      </c>
      <c r="GZ73" s="179" t="e">
        <f t="shared" si="417"/>
        <v>#N/A</v>
      </c>
      <c r="HA73" s="179" t="e">
        <f t="shared" si="418"/>
        <v>#N/A</v>
      </c>
      <c r="HB73" s="179" t="e">
        <f t="shared" si="419"/>
        <v>#N/A</v>
      </c>
      <c r="HC73" s="179" t="e">
        <f t="shared" si="420"/>
        <v>#N/A</v>
      </c>
      <c r="HD73" s="179" t="e">
        <f t="shared" si="421"/>
        <v>#N/A</v>
      </c>
      <c r="HE73" s="179" t="e">
        <f t="shared" si="422"/>
        <v>#N/A</v>
      </c>
      <c r="HF73" s="179" t="e">
        <f t="shared" si="423"/>
        <v>#N/A</v>
      </c>
      <c r="HG73" s="179" t="e">
        <f t="shared" si="424"/>
        <v>#N/A</v>
      </c>
      <c r="HH73" s="179" t="e">
        <f t="shared" si="425"/>
        <v>#N/A</v>
      </c>
      <c r="HI73" s="179" t="e">
        <f t="shared" si="426"/>
        <v>#N/A</v>
      </c>
      <c r="HJ73" s="179" t="e">
        <f t="shared" si="427"/>
        <v>#N/A</v>
      </c>
      <c r="HK73" s="179" t="e">
        <f t="shared" si="428"/>
        <v>#N/A</v>
      </c>
      <c r="HL73" s="179" t="e">
        <f t="shared" si="429"/>
        <v>#N/A</v>
      </c>
      <c r="HM73" s="179" t="e">
        <f t="shared" si="430"/>
        <v>#N/A</v>
      </c>
      <c r="HN73" s="179" t="e">
        <f t="shared" si="431"/>
        <v>#N/A</v>
      </c>
      <c r="HO73" s="179" t="e">
        <f t="shared" si="432"/>
        <v>#N/A</v>
      </c>
    </row>
    <row r="74" spans="1:223" hidden="1" x14ac:dyDescent="0.25">
      <c r="A74" s="4">
        <v>71</v>
      </c>
      <c r="B74" s="104" t="str">
        <f t="shared" si="511"/>
        <v/>
      </c>
      <c r="C74" s="103"/>
      <c r="D74" s="104" t="str">
        <f t="shared" si="512"/>
        <v/>
      </c>
      <c r="E74" s="38" t="str">
        <f t="shared" si="505"/>
        <v/>
      </c>
      <c r="F74" s="38" t="str">
        <f t="shared" si="506"/>
        <v/>
      </c>
      <c r="G74" s="81" t="str">
        <f t="shared" si="513"/>
        <v/>
      </c>
      <c r="H74" s="24"/>
      <c r="I74" s="61"/>
      <c r="J74" s="82" t="str">
        <f>IF(AND(B74&gt;0,C74&gt;0,D74&gt;0,NOT(ISBLANK(H74))),(D74-B74)*VLOOKUP(H74,VLookups!$A$2:$B$8,2,FALSE),"")</f>
        <v/>
      </c>
      <c r="K74" s="83" t="str">
        <f t="shared" si="507"/>
        <v/>
      </c>
      <c r="L74" s="103"/>
      <c r="M74" s="34" t="str">
        <f>IF(AND(L74&gt;0,C74&gt;0,J74&gt;0,NOT(ISBLANK(H74))),ABS(VLOOKUP($L$1,VLookups!$A$38:$B$39,2,FALSE)-_xlfn.NORM.DIST(L74,G74,J74,TRUE)),"")</f>
        <v/>
      </c>
      <c r="N74" s="102" t="str">
        <f>IF(AND($B74&gt;0,$C74&gt;0,$D74&gt;0,NOT(ISBLANK($H74))),_xlfn.NORM.INV(ABS(VLOOKUP($L$1,VLookups!$A$38:$B$39,2,FALSE)-N$3),$G74,$J74),"")</f>
        <v/>
      </c>
      <c r="O74" s="101" t="str">
        <f>IF(AND($B74&gt;0,$C74&gt;0,$D74&gt;0,NOT(ISBLANK($H74))),_xlfn.NORM.INV(ABS(VLOOKUP($L$1,VLookups!$A$38:$B$39,2,FALSE)-O$3),$G74,$J74),"")</f>
        <v/>
      </c>
      <c r="P74" s="102" t="str">
        <f>IF(AND($B74&gt;0,$C74&gt;0,$D74&gt;0,NOT(ISBLANK($H74))),_xlfn.NORM.INV(ABS(VLOOKUP($L$1,VLookups!$A$38:$B$39,2,FALSE)-P$3),$G74,$J74),"")</f>
        <v/>
      </c>
      <c r="Q74" s="101" t="str">
        <f>IF(AND($B74&gt;0,$C74&gt;0,$D74&gt;0,NOT(ISBLANK($H74))),_xlfn.NORM.INV(ABS(VLOOKUP($L$1,VLookups!$A$38:$B$39,2,FALSE)-Q$3),$G74,$J74),"")</f>
        <v/>
      </c>
      <c r="R74" s="102" t="str">
        <f>IF(AND($B74&gt;0,$C74&gt;0,$D74&gt;0,NOT(ISBLANK($H74))),_xlfn.NORM.INV(ABS(VLOOKUP($L$1,VLookups!$A$38:$B$39,2,FALSE)-R$3),$G74,$J74),"")</f>
        <v/>
      </c>
      <c r="S74" s="101" t="str">
        <f>IF(AND($B74&gt;0,$C74&gt;0,$D74&gt;0,NOT(ISBLANK($H74))),_xlfn.NORM.INV(ABS(VLOOKUP($L$1,VLookups!$A$38:$B$39,2,FALSE)-S$3),$G74,$J74),"")</f>
        <v/>
      </c>
      <c r="T74" s="5"/>
      <c r="U74" s="178" t="str">
        <f t="shared" si="514"/>
        <v/>
      </c>
      <c r="V74" s="52" t="str">
        <f t="shared" ref="V74:AO74" si="531">IF(ISNONTEXT($U74),W74-$U74,"")</f>
        <v/>
      </c>
      <c r="W74" s="52" t="str">
        <f t="shared" si="531"/>
        <v/>
      </c>
      <c r="X74" s="52" t="str">
        <f t="shared" si="531"/>
        <v/>
      </c>
      <c r="Y74" s="52" t="str">
        <f t="shared" si="531"/>
        <v/>
      </c>
      <c r="Z74" s="52" t="str">
        <f t="shared" si="531"/>
        <v/>
      </c>
      <c r="AA74" s="52" t="str">
        <f t="shared" si="531"/>
        <v/>
      </c>
      <c r="AB74" s="52" t="str">
        <f t="shared" si="531"/>
        <v/>
      </c>
      <c r="AC74" s="52" t="str">
        <f t="shared" si="531"/>
        <v/>
      </c>
      <c r="AD74" s="52" t="str">
        <f t="shared" si="531"/>
        <v/>
      </c>
      <c r="AE74" s="52" t="str">
        <f t="shared" si="531"/>
        <v/>
      </c>
      <c r="AF74" s="52" t="str">
        <f t="shared" si="531"/>
        <v/>
      </c>
      <c r="AG74" s="52" t="str">
        <f t="shared" si="531"/>
        <v/>
      </c>
      <c r="AH74" s="52" t="str">
        <f t="shared" si="531"/>
        <v/>
      </c>
      <c r="AI74" s="52" t="str">
        <f t="shared" si="531"/>
        <v/>
      </c>
      <c r="AJ74" s="52" t="str">
        <f t="shared" si="531"/>
        <v/>
      </c>
      <c r="AK74" s="52" t="str">
        <f t="shared" si="531"/>
        <v/>
      </c>
      <c r="AL74" s="52" t="str">
        <f t="shared" si="531"/>
        <v/>
      </c>
      <c r="AM74" s="52" t="str">
        <f t="shared" si="531"/>
        <v/>
      </c>
      <c r="AN74" s="52" t="str">
        <f t="shared" si="531"/>
        <v/>
      </c>
      <c r="AO74" s="52" t="str">
        <f t="shared" si="531"/>
        <v/>
      </c>
      <c r="AP74" s="193" t="str">
        <f t="shared" si="516"/>
        <v/>
      </c>
      <c r="AQ74" s="52" t="str">
        <f t="shared" ref="AQ74:DB74" si="532">IF(ISNONTEXT($U74),AP74+$U74,"")</f>
        <v/>
      </c>
      <c r="AR74" s="52" t="str">
        <f t="shared" si="532"/>
        <v/>
      </c>
      <c r="AS74" s="52" t="str">
        <f t="shared" si="532"/>
        <v/>
      </c>
      <c r="AT74" s="52" t="str">
        <f t="shared" si="532"/>
        <v/>
      </c>
      <c r="AU74" s="52" t="str">
        <f t="shared" si="532"/>
        <v/>
      </c>
      <c r="AV74" s="52" t="str">
        <f t="shared" si="532"/>
        <v/>
      </c>
      <c r="AW74" s="52" t="str">
        <f t="shared" si="532"/>
        <v/>
      </c>
      <c r="AX74" s="52" t="str">
        <f t="shared" si="532"/>
        <v/>
      </c>
      <c r="AY74" s="52" t="str">
        <f t="shared" si="532"/>
        <v/>
      </c>
      <c r="AZ74" s="52" t="str">
        <f t="shared" si="532"/>
        <v/>
      </c>
      <c r="BA74" s="52" t="str">
        <f t="shared" si="532"/>
        <v/>
      </c>
      <c r="BB74" s="52" t="str">
        <f t="shared" si="532"/>
        <v/>
      </c>
      <c r="BC74" s="52" t="str">
        <f t="shared" si="532"/>
        <v/>
      </c>
      <c r="BD74" s="52" t="str">
        <f t="shared" si="532"/>
        <v/>
      </c>
      <c r="BE74" s="52" t="str">
        <f t="shared" si="532"/>
        <v/>
      </c>
      <c r="BF74" s="52" t="str">
        <f t="shared" si="532"/>
        <v/>
      </c>
      <c r="BG74" s="52" t="str">
        <f t="shared" si="532"/>
        <v/>
      </c>
      <c r="BH74" s="52" t="str">
        <f t="shared" si="532"/>
        <v/>
      </c>
      <c r="BI74" s="52" t="str">
        <f t="shared" si="532"/>
        <v/>
      </c>
      <c r="BJ74" s="52" t="str">
        <f t="shared" si="532"/>
        <v/>
      </c>
      <c r="BK74" s="52" t="str">
        <f t="shared" si="532"/>
        <v/>
      </c>
      <c r="BL74" s="52" t="str">
        <f t="shared" si="532"/>
        <v/>
      </c>
      <c r="BM74" s="52" t="str">
        <f t="shared" si="532"/>
        <v/>
      </c>
      <c r="BN74" s="52" t="str">
        <f t="shared" si="532"/>
        <v/>
      </c>
      <c r="BO74" s="52" t="str">
        <f t="shared" si="532"/>
        <v/>
      </c>
      <c r="BP74" s="52" t="str">
        <f t="shared" si="532"/>
        <v/>
      </c>
      <c r="BQ74" s="52" t="str">
        <f t="shared" si="532"/>
        <v/>
      </c>
      <c r="BR74" s="52" t="str">
        <f t="shared" si="532"/>
        <v/>
      </c>
      <c r="BS74" s="52" t="str">
        <f t="shared" si="532"/>
        <v/>
      </c>
      <c r="BT74" s="52" t="str">
        <f t="shared" si="532"/>
        <v/>
      </c>
      <c r="BU74" s="52" t="str">
        <f t="shared" si="532"/>
        <v/>
      </c>
      <c r="BV74" s="52" t="str">
        <f t="shared" si="532"/>
        <v/>
      </c>
      <c r="BW74" s="52" t="str">
        <f t="shared" si="532"/>
        <v/>
      </c>
      <c r="BX74" s="52" t="str">
        <f t="shared" si="532"/>
        <v/>
      </c>
      <c r="BY74" s="52" t="str">
        <f t="shared" si="532"/>
        <v/>
      </c>
      <c r="BZ74" s="52" t="str">
        <f t="shared" si="532"/>
        <v/>
      </c>
      <c r="CA74" s="52" t="str">
        <f t="shared" si="532"/>
        <v/>
      </c>
      <c r="CB74" s="52" t="str">
        <f t="shared" si="532"/>
        <v/>
      </c>
      <c r="CC74" s="52" t="str">
        <f t="shared" si="532"/>
        <v/>
      </c>
      <c r="CD74" s="52" t="str">
        <f t="shared" si="532"/>
        <v/>
      </c>
      <c r="CE74" s="52" t="str">
        <f t="shared" si="532"/>
        <v/>
      </c>
      <c r="CF74" s="52" t="str">
        <f t="shared" si="532"/>
        <v/>
      </c>
      <c r="CG74" s="52" t="str">
        <f t="shared" si="532"/>
        <v/>
      </c>
      <c r="CH74" s="52" t="str">
        <f t="shared" si="532"/>
        <v/>
      </c>
      <c r="CI74" s="52" t="str">
        <f t="shared" si="532"/>
        <v/>
      </c>
      <c r="CJ74" s="52" t="str">
        <f t="shared" si="532"/>
        <v/>
      </c>
      <c r="CK74" s="52" t="str">
        <f t="shared" si="532"/>
        <v/>
      </c>
      <c r="CL74" s="52" t="str">
        <f t="shared" si="532"/>
        <v/>
      </c>
      <c r="CM74" s="52" t="str">
        <f t="shared" si="532"/>
        <v/>
      </c>
      <c r="CN74" s="52" t="str">
        <f t="shared" si="532"/>
        <v/>
      </c>
      <c r="CO74" s="52" t="str">
        <f t="shared" si="532"/>
        <v/>
      </c>
      <c r="CP74" s="52" t="str">
        <f t="shared" si="532"/>
        <v/>
      </c>
      <c r="CQ74" s="52" t="str">
        <f t="shared" si="532"/>
        <v/>
      </c>
      <c r="CR74" s="52" t="str">
        <f t="shared" si="532"/>
        <v/>
      </c>
      <c r="CS74" s="52" t="str">
        <f t="shared" si="532"/>
        <v/>
      </c>
      <c r="CT74" s="52" t="str">
        <f t="shared" si="532"/>
        <v/>
      </c>
      <c r="CU74" s="52" t="str">
        <f t="shared" si="532"/>
        <v/>
      </c>
      <c r="CV74" s="52" t="str">
        <f t="shared" si="532"/>
        <v/>
      </c>
      <c r="CW74" s="52" t="str">
        <f t="shared" si="532"/>
        <v/>
      </c>
      <c r="CX74" s="52" t="str">
        <f t="shared" si="532"/>
        <v/>
      </c>
      <c r="CY74" s="52" t="str">
        <f t="shared" si="532"/>
        <v/>
      </c>
      <c r="CZ74" s="52" t="str">
        <f t="shared" si="532"/>
        <v/>
      </c>
      <c r="DA74" s="52" t="str">
        <f t="shared" si="532"/>
        <v/>
      </c>
      <c r="DB74" s="52" t="str">
        <f t="shared" si="532"/>
        <v/>
      </c>
      <c r="DC74" s="52" t="str">
        <f t="shared" ref="DC74:DR74" si="533">IF(ISNONTEXT($U74),DB74+$U74,"")</f>
        <v/>
      </c>
      <c r="DD74" s="52" t="str">
        <f t="shared" si="533"/>
        <v/>
      </c>
      <c r="DE74" s="52" t="str">
        <f t="shared" si="533"/>
        <v/>
      </c>
      <c r="DF74" s="52" t="str">
        <f t="shared" si="533"/>
        <v/>
      </c>
      <c r="DG74" s="52" t="str">
        <f t="shared" si="533"/>
        <v/>
      </c>
      <c r="DH74" s="52" t="str">
        <f t="shared" si="533"/>
        <v/>
      </c>
      <c r="DI74" s="52" t="str">
        <f t="shared" si="533"/>
        <v/>
      </c>
      <c r="DJ74" s="52" t="str">
        <f t="shared" si="533"/>
        <v/>
      </c>
      <c r="DK74" s="52" t="str">
        <f t="shared" si="533"/>
        <v/>
      </c>
      <c r="DL74" s="52" t="str">
        <f t="shared" si="533"/>
        <v/>
      </c>
      <c r="DM74" s="52" t="str">
        <f t="shared" si="533"/>
        <v/>
      </c>
      <c r="DN74" s="52" t="str">
        <f t="shared" si="533"/>
        <v/>
      </c>
      <c r="DO74" s="52" t="str">
        <f t="shared" si="533"/>
        <v/>
      </c>
      <c r="DP74" s="52" t="str">
        <f t="shared" si="533"/>
        <v/>
      </c>
      <c r="DQ74" s="52" t="str">
        <f t="shared" si="533"/>
        <v/>
      </c>
      <c r="DR74" s="52" t="str">
        <f t="shared" si="533"/>
        <v/>
      </c>
      <c r="DS74" s="179" t="e">
        <f t="shared" si="332"/>
        <v>#N/A</v>
      </c>
      <c r="DT74" s="179" t="e">
        <f t="shared" si="333"/>
        <v>#N/A</v>
      </c>
      <c r="DU74" s="179" t="e">
        <f t="shared" si="334"/>
        <v>#N/A</v>
      </c>
      <c r="DV74" s="179" t="e">
        <f t="shared" si="335"/>
        <v>#N/A</v>
      </c>
      <c r="DW74" s="179" t="e">
        <f t="shared" si="336"/>
        <v>#N/A</v>
      </c>
      <c r="DX74" s="179" t="e">
        <f t="shared" si="337"/>
        <v>#N/A</v>
      </c>
      <c r="DY74" s="179" t="e">
        <f t="shared" si="338"/>
        <v>#N/A</v>
      </c>
      <c r="DZ74" s="179" t="e">
        <f t="shared" si="339"/>
        <v>#N/A</v>
      </c>
      <c r="EA74" s="179" t="e">
        <f t="shared" si="340"/>
        <v>#N/A</v>
      </c>
      <c r="EB74" s="179" t="e">
        <f t="shared" si="341"/>
        <v>#N/A</v>
      </c>
      <c r="EC74" s="179" t="e">
        <f t="shared" si="342"/>
        <v>#N/A</v>
      </c>
      <c r="ED74" s="179" t="e">
        <f t="shared" si="343"/>
        <v>#N/A</v>
      </c>
      <c r="EE74" s="179" t="e">
        <f t="shared" si="344"/>
        <v>#N/A</v>
      </c>
      <c r="EF74" s="179" t="e">
        <f t="shared" si="345"/>
        <v>#N/A</v>
      </c>
      <c r="EG74" s="179" t="e">
        <f t="shared" si="346"/>
        <v>#N/A</v>
      </c>
      <c r="EH74" s="179" t="e">
        <f t="shared" si="347"/>
        <v>#N/A</v>
      </c>
      <c r="EI74" s="179" t="e">
        <f t="shared" si="348"/>
        <v>#N/A</v>
      </c>
      <c r="EJ74" s="179" t="e">
        <f t="shared" si="349"/>
        <v>#N/A</v>
      </c>
      <c r="EK74" s="179" t="e">
        <f t="shared" si="350"/>
        <v>#N/A</v>
      </c>
      <c r="EL74" s="179" t="e">
        <f t="shared" si="351"/>
        <v>#N/A</v>
      </c>
      <c r="EM74" s="179" t="e">
        <f t="shared" si="352"/>
        <v>#N/A</v>
      </c>
      <c r="EN74" s="179" t="e">
        <f t="shared" si="353"/>
        <v>#N/A</v>
      </c>
      <c r="EO74" s="179" t="e">
        <f t="shared" si="354"/>
        <v>#N/A</v>
      </c>
      <c r="EP74" s="179" t="e">
        <f t="shared" si="355"/>
        <v>#N/A</v>
      </c>
      <c r="EQ74" s="179" t="e">
        <f t="shared" si="356"/>
        <v>#N/A</v>
      </c>
      <c r="ER74" s="179" t="e">
        <f t="shared" si="357"/>
        <v>#N/A</v>
      </c>
      <c r="ES74" s="179" t="e">
        <f t="shared" si="358"/>
        <v>#N/A</v>
      </c>
      <c r="ET74" s="179" t="e">
        <f t="shared" si="359"/>
        <v>#N/A</v>
      </c>
      <c r="EU74" s="179" t="e">
        <f t="shared" si="360"/>
        <v>#N/A</v>
      </c>
      <c r="EV74" s="179" t="e">
        <f t="shared" si="361"/>
        <v>#N/A</v>
      </c>
      <c r="EW74" s="179" t="e">
        <f t="shared" si="362"/>
        <v>#N/A</v>
      </c>
      <c r="EX74" s="179" t="e">
        <f t="shared" si="363"/>
        <v>#N/A</v>
      </c>
      <c r="EY74" s="179" t="e">
        <f t="shared" si="364"/>
        <v>#N/A</v>
      </c>
      <c r="EZ74" s="179" t="e">
        <f t="shared" si="365"/>
        <v>#N/A</v>
      </c>
      <c r="FA74" s="179" t="e">
        <f t="shared" si="366"/>
        <v>#N/A</v>
      </c>
      <c r="FB74" s="179" t="e">
        <f t="shared" si="367"/>
        <v>#N/A</v>
      </c>
      <c r="FC74" s="179" t="e">
        <f t="shared" si="368"/>
        <v>#N/A</v>
      </c>
      <c r="FD74" s="179" t="e">
        <f t="shared" si="369"/>
        <v>#N/A</v>
      </c>
      <c r="FE74" s="179" t="e">
        <f t="shared" si="370"/>
        <v>#N/A</v>
      </c>
      <c r="FF74" s="179" t="e">
        <f t="shared" si="371"/>
        <v>#N/A</v>
      </c>
      <c r="FG74" s="179" t="e">
        <f t="shared" si="372"/>
        <v>#N/A</v>
      </c>
      <c r="FH74" s="179" t="e">
        <f t="shared" si="373"/>
        <v>#N/A</v>
      </c>
      <c r="FI74" s="179" t="e">
        <f t="shared" si="374"/>
        <v>#N/A</v>
      </c>
      <c r="FJ74" s="179" t="e">
        <f t="shared" si="375"/>
        <v>#N/A</v>
      </c>
      <c r="FK74" s="179" t="e">
        <f t="shared" si="376"/>
        <v>#N/A</v>
      </c>
      <c r="FL74" s="179" t="e">
        <f t="shared" si="377"/>
        <v>#N/A</v>
      </c>
      <c r="FM74" s="179" t="e">
        <f t="shared" si="378"/>
        <v>#N/A</v>
      </c>
      <c r="FN74" s="179" t="e">
        <f t="shared" si="379"/>
        <v>#N/A</v>
      </c>
      <c r="FO74" s="179" t="e">
        <f t="shared" si="380"/>
        <v>#N/A</v>
      </c>
      <c r="FP74" s="179" t="e">
        <f t="shared" si="381"/>
        <v>#N/A</v>
      </c>
      <c r="FQ74" s="179" t="e">
        <f t="shared" si="382"/>
        <v>#N/A</v>
      </c>
      <c r="FR74" s="179" t="e">
        <f t="shared" si="383"/>
        <v>#N/A</v>
      </c>
      <c r="FS74" s="179" t="e">
        <f t="shared" si="384"/>
        <v>#N/A</v>
      </c>
      <c r="FT74" s="179" t="e">
        <f t="shared" si="385"/>
        <v>#N/A</v>
      </c>
      <c r="FU74" s="179" t="e">
        <f t="shared" si="386"/>
        <v>#N/A</v>
      </c>
      <c r="FV74" s="179" t="e">
        <f t="shared" si="387"/>
        <v>#N/A</v>
      </c>
      <c r="FW74" s="179" t="e">
        <f t="shared" si="388"/>
        <v>#N/A</v>
      </c>
      <c r="FX74" s="179" t="e">
        <f t="shared" si="389"/>
        <v>#N/A</v>
      </c>
      <c r="FY74" s="179" t="e">
        <f t="shared" si="390"/>
        <v>#N/A</v>
      </c>
      <c r="FZ74" s="179" t="e">
        <f t="shared" si="391"/>
        <v>#N/A</v>
      </c>
      <c r="GA74" s="179" t="e">
        <f t="shared" si="392"/>
        <v>#N/A</v>
      </c>
      <c r="GB74" s="179" t="e">
        <f t="shared" si="393"/>
        <v>#N/A</v>
      </c>
      <c r="GC74" s="179" t="e">
        <f t="shared" si="394"/>
        <v>#N/A</v>
      </c>
      <c r="GD74" s="179" t="e">
        <f t="shared" si="395"/>
        <v>#N/A</v>
      </c>
      <c r="GE74" s="179" t="e">
        <f t="shared" si="396"/>
        <v>#N/A</v>
      </c>
      <c r="GF74" s="179" t="e">
        <f t="shared" si="397"/>
        <v>#N/A</v>
      </c>
      <c r="GG74" s="179" t="e">
        <f t="shared" si="398"/>
        <v>#N/A</v>
      </c>
      <c r="GH74" s="179" t="e">
        <f t="shared" si="399"/>
        <v>#N/A</v>
      </c>
      <c r="GI74" s="179" t="e">
        <f t="shared" si="400"/>
        <v>#N/A</v>
      </c>
      <c r="GJ74" s="179" t="e">
        <f t="shared" si="401"/>
        <v>#N/A</v>
      </c>
      <c r="GK74" s="179" t="e">
        <f t="shared" si="402"/>
        <v>#N/A</v>
      </c>
      <c r="GL74" s="179" t="e">
        <f t="shared" si="403"/>
        <v>#N/A</v>
      </c>
      <c r="GM74" s="179" t="e">
        <f t="shared" si="404"/>
        <v>#N/A</v>
      </c>
      <c r="GN74" s="179" t="e">
        <f t="shared" si="405"/>
        <v>#N/A</v>
      </c>
      <c r="GO74" s="179" t="e">
        <f t="shared" si="406"/>
        <v>#N/A</v>
      </c>
      <c r="GP74" s="179" t="e">
        <f t="shared" si="407"/>
        <v>#N/A</v>
      </c>
      <c r="GQ74" s="179" t="e">
        <f t="shared" si="408"/>
        <v>#N/A</v>
      </c>
      <c r="GR74" s="179" t="e">
        <f t="shared" si="409"/>
        <v>#N/A</v>
      </c>
      <c r="GS74" s="179" t="e">
        <f t="shared" si="410"/>
        <v>#N/A</v>
      </c>
      <c r="GT74" s="179" t="e">
        <f t="shared" si="411"/>
        <v>#N/A</v>
      </c>
      <c r="GU74" s="179" t="e">
        <f t="shared" si="412"/>
        <v>#N/A</v>
      </c>
      <c r="GV74" s="179" t="e">
        <f t="shared" si="413"/>
        <v>#N/A</v>
      </c>
      <c r="GW74" s="179" t="e">
        <f t="shared" si="414"/>
        <v>#N/A</v>
      </c>
      <c r="GX74" s="179" t="e">
        <f t="shared" si="415"/>
        <v>#N/A</v>
      </c>
      <c r="GY74" s="179" t="e">
        <f t="shared" si="416"/>
        <v>#N/A</v>
      </c>
      <c r="GZ74" s="179" t="e">
        <f t="shared" si="417"/>
        <v>#N/A</v>
      </c>
      <c r="HA74" s="179" t="e">
        <f t="shared" si="418"/>
        <v>#N/A</v>
      </c>
      <c r="HB74" s="179" t="e">
        <f t="shared" si="419"/>
        <v>#N/A</v>
      </c>
      <c r="HC74" s="179" t="e">
        <f t="shared" si="420"/>
        <v>#N/A</v>
      </c>
      <c r="HD74" s="179" t="e">
        <f t="shared" si="421"/>
        <v>#N/A</v>
      </c>
      <c r="HE74" s="179" t="e">
        <f t="shared" si="422"/>
        <v>#N/A</v>
      </c>
      <c r="HF74" s="179" t="e">
        <f t="shared" si="423"/>
        <v>#N/A</v>
      </c>
      <c r="HG74" s="179" t="e">
        <f t="shared" si="424"/>
        <v>#N/A</v>
      </c>
      <c r="HH74" s="179" t="e">
        <f t="shared" si="425"/>
        <v>#N/A</v>
      </c>
      <c r="HI74" s="179" t="e">
        <f t="shared" si="426"/>
        <v>#N/A</v>
      </c>
      <c r="HJ74" s="179" t="e">
        <f t="shared" si="427"/>
        <v>#N/A</v>
      </c>
      <c r="HK74" s="179" t="e">
        <f t="shared" si="428"/>
        <v>#N/A</v>
      </c>
      <c r="HL74" s="179" t="e">
        <f t="shared" si="429"/>
        <v>#N/A</v>
      </c>
      <c r="HM74" s="179" t="e">
        <f t="shared" si="430"/>
        <v>#N/A</v>
      </c>
      <c r="HN74" s="179" t="e">
        <f t="shared" si="431"/>
        <v>#N/A</v>
      </c>
      <c r="HO74" s="179" t="e">
        <f t="shared" si="432"/>
        <v>#N/A</v>
      </c>
    </row>
    <row r="75" spans="1:223" hidden="1" x14ac:dyDescent="0.25">
      <c r="A75" s="4">
        <v>72</v>
      </c>
      <c r="B75" s="104" t="str">
        <f t="shared" si="511"/>
        <v/>
      </c>
      <c r="C75" s="103"/>
      <c r="D75" s="104" t="str">
        <f t="shared" si="512"/>
        <v/>
      </c>
      <c r="E75" s="38" t="str">
        <f t="shared" si="505"/>
        <v/>
      </c>
      <c r="F75" s="38" t="str">
        <f t="shared" si="506"/>
        <v/>
      </c>
      <c r="G75" s="81" t="str">
        <f t="shared" si="513"/>
        <v/>
      </c>
      <c r="H75" s="24"/>
      <c r="I75" s="61"/>
      <c r="J75" s="82" t="str">
        <f>IF(AND(B75&gt;0,C75&gt;0,D75&gt;0,NOT(ISBLANK(H75))),(D75-B75)*VLOOKUP(H75,VLookups!$A$2:$B$8,2,FALSE),"")</f>
        <v/>
      </c>
      <c r="K75" s="83" t="str">
        <f t="shared" si="507"/>
        <v/>
      </c>
      <c r="L75" s="103"/>
      <c r="M75" s="34" t="str">
        <f>IF(AND(L75&gt;0,C75&gt;0,J75&gt;0,NOT(ISBLANK(H75))),ABS(VLOOKUP($L$1,VLookups!$A$38:$B$39,2,FALSE)-_xlfn.NORM.DIST(L75,G75,J75,TRUE)),"")</f>
        <v/>
      </c>
      <c r="N75" s="102" t="str">
        <f>IF(AND($B75&gt;0,$C75&gt;0,$D75&gt;0,NOT(ISBLANK($H75))),_xlfn.NORM.INV(ABS(VLOOKUP($L$1,VLookups!$A$38:$B$39,2,FALSE)-N$3),$G75,$J75),"")</f>
        <v/>
      </c>
      <c r="O75" s="101" t="str">
        <f>IF(AND($B75&gt;0,$C75&gt;0,$D75&gt;0,NOT(ISBLANK($H75))),_xlfn.NORM.INV(ABS(VLOOKUP($L$1,VLookups!$A$38:$B$39,2,FALSE)-O$3),$G75,$J75),"")</f>
        <v/>
      </c>
      <c r="P75" s="102" t="str">
        <f>IF(AND($B75&gt;0,$C75&gt;0,$D75&gt;0,NOT(ISBLANK($H75))),_xlfn.NORM.INV(ABS(VLOOKUP($L$1,VLookups!$A$38:$B$39,2,FALSE)-P$3),$G75,$J75),"")</f>
        <v/>
      </c>
      <c r="Q75" s="101" t="str">
        <f>IF(AND($B75&gt;0,$C75&gt;0,$D75&gt;0,NOT(ISBLANK($H75))),_xlfn.NORM.INV(ABS(VLOOKUP($L$1,VLookups!$A$38:$B$39,2,FALSE)-Q$3),$G75,$J75),"")</f>
        <v/>
      </c>
      <c r="R75" s="102" t="str">
        <f>IF(AND($B75&gt;0,$C75&gt;0,$D75&gt;0,NOT(ISBLANK($H75))),_xlfn.NORM.INV(ABS(VLOOKUP($L$1,VLookups!$A$38:$B$39,2,FALSE)-R$3),$G75,$J75),"")</f>
        <v/>
      </c>
      <c r="S75" s="101" t="str">
        <f>IF(AND($B75&gt;0,$C75&gt;0,$D75&gt;0,NOT(ISBLANK($H75))),_xlfn.NORM.INV(ABS(VLOOKUP($L$1,VLookups!$A$38:$B$39,2,FALSE)-S$3),$G75,$J75),"")</f>
        <v/>
      </c>
      <c r="T75" s="5"/>
      <c r="U75" s="178" t="str">
        <f t="shared" si="514"/>
        <v/>
      </c>
      <c r="V75" s="52" t="str">
        <f t="shared" ref="V75:AO75" si="534">IF(ISNONTEXT($U75),W75-$U75,"")</f>
        <v/>
      </c>
      <c r="W75" s="52" t="str">
        <f t="shared" si="534"/>
        <v/>
      </c>
      <c r="X75" s="52" t="str">
        <f t="shared" si="534"/>
        <v/>
      </c>
      <c r="Y75" s="52" t="str">
        <f t="shared" si="534"/>
        <v/>
      </c>
      <c r="Z75" s="52" t="str">
        <f t="shared" si="534"/>
        <v/>
      </c>
      <c r="AA75" s="52" t="str">
        <f t="shared" si="534"/>
        <v/>
      </c>
      <c r="AB75" s="52" t="str">
        <f t="shared" si="534"/>
        <v/>
      </c>
      <c r="AC75" s="52" t="str">
        <f t="shared" si="534"/>
        <v/>
      </c>
      <c r="AD75" s="52" t="str">
        <f t="shared" si="534"/>
        <v/>
      </c>
      <c r="AE75" s="52" t="str">
        <f t="shared" si="534"/>
        <v/>
      </c>
      <c r="AF75" s="52" t="str">
        <f t="shared" si="534"/>
        <v/>
      </c>
      <c r="AG75" s="52" t="str">
        <f t="shared" si="534"/>
        <v/>
      </c>
      <c r="AH75" s="52" t="str">
        <f t="shared" si="534"/>
        <v/>
      </c>
      <c r="AI75" s="52" t="str">
        <f t="shared" si="534"/>
        <v/>
      </c>
      <c r="AJ75" s="52" t="str">
        <f t="shared" si="534"/>
        <v/>
      </c>
      <c r="AK75" s="52" t="str">
        <f t="shared" si="534"/>
        <v/>
      </c>
      <c r="AL75" s="52" t="str">
        <f t="shared" si="534"/>
        <v/>
      </c>
      <c r="AM75" s="52" t="str">
        <f t="shared" si="534"/>
        <v/>
      </c>
      <c r="AN75" s="52" t="str">
        <f t="shared" si="534"/>
        <v/>
      </c>
      <c r="AO75" s="52" t="str">
        <f t="shared" si="534"/>
        <v/>
      </c>
      <c r="AP75" s="193" t="str">
        <f t="shared" si="516"/>
        <v/>
      </c>
      <c r="AQ75" s="52" t="str">
        <f t="shared" ref="AQ75:DB75" si="535">IF(ISNONTEXT($U75),AP75+$U75,"")</f>
        <v/>
      </c>
      <c r="AR75" s="52" t="str">
        <f t="shared" si="535"/>
        <v/>
      </c>
      <c r="AS75" s="52" t="str">
        <f t="shared" si="535"/>
        <v/>
      </c>
      <c r="AT75" s="52" t="str">
        <f t="shared" si="535"/>
        <v/>
      </c>
      <c r="AU75" s="52" t="str">
        <f t="shared" si="535"/>
        <v/>
      </c>
      <c r="AV75" s="52" t="str">
        <f t="shared" si="535"/>
        <v/>
      </c>
      <c r="AW75" s="52" t="str">
        <f t="shared" si="535"/>
        <v/>
      </c>
      <c r="AX75" s="52" t="str">
        <f t="shared" si="535"/>
        <v/>
      </c>
      <c r="AY75" s="52" t="str">
        <f t="shared" si="535"/>
        <v/>
      </c>
      <c r="AZ75" s="52" t="str">
        <f t="shared" si="535"/>
        <v/>
      </c>
      <c r="BA75" s="52" t="str">
        <f t="shared" si="535"/>
        <v/>
      </c>
      <c r="BB75" s="52" t="str">
        <f t="shared" si="535"/>
        <v/>
      </c>
      <c r="BC75" s="52" t="str">
        <f t="shared" si="535"/>
        <v/>
      </c>
      <c r="BD75" s="52" t="str">
        <f t="shared" si="535"/>
        <v/>
      </c>
      <c r="BE75" s="52" t="str">
        <f t="shared" si="535"/>
        <v/>
      </c>
      <c r="BF75" s="52" t="str">
        <f t="shared" si="535"/>
        <v/>
      </c>
      <c r="BG75" s="52" t="str">
        <f t="shared" si="535"/>
        <v/>
      </c>
      <c r="BH75" s="52" t="str">
        <f t="shared" si="535"/>
        <v/>
      </c>
      <c r="BI75" s="52" t="str">
        <f t="shared" si="535"/>
        <v/>
      </c>
      <c r="BJ75" s="52" t="str">
        <f t="shared" si="535"/>
        <v/>
      </c>
      <c r="BK75" s="52" t="str">
        <f t="shared" si="535"/>
        <v/>
      </c>
      <c r="BL75" s="52" t="str">
        <f t="shared" si="535"/>
        <v/>
      </c>
      <c r="BM75" s="52" t="str">
        <f t="shared" si="535"/>
        <v/>
      </c>
      <c r="BN75" s="52" t="str">
        <f t="shared" si="535"/>
        <v/>
      </c>
      <c r="BO75" s="52" t="str">
        <f t="shared" si="535"/>
        <v/>
      </c>
      <c r="BP75" s="52" t="str">
        <f t="shared" si="535"/>
        <v/>
      </c>
      <c r="BQ75" s="52" t="str">
        <f t="shared" si="535"/>
        <v/>
      </c>
      <c r="BR75" s="52" t="str">
        <f t="shared" si="535"/>
        <v/>
      </c>
      <c r="BS75" s="52" t="str">
        <f t="shared" si="535"/>
        <v/>
      </c>
      <c r="BT75" s="52" t="str">
        <f t="shared" si="535"/>
        <v/>
      </c>
      <c r="BU75" s="52" t="str">
        <f t="shared" si="535"/>
        <v/>
      </c>
      <c r="BV75" s="52" t="str">
        <f t="shared" si="535"/>
        <v/>
      </c>
      <c r="BW75" s="52" t="str">
        <f t="shared" si="535"/>
        <v/>
      </c>
      <c r="BX75" s="52" t="str">
        <f t="shared" si="535"/>
        <v/>
      </c>
      <c r="BY75" s="52" t="str">
        <f t="shared" si="535"/>
        <v/>
      </c>
      <c r="BZ75" s="52" t="str">
        <f t="shared" si="535"/>
        <v/>
      </c>
      <c r="CA75" s="52" t="str">
        <f t="shared" si="535"/>
        <v/>
      </c>
      <c r="CB75" s="52" t="str">
        <f t="shared" si="535"/>
        <v/>
      </c>
      <c r="CC75" s="52" t="str">
        <f t="shared" si="535"/>
        <v/>
      </c>
      <c r="CD75" s="52" t="str">
        <f t="shared" si="535"/>
        <v/>
      </c>
      <c r="CE75" s="52" t="str">
        <f t="shared" si="535"/>
        <v/>
      </c>
      <c r="CF75" s="52" t="str">
        <f t="shared" si="535"/>
        <v/>
      </c>
      <c r="CG75" s="52" t="str">
        <f t="shared" si="535"/>
        <v/>
      </c>
      <c r="CH75" s="52" t="str">
        <f t="shared" si="535"/>
        <v/>
      </c>
      <c r="CI75" s="52" t="str">
        <f t="shared" si="535"/>
        <v/>
      </c>
      <c r="CJ75" s="52" t="str">
        <f t="shared" si="535"/>
        <v/>
      </c>
      <c r="CK75" s="52" t="str">
        <f t="shared" si="535"/>
        <v/>
      </c>
      <c r="CL75" s="52" t="str">
        <f t="shared" si="535"/>
        <v/>
      </c>
      <c r="CM75" s="52" t="str">
        <f t="shared" si="535"/>
        <v/>
      </c>
      <c r="CN75" s="52" t="str">
        <f t="shared" si="535"/>
        <v/>
      </c>
      <c r="CO75" s="52" t="str">
        <f t="shared" si="535"/>
        <v/>
      </c>
      <c r="CP75" s="52" t="str">
        <f t="shared" si="535"/>
        <v/>
      </c>
      <c r="CQ75" s="52" t="str">
        <f t="shared" si="535"/>
        <v/>
      </c>
      <c r="CR75" s="52" t="str">
        <f t="shared" si="535"/>
        <v/>
      </c>
      <c r="CS75" s="52" t="str">
        <f t="shared" si="535"/>
        <v/>
      </c>
      <c r="CT75" s="52" t="str">
        <f t="shared" si="535"/>
        <v/>
      </c>
      <c r="CU75" s="52" t="str">
        <f t="shared" si="535"/>
        <v/>
      </c>
      <c r="CV75" s="52" t="str">
        <f t="shared" si="535"/>
        <v/>
      </c>
      <c r="CW75" s="52" t="str">
        <f t="shared" si="535"/>
        <v/>
      </c>
      <c r="CX75" s="52" t="str">
        <f t="shared" si="535"/>
        <v/>
      </c>
      <c r="CY75" s="52" t="str">
        <f t="shared" si="535"/>
        <v/>
      </c>
      <c r="CZ75" s="52" t="str">
        <f t="shared" si="535"/>
        <v/>
      </c>
      <c r="DA75" s="52" t="str">
        <f t="shared" si="535"/>
        <v/>
      </c>
      <c r="DB75" s="52" t="str">
        <f t="shared" si="535"/>
        <v/>
      </c>
      <c r="DC75" s="52" t="str">
        <f t="shared" ref="DC75:DR75" si="536">IF(ISNONTEXT($U75),DB75+$U75,"")</f>
        <v/>
      </c>
      <c r="DD75" s="52" t="str">
        <f t="shared" si="536"/>
        <v/>
      </c>
      <c r="DE75" s="52" t="str">
        <f t="shared" si="536"/>
        <v/>
      </c>
      <c r="DF75" s="52" t="str">
        <f t="shared" si="536"/>
        <v/>
      </c>
      <c r="DG75" s="52" t="str">
        <f t="shared" si="536"/>
        <v/>
      </c>
      <c r="DH75" s="52" t="str">
        <f t="shared" si="536"/>
        <v/>
      </c>
      <c r="DI75" s="52" t="str">
        <f t="shared" si="536"/>
        <v/>
      </c>
      <c r="DJ75" s="52" t="str">
        <f t="shared" si="536"/>
        <v/>
      </c>
      <c r="DK75" s="52" t="str">
        <f t="shared" si="536"/>
        <v/>
      </c>
      <c r="DL75" s="52" t="str">
        <f t="shared" si="536"/>
        <v/>
      </c>
      <c r="DM75" s="52" t="str">
        <f t="shared" si="536"/>
        <v/>
      </c>
      <c r="DN75" s="52" t="str">
        <f t="shared" si="536"/>
        <v/>
      </c>
      <c r="DO75" s="52" t="str">
        <f t="shared" si="536"/>
        <v/>
      </c>
      <c r="DP75" s="52" t="str">
        <f t="shared" si="536"/>
        <v/>
      </c>
      <c r="DQ75" s="52" t="str">
        <f t="shared" si="536"/>
        <v/>
      </c>
      <c r="DR75" s="52" t="str">
        <f t="shared" si="536"/>
        <v/>
      </c>
      <c r="DS75" s="179" t="e">
        <f t="shared" ref="DS75:DS103" si="537">IF(ISNONTEXT($J75),_xlfn.NORM.DIST(V75,$G75,$J75,FALSE),NA())</f>
        <v>#N/A</v>
      </c>
      <c r="DT75" s="179" t="e">
        <f t="shared" ref="DT75:DT103" si="538">IF(ISNONTEXT($J75),_xlfn.NORM.DIST(W75,$G75,$J75,FALSE),NA())</f>
        <v>#N/A</v>
      </c>
      <c r="DU75" s="179" t="e">
        <f t="shared" ref="DU75:DU103" si="539">IF(ISNONTEXT($J75),_xlfn.NORM.DIST(X75,$G75,$J75,FALSE),NA())</f>
        <v>#N/A</v>
      </c>
      <c r="DV75" s="179" t="e">
        <f t="shared" ref="DV75:DV103" si="540">IF(ISNONTEXT($J75),_xlfn.NORM.DIST(Y75,$G75,$J75,FALSE),NA())</f>
        <v>#N/A</v>
      </c>
      <c r="DW75" s="179" t="e">
        <f t="shared" ref="DW75:DW103" si="541">IF(ISNONTEXT($J75),_xlfn.NORM.DIST(Z75,$G75,$J75,FALSE),NA())</f>
        <v>#N/A</v>
      </c>
      <c r="DX75" s="179" t="e">
        <f t="shared" ref="DX75:DX103" si="542">IF(ISNONTEXT($J75),_xlfn.NORM.DIST(AA75,$G75,$J75,FALSE),NA())</f>
        <v>#N/A</v>
      </c>
      <c r="DY75" s="179" t="e">
        <f t="shared" ref="DY75:DY103" si="543">IF(ISNONTEXT($J75),_xlfn.NORM.DIST(AB75,$G75,$J75,FALSE),NA())</f>
        <v>#N/A</v>
      </c>
      <c r="DZ75" s="179" t="e">
        <f t="shared" ref="DZ75:DZ103" si="544">IF(ISNONTEXT($J75),_xlfn.NORM.DIST(AC75,$G75,$J75,FALSE),NA())</f>
        <v>#N/A</v>
      </c>
      <c r="EA75" s="179" t="e">
        <f t="shared" ref="EA75:EA103" si="545">IF(ISNONTEXT($J75),_xlfn.NORM.DIST(AD75,$G75,$J75,FALSE),NA())</f>
        <v>#N/A</v>
      </c>
      <c r="EB75" s="179" t="e">
        <f t="shared" ref="EB75:EB103" si="546">IF(ISNONTEXT($J75),_xlfn.NORM.DIST(AE75,$G75,$J75,FALSE),NA())</f>
        <v>#N/A</v>
      </c>
      <c r="EC75" s="179" t="e">
        <f t="shared" ref="EC75:EC103" si="547">IF(ISNONTEXT($J75),_xlfn.NORM.DIST(AF75,$G75,$J75,FALSE),NA())</f>
        <v>#N/A</v>
      </c>
      <c r="ED75" s="179" t="e">
        <f t="shared" ref="ED75:ED103" si="548">IF(ISNONTEXT($J75),_xlfn.NORM.DIST(AG75,$G75,$J75,FALSE),NA())</f>
        <v>#N/A</v>
      </c>
      <c r="EE75" s="179" t="e">
        <f t="shared" ref="EE75:EE103" si="549">IF(ISNONTEXT($J75),_xlfn.NORM.DIST(AH75,$G75,$J75,FALSE),NA())</f>
        <v>#N/A</v>
      </c>
      <c r="EF75" s="179" t="e">
        <f t="shared" ref="EF75:EF103" si="550">IF(ISNONTEXT($J75),_xlfn.NORM.DIST(AI75,$G75,$J75,FALSE),NA())</f>
        <v>#N/A</v>
      </c>
      <c r="EG75" s="179" t="e">
        <f t="shared" ref="EG75:EG103" si="551">IF(ISNONTEXT($J75),_xlfn.NORM.DIST(AJ75,$G75,$J75,FALSE),NA())</f>
        <v>#N/A</v>
      </c>
      <c r="EH75" s="179" t="e">
        <f t="shared" ref="EH75:EH103" si="552">IF(ISNONTEXT($J75),_xlfn.NORM.DIST(AK75,$G75,$J75,FALSE),NA())</f>
        <v>#N/A</v>
      </c>
      <c r="EI75" s="179" t="e">
        <f t="shared" ref="EI75:EI103" si="553">IF(ISNONTEXT($J75),_xlfn.NORM.DIST(AL75,$G75,$J75,FALSE),NA())</f>
        <v>#N/A</v>
      </c>
      <c r="EJ75" s="179" t="e">
        <f t="shared" ref="EJ75:EJ103" si="554">IF(ISNONTEXT($J75),_xlfn.NORM.DIST(AM75,$G75,$J75,FALSE),NA())</f>
        <v>#N/A</v>
      </c>
      <c r="EK75" s="179" t="e">
        <f t="shared" ref="EK75:EK103" si="555">IF(ISNONTEXT($J75),_xlfn.NORM.DIST(AN75,$G75,$J75,FALSE),NA())</f>
        <v>#N/A</v>
      </c>
      <c r="EL75" s="179" t="e">
        <f t="shared" ref="EL75:EL103" si="556">IF(ISNONTEXT($J75),_xlfn.NORM.DIST(AO75,$G75,$J75,FALSE),NA())</f>
        <v>#N/A</v>
      </c>
      <c r="EM75" s="179" t="e">
        <f t="shared" ref="EM75:EM103" si="557">IF(ISNONTEXT($J75),_xlfn.NORM.DIST(AP75,$G75,$J75,FALSE),NA())</f>
        <v>#N/A</v>
      </c>
      <c r="EN75" s="179" t="e">
        <f t="shared" ref="EN75:EN103" si="558">IF(ISNONTEXT($J75),_xlfn.NORM.DIST(AQ75,$G75,$J75,FALSE),NA())</f>
        <v>#N/A</v>
      </c>
      <c r="EO75" s="179" t="e">
        <f t="shared" ref="EO75:EO103" si="559">IF(ISNONTEXT($J75),_xlfn.NORM.DIST(AR75,$G75,$J75,FALSE),NA())</f>
        <v>#N/A</v>
      </c>
      <c r="EP75" s="179" t="e">
        <f t="shared" ref="EP75:EP103" si="560">IF(ISNONTEXT($J75),_xlfn.NORM.DIST(AS75,$G75,$J75,FALSE),NA())</f>
        <v>#N/A</v>
      </c>
      <c r="EQ75" s="179" t="e">
        <f t="shared" ref="EQ75:EQ103" si="561">IF(ISNONTEXT($J75),_xlfn.NORM.DIST(AT75,$G75,$J75,FALSE),NA())</f>
        <v>#N/A</v>
      </c>
      <c r="ER75" s="179" t="e">
        <f t="shared" ref="ER75:ER103" si="562">IF(ISNONTEXT($J75),_xlfn.NORM.DIST(AU75,$G75,$J75,FALSE),NA())</f>
        <v>#N/A</v>
      </c>
      <c r="ES75" s="179" t="e">
        <f t="shared" ref="ES75:ES103" si="563">IF(ISNONTEXT($J75),_xlfn.NORM.DIST(AV75,$G75,$J75,FALSE),NA())</f>
        <v>#N/A</v>
      </c>
      <c r="ET75" s="179" t="e">
        <f t="shared" ref="ET75:ET103" si="564">IF(ISNONTEXT($J75),_xlfn.NORM.DIST(AW75,$G75,$J75,FALSE),NA())</f>
        <v>#N/A</v>
      </c>
      <c r="EU75" s="179" t="e">
        <f t="shared" ref="EU75:EU103" si="565">IF(ISNONTEXT($J75),_xlfn.NORM.DIST(AX75,$G75,$J75,FALSE),NA())</f>
        <v>#N/A</v>
      </c>
      <c r="EV75" s="179" t="e">
        <f t="shared" ref="EV75:EV103" si="566">IF(ISNONTEXT($J75),_xlfn.NORM.DIST(AY75,$G75,$J75,FALSE),NA())</f>
        <v>#N/A</v>
      </c>
      <c r="EW75" s="179" t="e">
        <f t="shared" ref="EW75:EW103" si="567">IF(ISNONTEXT($J75),_xlfn.NORM.DIST(AZ75,$G75,$J75,FALSE),NA())</f>
        <v>#N/A</v>
      </c>
      <c r="EX75" s="179" t="e">
        <f t="shared" ref="EX75:EX103" si="568">IF(ISNONTEXT($J75),_xlfn.NORM.DIST(BA75,$G75,$J75,FALSE),NA())</f>
        <v>#N/A</v>
      </c>
      <c r="EY75" s="179" t="e">
        <f t="shared" ref="EY75:EY103" si="569">IF(ISNONTEXT($J75),_xlfn.NORM.DIST(BB75,$G75,$J75,FALSE),NA())</f>
        <v>#N/A</v>
      </c>
      <c r="EZ75" s="179" t="e">
        <f t="shared" ref="EZ75:EZ103" si="570">IF(ISNONTEXT($J75),_xlfn.NORM.DIST(BC75,$G75,$J75,FALSE),NA())</f>
        <v>#N/A</v>
      </c>
      <c r="FA75" s="179" t="e">
        <f t="shared" ref="FA75:FA103" si="571">IF(ISNONTEXT($J75),_xlfn.NORM.DIST(BD75,$G75,$J75,FALSE),NA())</f>
        <v>#N/A</v>
      </c>
      <c r="FB75" s="179" t="e">
        <f t="shared" ref="FB75:FB103" si="572">IF(ISNONTEXT($J75),_xlfn.NORM.DIST(BE75,$G75,$J75,FALSE),NA())</f>
        <v>#N/A</v>
      </c>
      <c r="FC75" s="179" t="e">
        <f t="shared" ref="FC75:FC103" si="573">IF(ISNONTEXT($J75),_xlfn.NORM.DIST(BF75,$G75,$J75,FALSE),NA())</f>
        <v>#N/A</v>
      </c>
      <c r="FD75" s="179" t="e">
        <f t="shared" ref="FD75:FD103" si="574">IF(ISNONTEXT($J75),_xlfn.NORM.DIST(BG75,$G75,$J75,FALSE),NA())</f>
        <v>#N/A</v>
      </c>
      <c r="FE75" s="179" t="e">
        <f t="shared" ref="FE75:FE103" si="575">IF(ISNONTEXT($J75),_xlfn.NORM.DIST(BH75,$G75,$J75,FALSE),NA())</f>
        <v>#N/A</v>
      </c>
      <c r="FF75" s="179" t="e">
        <f t="shared" ref="FF75:FF103" si="576">IF(ISNONTEXT($J75),_xlfn.NORM.DIST(BI75,$G75,$J75,FALSE),NA())</f>
        <v>#N/A</v>
      </c>
      <c r="FG75" s="179" t="e">
        <f t="shared" ref="FG75:FG103" si="577">IF(ISNONTEXT($J75),_xlfn.NORM.DIST(BJ75,$G75,$J75,FALSE),NA())</f>
        <v>#N/A</v>
      </c>
      <c r="FH75" s="179" t="e">
        <f t="shared" ref="FH75:FH103" si="578">IF(ISNONTEXT($J75),_xlfn.NORM.DIST(BK75,$G75,$J75,FALSE),NA())</f>
        <v>#N/A</v>
      </c>
      <c r="FI75" s="179" t="e">
        <f t="shared" ref="FI75:FI103" si="579">IF(ISNONTEXT($J75),_xlfn.NORM.DIST(BL75,$G75,$J75,FALSE),NA())</f>
        <v>#N/A</v>
      </c>
      <c r="FJ75" s="179" t="e">
        <f t="shared" ref="FJ75:FJ103" si="580">IF(ISNONTEXT($J75),_xlfn.NORM.DIST(BM75,$G75,$J75,FALSE),NA())</f>
        <v>#N/A</v>
      </c>
      <c r="FK75" s="179" t="e">
        <f t="shared" ref="FK75:FK103" si="581">IF(ISNONTEXT($J75),_xlfn.NORM.DIST(BN75,$G75,$J75,FALSE),NA())</f>
        <v>#N/A</v>
      </c>
      <c r="FL75" s="179" t="e">
        <f t="shared" ref="FL75:FL103" si="582">IF(ISNONTEXT($J75),_xlfn.NORM.DIST(BO75,$G75,$J75,FALSE),NA())</f>
        <v>#N/A</v>
      </c>
      <c r="FM75" s="179" t="e">
        <f t="shared" ref="FM75:FM103" si="583">IF(ISNONTEXT($J75),_xlfn.NORM.DIST(BP75,$G75,$J75,FALSE),NA())</f>
        <v>#N/A</v>
      </c>
      <c r="FN75" s="179" t="e">
        <f t="shared" ref="FN75:FN103" si="584">IF(ISNONTEXT($J75),_xlfn.NORM.DIST(BQ75,$G75,$J75,FALSE),NA())</f>
        <v>#N/A</v>
      </c>
      <c r="FO75" s="179" t="e">
        <f t="shared" ref="FO75:FO103" si="585">IF(ISNONTEXT($J75),_xlfn.NORM.DIST(BR75,$G75,$J75,FALSE),NA())</f>
        <v>#N/A</v>
      </c>
      <c r="FP75" s="179" t="e">
        <f t="shared" ref="FP75:FP103" si="586">IF(ISNONTEXT($J75),_xlfn.NORM.DIST(BS75,$G75,$J75,FALSE),NA())</f>
        <v>#N/A</v>
      </c>
      <c r="FQ75" s="179" t="e">
        <f t="shared" ref="FQ75:FQ103" si="587">IF(ISNONTEXT($J75),_xlfn.NORM.DIST(BT75,$G75,$J75,FALSE),NA())</f>
        <v>#N/A</v>
      </c>
      <c r="FR75" s="179" t="e">
        <f t="shared" ref="FR75:FR103" si="588">IF(ISNONTEXT($J75),_xlfn.NORM.DIST(BU75,$G75,$J75,FALSE),NA())</f>
        <v>#N/A</v>
      </c>
      <c r="FS75" s="179" t="e">
        <f t="shared" ref="FS75:FS103" si="589">IF(ISNONTEXT($J75),_xlfn.NORM.DIST(BV75,$G75,$J75,FALSE),NA())</f>
        <v>#N/A</v>
      </c>
      <c r="FT75" s="179" t="e">
        <f t="shared" ref="FT75:FT103" si="590">IF(ISNONTEXT($J75),_xlfn.NORM.DIST(BW75,$G75,$J75,FALSE),NA())</f>
        <v>#N/A</v>
      </c>
      <c r="FU75" s="179" t="e">
        <f t="shared" ref="FU75:FU103" si="591">IF(ISNONTEXT($J75),_xlfn.NORM.DIST(BX75,$G75,$J75,FALSE),NA())</f>
        <v>#N/A</v>
      </c>
      <c r="FV75" s="179" t="e">
        <f t="shared" ref="FV75:FV103" si="592">IF(ISNONTEXT($J75),_xlfn.NORM.DIST(BY75,$G75,$J75,FALSE),NA())</f>
        <v>#N/A</v>
      </c>
      <c r="FW75" s="179" t="e">
        <f t="shared" ref="FW75:FW103" si="593">IF(ISNONTEXT($J75),_xlfn.NORM.DIST(BZ75,$G75,$J75,FALSE),NA())</f>
        <v>#N/A</v>
      </c>
      <c r="FX75" s="179" t="e">
        <f t="shared" ref="FX75:FX103" si="594">IF(ISNONTEXT($J75),_xlfn.NORM.DIST(CA75,$G75,$J75,FALSE),NA())</f>
        <v>#N/A</v>
      </c>
      <c r="FY75" s="179" t="e">
        <f t="shared" ref="FY75:FY103" si="595">IF(ISNONTEXT($J75),_xlfn.NORM.DIST(CB75,$G75,$J75,FALSE),NA())</f>
        <v>#N/A</v>
      </c>
      <c r="FZ75" s="179" t="e">
        <f t="shared" ref="FZ75:FZ103" si="596">IF(ISNONTEXT($J75),_xlfn.NORM.DIST(CC75,$G75,$J75,FALSE),NA())</f>
        <v>#N/A</v>
      </c>
      <c r="GA75" s="179" t="e">
        <f t="shared" ref="GA75:GA103" si="597">IF(ISNONTEXT($J75),_xlfn.NORM.DIST(CD75,$G75,$J75,FALSE),NA())</f>
        <v>#N/A</v>
      </c>
      <c r="GB75" s="179" t="e">
        <f t="shared" ref="GB75:GB103" si="598">IF(ISNONTEXT($J75),_xlfn.NORM.DIST(CE75,$G75,$J75,FALSE),NA())</f>
        <v>#N/A</v>
      </c>
      <c r="GC75" s="179" t="e">
        <f t="shared" ref="GC75:GC103" si="599">IF(ISNONTEXT($J75),_xlfn.NORM.DIST(CF75,$G75,$J75,FALSE),NA())</f>
        <v>#N/A</v>
      </c>
      <c r="GD75" s="179" t="e">
        <f t="shared" ref="GD75:GD103" si="600">IF(ISNONTEXT($J75),_xlfn.NORM.DIST(CG75,$G75,$J75,FALSE),NA())</f>
        <v>#N/A</v>
      </c>
      <c r="GE75" s="179" t="e">
        <f t="shared" ref="GE75:GE103" si="601">IF(ISNONTEXT($J75),_xlfn.NORM.DIST(CH75,$G75,$J75,FALSE),NA())</f>
        <v>#N/A</v>
      </c>
      <c r="GF75" s="179" t="e">
        <f t="shared" ref="GF75:GF103" si="602">IF(ISNONTEXT($J75),_xlfn.NORM.DIST(CI75,$G75,$J75,FALSE),NA())</f>
        <v>#N/A</v>
      </c>
      <c r="GG75" s="179" t="e">
        <f t="shared" ref="GG75:GG103" si="603">IF(ISNONTEXT($J75),_xlfn.NORM.DIST(CJ75,$G75,$J75,FALSE),NA())</f>
        <v>#N/A</v>
      </c>
      <c r="GH75" s="179" t="e">
        <f t="shared" ref="GH75:GH103" si="604">IF(ISNONTEXT($J75),_xlfn.NORM.DIST(CK75,$G75,$J75,FALSE),NA())</f>
        <v>#N/A</v>
      </c>
      <c r="GI75" s="179" t="e">
        <f t="shared" ref="GI75:GI103" si="605">IF(ISNONTEXT($J75),_xlfn.NORM.DIST(CL75,$G75,$J75,FALSE),NA())</f>
        <v>#N/A</v>
      </c>
      <c r="GJ75" s="179" t="e">
        <f t="shared" ref="GJ75:GJ103" si="606">IF(ISNONTEXT($J75),_xlfn.NORM.DIST(CM75,$G75,$J75,FALSE),NA())</f>
        <v>#N/A</v>
      </c>
      <c r="GK75" s="179" t="e">
        <f t="shared" ref="GK75:GK103" si="607">IF(ISNONTEXT($J75),_xlfn.NORM.DIST(CN75,$G75,$J75,FALSE),NA())</f>
        <v>#N/A</v>
      </c>
      <c r="GL75" s="179" t="e">
        <f t="shared" ref="GL75:GL103" si="608">IF(ISNONTEXT($J75),_xlfn.NORM.DIST(CO75,$G75,$J75,FALSE),NA())</f>
        <v>#N/A</v>
      </c>
      <c r="GM75" s="179" t="e">
        <f t="shared" ref="GM75:GM103" si="609">IF(ISNONTEXT($J75),_xlfn.NORM.DIST(CP75,$G75,$J75,FALSE),NA())</f>
        <v>#N/A</v>
      </c>
      <c r="GN75" s="179" t="e">
        <f t="shared" ref="GN75:GN103" si="610">IF(ISNONTEXT($J75),_xlfn.NORM.DIST(CQ75,$G75,$J75,FALSE),NA())</f>
        <v>#N/A</v>
      </c>
      <c r="GO75" s="179" t="e">
        <f t="shared" ref="GO75:GO103" si="611">IF(ISNONTEXT($J75),_xlfn.NORM.DIST(CR75,$G75,$J75,FALSE),NA())</f>
        <v>#N/A</v>
      </c>
      <c r="GP75" s="179" t="e">
        <f t="shared" ref="GP75:GP103" si="612">IF(ISNONTEXT($J75),_xlfn.NORM.DIST(CS75,$G75,$J75,FALSE),NA())</f>
        <v>#N/A</v>
      </c>
      <c r="GQ75" s="179" t="e">
        <f t="shared" ref="GQ75:GQ103" si="613">IF(ISNONTEXT($J75),_xlfn.NORM.DIST(CT75,$G75,$J75,FALSE),NA())</f>
        <v>#N/A</v>
      </c>
      <c r="GR75" s="179" t="e">
        <f t="shared" ref="GR75:GR103" si="614">IF(ISNONTEXT($J75),_xlfn.NORM.DIST(CU75,$G75,$J75,FALSE),NA())</f>
        <v>#N/A</v>
      </c>
      <c r="GS75" s="179" t="e">
        <f t="shared" ref="GS75:GS103" si="615">IF(ISNONTEXT($J75),_xlfn.NORM.DIST(CV75,$G75,$J75,FALSE),NA())</f>
        <v>#N/A</v>
      </c>
      <c r="GT75" s="179" t="e">
        <f t="shared" ref="GT75:GT103" si="616">IF(ISNONTEXT($J75),_xlfn.NORM.DIST(CW75,$G75,$J75,FALSE),NA())</f>
        <v>#N/A</v>
      </c>
      <c r="GU75" s="179" t="e">
        <f t="shared" ref="GU75:GU103" si="617">IF(ISNONTEXT($J75),_xlfn.NORM.DIST(CX75,$G75,$J75,FALSE),NA())</f>
        <v>#N/A</v>
      </c>
      <c r="GV75" s="179" t="e">
        <f t="shared" ref="GV75:GV103" si="618">IF(ISNONTEXT($J75),_xlfn.NORM.DIST(CY75,$G75,$J75,FALSE),NA())</f>
        <v>#N/A</v>
      </c>
      <c r="GW75" s="179" t="e">
        <f t="shared" ref="GW75:GW103" si="619">IF(ISNONTEXT($J75),_xlfn.NORM.DIST(CZ75,$G75,$J75,FALSE),NA())</f>
        <v>#N/A</v>
      </c>
      <c r="GX75" s="179" t="e">
        <f t="shared" ref="GX75:GX103" si="620">IF(ISNONTEXT($J75),_xlfn.NORM.DIST(DA75,$G75,$J75,FALSE),NA())</f>
        <v>#N/A</v>
      </c>
      <c r="GY75" s="179" t="e">
        <f t="shared" ref="GY75:GY103" si="621">IF(ISNONTEXT($J75),_xlfn.NORM.DIST(DB75,$G75,$J75,FALSE),NA())</f>
        <v>#N/A</v>
      </c>
      <c r="GZ75" s="179" t="e">
        <f t="shared" ref="GZ75:GZ103" si="622">IF(ISNONTEXT($J75),_xlfn.NORM.DIST(DC75,$G75,$J75,FALSE),NA())</f>
        <v>#N/A</v>
      </c>
      <c r="HA75" s="179" t="e">
        <f t="shared" ref="HA75:HA103" si="623">IF(ISNONTEXT($J75),_xlfn.NORM.DIST(DD75,$G75,$J75,FALSE),NA())</f>
        <v>#N/A</v>
      </c>
      <c r="HB75" s="179" t="e">
        <f t="shared" ref="HB75:HB103" si="624">IF(ISNONTEXT($J75),_xlfn.NORM.DIST(DE75,$G75,$J75,FALSE),NA())</f>
        <v>#N/A</v>
      </c>
      <c r="HC75" s="179" t="e">
        <f t="shared" ref="HC75:HC103" si="625">IF(ISNONTEXT($J75),_xlfn.NORM.DIST(DF75,$G75,$J75,FALSE),NA())</f>
        <v>#N/A</v>
      </c>
      <c r="HD75" s="179" t="e">
        <f t="shared" ref="HD75:HD103" si="626">IF(ISNONTEXT($J75),_xlfn.NORM.DIST(DG75,$G75,$J75,FALSE),NA())</f>
        <v>#N/A</v>
      </c>
      <c r="HE75" s="179" t="e">
        <f t="shared" ref="HE75:HE103" si="627">IF(ISNONTEXT($J75),_xlfn.NORM.DIST(DH75,$G75,$J75,FALSE),NA())</f>
        <v>#N/A</v>
      </c>
      <c r="HF75" s="179" t="e">
        <f t="shared" ref="HF75:HF103" si="628">IF(ISNONTEXT($J75),_xlfn.NORM.DIST(DI75,$G75,$J75,FALSE),NA())</f>
        <v>#N/A</v>
      </c>
      <c r="HG75" s="179" t="e">
        <f t="shared" ref="HG75:HG103" si="629">IF(ISNONTEXT($J75),_xlfn.NORM.DIST(DJ75,$G75,$J75,FALSE),NA())</f>
        <v>#N/A</v>
      </c>
      <c r="HH75" s="179" t="e">
        <f t="shared" ref="HH75:HH103" si="630">IF(ISNONTEXT($J75),_xlfn.NORM.DIST(DK75,$G75,$J75,FALSE),NA())</f>
        <v>#N/A</v>
      </c>
      <c r="HI75" s="179" t="e">
        <f t="shared" ref="HI75:HI103" si="631">IF(ISNONTEXT($J75),_xlfn.NORM.DIST(DL75,$G75,$J75,FALSE),NA())</f>
        <v>#N/A</v>
      </c>
      <c r="HJ75" s="179" t="e">
        <f t="shared" ref="HJ75:HJ103" si="632">IF(ISNONTEXT($J75),_xlfn.NORM.DIST(DM75,$G75,$J75,FALSE),NA())</f>
        <v>#N/A</v>
      </c>
      <c r="HK75" s="179" t="e">
        <f t="shared" ref="HK75:HK103" si="633">IF(ISNONTEXT($J75),_xlfn.NORM.DIST(DN75,$G75,$J75,FALSE),NA())</f>
        <v>#N/A</v>
      </c>
      <c r="HL75" s="179" t="e">
        <f t="shared" ref="HL75:HL103" si="634">IF(ISNONTEXT($J75),_xlfn.NORM.DIST(DO75,$G75,$J75,FALSE),NA())</f>
        <v>#N/A</v>
      </c>
      <c r="HM75" s="179" t="e">
        <f t="shared" ref="HM75:HM103" si="635">IF(ISNONTEXT($J75),_xlfn.NORM.DIST(DP75,$G75,$J75,FALSE),NA())</f>
        <v>#N/A</v>
      </c>
      <c r="HN75" s="179" t="e">
        <f t="shared" ref="HN75:HN103" si="636">IF(ISNONTEXT($J75),_xlfn.NORM.DIST(DQ75,$G75,$J75,FALSE),NA())</f>
        <v>#N/A</v>
      </c>
      <c r="HO75" s="179" t="e">
        <f t="shared" ref="HO75:HO103" si="637">IF(ISNONTEXT($J75),_xlfn.NORM.DIST(DR75,$G75,$J75,FALSE),NA())</f>
        <v>#N/A</v>
      </c>
    </row>
    <row r="76" spans="1:223" hidden="1" x14ac:dyDescent="0.25">
      <c r="A76" s="4">
        <v>73</v>
      </c>
      <c r="B76" s="104" t="str">
        <f t="shared" si="511"/>
        <v/>
      </c>
      <c r="C76" s="103"/>
      <c r="D76" s="104" t="str">
        <f t="shared" si="512"/>
        <v/>
      </c>
      <c r="E76" s="38" t="str">
        <f t="shared" si="505"/>
        <v/>
      </c>
      <c r="F76" s="38" t="str">
        <f t="shared" si="506"/>
        <v/>
      </c>
      <c r="G76" s="81" t="str">
        <f t="shared" si="513"/>
        <v/>
      </c>
      <c r="H76" s="24"/>
      <c r="I76" s="61"/>
      <c r="J76" s="82" t="str">
        <f>IF(AND(B76&gt;0,C76&gt;0,D76&gt;0,NOT(ISBLANK(H76))),(D76-B76)*VLOOKUP(H76,VLookups!$A$2:$B$8,2,FALSE),"")</f>
        <v/>
      </c>
      <c r="K76" s="83" t="str">
        <f t="shared" si="507"/>
        <v/>
      </c>
      <c r="L76" s="103"/>
      <c r="M76" s="34" t="str">
        <f>IF(AND(L76&gt;0,C76&gt;0,J76&gt;0,NOT(ISBLANK(H76))),ABS(VLOOKUP($L$1,VLookups!$A$38:$B$39,2,FALSE)-_xlfn.NORM.DIST(L76,G76,J76,TRUE)),"")</f>
        <v/>
      </c>
      <c r="N76" s="102" t="str">
        <f>IF(AND($B76&gt;0,$C76&gt;0,$D76&gt;0,NOT(ISBLANK($H76))),_xlfn.NORM.INV(ABS(VLOOKUP($L$1,VLookups!$A$38:$B$39,2,FALSE)-N$3),$G76,$J76),"")</f>
        <v/>
      </c>
      <c r="O76" s="101" t="str">
        <f>IF(AND($B76&gt;0,$C76&gt;0,$D76&gt;0,NOT(ISBLANK($H76))),_xlfn.NORM.INV(ABS(VLOOKUP($L$1,VLookups!$A$38:$B$39,2,FALSE)-O$3),$G76,$J76),"")</f>
        <v/>
      </c>
      <c r="P76" s="102" t="str">
        <f>IF(AND($B76&gt;0,$C76&gt;0,$D76&gt;0,NOT(ISBLANK($H76))),_xlfn.NORM.INV(ABS(VLOOKUP($L$1,VLookups!$A$38:$B$39,2,FALSE)-P$3),$G76,$J76),"")</f>
        <v/>
      </c>
      <c r="Q76" s="101" t="str">
        <f>IF(AND($B76&gt;0,$C76&gt;0,$D76&gt;0,NOT(ISBLANK($H76))),_xlfn.NORM.INV(ABS(VLOOKUP($L$1,VLookups!$A$38:$B$39,2,FALSE)-Q$3),$G76,$J76),"")</f>
        <v/>
      </c>
      <c r="R76" s="102" t="str">
        <f>IF(AND($B76&gt;0,$C76&gt;0,$D76&gt;0,NOT(ISBLANK($H76))),_xlfn.NORM.INV(ABS(VLOOKUP($L$1,VLookups!$A$38:$B$39,2,FALSE)-R$3),$G76,$J76),"")</f>
        <v/>
      </c>
      <c r="S76" s="101" t="str">
        <f>IF(AND($B76&gt;0,$C76&gt;0,$D76&gt;0,NOT(ISBLANK($H76))),_xlfn.NORM.INV(ABS(VLOOKUP($L$1,VLookups!$A$38:$B$39,2,FALSE)-S$3),$G76,$J76),"")</f>
        <v/>
      </c>
      <c r="T76" s="5"/>
      <c r="U76" s="178" t="str">
        <f t="shared" si="514"/>
        <v/>
      </c>
      <c r="V76" s="52" t="str">
        <f t="shared" ref="V76:AO76" si="638">IF(ISNONTEXT($U76),W76-$U76,"")</f>
        <v/>
      </c>
      <c r="W76" s="52" t="str">
        <f t="shared" si="638"/>
        <v/>
      </c>
      <c r="X76" s="52" t="str">
        <f t="shared" si="638"/>
        <v/>
      </c>
      <c r="Y76" s="52" t="str">
        <f t="shared" si="638"/>
        <v/>
      </c>
      <c r="Z76" s="52" t="str">
        <f t="shared" si="638"/>
        <v/>
      </c>
      <c r="AA76" s="52" t="str">
        <f t="shared" si="638"/>
        <v/>
      </c>
      <c r="AB76" s="52" t="str">
        <f t="shared" si="638"/>
        <v/>
      </c>
      <c r="AC76" s="52" t="str">
        <f t="shared" si="638"/>
        <v/>
      </c>
      <c r="AD76" s="52" t="str">
        <f t="shared" si="638"/>
        <v/>
      </c>
      <c r="AE76" s="52" t="str">
        <f t="shared" si="638"/>
        <v/>
      </c>
      <c r="AF76" s="52" t="str">
        <f t="shared" si="638"/>
        <v/>
      </c>
      <c r="AG76" s="52" t="str">
        <f t="shared" si="638"/>
        <v/>
      </c>
      <c r="AH76" s="52" t="str">
        <f t="shared" si="638"/>
        <v/>
      </c>
      <c r="AI76" s="52" t="str">
        <f t="shared" si="638"/>
        <v/>
      </c>
      <c r="AJ76" s="52" t="str">
        <f t="shared" si="638"/>
        <v/>
      </c>
      <c r="AK76" s="52" t="str">
        <f t="shared" si="638"/>
        <v/>
      </c>
      <c r="AL76" s="52" t="str">
        <f t="shared" si="638"/>
        <v/>
      </c>
      <c r="AM76" s="52" t="str">
        <f t="shared" si="638"/>
        <v/>
      </c>
      <c r="AN76" s="52" t="str">
        <f t="shared" si="638"/>
        <v/>
      </c>
      <c r="AO76" s="52" t="str">
        <f t="shared" si="638"/>
        <v/>
      </c>
      <c r="AP76" s="193" t="str">
        <f t="shared" si="516"/>
        <v/>
      </c>
      <c r="AQ76" s="52" t="str">
        <f t="shared" ref="AQ76:DB76" si="639">IF(ISNONTEXT($U76),AP76+$U76,"")</f>
        <v/>
      </c>
      <c r="AR76" s="52" t="str">
        <f t="shared" si="639"/>
        <v/>
      </c>
      <c r="AS76" s="52" t="str">
        <f t="shared" si="639"/>
        <v/>
      </c>
      <c r="AT76" s="52" t="str">
        <f t="shared" si="639"/>
        <v/>
      </c>
      <c r="AU76" s="52" t="str">
        <f t="shared" si="639"/>
        <v/>
      </c>
      <c r="AV76" s="52" t="str">
        <f t="shared" si="639"/>
        <v/>
      </c>
      <c r="AW76" s="52" t="str">
        <f t="shared" si="639"/>
        <v/>
      </c>
      <c r="AX76" s="52" t="str">
        <f t="shared" si="639"/>
        <v/>
      </c>
      <c r="AY76" s="52" t="str">
        <f t="shared" si="639"/>
        <v/>
      </c>
      <c r="AZ76" s="52" t="str">
        <f t="shared" si="639"/>
        <v/>
      </c>
      <c r="BA76" s="52" t="str">
        <f t="shared" si="639"/>
        <v/>
      </c>
      <c r="BB76" s="52" t="str">
        <f t="shared" si="639"/>
        <v/>
      </c>
      <c r="BC76" s="52" t="str">
        <f t="shared" si="639"/>
        <v/>
      </c>
      <c r="BD76" s="52" t="str">
        <f t="shared" si="639"/>
        <v/>
      </c>
      <c r="BE76" s="52" t="str">
        <f t="shared" si="639"/>
        <v/>
      </c>
      <c r="BF76" s="52" t="str">
        <f t="shared" si="639"/>
        <v/>
      </c>
      <c r="BG76" s="52" t="str">
        <f t="shared" si="639"/>
        <v/>
      </c>
      <c r="BH76" s="52" t="str">
        <f t="shared" si="639"/>
        <v/>
      </c>
      <c r="BI76" s="52" t="str">
        <f t="shared" si="639"/>
        <v/>
      </c>
      <c r="BJ76" s="52" t="str">
        <f t="shared" si="639"/>
        <v/>
      </c>
      <c r="BK76" s="52" t="str">
        <f t="shared" si="639"/>
        <v/>
      </c>
      <c r="BL76" s="52" t="str">
        <f t="shared" si="639"/>
        <v/>
      </c>
      <c r="BM76" s="52" t="str">
        <f t="shared" si="639"/>
        <v/>
      </c>
      <c r="BN76" s="52" t="str">
        <f t="shared" si="639"/>
        <v/>
      </c>
      <c r="BO76" s="52" t="str">
        <f t="shared" si="639"/>
        <v/>
      </c>
      <c r="BP76" s="52" t="str">
        <f t="shared" si="639"/>
        <v/>
      </c>
      <c r="BQ76" s="52" t="str">
        <f t="shared" si="639"/>
        <v/>
      </c>
      <c r="BR76" s="52" t="str">
        <f t="shared" si="639"/>
        <v/>
      </c>
      <c r="BS76" s="52" t="str">
        <f t="shared" si="639"/>
        <v/>
      </c>
      <c r="BT76" s="52" t="str">
        <f t="shared" si="639"/>
        <v/>
      </c>
      <c r="BU76" s="52" t="str">
        <f t="shared" si="639"/>
        <v/>
      </c>
      <c r="BV76" s="52" t="str">
        <f t="shared" si="639"/>
        <v/>
      </c>
      <c r="BW76" s="52" t="str">
        <f t="shared" si="639"/>
        <v/>
      </c>
      <c r="BX76" s="52" t="str">
        <f t="shared" si="639"/>
        <v/>
      </c>
      <c r="BY76" s="52" t="str">
        <f t="shared" si="639"/>
        <v/>
      </c>
      <c r="BZ76" s="52" t="str">
        <f t="shared" si="639"/>
        <v/>
      </c>
      <c r="CA76" s="52" t="str">
        <f t="shared" si="639"/>
        <v/>
      </c>
      <c r="CB76" s="52" t="str">
        <f t="shared" si="639"/>
        <v/>
      </c>
      <c r="CC76" s="52" t="str">
        <f t="shared" si="639"/>
        <v/>
      </c>
      <c r="CD76" s="52" t="str">
        <f t="shared" si="639"/>
        <v/>
      </c>
      <c r="CE76" s="52" t="str">
        <f t="shared" si="639"/>
        <v/>
      </c>
      <c r="CF76" s="52" t="str">
        <f t="shared" si="639"/>
        <v/>
      </c>
      <c r="CG76" s="52" t="str">
        <f t="shared" si="639"/>
        <v/>
      </c>
      <c r="CH76" s="52" t="str">
        <f t="shared" si="639"/>
        <v/>
      </c>
      <c r="CI76" s="52" t="str">
        <f t="shared" si="639"/>
        <v/>
      </c>
      <c r="CJ76" s="52" t="str">
        <f t="shared" si="639"/>
        <v/>
      </c>
      <c r="CK76" s="52" t="str">
        <f t="shared" si="639"/>
        <v/>
      </c>
      <c r="CL76" s="52" t="str">
        <f t="shared" si="639"/>
        <v/>
      </c>
      <c r="CM76" s="52" t="str">
        <f t="shared" si="639"/>
        <v/>
      </c>
      <c r="CN76" s="52" t="str">
        <f t="shared" si="639"/>
        <v/>
      </c>
      <c r="CO76" s="52" t="str">
        <f t="shared" si="639"/>
        <v/>
      </c>
      <c r="CP76" s="52" t="str">
        <f t="shared" si="639"/>
        <v/>
      </c>
      <c r="CQ76" s="52" t="str">
        <f t="shared" si="639"/>
        <v/>
      </c>
      <c r="CR76" s="52" t="str">
        <f t="shared" si="639"/>
        <v/>
      </c>
      <c r="CS76" s="52" t="str">
        <f t="shared" si="639"/>
        <v/>
      </c>
      <c r="CT76" s="52" t="str">
        <f t="shared" si="639"/>
        <v/>
      </c>
      <c r="CU76" s="52" t="str">
        <f t="shared" si="639"/>
        <v/>
      </c>
      <c r="CV76" s="52" t="str">
        <f t="shared" si="639"/>
        <v/>
      </c>
      <c r="CW76" s="52" t="str">
        <f t="shared" si="639"/>
        <v/>
      </c>
      <c r="CX76" s="52" t="str">
        <f t="shared" si="639"/>
        <v/>
      </c>
      <c r="CY76" s="52" t="str">
        <f t="shared" si="639"/>
        <v/>
      </c>
      <c r="CZ76" s="52" t="str">
        <f t="shared" si="639"/>
        <v/>
      </c>
      <c r="DA76" s="52" t="str">
        <f t="shared" si="639"/>
        <v/>
      </c>
      <c r="DB76" s="52" t="str">
        <f t="shared" si="639"/>
        <v/>
      </c>
      <c r="DC76" s="52" t="str">
        <f t="shared" ref="DC76:DR76" si="640">IF(ISNONTEXT($U76),DB76+$U76,"")</f>
        <v/>
      </c>
      <c r="DD76" s="52" t="str">
        <f t="shared" si="640"/>
        <v/>
      </c>
      <c r="DE76" s="52" t="str">
        <f t="shared" si="640"/>
        <v/>
      </c>
      <c r="DF76" s="52" t="str">
        <f t="shared" si="640"/>
        <v/>
      </c>
      <c r="DG76" s="52" t="str">
        <f t="shared" si="640"/>
        <v/>
      </c>
      <c r="DH76" s="52" t="str">
        <f t="shared" si="640"/>
        <v/>
      </c>
      <c r="DI76" s="52" t="str">
        <f t="shared" si="640"/>
        <v/>
      </c>
      <c r="DJ76" s="52" t="str">
        <f t="shared" si="640"/>
        <v/>
      </c>
      <c r="DK76" s="52" t="str">
        <f t="shared" si="640"/>
        <v/>
      </c>
      <c r="DL76" s="52" t="str">
        <f t="shared" si="640"/>
        <v/>
      </c>
      <c r="DM76" s="52" t="str">
        <f t="shared" si="640"/>
        <v/>
      </c>
      <c r="DN76" s="52" t="str">
        <f t="shared" si="640"/>
        <v/>
      </c>
      <c r="DO76" s="52" t="str">
        <f t="shared" si="640"/>
        <v/>
      </c>
      <c r="DP76" s="52" t="str">
        <f t="shared" si="640"/>
        <v/>
      </c>
      <c r="DQ76" s="52" t="str">
        <f t="shared" si="640"/>
        <v/>
      </c>
      <c r="DR76" s="52" t="str">
        <f t="shared" si="640"/>
        <v/>
      </c>
      <c r="DS76" s="179" t="e">
        <f t="shared" si="537"/>
        <v>#N/A</v>
      </c>
      <c r="DT76" s="179" t="e">
        <f t="shared" si="538"/>
        <v>#N/A</v>
      </c>
      <c r="DU76" s="179" t="e">
        <f t="shared" si="539"/>
        <v>#N/A</v>
      </c>
      <c r="DV76" s="179" t="e">
        <f t="shared" si="540"/>
        <v>#N/A</v>
      </c>
      <c r="DW76" s="179" t="e">
        <f t="shared" si="541"/>
        <v>#N/A</v>
      </c>
      <c r="DX76" s="179" t="e">
        <f t="shared" si="542"/>
        <v>#N/A</v>
      </c>
      <c r="DY76" s="179" t="e">
        <f t="shared" si="543"/>
        <v>#N/A</v>
      </c>
      <c r="DZ76" s="179" t="e">
        <f t="shared" si="544"/>
        <v>#N/A</v>
      </c>
      <c r="EA76" s="179" t="e">
        <f t="shared" si="545"/>
        <v>#N/A</v>
      </c>
      <c r="EB76" s="179" t="e">
        <f t="shared" si="546"/>
        <v>#N/A</v>
      </c>
      <c r="EC76" s="179" t="e">
        <f t="shared" si="547"/>
        <v>#N/A</v>
      </c>
      <c r="ED76" s="179" t="e">
        <f t="shared" si="548"/>
        <v>#N/A</v>
      </c>
      <c r="EE76" s="179" t="e">
        <f t="shared" si="549"/>
        <v>#N/A</v>
      </c>
      <c r="EF76" s="179" t="e">
        <f t="shared" si="550"/>
        <v>#N/A</v>
      </c>
      <c r="EG76" s="179" t="e">
        <f t="shared" si="551"/>
        <v>#N/A</v>
      </c>
      <c r="EH76" s="179" t="e">
        <f t="shared" si="552"/>
        <v>#N/A</v>
      </c>
      <c r="EI76" s="179" t="e">
        <f t="shared" si="553"/>
        <v>#N/A</v>
      </c>
      <c r="EJ76" s="179" t="e">
        <f t="shared" si="554"/>
        <v>#N/A</v>
      </c>
      <c r="EK76" s="179" t="e">
        <f t="shared" si="555"/>
        <v>#N/A</v>
      </c>
      <c r="EL76" s="179" t="e">
        <f t="shared" si="556"/>
        <v>#N/A</v>
      </c>
      <c r="EM76" s="179" t="e">
        <f t="shared" si="557"/>
        <v>#N/A</v>
      </c>
      <c r="EN76" s="179" t="e">
        <f t="shared" si="558"/>
        <v>#N/A</v>
      </c>
      <c r="EO76" s="179" t="e">
        <f t="shared" si="559"/>
        <v>#N/A</v>
      </c>
      <c r="EP76" s="179" t="e">
        <f t="shared" si="560"/>
        <v>#N/A</v>
      </c>
      <c r="EQ76" s="179" t="e">
        <f t="shared" si="561"/>
        <v>#N/A</v>
      </c>
      <c r="ER76" s="179" t="e">
        <f t="shared" si="562"/>
        <v>#N/A</v>
      </c>
      <c r="ES76" s="179" t="e">
        <f t="shared" si="563"/>
        <v>#N/A</v>
      </c>
      <c r="ET76" s="179" t="e">
        <f t="shared" si="564"/>
        <v>#N/A</v>
      </c>
      <c r="EU76" s="179" t="e">
        <f t="shared" si="565"/>
        <v>#N/A</v>
      </c>
      <c r="EV76" s="179" t="e">
        <f t="shared" si="566"/>
        <v>#N/A</v>
      </c>
      <c r="EW76" s="179" t="e">
        <f t="shared" si="567"/>
        <v>#N/A</v>
      </c>
      <c r="EX76" s="179" t="e">
        <f t="shared" si="568"/>
        <v>#N/A</v>
      </c>
      <c r="EY76" s="179" t="e">
        <f t="shared" si="569"/>
        <v>#N/A</v>
      </c>
      <c r="EZ76" s="179" t="e">
        <f t="shared" si="570"/>
        <v>#N/A</v>
      </c>
      <c r="FA76" s="179" t="e">
        <f t="shared" si="571"/>
        <v>#N/A</v>
      </c>
      <c r="FB76" s="179" t="e">
        <f t="shared" si="572"/>
        <v>#N/A</v>
      </c>
      <c r="FC76" s="179" t="e">
        <f t="shared" si="573"/>
        <v>#N/A</v>
      </c>
      <c r="FD76" s="179" t="e">
        <f t="shared" si="574"/>
        <v>#N/A</v>
      </c>
      <c r="FE76" s="179" t="e">
        <f t="shared" si="575"/>
        <v>#N/A</v>
      </c>
      <c r="FF76" s="179" t="e">
        <f t="shared" si="576"/>
        <v>#N/A</v>
      </c>
      <c r="FG76" s="179" t="e">
        <f t="shared" si="577"/>
        <v>#N/A</v>
      </c>
      <c r="FH76" s="179" t="e">
        <f t="shared" si="578"/>
        <v>#N/A</v>
      </c>
      <c r="FI76" s="179" t="e">
        <f t="shared" si="579"/>
        <v>#N/A</v>
      </c>
      <c r="FJ76" s="179" t="e">
        <f t="shared" si="580"/>
        <v>#N/A</v>
      </c>
      <c r="FK76" s="179" t="e">
        <f t="shared" si="581"/>
        <v>#N/A</v>
      </c>
      <c r="FL76" s="179" t="e">
        <f t="shared" si="582"/>
        <v>#N/A</v>
      </c>
      <c r="FM76" s="179" t="e">
        <f t="shared" si="583"/>
        <v>#N/A</v>
      </c>
      <c r="FN76" s="179" t="e">
        <f t="shared" si="584"/>
        <v>#N/A</v>
      </c>
      <c r="FO76" s="179" t="e">
        <f t="shared" si="585"/>
        <v>#N/A</v>
      </c>
      <c r="FP76" s="179" t="e">
        <f t="shared" si="586"/>
        <v>#N/A</v>
      </c>
      <c r="FQ76" s="179" t="e">
        <f t="shared" si="587"/>
        <v>#N/A</v>
      </c>
      <c r="FR76" s="179" t="e">
        <f t="shared" si="588"/>
        <v>#N/A</v>
      </c>
      <c r="FS76" s="179" t="e">
        <f t="shared" si="589"/>
        <v>#N/A</v>
      </c>
      <c r="FT76" s="179" t="e">
        <f t="shared" si="590"/>
        <v>#N/A</v>
      </c>
      <c r="FU76" s="179" t="e">
        <f t="shared" si="591"/>
        <v>#N/A</v>
      </c>
      <c r="FV76" s="179" t="e">
        <f t="shared" si="592"/>
        <v>#N/A</v>
      </c>
      <c r="FW76" s="179" t="e">
        <f t="shared" si="593"/>
        <v>#N/A</v>
      </c>
      <c r="FX76" s="179" t="e">
        <f t="shared" si="594"/>
        <v>#N/A</v>
      </c>
      <c r="FY76" s="179" t="e">
        <f t="shared" si="595"/>
        <v>#N/A</v>
      </c>
      <c r="FZ76" s="179" t="e">
        <f t="shared" si="596"/>
        <v>#N/A</v>
      </c>
      <c r="GA76" s="179" t="e">
        <f t="shared" si="597"/>
        <v>#N/A</v>
      </c>
      <c r="GB76" s="179" t="e">
        <f t="shared" si="598"/>
        <v>#N/A</v>
      </c>
      <c r="GC76" s="179" t="e">
        <f t="shared" si="599"/>
        <v>#N/A</v>
      </c>
      <c r="GD76" s="179" t="e">
        <f t="shared" si="600"/>
        <v>#N/A</v>
      </c>
      <c r="GE76" s="179" t="e">
        <f t="shared" si="601"/>
        <v>#N/A</v>
      </c>
      <c r="GF76" s="179" t="e">
        <f t="shared" si="602"/>
        <v>#N/A</v>
      </c>
      <c r="GG76" s="179" t="e">
        <f t="shared" si="603"/>
        <v>#N/A</v>
      </c>
      <c r="GH76" s="179" t="e">
        <f t="shared" si="604"/>
        <v>#N/A</v>
      </c>
      <c r="GI76" s="179" t="e">
        <f t="shared" si="605"/>
        <v>#N/A</v>
      </c>
      <c r="GJ76" s="179" t="e">
        <f t="shared" si="606"/>
        <v>#N/A</v>
      </c>
      <c r="GK76" s="179" t="e">
        <f t="shared" si="607"/>
        <v>#N/A</v>
      </c>
      <c r="GL76" s="179" t="e">
        <f t="shared" si="608"/>
        <v>#N/A</v>
      </c>
      <c r="GM76" s="179" t="e">
        <f t="shared" si="609"/>
        <v>#N/A</v>
      </c>
      <c r="GN76" s="179" t="e">
        <f t="shared" si="610"/>
        <v>#N/A</v>
      </c>
      <c r="GO76" s="179" t="e">
        <f t="shared" si="611"/>
        <v>#N/A</v>
      </c>
      <c r="GP76" s="179" t="e">
        <f t="shared" si="612"/>
        <v>#N/A</v>
      </c>
      <c r="GQ76" s="179" t="e">
        <f t="shared" si="613"/>
        <v>#N/A</v>
      </c>
      <c r="GR76" s="179" t="e">
        <f t="shared" si="614"/>
        <v>#N/A</v>
      </c>
      <c r="GS76" s="179" t="e">
        <f t="shared" si="615"/>
        <v>#N/A</v>
      </c>
      <c r="GT76" s="179" t="e">
        <f t="shared" si="616"/>
        <v>#N/A</v>
      </c>
      <c r="GU76" s="179" t="e">
        <f t="shared" si="617"/>
        <v>#N/A</v>
      </c>
      <c r="GV76" s="179" t="e">
        <f t="shared" si="618"/>
        <v>#N/A</v>
      </c>
      <c r="GW76" s="179" t="e">
        <f t="shared" si="619"/>
        <v>#N/A</v>
      </c>
      <c r="GX76" s="179" t="e">
        <f t="shared" si="620"/>
        <v>#N/A</v>
      </c>
      <c r="GY76" s="179" t="e">
        <f t="shared" si="621"/>
        <v>#N/A</v>
      </c>
      <c r="GZ76" s="179" t="e">
        <f t="shared" si="622"/>
        <v>#N/A</v>
      </c>
      <c r="HA76" s="179" t="e">
        <f t="shared" si="623"/>
        <v>#N/A</v>
      </c>
      <c r="HB76" s="179" t="e">
        <f t="shared" si="624"/>
        <v>#N/A</v>
      </c>
      <c r="HC76" s="179" t="e">
        <f t="shared" si="625"/>
        <v>#N/A</v>
      </c>
      <c r="HD76" s="179" t="e">
        <f t="shared" si="626"/>
        <v>#N/A</v>
      </c>
      <c r="HE76" s="179" t="e">
        <f t="shared" si="627"/>
        <v>#N/A</v>
      </c>
      <c r="HF76" s="179" t="e">
        <f t="shared" si="628"/>
        <v>#N/A</v>
      </c>
      <c r="HG76" s="179" t="e">
        <f t="shared" si="629"/>
        <v>#N/A</v>
      </c>
      <c r="HH76" s="179" t="e">
        <f t="shared" si="630"/>
        <v>#N/A</v>
      </c>
      <c r="HI76" s="179" t="e">
        <f t="shared" si="631"/>
        <v>#N/A</v>
      </c>
      <c r="HJ76" s="179" t="e">
        <f t="shared" si="632"/>
        <v>#N/A</v>
      </c>
      <c r="HK76" s="179" t="e">
        <f t="shared" si="633"/>
        <v>#N/A</v>
      </c>
      <c r="HL76" s="179" t="e">
        <f t="shared" si="634"/>
        <v>#N/A</v>
      </c>
      <c r="HM76" s="179" t="e">
        <f t="shared" si="635"/>
        <v>#N/A</v>
      </c>
      <c r="HN76" s="179" t="e">
        <f t="shared" si="636"/>
        <v>#N/A</v>
      </c>
      <c r="HO76" s="179" t="e">
        <f t="shared" si="637"/>
        <v>#N/A</v>
      </c>
    </row>
    <row r="77" spans="1:223" hidden="1" x14ac:dyDescent="0.25">
      <c r="A77" s="4">
        <v>74</v>
      </c>
      <c r="B77" s="104" t="str">
        <f t="shared" si="511"/>
        <v/>
      </c>
      <c r="C77" s="103"/>
      <c r="D77" s="104" t="str">
        <f t="shared" si="512"/>
        <v/>
      </c>
      <c r="E77" s="38" t="str">
        <f t="shared" si="505"/>
        <v/>
      </c>
      <c r="F77" s="38" t="str">
        <f t="shared" si="506"/>
        <v/>
      </c>
      <c r="G77" s="81" t="str">
        <f t="shared" si="513"/>
        <v/>
      </c>
      <c r="H77" s="24"/>
      <c r="I77" s="61"/>
      <c r="J77" s="82" t="str">
        <f>IF(AND(B77&gt;0,C77&gt;0,D77&gt;0,NOT(ISBLANK(H77))),(D77-B77)*VLOOKUP(H77,VLookups!$A$2:$B$8,2,FALSE),"")</f>
        <v/>
      </c>
      <c r="K77" s="83" t="str">
        <f t="shared" si="507"/>
        <v/>
      </c>
      <c r="L77" s="103"/>
      <c r="M77" s="34" t="str">
        <f>IF(AND(L77&gt;0,C77&gt;0,J77&gt;0,NOT(ISBLANK(H77))),ABS(VLOOKUP($L$1,VLookups!$A$38:$B$39,2,FALSE)-_xlfn.NORM.DIST(L77,G77,J77,TRUE)),"")</f>
        <v/>
      </c>
      <c r="N77" s="102" t="str">
        <f>IF(AND($B77&gt;0,$C77&gt;0,$D77&gt;0,NOT(ISBLANK($H77))),_xlfn.NORM.INV(ABS(VLOOKUP($L$1,VLookups!$A$38:$B$39,2,FALSE)-N$3),$G77,$J77),"")</f>
        <v/>
      </c>
      <c r="O77" s="101" t="str">
        <f>IF(AND($B77&gt;0,$C77&gt;0,$D77&gt;0,NOT(ISBLANK($H77))),_xlfn.NORM.INV(ABS(VLOOKUP($L$1,VLookups!$A$38:$B$39,2,FALSE)-O$3),$G77,$J77),"")</f>
        <v/>
      </c>
      <c r="P77" s="102" t="str">
        <f>IF(AND($B77&gt;0,$C77&gt;0,$D77&gt;0,NOT(ISBLANK($H77))),_xlfn.NORM.INV(ABS(VLOOKUP($L$1,VLookups!$A$38:$B$39,2,FALSE)-P$3),$G77,$J77),"")</f>
        <v/>
      </c>
      <c r="Q77" s="101" t="str">
        <f>IF(AND($B77&gt;0,$C77&gt;0,$D77&gt;0,NOT(ISBLANK($H77))),_xlfn.NORM.INV(ABS(VLOOKUP($L$1,VLookups!$A$38:$B$39,2,FALSE)-Q$3),$G77,$J77),"")</f>
        <v/>
      </c>
      <c r="R77" s="102" t="str">
        <f>IF(AND($B77&gt;0,$C77&gt;0,$D77&gt;0,NOT(ISBLANK($H77))),_xlfn.NORM.INV(ABS(VLOOKUP($L$1,VLookups!$A$38:$B$39,2,FALSE)-R$3),$G77,$J77),"")</f>
        <v/>
      </c>
      <c r="S77" s="101" t="str">
        <f>IF(AND($B77&gt;0,$C77&gt;0,$D77&gt;0,NOT(ISBLANK($H77))),_xlfn.NORM.INV(ABS(VLOOKUP($L$1,VLookups!$A$38:$B$39,2,FALSE)-S$3),$G77,$J77),"")</f>
        <v/>
      </c>
      <c r="T77" s="5"/>
      <c r="U77" s="178" t="str">
        <f t="shared" si="514"/>
        <v/>
      </c>
      <c r="V77" s="52" t="str">
        <f t="shared" ref="V77:AO77" si="641">IF(ISNONTEXT($U77),W77-$U77,"")</f>
        <v/>
      </c>
      <c r="W77" s="52" t="str">
        <f t="shared" si="641"/>
        <v/>
      </c>
      <c r="X77" s="52" t="str">
        <f t="shared" si="641"/>
        <v/>
      </c>
      <c r="Y77" s="52" t="str">
        <f t="shared" si="641"/>
        <v/>
      </c>
      <c r="Z77" s="52" t="str">
        <f t="shared" si="641"/>
        <v/>
      </c>
      <c r="AA77" s="52" t="str">
        <f t="shared" si="641"/>
        <v/>
      </c>
      <c r="AB77" s="52" t="str">
        <f t="shared" si="641"/>
        <v/>
      </c>
      <c r="AC77" s="52" t="str">
        <f t="shared" si="641"/>
        <v/>
      </c>
      <c r="AD77" s="52" t="str">
        <f t="shared" si="641"/>
        <v/>
      </c>
      <c r="AE77" s="52" t="str">
        <f t="shared" si="641"/>
        <v/>
      </c>
      <c r="AF77" s="52" t="str">
        <f t="shared" si="641"/>
        <v/>
      </c>
      <c r="AG77" s="52" t="str">
        <f t="shared" si="641"/>
        <v/>
      </c>
      <c r="AH77" s="52" t="str">
        <f t="shared" si="641"/>
        <v/>
      </c>
      <c r="AI77" s="52" t="str">
        <f t="shared" si="641"/>
        <v/>
      </c>
      <c r="AJ77" s="52" t="str">
        <f t="shared" si="641"/>
        <v/>
      </c>
      <c r="AK77" s="52" t="str">
        <f t="shared" si="641"/>
        <v/>
      </c>
      <c r="AL77" s="52" t="str">
        <f t="shared" si="641"/>
        <v/>
      </c>
      <c r="AM77" s="52" t="str">
        <f t="shared" si="641"/>
        <v/>
      </c>
      <c r="AN77" s="52" t="str">
        <f t="shared" si="641"/>
        <v/>
      </c>
      <c r="AO77" s="52" t="str">
        <f t="shared" si="641"/>
        <v/>
      </c>
      <c r="AP77" s="193" t="str">
        <f t="shared" si="516"/>
        <v/>
      </c>
      <c r="AQ77" s="52" t="str">
        <f t="shared" ref="AQ77:DB77" si="642">IF(ISNONTEXT($U77),AP77+$U77,"")</f>
        <v/>
      </c>
      <c r="AR77" s="52" t="str">
        <f t="shared" si="642"/>
        <v/>
      </c>
      <c r="AS77" s="52" t="str">
        <f t="shared" si="642"/>
        <v/>
      </c>
      <c r="AT77" s="52" t="str">
        <f t="shared" si="642"/>
        <v/>
      </c>
      <c r="AU77" s="52" t="str">
        <f t="shared" si="642"/>
        <v/>
      </c>
      <c r="AV77" s="52" t="str">
        <f t="shared" si="642"/>
        <v/>
      </c>
      <c r="AW77" s="52" t="str">
        <f t="shared" si="642"/>
        <v/>
      </c>
      <c r="AX77" s="52" t="str">
        <f t="shared" si="642"/>
        <v/>
      </c>
      <c r="AY77" s="52" t="str">
        <f t="shared" si="642"/>
        <v/>
      </c>
      <c r="AZ77" s="52" t="str">
        <f t="shared" si="642"/>
        <v/>
      </c>
      <c r="BA77" s="52" t="str">
        <f t="shared" si="642"/>
        <v/>
      </c>
      <c r="BB77" s="52" t="str">
        <f t="shared" si="642"/>
        <v/>
      </c>
      <c r="BC77" s="52" t="str">
        <f t="shared" si="642"/>
        <v/>
      </c>
      <c r="BD77" s="52" t="str">
        <f t="shared" si="642"/>
        <v/>
      </c>
      <c r="BE77" s="52" t="str">
        <f t="shared" si="642"/>
        <v/>
      </c>
      <c r="BF77" s="52" t="str">
        <f t="shared" si="642"/>
        <v/>
      </c>
      <c r="BG77" s="52" t="str">
        <f t="shared" si="642"/>
        <v/>
      </c>
      <c r="BH77" s="52" t="str">
        <f t="shared" si="642"/>
        <v/>
      </c>
      <c r="BI77" s="52" t="str">
        <f t="shared" si="642"/>
        <v/>
      </c>
      <c r="BJ77" s="52" t="str">
        <f t="shared" si="642"/>
        <v/>
      </c>
      <c r="BK77" s="52" t="str">
        <f t="shared" si="642"/>
        <v/>
      </c>
      <c r="BL77" s="52" t="str">
        <f t="shared" si="642"/>
        <v/>
      </c>
      <c r="BM77" s="52" t="str">
        <f t="shared" si="642"/>
        <v/>
      </c>
      <c r="BN77" s="52" t="str">
        <f t="shared" si="642"/>
        <v/>
      </c>
      <c r="BO77" s="52" t="str">
        <f t="shared" si="642"/>
        <v/>
      </c>
      <c r="BP77" s="52" t="str">
        <f t="shared" si="642"/>
        <v/>
      </c>
      <c r="BQ77" s="52" t="str">
        <f t="shared" si="642"/>
        <v/>
      </c>
      <c r="BR77" s="52" t="str">
        <f t="shared" si="642"/>
        <v/>
      </c>
      <c r="BS77" s="52" t="str">
        <f t="shared" si="642"/>
        <v/>
      </c>
      <c r="BT77" s="52" t="str">
        <f t="shared" si="642"/>
        <v/>
      </c>
      <c r="BU77" s="52" t="str">
        <f t="shared" si="642"/>
        <v/>
      </c>
      <c r="BV77" s="52" t="str">
        <f t="shared" si="642"/>
        <v/>
      </c>
      <c r="BW77" s="52" t="str">
        <f t="shared" si="642"/>
        <v/>
      </c>
      <c r="BX77" s="52" t="str">
        <f t="shared" si="642"/>
        <v/>
      </c>
      <c r="BY77" s="52" t="str">
        <f t="shared" si="642"/>
        <v/>
      </c>
      <c r="BZ77" s="52" t="str">
        <f t="shared" si="642"/>
        <v/>
      </c>
      <c r="CA77" s="52" t="str">
        <f t="shared" si="642"/>
        <v/>
      </c>
      <c r="CB77" s="52" t="str">
        <f t="shared" si="642"/>
        <v/>
      </c>
      <c r="CC77" s="52" t="str">
        <f t="shared" si="642"/>
        <v/>
      </c>
      <c r="CD77" s="52" t="str">
        <f t="shared" si="642"/>
        <v/>
      </c>
      <c r="CE77" s="52" t="str">
        <f t="shared" si="642"/>
        <v/>
      </c>
      <c r="CF77" s="52" t="str">
        <f t="shared" si="642"/>
        <v/>
      </c>
      <c r="CG77" s="52" t="str">
        <f t="shared" si="642"/>
        <v/>
      </c>
      <c r="CH77" s="52" t="str">
        <f t="shared" si="642"/>
        <v/>
      </c>
      <c r="CI77" s="52" t="str">
        <f t="shared" si="642"/>
        <v/>
      </c>
      <c r="CJ77" s="52" t="str">
        <f t="shared" si="642"/>
        <v/>
      </c>
      <c r="CK77" s="52" t="str">
        <f t="shared" si="642"/>
        <v/>
      </c>
      <c r="CL77" s="52" t="str">
        <f t="shared" si="642"/>
        <v/>
      </c>
      <c r="CM77" s="52" t="str">
        <f t="shared" si="642"/>
        <v/>
      </c>
      <c r="CN77" s="52" t="str">
        <f t="shared" si="642"/>
        <v/>
      </c>
      <c r="CO77" s="52" t="str">
        <f t="shared" si="642"/>
        <v/>
      </c>
      <c r="CP77" s="52" t="str">
        <f t="shared" si="642"/>
        <v/>
      </c>
      <c r="CQ77" s="52" t="str">
        <f t="shared" si="642"/>
        <v/>
      </c>
      <c r="CR77" s="52" t="str">
        <f t="shared" si="642"/>
        <v/>
      </c>
      <c r="CS77" s="52" t="str">
        <f t="shared" si="642"/>
        <v/>
      </c>
      <c r="CT77" s="52" t="str">
        <f t="shared" si="642"/>
        <v/>
      </c>
      <c r="CU77" s="52" t="str">
        <f t="shared" si="642"/>
        <v/>
      </c>
      <c r="CV77" s="52" t="str">
        <f t="shared" si="642"/>
        <v/>
      </c>
      <c r="CW77" s="52" t="str">
        <f t="shared" si="642"/>
        <v/>
      </c>
      <c r="CX77" s="52" t="str">
        <f t="shared" si="642"/>
        <v/>
      </c>
      <c r="CY77" s="52" t="str">
        <f t="shared" si="642"/>
        <v/>
      </c>
      <c r="CZ77" s="52" t="str">
        <f t="shared" si="642"/>
        <v/>
      </c>
      <c r="DA77" s="52" t="str">
        <f t="shared" si="642"/>
        <v/>
      </c>
      <c r="DB77" s="52" t="str">
        <f t="shared" si="642"/>
        <v/>
      </c>
      <c r="DC77" s="52" t="str">
        <f t="shared" ref="DC77:DR77" si="643">IF(ISNONTEXT($U77),DB77+$U77,"")</f>
        <v/>
      </c>
      <c r="DD77" s="52" t="str">
        <f t="shared" si="643"/>
        <v/>
      </c>
      <c r="DE77" s="52" t="str">
        <f t="shared" si="643"/>
        <v/>
      </c>
      <c r="DF77" s="52" t="str">
        <f t="shared" si="643"/>
        <v/>
      </c>
      <c r="DG77" s="52" t="str">
        <f t="shared" si="643"/>
        <v/>
      </c>
      <c r="DH77" s="52" t="str">
        <f t="shared" si="643"/>
        <v/>
      </c>
      <c r="DI77" s="52" t="str">
        <f t="shared" si="643"/>
        <v/>
      </c>
      <c r="DJ77" s="52" t="str">
        <f t="shared" si="643"/>
        <v/>
      </c>
      <c r="DK77" s="52" t="str">
        <f t="shared" si="643"/>
        <v/>
      </c>
      <c r="DL77" s="52" t="str">
        <f t="shared" si="643"/>
        <v/>
      </c>
      <c r="DM77" s="52" t="str">
        <f t="shared" si="643"/>
        <v/>
      </c>
      <c r="DN77" s="52" t="str">
        <f t="shared" si="643"/>
        <v/>
      </c>
      <c r="DO77" s="52" t="str">
        <f t="shared" si="643"/>
        <v/>
      </c>
      <c r="DP77" s="52" t="str">
        <f t="shared" si="643"/>
        <v/>
      </c>
      <c r="DQ77" s="52" t="str">
        <f t="shared" si="643"/>
        <v/>
      </c>
      <c r="DR77" s="52" t="str">
        <f t="shared" si="643"/>
        <v/>
      </c>
      <c r="DS77" s="179" t="e">
        <f t="shared" si="537"/>
        <v>#N/A</v>
      </c>
      <c r="DT77" s="179" t="e">
        <f t="shared" si="538"/>
        <v>#N/A</v>
      </c>
      <c r="DU77" s="179" t="e">
        <f t="shared" si="539"/>
        <v>#N/A</v>
      </c>
      <c r="DV77" s="179" t="e">
        <f t="shared" si="540"/>
        <v>#N/A</v>
      </c>
      <c r="DW77" s="179" t="e">
        <f t="shared" si="541"/>
        <v>#N/A</v>
      </c>
      <c r="DX77" s="179" t="e">
        <f t="shared" si="542"/>
        <v>#N/A</v>
      </c>
      <c r="DY77" s="179" t="e">
        <f t="shared" si="543"/>
        <v>#N/A</v>
      </c>
      <c r="DZ77" s="179" t="e">
        <f t="shared" si="544"/>
        <v>#N/A</v>
      </c>
      <c r="EA77" s="179" t="e">
        <f t="shared" si="545"/>
        <v>#N/A</v>
      </c>
      <c r="EB77" s="179" t="e">
        <f t="shared" si="546"/>
        <v>#N/A</v>
      </c>
      <c r="EC77" s="179" t="e">
        <f t="shared" si="547"/>
        <v>#N/A</v>
      </c>
      <c r="ED77" s="179" t="e">
        <f t="shared" si="548"/>
        <v>#N/A</v>
      </c>
      <c r="EE77" s="179" t="e">
        <f t="shared" si="549"/>
        <v>#N/A</v>
      </c>
      <c r="EF77" s="179" t="e">
        <f t="shared" si="550"/>
        <v>#N/A</v>
      </c>
      <c r="EG77" s="179" t="e">
        <f t="shared" si="551"/>
        <v>#N/A</v>
      </c>
      <c r="EH77" s="179" t="e">
        <f t="shared" si="552"/>
        <v>#N/A</v>
      </c>
      <c r="EI77" s="179" t="e">
        <f t="shared" si="553"/>
        <v>#N/A</v>
      </c>
      <c r="EJ77" s="179" t="e">
        <f t="shared" si="554"/>
        <v>#N/A</v>
      </c>
      <c r="EK77" s="179" t="e">
        <f t="shared" si="555"/>
        <v>#N/A</v>
      </c>
      <c r="EL77" s="179" t="e">
        <f t="shared" si="556"/>
        <v>#N/A</v>
      </c>
      <c r="EM77" s="179" t="e">
        <f t="shared" si="557"/>
        <v>#N/A</v>
      </c>
      <c r="EN77" s="179" t="e">
        <f t="shared" si="558"/>
        <v>#N/A</v>
      </c>
      <c r="EO77" s="179" t="e">
        <f t="shared" si="559"/>
        <v>#N/A</v>
      </c>
      <c r="EP77" s="179" t="e">
        <f t="shared" si="560"/>
        <v>#N/A</v>
      </c>
      <c r="EQ77" s="179" t="e">
        <f t="shared" si="561"/>
        <v>#N/A</v>
      </c>
      <c r="ER77" s="179" t="e">
        <f t="shared" si="562"/>
        <v>#N/A</v>
      </c>
      <c r="ES77" s="179" t="e">
        <f t="shared" si="563"/>
        <v>#N/A</v>
      </c>
      <c r="ET77" s="179" t="e">
        <f t="shared" si="564"/>
        <v>#N/A</v>
      </c>
      <c r="EU77" s="179" t="e">
        <f t="shared" si="565"/>
        <v>#N/A</v>
      </c>
      <c r="EV77" s="179" t="e">
        <f t="shared" si="566"/>
        <v>#N/A</v>
      </c>
      <c r="EW77" s="179" t="e">
        <f t="shared" si="567"/>
        <v>#N/A</v>
      </c>
      <c r="EX77" s="179" t="e">
        <f t="shared" si="568"/>
        <v>#N/A</v>
      </c>
      <c r="EY77" s="179" t="e">
        <f t="shared" si="569"/>
        <v>#N/A</v>
      </c>
      <c r="EZ77" s="179" t="e">
        <f t="shared" si="570"/>
        <v>#N/A</v>
      </c>
      <c r="FA77" s="179" t="e">
        <f t="shared" si="571"/>
        <v>#N/A</v>
      </c>
      <c r="FB77" s="179" t="e">
        <f t="shared" si="572"/>
        <v>#N/A</v>
      </c>
      <c r="FC77" s="179" t="e">
        <f t="shared" si="573"/>
        <v>#N/A</v>
      </c>
      <c r="FD77" s="179" t="e">
        <f t="shared" si="574"/>
        <v>#N/A</v>
      </c>
      <c r="FE77" s="179" t="e">
        <f t="shared" si="575"/>
        <v>#N/A</v>
      </c>
      <c r="FF77" s="179" t="e">
        <f t="shared" si="576"/>
        <v>#N/A</v>
      </c>
      <c r="FG77" s="179" t="e">
        <f t="shared" si="577"/>
        <v>#N/A</v>
      </c>
      <c r="FH77" s="179" t="e">
        <f t="shared" si="578"/>
        <v>#N/A</v>
      </c>
      <c r="FI77" s="179" t="e">
        <f t="shared" si="579"/>
        <v>#N/A</v>
      </c>
      <c r="FJ77" s="179" t="e">
        <f t="shared" si="580"/>
        <v>#N/A</v>
      </c>
      <c r="FK77" s="179" t="e">
        <f t="shared" si="581"/>
        <v>#N/A</v>
      </c>
      <c r="FL77" s="179" t="e">
        <f t="shared" si="582"/>
        <v>#N/A</v>
      </c>
      <c r="FM77" s="179" t="e">
        <f t="shared" si="583"/>
        <v>#N/A</v>
      </c>
      <c r="FN77" s="179" t="e">
        <f t="shared" si="584"/>
        <v>#N/A</v>
      </c>
      <c r="FO77" s="179" t="e">
        <f t="shared" si="585"/>
        <v>#N/A</v>
      </c>
      <c r="FP77" s="179" t="e">
        <f t="shared" si="586"/>
        <v>#N/A</v>
      </c>
      <c r="FQ77" s="179" t="e">
        <f t="shared" si="587"/>
        <v>#N/A</v>
      </c>
      <c r="FR77" s="179" t="e">
        <f t="shared" si="588"/>
        <v>#N/A</v>
      </c>
      <c r="FS77" s="179" t="e">
        <f t="shared" si="589"/>
        <v>#N/A</v>
      </c>
      <c r="FT77" s="179" t="e">
        <f t="shared" si="590"/>
        <v>#N/A</v>
      </c>
      <c r="FU77" s="179" t="e">
        <f t="shared" si="591"/>
        <v>#N/A</v>
      </c>
      <c r="FV77" s="179" t="e">
        <f t="shared" si="592"/>
        <v>#N/A</v>
      </c>
      <c r="FW77" s="179" t="e">
        <f t="shared" si="593"/>
        <v>#N/A</v>
      </c>
      <c r="FX77" s="179" t="e">
        <f t="shared" si="594"/>
        <v>#N/A</v>
      </c>
      <c r="FY77" s="179" t="e">
        <f t="shared" si="595"/>
        <v>#N/A</v>
      </c>
      <c r="FZ77" s="179" t="e">
        <f t="shared" si="596"/>
        <v>#N/A</v>
      </c>
      <c r="GA77" s="179" t="e">
        <f t="shared" si="597"/>
        <v>#N/A</v>
      </c>
      <c r="GB77" s="179" t="e">
        <f t="shared" si="598"/>
        <v>#N/A</v>
      </c>
      <c r="GC77" s="179" t="e">
        <f t="shared" si="599"/>
        <v>#N/A</v>
      </c>
      <c r="GD77" s="179" t="e">
        <f t="shared" si="600"/>
        <v>#N/A</v>
      </c>
      <c r="GE77" s="179" t="e">
        <f t="shared" si="601"/>
        <v>#N/A</v>
      </c>
      <c r="GF77" s="179" t="e">
        <f t="shared" si="602"/>
        <v>#N/A</v>
      </c>
      <c r="GG77" s="179" t="e">
        <f t="shared" si="603"/>
        <v>#N/A</v>
      </c>
      <c r="GH77" s="179" t="e">
        <f t="shared" si="604"/>
        <v>#N/A</v>
      </c>
      <c r="GI77" s="179" t="e">
        <f t="shared" si="605"/>
        <v>#N/A</v>
      </c>
      <c r="GJ77" s="179" t="e">
        <f t="shared" si="606"/>
        <v>#N/A</v>
      </c>
      <c r="GK77" s="179" t="e">
        <f t="shared" si="607"/>
        <v>#N/A</v>
      </c>
      <c r="GL77" s="179" t="e">
        <f t="shared" si="608"/>
        <v>#N/A</v>
      </c>
      <c r="GM77" s="179" t="e">
        <f t="shared" si="609"/>
        <v>#N/A</v>
      </c>
      <c r="GN77" s="179" t="e">
        <f t="shared" si="610"/>
        <v>#N/A</v>
      </c>
      <c r="GO77" s="179" t="e">
        <f t="shared" si="611"/>
        <v>#N/A</v>
      </c>
      <c r="GP77" s="179" t="e">
        <f t="shared" si="612"/>
        <v>#N/A</v>
      </c>
      <c r="GQ77" s="179" t="e">
        <f t="shared" si="613"/>
        <v>#N/A</v>
      </c>
      <c r="GR77" s="179" t="e">
        <f t="shared" si="614"/>
        <v>#N/A</v>
      </c>
      <c r="GS77" s="179" t="e">
        <f t="shared" si="615"/>
        <v>#N/A</v>
      </c>
      <c r="GT77" s="179" t="e">
        <f t="shared" si="616"/>
        <v>#N/A</v>
      </c>
      <c r="GU77" s="179" t="e">
        <f t="shared" si="617"/>
        <v>#N/A</v>
      </c>
      <c r="GV77" s="179" t="e">
        <f t="shared" si="618"/>
        <v>#N/A</v>
      </c>
      <c r="GW77" s="179" t="e">
        <f t="shared" si="619"/>
        <v>#N/A</v>
      </c>
      <c r="GX77" s="179" t="e">
        <f t="shared" si="620"/>
        <v>#N/A</v>
      </c>
      <c r="GY77" s="179" t="e">
        <f t="shared" si="621"/>
        <v>#N/A</v>
      </c>
      <c r="GZ77" s="179" t="e">
        <f t="shared" si="622"/>
        <v>#N/A</v>
      </c>
      <c r="HA77" s="179" t="e">
        <f t="shared" si="623"/>
        <v>#N/A</v>
      </c>
      <c r="HB77" s="179" t="e">
        <f t="shared" si="624"/>
        <v>#N/A</v>
      </c>
      <c r="HC77" s="179" t="e">
        <f t="shared" si="625"/>
        <v>#N/A</v>
      </c>
      <c r="HD77" s="179" t="e">
        <f t="shared" si="626"/>
        <v>#N/A</v>
      </c>
      <c r="HE77" s="179" t="e">
        <f t="shared" si="627"/>
        <v>#N/A</v>
      </c>
      <c r="HF77" s="179" t="e">
        <f t="shared" si="628"/>
        <v>#N/A</v>
      </c>
      <c r="HG77" s="179" t="e">
        <f t="shared" si="629"/>
        <v>#N/A</v>
      </c>
      <c r="HH77" s="179" t="e">
        <f t="shared" si="630"/>
        <v>#N/A</v>
      </c>
      <c r="HI77" s="179" t="e">
        <f t="shared" si="631"/>
        <v>#N/A</v>
      </c>
      <c r="HJ77" s="179" t="e">
        <f t="shared" si="632"/>
        <v>#N/A</v>
      </c>
      <c r="HK77" s="179" t="e">
        <f t="shared" si="633"/>
        <v>#N/A</v>
      </c>
      <c r="HL77" s="179" t="e">
        <f t="shared" si="634"/>
        <v>#N/A</v>
      </c>
      <c r="HM77" s="179" t="e">
        <f t="shared" si="635"/>
        <v>#N/A</v>
      </c>
      <c r="HN77" s="179" t="e">
        <f t="shared" si="636"/>
        <v>#N/A</v>
      </c>
      <c r="HO77" s="179" t="e">
        <f t="shared" si="637"/>
        <v>#N/A</v>
      </c>
    </row>
    <row r="78" spans="1:223" hidden="1" x14ac:dyDescent="0.25">
      <c r="A78" s="4">
        <v>75</v>
      </c>
      <c r="B78" s="104" t="str">
        <f t="shared" si="511"/>
        <v/>
      </c>
      <c r="C78" s="103"/>
      <c r="D78" s="104" t="str">
        <f t="shared" si="512"/>
        <v/>
      </c>
      <c r="E78" s="38" t="str">
        <f t="shared" si="505"/>
        <v/>
      </c>
      <c r="F78" s="38" t="str">
        <f t="shared" si="506"/>
        <v/>
      </c>
      <c r="G78" s="81" t="str">
        <f t="shared" si="513"/>
        <v/>
      </c>
      <c r="H78" s="24"/>
      <c r="I78" s="61"/>
      <c r="J78" s="82" t="str">
        <f>IF(AND(B78&gt;0,C78&gt;0,D78&gt;0,NOT(ISBLANK(H78))),(D78-B78)*VLOOKUP(H78,VLookups!$A$2:$B$8,2,FALSE),"")</f>
        <v/>
      </c>
      <c r="K78" s="83" t="str">
        <f t="shared" si="507"/>
        <v/>
      </c>
      <c r="L78" s="103"/>
      <c r="M78" s="34" t="str">
        <f>IF(AND(L78&gt;0,C78&gt;0,J78&gt;0,NOT(ISBLANK(H78))),ABS(VLOOKUP($L$1,VLookups!$A$38:$B$39,2,FALSE)-_xlfn.NORM.DIST(L78,G78,J78,TRUE)),"")</f>
        <v/>
      </c>
      <c r="N78" s="102" t="str">
        <f>IF(AND($B78&gt;0,$C78&gt;0,$D78&gt;0,NOT(ISBLANK($H78))),_xlfn.NORM.INV(ABS(VLOOKUP($L$1,VLookups!$A$38:$B$39,2,FALSE)-N$3),$G78,$J78),"")</f>
        <v/>
      </c>
      <c r="O78" s="101" t="str">
        <f>IF(AND($B78&gt;0,$C78&gt;0,$D78&gt;0,NOT(ISBLANK($H78))),_xlfn.NORM.INV(ABS(VLOOKUP($L$1,VLookups!$A$38:$B$39,2,FALSE)-O$3),$G78,$J78),"")</f>
        <v/>
      </c>
      <c r="P78" s="102" t="str">
        <f>IF(AND($B78&gt;0,$C78&gt;0,$D78&gt;0,NOT(ISBLANK($H78))),_xlfn.NORM.INV(ABS(VLOOKUP($L$1,VLookups!$A$38:$B$39,2,FALSE)-P$3),$G78,$J78),"")</f>
        <v/>
      </c>
      <c r="Q78" s="101" t="str">
        <f>IF(AND($B78&gt;0,$C78&gt;0,$D78&gt;0,NOT(ISBLANK($H78))),_xlfn.NORM.INV(ABS(VLOOKUP($L$1,VLookups!$A$38:$B$39,2,FALSE)-Q$3),$G78,$J78),"")</f>
        <v/>
      </c>
      <c r="R78" s="102" t="str">
        <f>IF(AND($B78&gt;0,$C78&gt;0,$D78&gt;0,NOT(ISBLANK($H78))),_xlfn.NORM.INV(ABS(VLOOKUP($L$1,VLookups!$A$38:$B$39,2,FALSE)-R$3),$G78,$J78),"")</f>
        <v/>
      </c>
      <c r="S78" s="101" t="str">
        <f>IF(AND($B78&gt;0,$C78&gt;0,$D78&gt;0,NOT(ISBLANK($H78))),_xlfn.NORM.INV(ABS(VLOOKUP($L$1,VLookups!$A$38:$B$39,2,FALSE)-S$3),$G78,$J78),"")</f>
        <v/>
      </c>
      <c r="T78" s="5"/>
      <c r="U78" s="178" t="str">
        <f t="shared" si="514"/>
        <v/>
      </c>
      <c r="V78" s="52" t="str">
        <f t="shared" ref="V78:AO78" si="644">IF(ISNONTEXT($U78),W78-$U78,"")</f>
        <v/>
      </c>
      <c r="W78" s="52" t="str">
        <f t="shared" si="644"/>
        <v/>
      </c>
      <c r="X78" s="52" t="str">
        <f t="shared" si="644"/>
        <v/>
      </c>
      <c r="Y78" s="52" t="str">
        <f t="shared" si="644"/>
        <v/>
      </c>
      <c r="Z78" s="52" t="str">
        <f t="shared" si="644"/>
        <v/>
      </c>
      <c r="AA78" s="52" t="str">
        <f t="shared" si="644"/>
        <v/>
      </c>
      <c r="AB78" s="52" t="str">
        <f t="shared" si="644"/>
        <v/>
      </c>
      <c r="AC78" s="52" t="str">
        <f t="shared" si="644"/>
        <v/>
      </c>
      <c r="AD78" s="52" t="str">
        <f t="shared" si="644"/>
        <v/>
      </c>
      <c r="AE78" s="52" t="str">
        <f t="shared" si="644"/>
        <v/>
      </c>
      <c r="AF78" s="52" t="str">
        <f t="shared" si="644"/>
        <v/>
      </c>
      <c r="AG78" s="52" t="str">
        <f t="shared" si="644"/>
        <v/>
      </c>
      <c r="AH78" s="52" t="str">
        <f t="shared" si="644"/>
        <v/>
      </c>
      <c r="AI78" s="52" t="str">
        <f t="shared" si="644"/>
        <v/>
      </c>
      <c r="AJ78" s="52" t="str">
        <f t="shared" si="644"/>
        <v/>
      </c>
      <c r="AK78" s="52" t="str">
        <f t="shared" si="644"/>
        <v/>
      </c>
      <c r="AL78" s="52" t="str">
        <f t="shared" si="644"/>
        <v/>
      </c>
      <c r="AM78" s="52" t="str">
        <f t="shared" si="644"/>
        <v/>
      </c>
      <c r="AN78" s="52" t="str">
        <f t="shared" si="644"/>
        <v/>
      </c>
      <c r="AO78" s="52" t="str">
        <f t="shared" si="644"/>
        <v/>
      </c>
      <c r="AP78" s="193" t="str">
        <f t="shared" si="516"/>
        <v/>
      </c>
      <c r="AQ78" s="52" t="str">
        <f t="shared" ref="AQ78:DB78" si="645">IF(ISNONTEXT($U78),AP78+$U78,"")</f>
        <v/>
      </c>
      <c r="AR78" s="52" t="str">
        <f t="shared" si="645"/>
        <v/>
      </c>
      <c r="AS78" s="52" t="str">
        <f t="shared" si="645"/>
        <v/>
      </c>
      <c r="AT78" s="52" t="str">
        <f t="shared" si="645"/>
        <v/>
      </c>
      <c r="AU78" s="52" t="str">
        <f t="shared" si="645"/>
        <v/>
      </c>
      <c r="AV78" s="52" t="str">
        <f t="shared" si="645"/>
        <v/>
      </c>
      <c r="AW78" s="52" t="str">
        <f t="shared" si="645"/>
        <v/>
      </c>
      <c r="AX78" s="52" t="str">
        <f t="shared" si="645"/>
        <v/>
      </c>
      <c r="AY78" s="52" t="str">
        <f t="shared" si="645"/>
        <v/>
      </c>
      <c r="AZ78" s="52" t="str">
        <f t="shared" si="645"/>
        <v/>
      </c>
      <c r="BA78" s="52" t="str">
        <f t="shared" si="645"/>
        <v/>
      </c>
      <c r="BB78" s="52" t="str">
        <f t="shared" si="645"/>
        <v/>
      </c>
      <c r="BC78" s="52" t="str">
        <f t="shared" si="645"/>
        <v/>
      </c>
      <c r="BD78" s="52" t="str">
        <f t="shared" si="645"/>
        <v/>
      </c>
      <c r="BE78" s="52" t="str">
        <f t="shared" si="645"/>
        <v/>
      </c>
      <c r="BF78" s="52" t="str">
        <f t="shared" si="645"/>
        <v/>
      </c>
      <c r="BG78" s="52" t="str">
        <f t="shared" si="645"/>
        <v/>
      </c>
      <c r="BH78" s="52" t="str">
        <f t="shared" si="645"/>
        <v/>
      </c>
      <c r="BI78" s="52" t="str">
        <f t="shared" si="645"/>
        <v/>
      </c>
      <c r="BJ78" s="52" t="str">
        <f t="shared" si="645"/>
        <v/>
      </c>
      <c r="BK78" s="52" t="str">
        <f t="shared" si="645"/>
        <v/>
      </c>
      <c r="BL78" s="52" t="str">
        <f t="shared" si="645"/>
        <v/>
      </c>
      <c r="BM78" s="52" t="str">
        <f t="shared" si="645"/>
        <v/>
      </c>
      <c r="BN78" s="52" t="str">
        <f t="shared" si="645"/>
        <v/>
      </c>
      <c r="BO78" s="52" t="str">
        <f t="shared" si="645"/>
        <v/>
      </c>
      <c r="BP78" s="52" t="str">
        <f t="shared" si="645"/>
        <v/>
      </c>
      <c r="BQ78" s="52" t="str">
        <f t="shared" si="645"/>
        <v/>
      </c>
      <c r="BR78" s="52" t="str">
        <f t="shared" si="645"/>
        <v/>
      </c>
      <c r="BS78" s="52" t="str">
        <f t="shared" si="645"/>
        <v/>
      </c>
      <c r="BT78" s="52" t="str">
        <f t="shared" si="645"/>
        <v/>
      </c>
      <c r="BU78" s="52" t="str">
        <f t="shared" si="645"/>
        <v/>
      </c>
      <c r="BV78" s="52" t="str">
        <f t="shared" si="645"/>
        <v/>
      </c>
      <c r="BW78" s="52" t="str">
        <f t="shared" si="645"/>
        <v/>
      </c>
      <c r="BX78" s="52" t="str">
        <f t="shared" si="645"/>
        <v/>
      </c>
      <c r="BY78" s="52" t="str">
        <f t="shared" si="645"/>
        <v/>
      </c>
      <c r="BZ78" s="52" t="str">
        <f t="shared" si="645"/>
        <v/>
      </c>
      <c r="CA78" s="52" t="str">
        <f t="shared" si="645"/>
        <v/>
      </c>
      <c r="CB78" s="52" t="str">
        <f t="shared" si="645"/>
        <v/>
      </c>
      <c r="CC78" s="52" t="str">
        <f t="shared" si="645"/>
        <v/>
      </c>
      <c r="CD78" s="52" t="str">
        <f t="shared" si="645"/>
        <v/>
      </c>
      <c r="CE78" s="52" t="str">
        <f t="shared" si="645"/>
        <v/>
      </c>
      <c r="CF78" s="52" t="str">
        <f t="shared" si="645"/>
        <v/>
      </c>
      <c r="CG78" s="52" t="str">
        <f t="shared" si="645"/>
        <v/>
      </c>
      <c r="CH78" s="52" t="str">
        <f t="shared" si="645"/>
        <v/>
      </c>
      <c r="CI78" s="52" t="str">
        <f t="shared" si="645"/>
        <v/>
      </c>
      <c r="CJ78" s="52" t="str">
        <f t="shared" si="645"/>
        <v/>
      </c>
      <c r="CK78" s="52" t="str">
        <f t="shared" si="645"/>
        <v/>
      </c>
      <c r="CL78" s="52" t="str">
        <f t="shared" si="645"/>
        <v/>
      </c>
      <c r="CM78" s="52" t="str">
        <f t="shared" si="645"/>
        <v/>
      </c>
      <c r="CN78" s="52" t="str">
        <f t="shared" si="645"/>
        <v/>
      </c>
      <c r="CO78" s="52" t="str">
        <f t="shared" si="645"/>
        <v/>
      </c>
      <c r="CP78" s="52" t="str">
        <f t="shared" si="645"/>
        <v/>
      </c>
      <c r="CQ78" s="52" t="str">
        <f t="shared" si="645"/>
        <v/>
      </c>
      <c r="CR78" s="52" t="str">
        <f t="shared" si="645"/>
        <v/>
      </c>
      <c r="CS78" s="52" t="str">
        <f t="shared" si="645"/>
        <v/>
      </c>
      <c r="CT78" s="52" t="str">
        <f t="shared" si="645"/>
        <v/>
      </c>
      <c r="CU78" s="52" t="str">
        <f t="shared" si="645"/>
        <v/>
      </c>
      <c r="CV78" s="52" t="str">
        <f t="shared" si="645"/>
        <v/>
      </c>
      <c r="CW78" s="52" t="str">
        <f t="shared" si="645"/>
        <v/>
      </c>
      <c r="CX78" s="52" t="str">
        <f t="shared" si="645"/>
        <v/>
      </c>
      <c r="CY78" s="52" t="str">
        <f t="shared" si="645"/>
        <v/>
      </c>
      <c r="CZ78" s="52" t="str">
        <f t="shared" si="645"/>
        <v/>
      </c>
      <c r="DA78" s="52" t="str">
        <f t="shared" si="645"/>
        <v/>
      </c>
      <c r="DB78" s="52" t="str">
        <f t="shared" si="645"/>
        <v/>
      </c>
      <c r="DC78" s="52" t="str">
        <f t="shared" ref="DC78:DR78" si="646">IF(ISNONTEXT($U78),DB78+$U78,"")</f>
        <v/>
      </c>
      <c r="DD78" s="52" t="str">
        <f t="shared" si="646"/>
        <v/>
      </c>
      <c r="DE78" s="52" t="str">
        <f t="shared" si="646"/>
        <v/>
      </c>
      <c r="DF78" s="52" t="str">
        <f t="shared" si="646"/>
        <v/>
      </c>
      <c r="DG78" s="52" t="str">
        <f t="shared" si="646"/>
        <v/>
      </c>
      <c r="DH78" s="52" t="str">
        <f t="shared" si="646"/>
        <v/>
      </c>
      <c r="DI78" s="52" t="str">
        <f t="shared" si="646"/>
        <v/>
      </c>
      <c r="DJ78" s="52" t="str">
        <f t="shared" si="646"/>
        <v/>
      </c>
      <c r="DK78" s="52" t="str">
        <f t="shared" si="646"/>
        <v/>
      </c>
      <c r="DL78" s="52" t="str">
        <f t="shared" si="646"/>
        <v/>
      </c>
      <c r="DM78" s="52" t="str">
        <f t="shared" si="646"/>
        <v/>
      </c>
      <c r="DN78" s="52" t="str">
        <f t="shared" si="646"/>
        <v/>
      </c>
      <c r="DO78" s="52" t="str">
        <f t="shared" si="646"/>
        <v/>
      </c>
      <c r="DP78" s="52" t="str">
        <f t="shared" si="646"/>
        <v/>
      </c>
      <c r="DQ78" s="52" t="str">
        <f t="shared" si="646"/>
        <v/>
      </c>
      <c r="DR78" s="52" t="str">
        <f t="shared" si="646"/>
        <v/>
      </c>
      <c r="DS78" s="179" t="e">
        <f t="shared" si="537"/>
        <v>#N/A</v>
      </c>
      <c r="DT78" s="179" t="e">
        <f t="shared" si="538"/>
        <v>#N/A</v>
      </c>
      <c r="DU78" s="179" t="e">
        <f t="shared" si="539"/>
        <v>#N/A</v>
      </c>
      <c r="DV78" s="179" t="e">
        <f t="shared" si="540"/>
        <v>#N/A</v>
      </c>
      <c r="DW78" s="179" t="e">
        <f t="shared" si="541"/>
        <v>#N/A</v>
      </c>
      <c r="DX78" s="179" t="e">
        <f t="shared" si="542"/>
        <v>#N/A</v>
      </c>
      <c r="DY78" s="179" t="e">
        <f t="shared" si="543"/>
        <v>#N/A</v>
      </c>
      <c r="DZ78" s="179" t="e">
        <f t="shared" si="544"/>
        <v>#N/A</v>
      </c>
      <c r="EA78" s="179" t="e">
        <f t="shared" si="545"/>
        <v>#N/A</v>
      </c>
      <c r="EB78" s="179" t="e">
        <f t="shared" si="546"/>
        <v>#N/A</v>
      </c>
      <c r="EC78" s="179" t="e">
        <f t="shared" si="547"/>
        <v>#N/A</v>
      </c>
      <c r="ED78" s="179" t="e">
        <f t="shared" si="548"/>
        <v>#N/A</v>
      </c>
      <c r="EE78" s="179" t="e">
        <f t="shared" si="549"/>
        <v>#N/A</v>
      </c>
      <c r="EF78" s="179" t="e">
        <f t="shared" si="550"/>
        <v>#N/A</v>
      </c>
      <c r="EG78" s="179" t="e">
        <f t="shared" si="551"/>
        <v>#N/A</v>
      </c>
      <c r="EH78" s="179" t="e">
        <f t="shared" si="552"/>
        <v>#N/A</v>
      </c>
      <c r="EI78" s="179" t="e">
        <f t="shared" si="553"/>
        <v>#N/A</v>
      </c>
      <c r="EJ78" s="179" t="e">
        <f t="shared" si="554"/>
        <v>#N/A</v>
      </c>
      <c r="EK78" s="179" t="e">
        <f t="shared" si="555"/>
        <v>#N/A</v>
      </c>
      <c r="EL78" s="179" t="e">
        <f t="shared" si="556"/>
        <v>#N/A</v>
      </c>
      <c r="EM78" s="179" t="e">
        <f t="shared" si="557"/>
        <v>#N/A</v>
      </c>
      <c r="EN78" s="179" t="e">
        <f t="shared" si="558"/>
        <v>#N/A</v>
      </c>
      <c r="EO78" s="179" t="e">
        <f t="shared" si="559"/>
        <v>#N/A</v>
      </c>
      <c r="EP78" s="179" t="e">
        <f t="shared" si="560"/>
        <v>#N/A</v>
      </c>
      <c r="EQ78" s="179" t="e">
        <f t="shared" si="561"/>
        <v>#N/A</v>
      </c>
      <c r="ER78" s="179" t="e">
        <f t="shared" si="562"/>
        <v>#N/A</v>
      </c>
      <c r="ES78" s="179" t="e">
        <f t="shared" si="563"/>
        <v>#N/A</v>
      </c>
      <c r="ET78" s="179" t="e">
        <f t="shared" si="564"/>
        <v>#N/A</v>
      </c>
      <c r="EU78" s="179" t="e">
        <f t="shared" si="565"/>
        <v>#N/A</v>
      </c>
      <c r="EV78" s="179" t="e">
        <f t="shared" si="566"/>
        <v>#N/A</v>
      </c>
      <c r="EW78" s="179" t="e">
        <f t="shared" si="567"/>
        <v>#N/A</v>
      </c>
      <c r="EX78" s="179" t="e">
        <f t="shared" si="568"/>
        <v>#N/A</v>
      </c>
      <c r="EY78" s="179" t="e">
        <f t="shared" si="569"/>
        <v>#N/A</v>
      </c>
      <c r="EZ78" s="179" t="e">
        <f t="shared" si="570"/>
        <v>#N/A</v>
      </c>
      <c r="FA78" s="179" t="e">
        <f t="shared" si="571"/>
        <v>#N/A</v>
      </c>
      <c r="FB78" s="179" t="e">
        <f t="shared" si="572"/>
        <v>#N/A</v>
      </c>
      <c r="FC78" s="179" t="e">
        <f t="shared" si="573"/>
        <v>#N/A</v>
      </c>
      <c r="FD78" s="179" t="e">
        <f t="shared" si="574"/>
        <v>#N/A</v>
      </c>
      <c r="FE78" s="179" t="e">
        <f t="shared" si="575"/>
        <v>#N/A</v>
      </c>
      <c r="FF78" s="179" t="e">
        <f t="shared" si="576"/>
        <v>#N/A</v>
      </c>
      <c r="FG78" s="179" t="e">
        <f t="shared" si="577"/>
        <v>#N/A</v>
      </c>
      <c r="FH78" s="179" t="e">
        <f t="shared" si="578"/>
        <v>#N/A</v>
      </c>
      <c r="FI78" s="179" t="e">
        <f t="shared" si="579"/>
        <v>#N/A</v>
      </c>
      <c r="FJ78" s="179" t="e">
        <f t="shared" si="580"/>
        <v>#N/A</v>
      </c>
      <c r="FK78" s="179" t="e">
        <f t="shared" si="581"/>
        <v>#N/A</v>
      </c>
      <c r="FL78" s="179" t="e">
        <f t="shared" si="582"/>
        <v>#N/A</v>
      </c>
      <c r="FM78" s="179" t="e">
        <f t="shared" si="583"/>
        <v>#N/A</v>
      </c>
      <c r="FN78" s="179" t="e">
        <f t="shared" si="584"/>
        <v>#N/A</v>
      </c>
      <c r="FO78" s="179" t="e">
        <f t="shared" si="585"/>
        <v>#N/A</v>
      </c>
      <c r="FP78" s="179" t="e">
        <f t="shared" si="586"/>
        <v>#N/A</v>
      </c>
      <c r="FQ78" s="179" t="e">
        <f t="shared" si="587"/>
        <v>#N/A</v>
      </c>
      <c r="FR78" s="179" t="e">
        <f t="shared" si="588"/>
        <v>#N/A</v>
      </c>
      <c r="FS78" s="179" t="e">
        <f t="shared" si="589"/>
        <v>#N/A</v>
      </c>
      <c r="FT78" s="179" t="e">
        <f t="shared" si="590"/>
        <v>#N/A</v>
      </c>
      <c r="FU78" s="179" t="e">
        <f t="shared" si="591"/>
        <v>#N/A</v>
      </c>
      <c r="FV78" s="179" t="e">
        <f t="shared" si="592"/>
        <v>#N/A</v>
      </c>
      <c r="FW78" s="179" t="e">
        <f t="shared" si="593"/>
        <v>#N/A</v>
      </c>
      <c r="FX78" s="179" t="e">
        <f t="shared" si="594"/>
        <v>#N/A</v>
      </c>
      <c r="FY78" s="179" t="e">
        <f t="shared" si="595"/>
        <v>#N/A</v>
      </c>
      <c r="FZ78" s="179" t="e">
        <f t="shared" si="596"/>
        <v>#N/A</v>
      </c>
      <c r="GA78" s="179" t="e">
        <f t="shared" si="597"/>
        <v>#N/A</v>
      </c>
      <c r="GB78" s="179" t="e">
        <f t="shared" si="598"/>
        <v>#N/A</v>
      </c>
      <c r="GC78" s="179" t="e">
        <f t="shared" si="599"/>
        <v>#N/A</v>
      </c>
      <c r="GD78" s="179" t="e">
        <f t="shared" si="600"/>
        <v>#N/A</v>
      </c>
      <c r="GE78" s="179" t="e">
        <f t="shared" si="601"/>
        <v>#N/A</v>
      </c>
      <c r="GF78" s="179" t="e">
        <f t="shared" si="602"/>
        <v>#N/A</v>
      </c>
      <c r="GG78" s="179" t="e">
        <f t="shared" si="603"/>
        <v>#N/A</v>
      </c>
      <c r="GH78" s="179" t="e">
        <f t="shared" si="604"/>
        <v>#N/A</v>
      </c>
      <c r="GI78" s="179" t="e">
        <f t="shared" si="605"/>
        <v>#N/A</v>
      </c>
      <c r="GJ78" s="179" t="e">
        <f t="shared" si="606"/>
        <v>#N/A</v>
      </c>
      <c r="GK78" s="179" t="e">
        <f t="shared" si="607"/>
        <v>#N/A</v>
      </c>
      <c r="GL78" s="179" t="e">
        <f t="shared" si="608"/>
        <v>#N/A</v>
      </c>
      <c r="GM78" s="179" t="e">
        <f t="shared" si="609"/>
        <v>#N/A</v>
      </c>
      <c r="GN78" s="179" t="e">
        <f t="shared" si="610"/>
        <v>#N/A</v>
      </c>
      <c r="GO78" s="179" t="e">
        <f t="shared" si="611"/>
        <v>#N/A</v>
      </c>
      <c r="GP78" s="179" t="e">
        <f t="shared" si="612"/>
        <v>#N/A</v>
      </c>
      <c r="GQ78" s="179" t="e">
        <f t="shared" si="613"/>
        <v>#N/A</v>
      </c>
      <c r="GR78" s="179" t="e">
        <f t="shared" si="614"/>
        <v>#N/A</v>
      </c>
      <c r="GS78" s="179" t="e">
        <f t="shared" si="615"/>
        <v>#N/A</v>
      </c>
      <c r="GT78" s="179" t="e">
        <f t="shared" si="616"/>
        <v>#N/A</v>
      </c>
      <c r="GU78" s="179" t="e">
        <f t="shared" si="617"/>
        <v>#N/A</v>
      </c>
      <c r="GV78" s="179" t="e">
        <f t="shared" si="618"/>
        <v>#N/A</v>
      </c>
      <c r="GW78" s="179" t="e">
        <f t="shared" si="619"/>
        <v>#N/A</v>
      </c>
      <c r="GX78" s="179" t="e">
        <f t="shared" si="620"/>
        <v>#N/A</v>
      </c>
      <c r="GY78" s="179" t="e">
        <f t="shared" si="621"/>
        <v>#N/A</v>
      </c>
      <c r="GZ78" s="179" t="e">
        <f t="shared" si="622"/>
        <v>#N/A</v>
      </c>
      <c r="HA78" s="179" t="e">
        <f t="shared" si="623"/>
        <v>#N/A</v>
      </c>
      <c r="HB78" s="179" t="e">
        <f t="shared" si="624"/>
        <v>#N/A</v>
      </c>
      <c r="HC78" s="179" t="e">
        <f t="shared" si="625"/>
        <v>#N/A</v>
      </c>
      <c r="HD78" s="179" t="e">
        <f t="shared" si="626"/>
        <v>#N/A</v>
      </c>
      <c r="HE78" s="179" t="e">
        <f t="shared" si="627"/>
        <v>#N/A</v>
      </c>
      <c r="HF78" s="179" t="e">
        <f t="shared" si="628"/>
        <v>#N/A</v>
      </c>
      <c r="HG78" s="179" t="e">
        <f t="shared" si="629"/>
        <v>#N/A</v>
      </c>
      <c r="HH78" s="179" t="e">
        <f t="shared" si="630"/>
        <v>#N/A</v>
      </c>
      <c r="HI78" s="179" t="e">
        <f t="shared" si="631"/>
        <v>#N/A</v>
      </c>
      <c r="HJ78" s="179" t="e">
        <f t="shared" si="632"/>
        <v>#N/A</v>
      </c>
      <c r="HK78" s="179" t="e">
        <f t="shared" si="633"/>
        <v>#N/A</v>
      </c>
      <c r="HL78" s="179" t="e">
        <f t="shared" si="634"/>
        <v>#N/A</v>
      </c>
      <c r="HM78" s="179" t="e">
        <f t="shared" si="635"/>
        <v>#N/A</v>
      </c>
      <c r="HN78" s="179" t="e">
        <f t="shared" si="636"/>
        <v>#N/A</v>
      </c>
      <c r="HO78" s="179" t="e">
        <f t="shared" si="637"/>
        <v>#N/A</v>
      </c>
    </row>
    <row r="79" spans="1:223" hidden="1" x14ac:dyDescent="0.25">
      <c r="A79" s="4">
        <v>76</v>
      </c>
      <c r="B79" s="104" t="str">
        <f t="shared" si="511"/>
        <v/>
      </c>
      <c r="C79" s="103"/>
      <c r="D79" s="104" t="str">
        <f t="shared" si="512"/>
        <v/>
      </c>
      <c r="E79" s="38" t="str">
        <f t="shared" si="505"/>
        <v/>
      </c>
      <c r="F79" s="38" t="str">
        <f t="shared" si="506"/>
        <v/>
      </c>
      <c r="G79" s="81" t="str">
        <f t="shared" si="513"/>
        <v/>
      </c>
      <c r="H79" s="24"/>
      <c r="I79" s="61"/>
      <c r="J79" s="82" t="str">
        <f>IF(AND(B79&gt;0,C79&gt;0,D79&gt;0,NOT(ISBLANK(H79))),(D79-B79)*VLOOKUP(H79,VLookups!$A$2:$B$8,2,FALSE),"")</f>
        <v/>
      </c>
      <c r="K79" s="83" t="str">
        <f t="shared" si="507"/>
        <v/>
      </c>
      <c r="L79" s="103"/>
      <c r="M79" s="34" t="str">
        <f>IF(AND(L79&gt;0,C79&gt;0,J79&gt;0,NOT(ISBLANK(H79))),ABS(VLOOKUP($L$1,VLookups!$A$38:$B$39,2,FALSE)-_xlfn.NORM.DIST(L79,G79,J79,TRUE)),"")</f>
        <v/>
      </c>
      <c r="N79" s="102" t="str">
        <f>IF(AND($B79&gt;0,$C79&gt;0,$D79&gt;0,NOT(ISBLANK($H79))),_xlfn.NORM.INV(ABS(VLOOKUP($L$1,VLookups!$A$38:$B$39,2,FALSE)-N$3),$G79,$J79),"")</f>
        <v/>
      </c>
      <c r="O79" s="101" t="str">
        <f>IF(AND($B79&gt;0,$C79&gt;0,$D79&gt;0,NOT(ISBLANK($H79))),_xlfn.NORM.INV(ABS(VLOOKUP($L$1,VLookups!$A$38:$B$39,2,FALSE)-O$3),$G79,$J79),"")</f>
        <v/>
      </c>
      <c r="P79" s="102" t="str">
        <f>IF(AND($B79&gt;0,$C79&gt;0,$D79&gt;0,NOT(ISBLANK($H79))),_xlfn.NORM.INV(ABS(VLOOKUP($L$1,VLookups!$A$38:$B$39,2,FALSE)-P$3),$G79,$J79),"")</f>
        <v/>
      </c>
      <c r="Q79" s="101" t="str">
        <f>IF(AND($B79&gt;0,$C79&gt;0,$D79&gt;0,NOT(ISBLANK($H79))),_xlfn.NORM.INV(ABS(VLOOKUP($L$1,VLookups!$A$38:$B$39,2,FALSE)-Q$3),$G79,$J79),"")</f>
        <v/>
      </c>
      <c r="R79" s="102" t="str">
        <f>IF(AND($B79&gt;0,$C79&gt;0,$D79&gt;0,NOT(ISBLANK($H79))),_xlfn.NORM.INV(ABS(VLOOKUP($L$1,VLookups!$A$38:$B$39,2,FALSE)-R$3),$G79,$J79),"")</f>
        <v/>
      </c>
      <c r="S79" s="101" t="str">
        <f>IF(AND($B79&gt;0,$C79&gt;0,$D79&gt;0,NOT(ISBLANK($H79))),_xlfn.NORM.INV(ABS(VLOOKUP($L$1,VLookups!$A$38:$B$39,2,FALSE)-S$3),$G79,$J79),"")</f>
        <v/>
      </c>
      <c r="T79" s="5"/>
      <c r="U79" s="178" t="str">
        <f t="shared" si="514"/>
        <v/>
      </c>
      <c r="V79" s="52" t="str">
        <f t="shared" ref="V79:AO79" si="647">IF(ISNONTEXT($U79),W79-$U79,"")</f>
        <v/>
      </c>
      <c r="W79" s="52" t="str">
        <f t="shared" si="647"/>
        <v/>
      </c>
      <c r="X79" s="52" t="str">
        <f t="shared" si="647"/>
        <v/>
      </c>
      <c r="Y79" s="52" t="str">
        <f t="shared" si="647"/>
        <v/>
      </c>
      <c r="Z79" s="52" t="str">
        <f t="shared" si="647"/>
        <v/>
      </c>
      <c r="AA79" s="52" t="str">
        <f t="shared" si="647"/>
        <v/>
      </c>
      <c r="AB79" s="52" t="str">
        <f t="shared" si="647"/>
        <v/>
      </c>
      <c r="AC79" s="52" t="str">
        <f t="shared" si="647"/>
        <v/>
      </c>
      <c r="AD79" s="52" t="str">
        <f t="shared" si="647"/>
        <v/>
      </c>
      <c r="AE79" s="52" t="str">
        <f t="shared" si="647"/>
        <v/>
      </c>
      <c r="AF79" s="52" t="str">
        <f t="shared" si="647"/>
        <v/>
      </c>
      <c r="AG79" s="52" t="str">
        <f t="shared" si="647"/>
        <v/>
      </c>
      <c r="AH79" s="52" t="str">
        <f t="shared" si="647"/>
        <v/>
      </c>
      <c r="AI79" s="52" t="str">
        <f t="shared" si="647"/>
        <v/>
      </c>
      <c r="AJ79" s="52" t="str">
        <f t="shared" si="647"/>
        <v/>
      </c>
      <c r="AK79" s="52" t="str">
        <f t="shared" si="647"/>
        <v/>
      </c>
      <c r="AL79" s="52" t="str">
        <f t="shared" si="647"/>
        <v/>
      </c>
      <c r="AM79" s="52" t="str">
        <f t="shared" si="647"/>
        <v/>
      </c>
      <c r="AN79" s="52" t="str">
        <f t="shared" si="647"/>
        <v/>
      </c>
      <c r="AO79" s="52" t="str">
        <f t="shared" si="647"/>
        <v/>
      </c>
      <c r="AP79" s="193" t="str">
        <f t="shared" si="516"/>
        <v/>
      </c>
      <c r="AQ79" s="52" t="str">
        <f t="shared" ref="AQ79:DB79" si="648">IF(ISNONTEXT($U79),AP79+$U79,"")</f>
        <v/>
      </c>
      <c r="AR79" s="52" t="str">
        <f t="shared" si="648"/>
        <v/>
      </c>
      <c r="AS79" s="52" t="str">
        <f t="shared" si="648"/>
        <v/>
      </c>
      <c r="AT79" s="52" t="str">
        <f t="shared" si="648"/>
        <v/>
      </c>
      <c r="AU79" s="52" t="str">
        <f t="shared" si="648"/>
        <v/>
      </c>
      <c r="AV79" s="52" t="str">
        <f t="shared" si="648"/>
        <v/>
      </c>
      <c r="AW79" s="52" t="str">
        <f t="shared" si="648"/>
        <v/>
      </c>
      <c r="AX79" s="52" t="str">
        <f t="shared" si="648"/>
        <v/>
      </c>
      <c r="AY79" s="52" t="str">
        <f t="shared" si="648"/>
        <v/>
      </c>
      <c r="AZ79" s="52" t="str">
        <f t="shared" si="648"/>
        <v/>
      </c>
      <c r="BA79" s="52" t="str">
        <f t="shared" si="648"/>
        <v/>
      </c>
      <c r="BB79" s="52" t="str">
        <f t="shared" si="648"/>
        <v/>
      </c>
      <c r="BC79" s="52" t="str">
        <f t="shared" si="648"/>
        <v/>
      </c>
      <c r="BD79" s="52" t="str">
        <f t="shared" si="648"/>
        <v/>
      </c>
      <c r="BE79" s="52" t="str">
        <f t="shared" si="648"/>
        <v/>
      </c>
      <c r="BF79" s="52" t="str">
        <f t="shared" si="648"/>
        <v/>
      </c>
      <c r="BG79" s="52" t="str">
        <f t="shared" si="648"/>
        <v/>
      </c>
      <c r="BH79" s="52" t="str">
        <f t="shared" si="648"/>
        <v/>
      </c>
      <c r="BI79" s="52" t="str">
        <f t="shared" si="648"/>
        <v/>
      </c>
      <c r="BJ79" s="52" t="str">
        <f t="shared" si="648"/>
        <v/>
      </c>
      <c r="BK79" s="52" t="str">
        <f t="shared" si="648"/>
        <v/>
      </c>
      <c r="BL79" s="52" t="str">
        <f t="shared" si="648"/>
        <v/>
      </c>
      <c r="BM79" s="52" t="str">
        <f t="shared" si="648"/>
        <v/>
      </c>
      <c r="BN79" s="52" t="str">
        <f t="shared" si="648"/>
        <v/>
      </c>
      <c r="BO79" s="52" t="str">
        <f t="shared" si="648"/>
        <v/>
      </c>
      <c r="BP79" s="52" t="str">
        <f t="shared" si="648"/>
        <v/>
      </c>
      <c r="BQ79" s="52" t="str">
        <f t="shared" si="648"/>
        <v/>
      </c>
      <c r="BR79" s="52" t="str">
        <f t="shared" si="648"/>
        <v/>
      </c>
      <c r="BS79" s="52" t="str">
        <f t="shared" si="648"/>
        <v/>
      </c>
      <c r="BT79" s="52" t="str">
        <f t="shared" si="648"/>
        <v/>
      </c>
      <c r="BU79" s="52" t="str">
        <f t="shared" si="648"/>
        <v/>
      </c>
      <c r="BV79" s="52" t="str">
        <f t="shared" si="648"/>
        <v/>
      </c>
      <c r="BW79" s="52" t="str">
        <f t="shared" si="648"/>
        <v/>
      </c>
      <c r="BX79" s="52" t="str">
        <f t="shared" si="648"/>
        <v/>
      </c>
      <c r="BY79" s="52" t="str">
        <f t="shared" si="648"/>
        <v/>
      </c>
      <c r="BZ79" s="52" t="str">
        <f t="shared" si="648"/>
        <v/>
      </c>
      <c r="CA79" s="52" t="str">
        <f t="shared" si="648"/>
        <v/>
      </c>
      <c r="CB79" s="52" t="str">
        <f t="shared" si="648"/>
        <v/>
      </c>
      <c r="CC79" s="52" t="str">
        <f t="shared" si="648"/>
        <v/>
      </c>
      <c r="CD79" s="52" t="str">
        <f t="shared" si="648"/>
        <v/>
      </c>
      <c r="CE79" s="52" t="str">
        <f t="shared" si="648"/>
        <v/>
      </c>
      <c r="CF79" s="52" t="str">
        <f t="shared" si="648"/>
        <v/>
      </c>
      <c r="CG79" s="52" t="str">
        <f t="shared" si="648"/>
        <v/>
      </c>
      <c r="CH79" s="52" t="str">
        <f t="shared" si="648"/>
        <v/>
      </c>
      <c r="CI79" s="52" t="str">
        <f t="shared" si="648"/>
        <v/>
      </c>
      <c r="CJ79" s="52" t="str">
        <f t="shared" si="648"/>
        <v/>
      </c>
      <c r="CK79" s="52" t="str">
        <f t="shared" si="648"/>
        <v/>
      </c>
      <c r="CL79" s="52" t="str">
        <f t="shared" si="648"/>
        <v/>
      </c>
      <c r="CM79" s="52" t="str">
        <f t="shared" si="648"/>
        <v/>
      </c>
      <c r="CN79" s="52" t="str">
        <f t="shared" si="648"/>
        <v/>
      </c>
      <c r="CO79" s="52" t="str">
        <f t="shared" si="648"/>
        <v/>
      </c>
      <c r="CP79" s="52" t="str">
        <f t="shared" si="648"/>
        <v/>
      </c>
      <c r="CQ79" s="52" t="str">
        <f t="shared" si="648"/>
        <v/>
      </c>
      <c r="CR79" s="52" t="str">
        <f t="shared" si="648"/>
        <v/>
      </c>
      <c r="CS79" s="52" t="str">
        <f t="shared" si="648"/>
        <v/>
      </c>
      <c r="CT79" s="52" t="str">
        <f t="shared" si="648"/>
        <v/>
      </c>
      <c r="CU79" s="52" t="str">
        <f t="shared" si="648"/>
        <v/>
      </c>
      <c r="CV79" s="52" t="str">
        <f t="shared" si="648"/>
        <v/>
      </c>
      <c r="CW79" s="52" t="str">
        <f t="shared" si="648"/>
        <v/>
      </c>
      <c r="CX79" s="52" t="str">
        <f t="shared" si="648"/>
        <v/>
      </c>
      <c r="CY79" s="52" t="str">
        <f t="shared" si="648"/>
        <v/>
      </c>
      <c r="CZ79" s="52" t="str">
        <f t="shared" si="648"/>
        <v/>
      </c>
      <c r="DA79" s="52" t="str">
        <f t="shared" si="648"/>
        <v/>
      </c>
      <c r="DB79" s="52" t="str">
        <f t="shared" si="648"/>
        <v/>
      </c>
      <c r="DC79" s="52" t="str">
        <f t="shared" ref="DC79:DR79" si="649">IF(ISNONTEXT($U79),DB79+$U79,"")</f>
        <v/>
      </c>
      <c r="DD79" s="52" t="str">
        <f t="shared" si="649"/>
        <v/>
      </c>
      <c r="DE79" s="52" t="str">
        <f t="shared" si="649"/>
        <v/>
      </c>
      <c r="DF79" s="52" t="str">
        <f t="shared" si="649"/>
        <v/>
      </c>
      <c r="DG79" s="52" t="str">
        <f t="shared" si="649"/>
        <v/>
      </c>
      <c r="DH79" s="52" t="str">
        <f t="shared" si="649"/>
        <v/>
      </c>
      <c r="DI79" s="52" t="str">
        <f t="shared" si="649"/>
        <v/>
      </c>
      <c r="DJ79" s="52" t="str">
        <f t="shared" si="649"/>
        <v/>
      </c>
      <c r="DK79" s="52" t="str">
        <f t="shared" si="649"/>
        <v/>
      </c>
      <c r="DL79" s="52" t="str">
        <f t="shared" si="649"/>
        <v/>
      </c>
      <c r="DM79" s="52" t="str">
        <f t="shared" si="649"/>
        <v/>
      </c>
      <c r="DN79" s="52" t="str">
        <f t="shared" si="649"/>
        <v/>
      </c>
      <c r="DO79" s="52" t="str">
        <f t="shared" si="649"/>
        <v/>
      </c>
      <c r="DP79" s="52" t="str">
        <f t="shared" si="649"/>
        <v/>
      </c>
      <c r="DQ79" s="52" t="str">
        <f t="shared" si="649"/>
        <v/>
      </c>
      <c r="DR79" s="52" t="str">
        <f t="shared" si="649"/>
        <v/>
      </c>
      <c r="DS79" s="179" t="e">
        <f t="shared" si="537"/>
        <v>#N/A</v>
      </c>
      <c r="DT79" s="179" t="e">
        <f t="shared" si="538"/>
        <v>#N/A</v>
      </c>
      <c r="DU79" s="179" t="e">
        <f t="shared" si="539"/>
        <v>#N/A</v>
      </c>
      <c r="DV79" s="179" t="e">
        <f t="shared" si="540"/>
        <v>#N/A</v>
      </c>
      <c r="DW79" s="179" t="e">
        <f t="shared" si="541"/>
        <v>#N/A</v>
      </c>
      <c r="DX79" s="179" t="e">
        <f t="shared" si="542"/>
        <v>#N/A</v>
      </c>
      <c r="DY79" s="179" t="e">
        <f t="shared" si="543"/>
        <v>#N/A</v>
      </c>
      <c r="DZ79" s="179" t="e">
        <f t="shared" si="544"/>
        <v>#N/A</v>
      </c>
      <c r="EA79" s="179" t="e">
        <f t="shared" si="545"/>
        <v>#N/A</v>
      </c>
      <c r="EB79" s="179" t="e">
        <f t="shared" si="546"/>
        <v>#N/A</v>
      </c>
      <c r="EC79" s="179" t="e">
        <f t="shared" si="547"/>
        <v>#N/A</v>
      </c>
      <c r="ED79" s="179" t="e">
        <f t="shared" si="548"/>
        <v>#N/A</v>
      </c>
      <c r="EE79" s="179" t="e">
        <f t="shared" si="549"/>
        <v>#N/A</v>
      </c>
      <c r="EF79" s="179" t="e">
        <f t="shared" si="550"/>
        <v>#N/A</v>
      </c>
      <c r="EG79" s="179" t="e">
        <f t="shared" si="551"/>
        <v>#N/A</v>
      </c>
      <c r="EH79" s="179" t="e">
        <f t="shared" si="552"/>
        <v>#N/A</v>
      </c>
      <c r="EI79" s="179" t="e">
        <f t="shared" si="553"/>
        <v>#N/A</v>
      </c>
      <c r="EJ79" s="179" t="e">
        <f t="shared" si="554"/>
        <v>#N/A</v>
      </c>
      <c r="EK79" s="179" t="e">
        <f t="shared" si="555"/>
        <v>#N/A</v>
      </c>
      <c r="EL79" s="179" t="e">
        <f t="shared" si="556"/>
        <v>#N/A</v>
      </c>
      <c r="EM79" s="179" t="e">
        <f t="shared" si="557"/>
        <v>#N/A</v>
      </c>
      <c r="EN79" s="179" t="e">
        <f t="shared" si="558"/>
        <v>#N/A</v>
      </c>
      <c r="EO79" s="179" t="e">
        <f t="shared" si="559"/>
        <v>#N/A</v>
      </c>
      <c r="EP79" s="179" t="e">
        <f t="shared" si="560"/>
        <v>#N/A</v>
      </c>
      <c r="EQ79" s="179" t="e">
        <f t="shared" si="561"/>
        <v>#N/A</v>
      </c>
      <c r="ER79" s="179" t="e">
        <f t="shared" si="562"/>
        <v>#N/A</v>
      </c>
      <c r="ES79" s="179" t="e">
        <f t="shared" si="563"/>
        <v>#N/A</v>
      </c>
      <c r="ET79" s="179" t="e">
        <f t="shared" si="564"/>
        <v>#N/A</v>
      </c>
      <c r="EU79" s="179" t="e">
        <f t="shared" si="565"/>
        <v>#N/A</v>
      </c>
      <c r="EV79" s="179" t="e">
        <f t="shared" si="566"/>
        <v>#N/A</v>
      </c>
      <c r="EW79" s="179" t="e">
        <f t="shared" si="567"/>
        <v>#N/A</v>
      </c>
      <c r="EX79" s="179" t="e">
        <f t="shared" si="568"/>
        <v>#N/A</v>
      </c>
      <c r="EY79" s="179" t="e">
        <f t="shared" si="569"/>
        <v>#N/A</v>
      </c>
      <c r="EZ79" s="179" t="e">
        <f t="shared" si="570"/>
        <v>#N/A</v>
      </c>
      <c r="FA79" s="179" t="e">
        <f t="shared" si="571"/>
        <v>#N/A</v>
      </c>
      <c r="FB79" s="179" t="e">
        <f t="shared" si="572"/>
        <v>#N/A</v>
      </c>
      <c r="FC79" s="179" t="e">
        <f t="shared" si="573"/>
        <v>#N/A</v>
      </c>
      <c r="FD79" s="179" t="e">
        <f t="shared" si="574"/>
        <v>#N/A</v>
      </c>
      <c r="FE79" s="179" t="e">
        <f t="shared" si="575"/>
        <v>#N/A</v>
      </c>
      <c r="FF79" s="179" t="e">
        <f t="shared" si="576"/>
        <v>#N/A</v>
      </c>
      <c r="FG79" s="179" t="e">
        <f t="shared" si="577"/>
        <v>#N/A</v>
      </c>
      <c r="FH79" s="179" t="e">
        <f t="shared" si="578"/>
        <v>#N/A</v>
      </c>
      <c r="FI79" s="179" t="e">
        <f t="shared" si="579"/>
        <v>#N/A</v>
      </c>
      <c r="FJ79" s="179" t="e">
        <f t="shared" si="580"/>
        <v>#N/A</v>
      </c>
      <c r="FK79" s="179" t="e">
        <f t="shared" si="581"/>
        <v>#N/A</v>
      </c>
      <c r="FL79" s="179" t="e">
        <f t="shared" si="582"/>
        <v>#N/A</v>
      </c>
      <c r="FM79" s="179" t="e">
        <f t="shared" si="583"/>
        <v>#N/A</v>
      </c>
      <c r="FN79" s="179" t="e">
        <f t="shared" si="584"/>
        <v>#N/A</v>
      </c>
      <c r="FO79" s="179" t="e">
        <f t="shared" si="585"/>
        <v>#N/A</v>
      </c>
      <c r="FP79" s="179" t="e">
        <f t="shared" si="586"/>
        <v>#N/A</v>
      </c>
      <c r="FQ79" s="179" t="e">
        <f t="shared" si="587"/>
        <v>#N/A</v>
      </c>
      <c r="FR79" s="179" t="e">
        <f t="shared" si="588"/>
        <v>#N/A</v>
      </c>
      <c r="FS79" s="179" t="e">
        <f t="shared" si="589"/>
        <v>#N/A</v>
      </c>
      <c r="FT79" s="179" t="e">
        <f t="shared" si="590"/>
        <v>#N/A</v>
      </c>
      <c r="FU79" s="179" t="e">
        <f t="shared" si="591"/>
        <v>#N/A</v>
      </c>
      <c r="FV79" s="179" t="e">
        <f t="shared" si="592"/>
        <v>#N/A</v>
      </c>
      <c r="FW79" s="179" t="e">
        <f t="shared" si="593"/>
        <v>#N/A</v>
      </c>
      <c r="FX79" s="179" t="e">
        <f t="shared" si="594"/>
        <v>#N/A</v>
      </c>
      <c r="FY79" s="179" t="e">
        <f t="shared" si="595"/>
        <v>#N/A</v>
      </c>
      <c r="FZ79" s="179" t="e">
        <f t="shared" si="596"/>
        <v>#N/A</v>
      </c>
      <c r="GA79" s="179" t="e">
        <f t="shared" si="597"/>
        <v>#N/A</v>
      </c>
      <c r="GB79" s="179" t="e">
        <f t="shared" si="598"/>
        <v>#N/A</v>
      </c>
      <c r="GC79" s="179" t="e">
        <f t="shared" si="599"/>
        <v>#N/A</v>
      </c>
      <c r="GD79" s="179" t="e">
        <f t="shared" si="600"/>
        <v>#N/A</v>
      </c>
      <c r="GE79" s="179" t="e">
        <f t="shared" si="601"/>
        <v>#N/A</v>
      </c>
      <c r="GF79" s="179" t="e">
        <f t="shared" si="602"/>
        <v>#N/A</v>
      </c>
      <c r="GG79" s="179" t="e">
        <f t="shared" si="603"/>
        <v>#N/A</v>
      </c>
      <c r="GH79" s="179" t="e">
        <f t="shared" si="604"/>
        <v>#N/A</v>
      </c>
      <c r="GI79" s="179" t="e">
        <f t="shared" si="605"/>
        <v>#N/A</v>
      </c>
      <c r="GJ79" s="179" t="e">
        <f t="shared" si="606"/>
        <v>#N/A</v>
      </c>
      <c r="GK79" s="179" t="e">
        <f t="shared" si="607"/>
        <v>#N/A</v>
      </c>
      <c r="GL79" s="179" t="e">
        <f t="shared" si="608"/>
        <v>#N/A</v>
      </c>
      <c r="GM79" s="179" t="e">
        <f t="shared" si="609"/>
        <v>#N/A</v>
      </c>
      <c r="GN79" s="179" t="e">
        <f t="shared" si="610"/>
        <v>#N/A</v>
      </c>
      <c r="GO79" s="179" t="e">
        <f t="shared" si="611"/>
        <v>#N/A</v>
      </c>
      <c r="GP79" s="179" t="e">
        <f t="shared" si="612"/>
        <v>#N/A</v>
      </c>
      <c r="GQ79" s="179" t="e">
        <f t="shared" si="613"/>
        <v>#N/A</v>
      </c>
      <c r="GR79" s="179" t="e">
        <f t="shared" si="614"/>
        <v>#N/A</v>
      </c>
      <c r="GS79" s="179" t="e">
        <f t="shared" si="615"/>
        <v>#N/A</v>
      </c>
      <c r="GT79" s="179" t="e">
        <f t="shared" si="616"/>
        <v>#N/A</v>
      </c>
      <c r="GU79" s="179" t="e">
        <f t="shared" si="617"/>
        <v>#N/A</v>
      </c>
      <c r="GV79" s="179" t="e">
        <f t="shared" si="618"/>
        <v>#N/A</v>
      </c>
      <c r="GW79" s="179" t="e">
        <f t="shared" si="619"/>
        <v>#N/A</v>
      </c>
      <c r="GX79" s="179" t="e">
        <f t="shared" si="620"/>
        <v>#N/A</v>
      </c>
      <c r="GY79" s="179" t="e">
        <f t="shared" si="621"/>
        <v>#N/A</v>
      </c>
      <c r="GZ79" s="179" t="e">
        <f t="shared" si="622"/>
        <v>#N/A</v>
      </c>
      <c r="HA79" s="179" t="e">
        <f t="shared" si="623"/>
        <v>#N/A</v>
      </c>
      <c r="HB79" s="179" t="e">
        <f t="shared" si="624"/>
        <v>#N/A</v>
      </c>
      <c r="HC79" s="179" t="e">
        <f t="shared" si="625"/>
        <v>#N/A</v>
      </c>
      <c r="HD79" s="179" t="e">
        <f t="shared" si="626"/>
        <v>#N/A</v>
      </c>
      <c r="HE79" s="179" t="e">
        <f t="shared" si="627"/>
        <v>#N/A</v>
      </c>
      <c r="HF79" s="179" t="e">
        <f t="shared" si="628"/>
        <v>#N/A</v>
      </c>
      <c r="HG79" s="179" t="e">
        <f t="shared" si="629"/>
        <v>#N/A</v>
      </c>
      <c r="HH79" s="179" t="e">
        <f t="shared" si="630"/>
        <v>#N/A</v>
      </c>
      <c r="HI79" s="179" t="e">
        <f t="shared" si="631"/>
        <v>#N/A</v>
      </c>
      <c r="HJ79" s="179" t="e">
        <f t="shared" si="632"/>
        <v>#N/A</v>
      </c>
      <c r="HK79" s="179" t="e">
        <f t="shared" si="633"/>
        <v>#N/A</v>
      </c>
      <c r="HL79" s="179" t="e">
        <f t="shared" si="634"/>
        <v>#N/A</v>
      </c>
      <c r="HM79" s="179" t="e">
        <f t="shared" si="635"/>
        <v>#N/A</v>
      </c>
      <c r="HN79" s="179" t="e">
        <f t="shared" si="636"/>
        <v>#N/A</v>
      </c>
      <c r="HO79" s="179" t="e">
        <f t="shared" si="637"/>
        <v>#N/A</v>
      </c>
    </row>
    <row r="80" spans="1:223" hidden="1" x14ac:dyDescent="0.25">
      <c r="A80" s="4">
        <v>77</v>
      </c>
      <c r="B80" s="104" t="str">
        <f t="shared" si="511"/>
        <v/>
      </c>
      <c r="C80" s="103"/>
      <c r="D80" s="104" t="str">
        <f t="shared" si="512"/>
        <v/>
      </c>
      <c r="E80" s="38" t="str">
        <f t="shared" si="505"/>
        <v/>
      </c>
      <c r="F80" s="38" t="str">
        <f t="shared" si="506"/>
        <v/>
      </c>
      <c r="G80" s="81" t="str">
        <f t="shared" si="513"/>
        <v/>
      </c>
      <c r="H80" s="24"/>
      <c r="I80" s="61"/>
      <c r="J80" s="82" t="str">
        <f>IF(AND(B80&gt;0,C80&gt;0,D80&gt;0,NOT(ISBLANK(H80))),(D80-B80)*VLOOKUP(H80,VLookups!$A$2:$B$8,2,FALSE),"")</f>
        <v/>
      </c>
      <c r="K80" s="83" t="str">
        <f t="shared" si="507"/>
        <v/>
      </c>
      <c r="L80" s="103"/>
      <c r="M80" s="34" t="str">
        <f>IF(AND(L80&gt;0,C80&gt;0,J80&gt;0,NOT(ISBLANK(H80))),ABS(VLOOKUP($L$1,VLookups!$A$38:$B$39,2,FALSE)-_xlfn.NORM.DIST(L80,G80,J80,TRUE)),"")</f>
        <v/>
      </c>
      <c r="N80" s="102" t="str">
        <f>IF(AND($B80&gt;0,$C80&gt;0,$D80&gt;0,NOT(ISBLANK($H80))),_xlfn.NORM.INV(ABS(VLOOKUP($L$1,VLookups!$A$38:$B$39,2,FALSE)-N$3),$G80,$J80),"")</f>
        <v/>
      </c>
      <c r="O80" s="101" t="str">
        <f>IF(AND($B80&gt;0,$C80&gt;0,$D80&gt;0,NOT(ISBLANK($H80))),_xlfn.NORM.INV(ABS(VLOOKUP($L$1,VLookups!$A$38:$B$39,2,FALSE)-O$3),$G80,$J80),"")</f>
        <v/>
      </c>
      <c r="P80" s="102" t="str">
        <f>IF(AND($B80&gt;0,$C80&gt;0,$D80&gt;0,NOT(ISBLANK($H80))),_xlfn.NORM.INV(ABS(VLOOKUP($L$1,VLookups!$A$38:$B$39,2,FALSE)-P$3),$G80,$J80),"")</f>
        <v/>
      </c>
      <c r="Q80" s="101" t="str">
        <f>IF(AND($B80&gt;0,$C80&gt;0,$D80&gt;0,NOT(ISBLANK($H80))),_xlfn.NORM.INV(ABS(VLOOKUP($L$1,VLookups!$A$38:$B$39,2,FALSE)-Q$3),$G80,$J80),"")</f>
        <v/>
      </c>
      <c r="R80" s="102" t="str">
        <f>IF(AND($B80&gt;0,$C80&gt;0,$D80&gt;0,NOT(ISBLANK($H80))),_xlfn.NORM.INV(ABS(VLOOKUP($L$1,VLookups!$A$38:$B$39,2,FALSE)-R$3),$G80,$J80),"")</f>
        <v/>
      </c>
      <c r="S80" s="101" t="str">
        <f>IF(AND($B80&gt;0,$C80&gt;0,$D80&gt;0,NOT(ISBLANK($H80))),_xlfn.NORM.INV(ABS(VLOOKUP($L$1,VLookups!$A$38:$B$39,2,FALSE)-S$3),$G80,$J80),"")</f>
        <v/>
      </c>
      <c r="T80" s="5"/>
      <c r="U80" s="178" t="str">
        <f t="shared" si="514"/>
        <v/>
      </c>
      <c r="V80" s="52" t="str">
        <f t="shared" ref="V80:AO80" si="650">IF(ISNONTEXT($U80),W80-$U80,"")</f>
        <v/>
      </c>
      <c r="W80" s="52" t="str">
        <f t="shared" si="650"/>
        <v/>
      </c>
      <c r="X80" s="52" t="str">
        <f t="shared" si="650"/>
        <v/>
      </c>
      <c r="Y80" s="52" t="str">
        <f t="shared" si="650"/>
        <v/>
      </c>
      <c r="Z80" s="52" t="str">
        <f t="shared" si="650"/>
        <v/>
      </c>
      <c r="AA80" s="52" t="str">
        <f t="shared" si="650"/>
        <v/>
      </c>
      <c r="AB80" s="52" t="str">
        <f t="shared" si="650"/>
        <v/>
      </c>
      <c r="AC80" s="52" t="str">
        <f t="shared" si="650"/>
        <v/>
      </c>
      <c r="AD80" s="52" t="str">
        <f t="shared" si="650"/>
        <v/>
      </c>
      <c r="AE80" s="52" t="str">
        <f t="shared" si="650"/>
        <v/>
      </c>
      <c r="AF80" s="52" t="str">
        <f t="shared" si="650"/>
        <v/>
      </c>
      <c r="AG80" s="52" t="str">
        <f t="shared" si="650"/>
        <v/>
      </c>
      <c r="AH80" s="52" t="str">
        <f t="shared" si="650"/>
        <v/>
      </c>
      <c r="AI80" s="52" t="str">
        <f t="shared" si="650"/>
        <v/>
      </c>
      <c r="AJ80" s="52" t="str">
        <f t="shared" si="650"/>
        <v/>
      </c>
      <c r="AK80" s="52" t="str">
        <f t="shared" si="650"/>
        <v/>
      </c>
      <c r="AL80" s="52" t="str">
        <f t="shared" si="650"/>
        <v/>
      </c>
      <c r="AM80" s="52" t="str">
        <f t="shared" si="650"/>
        <v/>
      </c>
      <c r="AN80" s="52" t="str">
        <f t="shared" si="650"/>
        <v/>
      </c>
      <c r="AO80" s="52" t="str">
        <f t="shared" si="650"/>
        <v/>
      </c>
      <c r="AP80" s="193" t="str">
        <f t="shared" si="516"/>
        <v/>
      </c>
      <c r="AQ80" s="52" t="str">
        <f t="shared" ref="AQ80:DB80" si="651">IF(ISNONTEXT($U80),AP80+$U80,"")</f>
        <v/>
      </c>
      <c r="AR80" s="52" t="str">
        <f t="shared" si="651"/>
        <v/>
      </c>
      <c r="AS80" s="52" t="str">
        <f t="shared" si="651"/>
        <v/>
      </c>
      <c r="AT80" s="52" t="str">
        <f t="shared" si="651"/>
        <v/>
      </c>
      <c r="AU80" s="52" t="str">
        <f t="shared" si="651"/>
        <v/>
      </c>
      <c r="AV80" s="52" t="str">
        <f t="shared" si="651"/>
        <v/>
      </c>
      <c r="AW80" s="52" t="str">
        <f t="shared" si="651"/>
        <v/>
      </c>
      <c r="AX80" s="52" t="str">
        <f t="shared" si="651"/>
        <v/>
      </c>
      <c r="AY80" s="52" t="str">
        <f t="shared" si="651"/>
        <v/>
      </c>
      <c r="AZ80" s="52" t="str">
        <f t="shared" si="651"/>
        <v/>
      </c>
      <c r="BA80" s="52" t="str">
        <f t="shared" si="651"/>
        <v/>
      </c>
      <c r="BB80" s="52" t="str">
        <f t="shared" si="651"/>
        <v/>
      </c>
      <c r="BC80" s="52" t="str">
        <f t="shared" si="651"/>
        <v/>
      </c>
      <c r="BD80" s="52" t="str">
        <f t="shared" si="651"/>
        <v/>
      </c>
      <c r="BE80" s="52" t="str">
        <f t="shared" si="651"/>
        <v/>
      </c>
      <c r="BF80" s="52" t="str">
        <f t="shared" si="651"/>
        <v/>
      </c>
      <c r="BG80" s="52" t="str">
        <f t="shared" si="651"/>
        <v/>
      </c>
      <c r="BH80" s="52" t="str">
        <f t="shared" si="651"/>
        <v/>
      </c>
      <c r="BI80" s="52" t="str">
        <f t="shared" si="651"/>
        <v/>
      </c>
      <c r="BJ80" s="52" t="str">
        <f t="shared" si="651"/>
        <v/>
      </c>
      <c r="BK80" s="52" t="str">
        <f t="shared" si="651"/>
        <v/>
      </c>
      <c r="BL80" s="52" t="str">
        <f t="shared" si="651"/>
        <v/>
      </c>
      <c r="BM80" s="52" t="str">
        <f t="shared" si="651"/>
        <v/>
      </c>
      <c r="BN80" s="52" t="str">
        <f t="shared" si="651"/>
        <v/>
      </c>
      <c r="BO80" s="52" t="str">
        <f t="shared" si="651"/>
        <v/>
      </c>
      <c r="BP80" s="52" t="str">
        <f t="shared" si="651"/>
        <v/>
      </c>
      <c r="BQ80" s="52" t="str">
        <f t="shared" si="651"/>
        <v/>
      </c>
      <c r="BR80" s="52" t="str">
        <f t="shared" si="651"/>
        <v/>
      </c>
      <c r="BS80" s="52" t="str">
        <f t="shared" si="651"/>
        <v/>
      </c>
      <c r="BT80" s="52" t="str">
        <f t="shared" si="651"/>
        <v/>
      </c>
      <c r="BU80" s="52" t="str">
        <f t="shared" si="651"/>
        <v/>
      </c>
      <c r="BV80" s="52" t="str">
        <f t="shared" si="651"/>
        <v/>
      </c>
      <c r="BW80" s="52" t="str">
        <f t="shared" si="651"/>
        <v/>
      </c>
      <c r="BX80" s="52" t="str">
        <f t="shared" si="651"/>
        <v/>
      </c>
      <c r="BY80" s="52" t="str">
        <f t="shared" si="651"/>
        <v/>
      </c>
      <c r="BZ80" s="52" t="str">
        <f t="shared" si="651"/>
        <v/>
      </c>
      <c r="CA80" s="52" t="str">
        <f t="shared" si="651"/>
        <v/>
      </c>
      <c r="CB80" s="52" t="str">
        <f t="shared" si="651"/>
        <v/>
      </c>
      <c r="CC80" s="52" t="str">
        <f t="shared" si="651"/>
        <v/>
      </c>
      <c r="CD80" s="52" t="str">
        <f t="shared" si="651"/>
        <v/>
      </c>
      <c r="CE80" s="52" t="str">
        <f t="shared" si="651"/>
        <v/>
      </c>
      <c r="CF80" s="52" t="str">
        <f t="shared" si="651"/>
        <v/>
      </c>
      <c r="CG80" s="52" t="str">
        <f t="shared" si="651"/>
        <v/>
      </c>
      <c r="CH80" s="52" t="str">
        <f t="shared" si="651"/>
        <v/>
      </c>
      <c r="CI80" s="52" t="str">
        <f t="shared" si="651"/>
        <v/>
      </c>
      <c r="CJ80" s="52" t="str">
        <f t="shared" si="651"/>
        <v/>
      </c>
      <c r="CK80" s="52" t="str">
        <f t="shared" si="651"/>
        <v/>
      </c>
      <c r="CL80" s="52" t="str">
        <f t="shared" si="651"/>
        <v/>
      </c>
      <c r="CM80" s="52" t="str">
        <f t="shared" si="651"/>
        <v/>
      </c>
      <c r="CN80" s="52" t="str">
        <f t="shared" si="651"/>
        <v/>
      </c>
      <c r="CO80" s="52" t="str">
        <f t="shared" si="651"/>
        <v/>
      </c>
      <c r="CP80" s="52" t="str">
        <f t="shared" si="651"/>
        <v/>
      </c>
      <c r="CQ80" s="52" t="str">
        <f t="shared" si="651"/>
        <v/>
      </c>
      <c r="CR80" s="52" t="str">
        <f t="shared" si="651"/>
        <v/>
      </c>
      <c r="CS80" s="52" t="str">
        <f t="shared" si="651"/>
        <v/>
      </c>
      <c r="CT80" s="52" t="str">
        <f t="shared" si="651"/>
        <v/>
      </c>
      <c r="CU80" s="52" t="str">
        <f t="shared" si="651"/>
        <v/>
      </c>
      <c r="CV80" s="52" t="str">
        <f t="shared" si="651"/>
        <v/>
      </c>
      <c r="CW80" s="52" t="str">
        <f t="shared" si="651"/>
        <v/>
      </c>
      <c r="CX80" s="52" t="str">
        <f t="shared" si="651"/>
        <v/>
      </c>
      <c r="CY80" s="52" t="str">
        <f t="shared" si="651"/>
        <v/>
      </c>
      <c r="CZ80" s="52" t="str">
        <f t="shared" si="651"/>
        <v/>
      </c>
      <c r="DA80" s="52" t="str">
        <f t="shared" si="651"/>
        <v/>
      </c>
      <c r="DB80" s="52" t="str">
        <f t="shared" si="651"/>
        <v/>
      </c>
      <c r="DC80" s="52" t="str">
        <f t="shared" ref="DC80:DR80" si="652">IF(ISNONTEXT($U80),DB80+$U80,"")</f>
        <v/>
      </c>
      <c r="DD80" s="52" t="str">
        <f t="shared" si="652"/>
        <v/>
      </c>
      <c r="DE80" s="52" t="str">
        <f t="shared" si="652"/>
        <v/>
      </c>
      <c r="DF80" s="52" t="str">
        <f t="shared" si="652"/>
        <v/>
      </c>
      <c r="DG80" s="52" t="str">
        <f t="shared" si="652"/>
        <v/>
      </c>
      <c r="DH80" s="52" t="str">
        <f t="shared" si="652"/>
        <v/>
      </c>
      <c r="DI80" s="52" t="str">
        <f t="shared" si="652"/>
        <v/>
      </c>
      <c r="DJ80" s="52" t="str">
        <f t="shared" si="652"/>
        <v/>
      </c>
      <c r="DK80" s="52" t="str">
        <f t="shared" si="652"/>
        <v/>
      </c>
      <c r="DL80" s="52" t="str">
        <f t="shared" si="652"/>
        <v/>
      </c>
      <c r="DM80" s="52" t="str">
        <f t="shared" si="652"/>
        <v/>
      </c>
      <c r="DN80" s="52" t="str">
        <f t="shared" si="652"/>
        <v/>
      </c>
      <c r="DO80" s="52" t="str">
        <f t="shared" si="652"/>
        <v/>
      </c>
      <c r="DP80" s="52" t="str">
        <f t="shared" si="652"/>
        <v/>
      </c>
      <c r="DQ80" s="52" t="str">
        <f t="shared" si="652"/>
        <v/>
      </c>
      <c r="DR80" s="52" t="str">
        <f t="shared" si="652"/>
        <v/>
      </c>
      <c r="DS80" s="179" t="e">
        <f t="shared" si="537"/>
        <v>#N/A</v>
      </c>
      <c r="DT80" s="179" t="e">
        <f t="shared" si="538"/>
        <v>#N/A</v>
      </c>
      <c r="DU80" s="179" t="e">
        <f t="shared" si="539"/>
        <v>#N/A</v>
      </c>
      <c r="DV80" s="179" t="e">
        <f t="shared" si="540"/>
        <v>#N/A</v>
      </c>
      <c r="DW80" s="179" t="e">
        <f t="shared" si="541"/>
        <v>#N/A</v>
      </c>
      <c r="DX80" s="179" t="e">
        <f t="shared" si="542"/>
        <v>#N/A</v>
      </c>
      <c r="DY80" s="179" t="e">
        <f t="shared" si="543"/>
        <v>#N/A</v>
      </c>
      <c r="DZ80" s="179" t="e">
        <f t="shared" si="544"/>
        <v>#N/A</v>
      </c>
      <c r="EA80" s="179" t="e">
        <f t="shared" si="545"/>
        <v>#N/A</v>
      </c>
      <c r="EB80" s="179" t="e">
        <f t="shared" si="546"/>
        <v>#N/A</v>
      </c>
      <c r="EC80" s="179" t="e">
        <f t="shared" si="547"/>
        <v>#N/A</v>
      </c>
      <c r="ED80" s="179" t="e">
        <f t="shared" si="548"/>
        <v>#N/A</v>
      </c>
      <c r="EE80" s="179" t="e">
        <f t="shared" si="549"/>
        <v>#N/A</v>
      </c>
      <c r="EF80" s="179" t="e">
        <f t="shared" si="550"/>
        <v>#N/A</v>
      </c>
      <c r="EG80" s="179" t="e">
        <f t="shared" si="551"/>
        <v>#N/A</v>
      </c>
      <c r="EH80" s="179" t="e">
        <f t="shared" si="552"/>
        <v>#N/A</v>
      </c>
      <c r="EI80" s="179" t="e">
        <f t="shared" si="553"/>
        <v>#N/A</v>
      </c>
      <c r="EJ80" s="179" t="e">
        <f t="shared" si="554"/>
        <v>#N/A</v>
      </c>
      <c r="EK80" s="179" t="e">
        <f t="shared" si="555"/>
        <v>#N/A</v>
      </c>
      <c r="EL80" s="179" t="e">
        <f t="shared" si="556"/>
        <v>#N/A</v>
      </c>
      <c r="EM80" s="179" t="e">
        <f t="shared" si="557"/>
        <v>#N/A</v>
      </c>
      <c r="EN80" s="179" t="e">
        <f t="shared" si="558"/>
        <v>#N/A</v>
      </c>
      <c r="EO80" s="179" t="e">
        <f t="shared" si="559"/>
        <v>#N/A</v>
      </c>
      <c r="EP80" s="179" t="e">
        <f t="shared" si="560"/>
        <v>#N/A</v>
      </c>
      <c r="EQ80" s="179" t="e">
        <f t="shared" si="561"/>
        <v>#N/A</v>
      </c>
      <c r="ER80" s="179" t="e">
        <f t="shared" si="562"/>
        <v>#N/A</v>
      </c>
      <c r="ES80" s="179" t="e">
        <f t="shared" si="563"/>
        <v>#N/A</v>
      </c>
      <c r="ET80" s="179" t="e">
        <f t="shared" si="564"/>
        <v>#N/A</v>
      </c>
      <c r="EU80" s="179" t="e">
        <f t="shared" si="565"/>
        <v>#N/A</v>
      </c>
      <c r="EV80" s="179" t="e">
        <f t="shared" si="566"/>
        <v>#N/A</v>
      </c>
      <c r="EW80" s="179" t="e">
        <f t="shared" si="567"/>
        <v>#N/A</v>
      </c>
      <c r="EX80" s="179" t="e">
        <f t="shared" si="568"/>
        <v>#N/A</v>
      </c>
      <c r="EY80" s="179" t="e">
        <f t="shared" si="569"/>
        <v>#N/A</v>
      </c>
      <c r="EZ80" s="179" t="e">
        <f t="shared" si="570"/>
        <v>#N/A</v>
      </c>
      <c r="FA80" s="179" t="e">
        <f t="shared" si="571"/>
        <v>#N/A</v>
      </c>
      <c r="FB80" s="179" t="e">
        <f t="shared" si="572"/>
        <v>#N/A</v>
      </c>
      <c r="FC80" s="179" t="e">
        <f t="shared" si="573"/>
        <v>#N/A</v>
      </c>
      <c r="FD80" s="179" t="e">
        <f t="shared" si="574"/>
        <v>#N/A</v>
      </c>
      <c r="FE80" s="179" t="e">
        <f t="shared" si="575"/>
        <v>#N/A</v>
      </c>
      <c r="FF80" s="179" t="e">
        <f t="shared" si="576"/>
        <v>#N/A</v>
      </c>
      <c r="FG80" s="179" t="e">
        <f t="shared" si="577"/>
        <v>#N/A</v>
      </c>
      <c r="FH80" s="179" t="e">
        <f t="shared" si="578"/>
        <v>#N/A</v>
      </c>
      <c r="FI80" s="179" t="e">
        <f t="shared" si="579"/>
        <v>#N/A</v>
      </c>
      <c r="FJ80" s="179" t="e">
        <f t="shared" si="580"/>
        <v>#N/A</v>
      </c>
      <c r="FK80" s="179" t="e">
        <f t="shared" si="581"/>
        <v>#N/A</v>
      </c>
      <c r="FL80" s="179" t="e">
        <f t="shared" si="582"/>
        <v>#N/A</v>
      </c>
      <c r="FM80" s="179" t="e">
        <f t="shared" si="583"/>
        <v>#N/A</v>
      </c>
      <c r="FN80" s="179" t="e">
        <f t="shared" si="584"/>
        <v>#N/A</v>
      </c>
      <c r="FO80" s="179" t="e">
        <f t="shared" si="585"/>
        <v>#N/A</v>
      </c>
      <c r="FP80" s="179" t="e">
        <f t="shared" si="586"/>
        <v>#N/A</v>
      </c>
      <c r="FQ80" s="179" t="e">
        <f t="shared" si="587"/>
        <v>#N/A</v>
      </c>
      <c r="FR80" s="179" t="e">
        <f t="shared" si="588"/>
        <v>#N/A</v>
      </c>
      <c r="FS80" s="179" t="e">
        <f t="shared" si="589"/>
        <v>#N/A</v>
      </c>
      <c r="FT80" s="179" t="e">
        <f t="shared" si="590"/>
        <v>#N/A</v>
      </c>
      <c r="FU80" s="179" t="e">
        <f t="shared" si="591"/>
        <v>#N/A</v>
      </c>
      <c r="FV80" s="179" t="e">
        <f t="shared" si="592"/>
        <v>#N/A</v>
      </c>
      <c r="FW80" s="179" t="e">
        <f t="shared" si="593"/>
        <v>#N/A</v>
      </c>
      <c r="FX80" s="179" t="e">
        <f t="shared" si="594"/>
        <v>#N/A</v>
      </c>
      <c r="FY80" s="179" t="e">
        <f t="shared" si="595"/>
        <v>#N/A</v>
      </c>
      <c r="FZ80" s="179" t="e">
        <f t="shared" si="596"/>
        <v>#N/A</v>
      </c>
      <c r="GA80" s="179" t="e">
        <f t="shared" si="597"/>
        <v>#N/A</v>
      </c>
      <c r="GB80" s="179" t="e">
        <f t="shared" si="598"/>
        <v>#N/A</v>
      </c>
      <c r="GC80" s="179" t="e">
        <f t="shared" si="599"/>
        <v>#N/A</v>
      </c>
      <c r="GD80" s="179" t="e">
        <f t="shared" si="600"/>
        <v>#N/A</v>
      </c>
      <c r="GE80" s="179" t="e">
        <f t="shared" si="601"/>
        <v>#N/A</v>
      </c>
      <c r="GF80" s="179" t="e">
        <f t="shared" si="602"/>
        <v>#N/A</v>
      </c>
      <c r="GG80" s="179" t="e">
        <f t="shared" si="603"/>
        <v>#N/A</v>
      </c>
      <c r="GH80" s="179" t="e">
        <f t="shared" si="604"/>
        <v>#N/A</v>
      </c>
      <c r="GI80" s="179" t="e">
        <f t="shared" si="605"/>
        <v>#N/A</v>
      </c>
      <c r="GJ80" s="179" t="e">
        <f t="shared" si="606"/>
        <v>#N/A</v>
      </c>
      <c r="GK80" s="179" t="e">
        <f t="shared" si="607"/>
        <v>#N/A</v>
      </c>
      <c r="GL80" s="179" t="e">
        <f t="shared" si="608"/>
        <v>#N/A</v>
      </c>
      <c r="GM80" s="179" t="e">
        <f t="shared" si="609"/>
        <v>#N/A</v>
      </c>
      <c r="GN80" s="179" t="e">
        <f t="shared" si="610"/>
        <v>#N/A</v>
      </c>
      <c r="GO80" s="179" t="e">
        <f t="shared" si="611"/>
        <v>#N/A</v>
      </c>
      <c r="GP80" s="179" t="e">
        <f t="shared" si="612"/>
        <v>#N/A</v>
      </c>
      <c r="GQ80" s="179" t="e">
        <f t="shared" si="613"/>
        <v>#N/A</v>
      </c>
      <c r="GR80" s="179" t="e">
        <f t="shared" si="614"/>
        <v>#N/A</v>
      </c>
      <c r="GS80" s="179" t="e">
        <f t="shared" si="615"/>
        <v>#N/A</v>
      </c>
      <c r="GT80" s="179" t="e">
        <f t="shared" si="616"/>
        <v>#N/A</v>
      </c>
      <c r="GU80" s="179" t="e">
        <f t="shared" si="617"/>
        <v>#N/A</v>
      </c>
      <c r="GV80" s="179" t="e">
        <f t="shared" si="618"/>
        <v>#N/A</v>
      </c>
      <c r="GW80" s="179" t="e">
        <f t="shared" si="619"/>
        <v>#N/A</v>
      </c>
      <c r="GX80" s="179" t="e">
        <f t="shared" si="620"/>
        <v>#N/A</v>
      </c>
      <c r="GY80" s="179" t="e">
        <f t="shared" si="621"/>
        <v>#N/A</v>
      </c>
      <c r="GZ80" s="179" t="e">
        <f t="shared" si="622"/>
        <v>#N/A</v>
      </c>
      <c r="HA80" s="179" t="e">
        <f t="shared" si="623"/>
        <v>#N/A</v>
      </c>
      <c r="HB80" s="179" t="e">
        <f t="shared" si="624"/>
        <v>#N/A</v>
      </c>
      <c r="HC80" s="179" t="e">
        <f t="shared" si="625"/>
        <v>#N/A</v>
      </c>
      <c r="HD80" s="179" t="e">
        <f t="shared" si="626"/>
        <v>#N/A</v>
      </c>
      <c r="HE80" s="179" t="e">
        <f t="shared" si="627"/>
        <v>#N/A</v>
      </c>
      <c r="HF80" s="179" t="e">
        <f t="shared" si="628"/>
        <v>#N/A</v>
      </c>
      <c r="HG80" s="179" t="e">
        <f t="shared" si="629"/>
        <v>#N/A</v>
      </c>
      <c r="HH80" s="179" t="e">
        <f t="shared" si="630"/>
        <v>#N/A</v>
      </c>
      <c r="HI80" s="179" t="e">
        <f t="shared" si="631"/>
        <v>#N/A</v>
      </c>
      <c r="HJ80" s="179" t="e">
        <f t="shared" si="632"/>
        <v>#N/A</v>
      </c>
      <c r="HK80" s="179" t="e">
        <f t="shared" si="633"/>
        <v>#N/A</v>
      </c>
      <c r="HL80" s="179" t="e">
        <f t="shared" si="634"/>
        <v>#N/A</v>
      </c>
      <c r="HM80" s="179" t="e">
        <f t="shared" si="635"/>
        <v>#N/A</v>
      </c>
      <c r="HN80" s="179" t="e">
        <f t="shared" si="636"/>
        <v>#N/A</v>
      </c>
      <c r="HO80" s="179" t="e">
        <f t="shared" si="637"/>
        <v>#N/A</v>
      </c>
    </row>
    <row r="81" spans="1:223" hidden="1" x14ac:dyDescent="0.25">
      <c r="A81" s="4">
        <v>78</v>
      </c>
      <c r="B81" s="104" t="str">
        <f t="shared" si="511"/>
        <v/>
      </c>
      <c r="C81" s="103"/>
      <c r="D81" s="104" t="str">
        <f t="shared" si="512"/>
        <v/>
      </c>
      <c r="E81" s="38" t="str">
        <f t="shared" si="505"/>
        <v/>
      </c>
      <c r="F81" s="38" t="str">
        <f t="shared" si="506"/>
        <v/>
      </c>
      <c r="G81" s="81" t="str">
        <f t="shared" si="513"/>
        <v/>
      </c>
      <c r="H81" s="24"/>
      <c r="I81" s="61"/>
      <c r="J81" s="82" t="str">
        <f>IF(AND(B81&gt;0,C81&gt;0,D81&gt;0,NOT(ISBLANK(H81))),(D81-B81)*VLOOKUP(H81,VLookups!$A$2:$B$8,2,FALSE),"")</f>
        <v/>
      </c>
      <c r="K81" s="83" t="str">
        <f t="shared" si="507"/>
        <v/>
      </c>
      <c r="L81" s="103"/>
      <c r="M81" s="34" t="str">
        <f>IF(AND(L81&gt;0,C81&gt;0,J81&gt;0,NOT(ISBLANK(H81))),ABS(VLOOKUP($L$1,VLookups!$A$38:$B$39,2,FALSE)-_xlfn.NORM.DIST(L81,G81,J81,TRUE)),"")</f>
        <v/>
      </c>
      <c r="N81" s="102" t="str">
        <f>IF(AND($B81&gt;0,$C81&gt;0,$D81&gt;0,NOT(ISBLANK($H81))),_xlfn.NORM.INV(ABS(VLOOKUP($L$1,VLookups!$A$38:$B$39,2,FALSE)-N$3),$G81,$J81),"")</f>
        <v/>
      </c>
      <c r="O81" s="101" t="str">
        <f>IF(AND($B81&gt;0,$C81&gt;0,$D81&gt;0,NOT(ISBLANK($H81))),_xlfn.NORM.INV(ABS(VLOOKUP($L$1,VLookups!$A$38:$B$39,2,FALSE)-O$3),$G81,$J81),"")</f>
        <v/>
      </c>
      <c r="P81" s="102" t="str">
        <f>IF(AND($B81&gt;0,$C81&gt;0,$D81&gt;0,NOT(ISBLANK($H81))),_xlfn.NORM.INV(ABS(VLOOKUP($L$1,VLookups!$A$38:$B$39,2,FALSE)-P$3),$G81,$J81),"")</f>
        <v/>
      </c>
      <c r="Q81" s="101" t="str">
        <f>IF(AND($B81&gt;0,$C81&gt;0,$D81&gt;0,NOT(ISBLANK($H81))),_xlfn.NORM.INV(ABS(VLOOKUP($L$1,VLookups!$A$38:$B$39,2,FALSE)-Q$3),$G81,$J81),"")</f>
        <v/>
      </c>
      <c r="R81" s="102" t="str">
        <f>IF(AND($B81&gt;0,$C81&gt;0,$D81&gt;0,NOT(ISBLANK($H81))),_xlfn.NORM.INV(ABS(VLOOKUP($L$1,VLookups!$A$38:$B$39,2,FALSE)-R$3),$G81,$J81),"")</f>
        <v/>
      </c>
      <c r="S81" s="101" t="str">
        <f>IF(AND($B81&gt;0,$C81&gt;0,$D81&gt;0,NOT(ISBLANK($H81))),_xlfn.NORM.INV(ABS(VLOOKUP($L$1,VLookups!$A$38:$B$39,2,FALSE)-S$3),$G81,$J81),"")</f>
        <v/>
      </c>
      <c r="T81" s="5"/>
      <c r="U81" s="178" t="str">
        <f t="shared" si="514"/>
        <v/>
      </c>
      <c r="V81" s="52" t="str">
        <f t="shared" ref="V81:AO81" si="653">IF(ISNONTEXT($U81),W81-$U81,"")</f>
        <v/>
      </c>
      <c r="W81" s="52" t="str">
        <f t="shared" si="653"/>
        <v/>
      </c>
      <c r="X81" s="52" t="str">
        <f t="shared" si="653"/>
        <v/>
      </c>
      <c r="Y81" s="52" t="str">
        <f t="shared" si="653"/>
        <v/>
      </c>
      <c r="Z81" s="52" t="str">
        <f t="shared" si="653"/>
        <v/>
      </c>
      <c r="AA81" s="52" t="str">
        <f t="shared" si="653"/>
        <v/>
      </c>
      <c r="AB81" s="52" t="str">
        <f t="shared" si="653"/>
        <v/>
      </c>
      <c r="AC81" s="52" t="str">
        <f t="shared" si="653"/>
        <v/>
      </c>
      <c r="AD81" s="52" t="str">
        <f t="shared" si="653"/>
        <v/>
      </c>
      <c r="AE81" s="52" t="str">
        <f t="shared" si="653"/>
        <v/>
      </c>
      <c r="AF81" s="52" t="str">
        <f t="shared" si="653"/>
        <v/>
      </c>
      <c r="AG81" s="52" t="str">
        <f t="shared" si="653"/>
        <v/>
      </c>
      <c r="AH81" s="52" t="str">
        <f t="shared" si="653"/>
        <v/>
      </c>
      <c r="AI81" s="52" t="str">
        <f t="shared" si="653"/>
        <v/>
      </c>
      <c r="AJ81" s="52" t="str">
        <f t="shared" si="653"/>
        <v/>
      </c>
      <c r="AK81" s="52" t="str">
        <f t="shared" si="653"/>
        <v/>
      </c>
      <c r="AL81" s="52" t="str">
        <f t="shared" si="653"/>
        <v/>
      </c>
      <c r="AM81" s="52" t="str">
        <f t="shared" si="653"/>
        <v/>
      </c>
      <c r="AN81" s="52" t="str">
        <f t="shared" si="653"/>
        <v/>
      </c>
      <c r="AO81" s="52" t="str">
        <f t="shared" si="653"/>
        <v/>
      </c>
      <c r="AP81" s="193" t="str">
        <f t="shared" si="516"/>
        <v/>
      </c>
      <c r="AQ81" s="52" t="str">
        <f t="shared" ref="AQ81:DB81" si="654">IF(ISNONTEXT($U81),AP81+$U81,"")</f>
        <v/>
      </c>
      <c r="AR81" s="52" t="str">
        <f t="shared" si="654"/>
        <v/>
      </c>
      <c r="AS81" s="52" t="str">
        <f t="shared" si="654"/>
        <v/>
      </c>
      <c r="AT81" s="52" t="str">
        <f t="shared" si="654"/>
        <v/>
      </c>
      <c r="AU81" s="52" t="str">
        <f t="shared" si="654"/>
        <v/>
      </c>
      <c r="AV81" s="52" t="str">
        <f t="shared" si="654"/>
        <v/>
      </c>
      <c r="AW81" s="52" t="str">
        <f t="shared" si="654"/>
        <v/>
      </c>
      <c r="AX81" s="52" t="str">
        <f t="shared" si="654"/>
        <v/>
      </c>
      <c r="AY81" s="52" t="str">
        <f t="shared" si="654"/>
        <v/>
      </c>
      <c r="AZ81" s="52" t="str">
        <f t="shared" si="654"/>
        <v/>
      </c>
      <c r="BA81" s="52" t="str">
        <f t="shared" si="654"/>
        <v/>
      </c>
      <c r="BB81" s="52" t="str">
        <f t="shared" si="654"/>
        <v/>
      </c>
      <c r="BC81" s="52" t="str">
        <f t="shared" si="654"/>
        <v/>
      </c>
      <c r="BD81" s="52" t="str">
        <f t="shared" si="654"/>
        <v/>
      </c>
      <c r="BE81" s="52" t="str">
        <f t="shared" si="654"/>
        <v/>
      </c>
      <c r="BF81" s="52" t="str">
        <f t="shared" si="654"/>
        <v/>
      </c>
      <c r="BG81" s="52" t="str">
        <f t="shared" si="654"/>
        <v/>
      </c>
      <c r="BH81" s="52" t="str">
        <f t="shared" si="654"/>
        <v/>
      </c>
      <c r="BI81" s="52" t="str">
        <f t="shared" si="654"/>
        <v/>
      </c>
      <c r="BJ81" s="52" t="str">
        <f t="shared" si="654"/>
        <v/>
      </c>
      <c r="BK81" s="52" t="str">
        <f t="shared" si="654"/>
        <v/>
      </c>
      <c r="BL81" s="52" t="str">
        <f t="shared" si="654"/>
        <v/>
      </c>
      <c r="BM81" s="52" t="str">
        <f t="shared" si="654"/>
        <v/>
      </c>
      <c r="BN81" s="52" t="str">
        <f t="shared" si="654"/>
        <v/>
      </c>
      <c r="BO81" s="52" t="str">
        <f t="shared" si="654"/>
        <v/>
      </c>
      <c r="BP81" s="52" t="str">
        <f t="shared" si="654"/>
        <v/>
      </c>
      <c r="BQ81" s="52" t="str">
        <f t="shared" si="654"/>
        <v/>
      </c>
      <c r="BR81" s="52" t="str">
        <f t="shared" si="654"/>
        <v/>
      </c>
      <c r="BS81" s="52" t="str">
        <f t="shared" si="654"/>
        <v/>
      </c>
      <c r="BT81" s="52" t="str">
        <f t="shared" si="654"/>
        <v/>
      </c>
      <c r="BU81" s="52" t="str">
        <f t="shared" si="654"/>
        <v/>
      </c>
      <c r="BV81" s="52" t="str">
        <f t="shared" si="654"/>
        <v/>
      </c>
      <c r="BW81" s="52" t="str">
        <f t="shared" si="654"/>
        <v/>
      </c>
      <c r="BX81" s="52" t="str">
        <f t="shared" si="654"/>
        <v/>
      </c>
      <c r="BY81" s="52" t="str">
        <f t="shared" si="654"/>
        <v/>
      </c>
      <c r="BZ81" s="52" t="str">
        <f t="shared" si="654"/>
        <v/>
      </c>
      <c r="CA81" s="52" t="str">
        <f t="shared" si="654"/>
        <v/>
      </c>
      <c r="CB81" s="52" t="str">
        <f t="shared" si="654"/>
        <v/>
      </c>
      <c r="CC81" s="52" t="str">
        <f t="shared" si="654"/>
        <v/>
      </c>
      <c r="CD81" s="52" t="str">
        <f t="shared" si="654"/>
        <v/>
      </c>
      <c r="CE81" s="52" t="str">
        <f t="shared" si="654"/>
        <v/>
      </c>
      <c r="CF81" s="52" t="str">
        <f t="shared" si="654"/>
        <v/>
      </c>
      <c r="CG81" s="52" t="str">
        <f t="shared" si="654"/>
        <v/>
      </c>
      <c r="CH81" s="52" t="str">
        <f t="shared" si="654"/>
        <v/>
      </c>
      <c r="CI81" s="52" t="str">
        <f t="shared" si="654"/>
        <v/>
      </c>
      <c r="CJ81" s="52" t="str">
        <f t="shared" si="654"/>
        <v/>
      </c>
      <c r="CK81" s="52" t="str">
        <f t="shared" si="654"/>
        <v/>
      </c>
      <c r="CL81" s="52" t="str">
        <f t="shared" si="654"/>
        <v/>
      </c>
      <c r="CM81" s="52" t="str">
        <f t="shared" si="654"/>
        <v/>
      </c>
      <c r="CN81" s="52" t="str">
        <f t="shared" si="654"/>
        <v/>
      </c>
      <c r="CO81" s="52" t="str">
        <f t="shared" si="654"/>
        <v/>
      </c>
      <c r="CP81" s="52" t="str">
        <f t="shared" si="654"/>
        <v/>
      </c>
      <c r="CQ81" s="52" t="str">
        <f t="shared" si="654"/>
        <v/>
      </c>
      <c r="CR81" s="52" t="str">
        <f t="shared" si="654"/>
        <v/>
      </c>
      <c r="CS81" s="52" t="str">
        <f t="shared" si="654"/>
        <v/>
      </c>
      <c r="CT81" s="52" t="str">
        <f t="shared" si="654"/>
        <v/>
      </c>
      <c r="CU81" s="52" t="str">
        <f t="shared" si="654"/>
        <v/>
      </c>
      <c r="CV81" s="52" t="str">
        <f t="shared" si="654"/>
        <v/>
      </c>
      <c r="CW81" s="52" t="str">
        <f t="shared" si="654"/>
        <v/>
      </c>
      <c r="CX81" s="52" t="str">
        <f t="shared" si="654"/>
        <v/>
      </c>
      <c r="CY81" s="52" t="str">
        <f t="shared" si="654"/>
        <v/>
      </c>
      <c r="CZ81" s="52" t="str">
        <f t="shared" si="654"/>
        <v/>
      </c>
      <c r="DA81" s="52" t="str">
        <f t="shared" si="654"/>
        <v/>
      </c>
      <c r="DB81" s="52" t="str">
        <f t="shared" si="654"/>
        <v/>
      </c>
      <c r="DC81" s="52" t="str">
        <f t="shared" ref="DC81:DR81" si="655">IF(ISNONTEXT($U81),DB81+$U81,"")</f>
        <v/>
      </c>
      <c r="DD81" s="52" t="str">
        <f t="shared" si="655"/>
        <v/>
      </c>
      <c r="DE81" s="52" t="str">
        <f t="shared" si="655"/>
        <v/>
      </c>
      <c r="DF81" s="52" t="str">
        <f t="shared" si="655"/>
        <v/>
      </c>
      <c r="DG81" s="52" t="str">
        <f t="shared" si="655"/>
        <v/>
      </c>
      <c r="DH81" s="52" t="str">
        <f t="shared" si="655"/>
        <v/>
      </c>
      <c r="DI81" s="52" t="str">
        <f t="shared" si="655"/>
        <v/>
      </c>
      <c r="DJ81" s="52" t="str">
        <f t="shared" si="655"/>
        <v/>
      </c>
      <c r="DK81" s="52" t="str">
        <f t="shared" si="655"/>
        <v/>
      </c>
      <c r="DL81" s="52" t="str">
        <f t="shared" si="655"/>
        <v/>
      </c>
      <c r="DM81" s="52" t="str">
        <f t="shared" si="655"/>
        <v/>
      </c>
      <c r="DN81" s="52" t="str">
        <f t="shared" si="655"/>
        <v/>
      </c>
      <c r="DO81" s="52" t="str">
        <f t="shared" si="655"/>
        <v/>
      </c>
      <c r="DP81" s="52" t="str">
        <f t="shared" si="655"/>
        <v/>
      </c>
      <c r="DQ81" s="52" t="str">
        <f t="shared" si="655"/>
        <v/>
      </c>
      <c r="DR81" s="52" t="str">
        <f t="shared" si="655"/>
        <v/>
      </c>
      <c r="DS81" s="179" t="e">
        <f t="shared" si="537"/>
        <v>#N/A</v>
      </c>
      <c r="DT81" s="179" t="e">
        <f t="shared" si="538"/>
        <v>#N/A</v>
      </c>
      <c r="DU81" s="179" t="e">
        <f t="shared" si="539"/>
        <v>#N/A</v>
      </c>
      <c r="DV81" s="179" t="e">
        <f t="shared" si="540"/>
        <v>#N/A</v>
      </c>
      <c r="DW81" s="179" t="e">
        <f t="shared" si="541"/>
        <v>#N/A</v>
      </c>
      <c r="DX81" s="179" t="e">
        <f t="shared" si="542"/>
        <v>#N/A</v>
      </c>
      <c r="DY81" s="179" t="e">
        <f t="shared" si="543"/>
        <v>#N/A</v>
      </c>
      <c r="DZ81" s="179" t="e">
        <f t="shared" si="544"/>
        <v>#N/A</v>
      </c>
      <c r="EA81" s="179" t="e">
        <f t="shared" si="545"/>
        <v>#N/A</v>
      </c>
      <c r="EB81" s="179" t="e">
        <f t="shared" si="546"/>
        <v>#N/A</v>
      </c>
      <c r="EC81" s="179" t="e">
        <f t="shared" si="547"/>
        <v>#N/A</v>
      </c>
      <c r="ED81" s="179" t="e">
        <f t="shared" si="548"/>
        <v>#N/A</v>
      </c>
      <c r="EE81" s="179" t="e">
        <f t="shared" si="549"/>
        <v>#N/A</v>
      </c>
      <c r="EF81" s="179" t="e">
        <f t="shared" si="550"/>
        <v>#N/A</v>
      </c>
      <c r="EG81" s="179" t="e">
        <f t="shared" si="551"/>
        <v>#N/A</v>
      </c>
      <c r="EH81" s="179" t="e">
        <f t="shared" si="552"/>
        <v>#N/A</v>
      </c>
      <c r="EI81" s="179" t="e">
        <f t="shared" si="553"/>
        <v>#N/A</v>
      </c>
      <c r="EJ81" s="179" t="e">
        <f t="shared" si="554"/>
        <v>#N/A</v>
      </c>
      <c r="EK81" s="179" t="e">
        <f t="shared" si="555"/>
        <v>#N/A</v>
      </c>
      <c r="EL81" s="179" t="e">
        <f t="shared" si="556"/>
        <v>#N/A</v>
      </c>
      <c r="EM81" s="179" t="e">
        <f t="shared" si="557"/>
        <v>#N/A</v>
      </c>
      <c r="EN81" s="179" t="e">
        <f t="shared" si="558"/>
        <v>#N/A</v>
      </c>
      <c r="EO81" s="179" t="e">
        <f t="shared" si="559"/>
        <v>#N/A</v>
      </c>
      <c r="EP81" s="179" t="e">
        <f t="shared" si="560"/>
        <v>#N/A</v>
      </c>
      <c r="EQ81" s="179" t="e">
        <f t="shared" si="561"/>
        <v>#N/A</v>
      </c>
      <c r="ER81" s="179" t="e">
        <f t="shared" si="562"/>
        <v>#N/A</v>
      </c>
      <c r="ES81" s="179" t="e">
        <f t="shared" si="563"/>
        <v>#N/A</v>
      </c>
      <c r="ET81" s="179" t="e">
        <f t="shared" si="564"/>
        <v>#N/A</v>
      </c>
      <c r="EU81" s="179" t="e">
        <f t="shared" si="565"/>
        <v>#N/A</v>
      </c>
      <c r="EV81" s="179" t="e">
        <f t="shared" si="566"/>
        <v>#N/A</v>
      </c>
      <c r="EW81" s="179" t="e">
        <f t="shared" si="567"/>
        <v>#N/A</v>
      </c>
      <c r="EX81" s="179" t="e">
        <f t="shared" si="568"/>
        <v>#N/A</v>
      </c>
      <c r="EY81" s="179" t="e">
        <f t="shared" si="569"/>
        <v>#N/A</v>
      </c>
      <c r="EZ81" s="179" t="e">
        <f t="shared" si="570"/>
        <v>#N/A</v>
      </c>
      <c r="FA81" s="179" t="e">
        <f t="shared" si="571"/>
        <v>#N/A</v>
      </c>
      <c r="FB81" s="179" t="e">
        <f t="shared" si="572"/>
        <v>#N/A</v>
      </c>
      <c r="FC81" s="179" t="e">
        <f t="shared" si="573"/>
        <v>#N/A</v>
      </c>
      <c r="FD81" s="179" t="e">
        <f t="shared" si="574"/>
        <v>#N/A</v>
      </c>
      <c r="FE81" s="179" t="e">
        <f t="shared" si="575"/>
        <v>#N/A</v>
      </c>
      <c r="FF81" s="179" t="e">
        <f t="shared" si="576"/>
        <v>#N/A</v>
      </c>
      <c r="FG81" s="179" t="e">
        <f t="shared" si="577"/>
        <v>#N/A</v>
      </c>
      <c r="FH81" s="179" t="e">
        <f t="shared" si="578"/>
        <v>#N/A</v>
      </c>
      <c r="FI81" s="179" t="e">
        <f t="shared" si="579"/>
        <v>#N/A</v>
      </c>
      <c r="FJ81" s="179" t="e">
        <f t="shared" si="580"/>
        <v>#N/A</v>
      </c>
      <c r="FK81" s="179" t="e">
        <f t="shared" si="581"/>
        <v>#N/A</v>
      </c>
      <c r="FL81" s="179" t="e">
        <f t="shared" si="582"/>
        <v>#N/A</v>
      </c>
      <c r="FM81" s="179" t="e">
        <f t="shared" si="583"/>
        <v>#N/A</v>
      </c>
      <c r="FN81" s="179" t="e">
        <f t="shared" si="584"/>
        <v>#N/A</v>
      </c>
      <c r="FO81" s="179" t="e">
        <f t="shared" si="585"/>
        <v>#N/A</v>
      </c>
      <c r="FP81" s="179" t="e">
        <f t="shared" si="586"/>
        <v>#N/A</v>
      </c>
      <c r="FQ81" s="179" t="e">
        <f t="shared" si="587"/>
        <v>#N/A</v>
      </c>
      <c r="FR81" s="179" t="e">
        <f t="shared" si="588"/>
        <v>#N/A</v>
      </c>
      <c r="FS81" s="179" t="e">
        <f t="shared" si="589"/>
        <v>#N/A</v>
      </c>
      <c r="FT81" s="179" t="e">
        <f t="shared" si="590"/>
        <v>#N/A</v>
      </c>
      <c r="FU81" s="179" t="e">
        <f t="shared" si="591"/>
        <v>#N/A</v>
      </c>
      <c r="FV81" s="179" t="e">
        <f t="shared" si="592"/>
        <v>#N/A</v>
      </c>
      <c r="FW81" s="179" t="e">
        <f t="shared" si="593"/>
        <v>#N/A</v>
      </c>
      <c r="FX81" s="179" t="e">
        <f t="shared" si="594"/>
        <v>#N/A</v>
      </c>
      <c r="FY81" s="179" t="e">
        <f t="shared" si="595"/>
        <v>#N/A</v>
      </c>
      <c r="FZ81" s="179" t="e">
        <f t="shared" si="596"/>
        <v>#N/A</v>
      </c>
      <c r="GA81" s="179" t="e">
        <f t="shared" si="597"/>
        <v>#N/A</v>
      </c>
      <c r="GB81" s="179" t="e">
        <f t="shared" si="598"/>
        <v>#N/A</v>
      </c>
      <c r="GC81" s="179" t="e">
        <f t="shared" si="599"/>
        <v>#N/A</v>
      </c>
      <c r="GD81" s="179" t="e">
        <f t="shared" si="600"/>
        <v>#N/A</v>
      </c>
      <c r="GE81" s="179" t="e">
        <f t="shared" si="601"/>
        <v>#N/A</v>
      </c>
      <c r="GF81" s="179" t="e">
        <f t="shared" si="602"/>
        <v>#N/A</v>
      </c>
      <c r="GG81" s="179" t="e">
        <f t="shared" si="603"/>
        <v>#N/A</v>
      </c>
      <c r="GH81" s="179" t="e">
        <f t="shared" si="604"/>
        <v>#N/A</v>
      </c>
      <c r="GI81" s="179" t="e">
        <f t="shared" si="605"/>
        <v>#N/A</v>
      </c>
      <c r="GJ81" s="179" t="e">
        <f t="shared" si="606"/>
        <v>#N/A</v>
      </c>
      <c r="GK81" s="179" t="e">
        <f t="shared" si="607"/>
        <v>#N/A</v>
      </c>
      <c r="GL81" s="179" t="e">
        <f t="shared" si="608"/>
        <v>#N/A</v>
      </c>
      <c r="GM81" s="179" t="e">
        <f t="shared" si="609"/>
        <v>#N/A</v>
      </c>
      <c r="GN81" s="179" t="e">
        <f t="shared" si="610"/>
        <v>#N/A</v>
      </c>
      <c r="GO81" s="179" t="e">
        <f t="shared" si="611"/>
        <v>#N/A</v>
      </c>
      <c r="GP81" s="179" t="e">
        <f t="shared" si="612"/>
        <v>#N/A</v>
      </c>
      <c r="GQ81" s="179" t="e">
        <f t="shared" si="613"/>
        <v>#N/A</v>
      </c>
      <c r="GR81" s="179" t="e">
        <f t="shared" si="614"/>
        <v>#N/A</v>
      </c>
      <c r="GS81" s="179" t="e">
        <f t="shared" si="615"/>
        <v>#N/A</v>
      </c>
      <c r="GT81" s="179" t="e">
        <f t="shared" si="616"/>
        <v>#N/A</v>
      </c>
      <c r="GU81" s="179" t="e">
        <f t="shared" si="617"/>
        <v>#N/A</v>
      </c>
      <c r="GV81" s="179" t="e">
        <f t="shared" si="618"/>
        <v>#N/A</v>
      </c>
      <c r="GW81" s="179" t="e">
        <f t="shared" si="619"/>
        <v>#N/A</v>
      </c>
      <c r="GX81" s="179" t="e">
        <f t="shared" si="620"/>
        <v>#N/A</v>
      </c>
      <c r="GY81" s="179" t="e">
        <f t="shared" si="621"/>
        <v>#N/A</v>
      </c>
      <c r="GZ81" s="179" t="e">
        <f t="shared" si="622"/>
        <v>#N/A</v>
      </c>
      <c r="HA81" s="179" t="e">
        <f t="shared" si="623"/>
        <v>#N/A</v>
      </c>
      <c r="HB81" s="179" t="e">
        <f t="shared" si="624"/>
        <v>#N/A</v>
      </c>
      <c r="HC81" s="179" t="e">
        <f t="shared" si="625"/>
        <v>#N/A</v>
      </c>
      <c r="HD81" s="179" t="e">
        <f t="shared" si="626"/>
        <v>#N/A</v>
      </c>
      <c r="HE81" s="179" t="e">
        <f t="shared" si="627"/>
        <v>#N/A</v>
      </c>
      <c r="HF81" s="179" t="e">
        <f t="shared" si="628"/>
        <v>#N/A</v>
      </c>
      <c r="HG81" s="179" t="e">
        <f t="shared" si="629"/>
        <v>#N/A</v>
      </c>
      <c r="HH81" s="179" t="e">
        <f t="shared" si="630"/>
        <v>#N/A</v>
      </c>
      <c r="HI81" s="179" t="e">
        <f t="shared" si="631"/>
        <v>#N/A</v>
      </c>
      <c r="HJ81" s="179" t="e">
        <f t="shared" si="632"/>
        <v>#N/A</v>
      </c>
      <c r="HK81" s="179" t="e">
        <f t="shared" si="633"/>
        <v>#N/A</v>
      </c>
      <c r="HL81" s="179" t="e">
        <f t="shared" si="634"/>
        <v>#N/A</v>
      </c>
      <c r="HM81" s="179" t="e">
        <f t="shared" si="635"/>
        <v>#N/A</v>
      </c>
      <c r="HN81" s="179" t="e">
        <f t="shared" si="636"/>
        <v>#N/A</v>
      </c>
      <c r="HO81" s="179" t="e">
        <f t="shared" si="637"/>
        <v>#N/A</v>
      </c>
    </row>
    <row r="82" spans="1:223" hidden="1" x14ac:dyDescent="0.25">
      <c r="A82" s="4">
        <v>79</v>
      </c>
      <c r="B82" s="104" t="str">
        <f t="shared" si="511"/>
        <v/>
      </c>
      <c r="C82" s="103"/>
      <c r="D82" s="104" t="str">
        <f t="shared" si="512"/>
        <v/>
      </c>
      <c r="E82" s="38" t="str">
        <f t="shared" si="505"/>
        <v/>
      </c>
      <c r="F82" s="38" t="str">
        <f t="shared" si="506"/>
        <v/>
      </c>
      <c r="G82" s="81" t="str">
        <f t="shared" si="513"/>
        <v/>
      </c>
      <c r="H82" s="24"/>
      <c r="I82" s="61"/>
      <c r="J82" s="82" t="str">
        <f>IF(AND(B82&gt;0,C82&gt;0,D82&gt;0,NOT(ISBLANK(H82))),(D82-B82)*VLOOKUP(H82,VLookups!$A$2:$B$8,2,FALSE),"")</f>
        <v/>
      </c>
      <c r="K82" s="83" t="str">
        <f t="shared" si="507"/>
        <v/>
      </c>
      <c r="L82" s="103"/>
      <c r="M82" s="34" t="str">
        <f>IF(AND(L82&gt;0,C82&gt;0,J82&gt;0,NOT(ISBLANK(H82))),ABS(VLOOKUP($L$1,VLookups!$A$38:$B$39,2,FALSE)-_xlfn.NORM.DIST(L82,G82,J82,TRUE)),"")</f>
        <v/>
      </c>
      <c r="N82" s="102" t="str">
        <f>IF(AND($B82&gt;0,$C82&gt;0,$D82&gt;0,NOT(ISBLANK($H82))),_xlfn.NORM.INV(ABS(VLOOKUP($L$1,VLookups!$A$38:$B$39,2,FALSE)-N$3),$G82,$J82),"")</f>
        <v/>
      </c>
      <c r="O82" s="101" t="str">
        <f>IF(AND($B82&gt;0,$C82&gt;0,$D82&gt;0,NOT(ISBLANK($H82))),_xlfn.NORM.INV(ABS(VLOOKUP($L$1,VLookups!$A$38:$B$39,2,FALSE)-O$3),$G82,$J82),"")</f>
        <v/>
      </c>
      <c r="P82" s="102" t="str">
        <f>IF(AND($B82&gt;0,$C82&gt;0,$D82&gt;0,NOT(ISBLANK($H82))),_xlfn.NORM.INV(ABS(VLOOKUP($L$1,VLookups!$A$38:$B$39,2,FALSE)-P$3),$G82,$J82),"")</f>
        <v/>
      </c>
      <c r="Q82" s="101" t="str">
        <f>IF(AND($B82&gt;0,$C82&gt;0,$D82&gt;0,NOT(ISBLANK($H82))),_xlfn.NORM.INV(ABS(VLOOKUP($L$1,VLookups!$A$38:$B$39,2,FALSE)-Q$3),$G82,$J82),"")</f>
        <v/>
      </c>
      <c r="R82" s="102" t="str">
        <f>IF(AND($B82&gt;0,$C82&gt;0,$D82&gt;0,NOT(ISBLANK($H82))),_xlfn.NORM.INV(ABS(VLOOKUP($L$1,VLookups!$A$38:$B$39,2,FALSE)-R$3),$G82,$J82),"")</f>
        <v/>
      </c>
      <c r="S82" s="101" t="str">
        <f>IF(AND($B82&gt;0,$C82&gt;0,$D82&gt;0,NOT(ISBLANK($H82))),_xlfn.NORM.INV(ABS(VLOOKUP($L$1,VLookups!$A$38:$B$39,2,FALSE)-S$3),$G82,$J82),"")</f>
        <v/>
      </c>
      <c r="T82" s="5"/>
      <c r="U82" s="178" t="str">
        <f t="shared" si="514"/>
        <v/>
      </c>
      <c r="V82" s="52" t="str">
        <f t="shared" ref="V82:AO82" si="656">IF(ISNONTEXT($U82),W82-$U82,"")</f>
        <v/>
      </c>
      <c r="W82" s="52" t="str">
        <f t="shared" si="656"/>
        <v/>
      </c>
      <c r="X82" s="52" t="str">
        <f t="shared" si="656"/>
        <v/>
      </c>
      <c r="Y82" s="52" t="str">
        <f t="shared" si="656"/>
        <v/>
      </c>
      <c r="Z82" s="52" t="str">
        <f t="shared" si="656"/>
        <v/>
      </c>
      <c r="AA82" s="52" t="str">
        <f t="shared" si="656"/>
        <v/>
      </c>
      <c r="AB82" s="52" t="str">
        <f t="shared" si="656"/>
        <v/>
      </c>
      <c r="AC82" s="52" t="str">
        <f t="shared" si="656"/>
        <v/>
      </c>
      <c r="AD82" s="52" t="str">
        <f t="shared" si="656"/>
        <v/>
      </c>
      <c r="AE82" s="52" t="str">
        <f t="shared" si="656"/>
        <v/>
      </c>
      <c r="AF82" s="52" t="str">
        <f t="shared" si="656"/>
        <v/>
      </c>
      <c r="AG82" s="52" t="str">
        <f t="shared" si="656"/>
        <v/>
      </c>
      <c r="AH82" s="52" t="str">
        <f t="shared" si="656"/>
        <v/>
      </c>
      <c r="AI82" s="52" t="str">
        <f t="shared" si="656"/>
        <v/>
      </c>
      <c r="AJ82" s="52" t="str">
        <f t="shared" si="656"/>
        <v/>
      </c>
      <c r="AK82" s="52" t="str">
        <f t="shared" si="656"/>
        <v/>
      </c>
      <c r="AL82" s="52" t="str">
        <f t="shared" si="656"/>
        <v/>
      </c>
      <c r="AM82" s="52" t="str">
        <f t="shared" si="656"/>
        <v/>
      </c>
      <c r="AN82" s="52" t="str">
        <f t="shared" si="656"/>
        <v/>
      </c>
      <c r="AO82" s="52" t="str">
        <f t="shared" si="656"/>
        <v/>
      </c>
      <c r="AP82" s="193" t="str">
        <f t="shared" si="516"/>
        <v/>
      </c>
      <c r="AQ82" s="52" t="str">
        <f t="shared" ref="AQ82:DB82" si="657">IF(ISNONTEXT($U82),AP82+$U82,"")</f>
        <v/>
      </c>
      <c r="AR82" s="52" t="str">
        <f t="shared" si="657"/>
        <v/>
      </c>
      <c r="AS82" s="52" t="str">
        <f t="shared" si="657"/>
        <v/>
      </c>
      <c r="AT82" s="52" t="str">
        <f t="shared" si="657"/>
        <v/>
      </c>
      <c r="AU82" s="52" t="str">
        <f t="shared" si="657"/>
        <v/>
      </c>
      <c r="AV82" s="52" t="str">
        <f t="shared" si="657"/>
        <v/>
      </c>
      <c r="AW82" s="52" t="str">
        <f t="shared" si="657"/>
        <v/>
      </c>
      <c r="AX82" s="52" t="str">
        <f t="shared" si="657"/>
        <v/>
      </c>
      <c r="AY82" s="52" t="str">
        <f t="shared" si="657"/>
        <v/>
      </c>
      <c r="AZ82" s="52" t="str">
        <f t="shared" si="657"/>
        <v/>
      </c>
      <c r="BA82" s="52" t="str">
        <f t="shared" si="657"/>
        <v/>
      </c>
      <c r="BB82" s="52" t="str">
        <f t="shared" si="657"/>
        <v/>
      </c>
      <c r="BC82" s="52" t="str">
        <f t="shared" si="657"/>
        <v/>
      </c>
      <c r="BD82" s="52" t="str">
        <f t="shared" si="657"/>
        <v/>
      </c>
      <c r="BE82" s="52" t="str">
        <f t="shared" si="657"/>
        <v/>
      </c>
      <c r="BF82" s="52" t="str">
        <f t="shared" si="657"/>
        <v/>
      </c>
      <c r="BG82" s="52" t="str">
        <f t="shared" si="657"/>
        <v/>
      </c>
      <c r="BH82" s="52" t="str">
        <f t="shared" si="657"/>
        <v/>
      </c>
      <c r="BI82" s="52" t="str">
        <f t="shared" si="657"/>
        <v/>
      </c>
      <c r="BJ82" s="52" t="str">
        <f t="shared" si="657"/>
        <v/>
      </c>
      <c r="BK82" s="52" t="str">
        <f t="shared" si="657"/>
        <v/>
      </c>
      <c r="BL82" s="52" t="str">
        <f t="shared" si="657"/>
        <v/>
      </c>
      <c r="BM82" s="52" t="str">
        <f t="shared" si="657"/>
        <v/>
      </c>
      <c r="BN82" s="52" t="str">
        <f t="shared" si="657"/>
        <v/>
      </c>
      <c r="BO82" s="52" t="str">
        <f t="shared" si="657"/>
        <v/>
      </c>
      <c r="BP82" s="52" t="str">
        <f t="shared" si="657"/>
        <v/>
      </c>
      <c r="BQ82" s="52" t="str">
        <f t="shared" si="657"/>
        <v/>
      </c>
      <c r="BR82" s="52" t="str">
        <f t="shared" si="657"/>
        <v/>
      </c>
      <c r="BS82" s="52" t="str">
        <f t="shared" si="657"/>
        <v/>
      </c>
      <c r="BT82" s="52" t="str">
        <f t="shared" si="657"/>
        <v/>
      </c>
      <c r="BU82" s="52" t="str">
        <f t="shared" si="657"/>
        <v/>
      </c>
      <c r="BV82" s="52" t="str">
        <f t="shared" si="657"/>
        <v/>
      </c>
      <c r="BW82" s="52" t="str">
        <f t="shared" si="657"/>
        <v/>
      </c>
      <c r="BX82" s="52" t="str">
        <f t="shared" si="657"/>
        <v/>
      </c>
      <c r="BY82" s="52" t="str">
        <f t="shared" si="657"/>
        <v/>
      </c>
      <c r="BZ82" s="52" t="str">
        <f t="shared" si="657"/>
        <v/>
      </c>
      <c r="CA82" s="52" t="str">
        <f t="shared" si="657"/>
        <v/>
      </c>
      <c r="CB82" s="52" t="str">
        <f t="shared" si="657"/>
        <v/>
      </c>
      <c r="CC82" s="52" t="str">
        <f t="shared" si="657"/>
        <v/>
      </c>
      <c r="CD82" s="52" t="str">
        <f t="shared" si="657"/>
        <v/>
      </c>
      <c r="CE82" s="52" t="str">
        <f t="shared" si="657"/>
        <v/>
      </c>
      <c r="CF82" s="52" t="str">
        <f t="shared" si="657"/>
        <v/>
      </c>
      <c r="CG82" s="52" t="str">
        <f t="shared" si="657"/>
        <v/>
      </c>
      <c r="CH82" s="52" t="str">
        <f t="shared" si="657"/>
        <v/>
      </c>
      <c r="CI82" s="52" t="str">
        <f t="shared" si="657"/>
        <v/>
      </c>
      <c r="CJ82" s="52" t="str">
        <f t="shared" si="657"/>
        <v/>
      </c>
      <c r="CK82" s="52" t="str">
        <f t="shared" si="657"/>
        <v/>
      </c>
      <c r="CL82" s="52" t="str">
        <f t="shared" si="657"/>
        <v/>
      </c>
      <c r="CM82" s="52" t="str">
        <f t="shared" si="657"/>
        <v/>
      </c>
      <c r="CN82" s="52" t="str">
        <f t="shared" si="657"/>
        <v/>
      </c>
      <c r="CO82" s="52" t="str">
        <f t="shared" si="657"/>
        <v/>
      </c>
      <c r="CP82" s="52" t="str">
        <f t="shared" si="657"/>
        <v/>
      </c>
      <c r="CQ82" s="52" t="str">
        <f t="shared" si="657"/>
        <v/>
      </c>
      <c r="CR82" s="52" t="str">
        <f t="shared" si="657"/>
        <v/>
      </c>
      <c r="CS82" s="52" t="str">
        <f t="shared" si="657"/>
        <v/>
      </c>
      <c r="CT82" s="52" t="str">
        <f t="shared" si="657"/>
        <v/>
      </c>
      <c r="CU82" s="52" t="str">
        <f t="shared" si="657"/>
        <v/>
      </c>
      <c r="CV82" s="52" t="str">
        <f t="shared" si="657"/>
        <v/>
      </c>
      <c r="CW82" s="52" t="str">
        <f t="shared" si="657"/>
        <v/>
      </c>
      <c r="CX82" s="52" t="str">
        <f t="shared" si="657"/>
        <v/>
      </c>
      <c r="CY82" s="52" t="str">
        <f t="shared" si="657"/>
        <v/>
      </c>
      <c r="CZ82" s="52" t="str">
        <f t="shared" si="657"/>
        <v/>
      </c>
      <c r="DA82" s="52" t="str">
        <f t="shared" si="657"/>
        <v/>
      </c>
      <c r="DB82" s="52" t="str">
        <f t="shared" si="657"/>
        <v/>
      </c>
      <c r="DC82" s="52" t="str">
        <f t="shared" ref="DC82:DR82" si="658">IF(ISNONTEXT($U82),DB82+$U82,"")</f>
        <v/>
      </c>
      <c r="DD82" s="52" t="str">
        <f t="shared" si="658"/>
        <v/>
      </c>
      <c r="DE82" s="52" t="str">
        <f t="shared" si="658"/>
        <v/>
      </c>
      <c r="DF82" s="52" t="str">
        <f t="shared" si="658"/>
        <v/>
      </c>
      <c r="DG82" s="52" t="str">
        <f t="shared" si="658"/>
        <v/>
      </c>
      <c r="DH82" s="52" t="str">
        <f t="shared" si="658"/>
        <v/>
      </c>
      <c r="DI82" s="52" t="str">
        <f t="shared" si="658"/>
        <v/>
      </c>
      <c r="DJ82" s="52" t="str">
        <f t="shared" si="658"/>
        <v/>
      </c>
      <c r="DK82" s="52" t="str">
        <f t="shared" si="658"/>
        <v/>
      </c>
      <c r="DL82" s="52" t="str">
        <f t="shared" si="658"/>
        <v/>
      </c>
      <c r="DM82" s="52" t="str">
        <f t="shared" si="658"/>
        <v/>
      </c>
      <c r="DN82" s="52" t="str">
        <f t="shared" si="658"/>
        <v/>
      </c>
      <c r="DO82" s="52" t="str">
        <f t="shared" si="658"/>
        <v/>
      </c>
      <c r="DP82" s="52" t="str">
        <f t="shared" si="658"/>
        <v/>
      </c>
      <c r="DQ82" s="52" t="str">
        <f t="shared" si="658"/>
        <v/>
      </c>
      <c r="DR82" s="52" t="str">
        <f t="shared" si="658"/>
        <v/>
      </c>
      <c r="DS82" s="179" t="e">
        <f t="shared" si="537"/>
        <v>#N/A</v>
      </c>
      <c r="DT82" s="179" t="e">
        <f t="shared" si="538"/>
        <v>#N/A</v>
      </c>
      <c r="DU82" s="179" t="e">
        <f t="shared" si="539"/>
        <v>#N/A</v>
      </c>
      <c r="DV82" s="179" t="e">
        <f t="shared" si="540"/>
        <v>#N/A</v>
      </c>
      <c r="DW82" s="179" t="e">
        <f t="shared" si="541"/>
        <v>#N/A</v>
      </c>
      <c r="DX82" s="179" t="e">
        <f t="shared" si="542"/>
        <v>#N/A</v>
      </c>
      <c r="DY82" s="179" t="e">
        <f t="shared" si="543"/>
        <v>#N/A</v>
      </c>
      <c r="DZ82" s="179" t="e">
        <f t="shared" si="544"/>
        <v>#N/A</v>
      </c>
      <c r="EA82" s="179" t="e">
        <f t="shared" si="545"/>
        <v>#N/A</v>
      </c>
      <c r="EB82" s="179" t="e">
        <f t="shared" si="546"/>
        <v>#N/A</v>
      </c>
      <c r="EC82" s="179" t="e">
        <f t="shared" si="547"/>
        <v>#N/A</v>
      </c>
      <c r="ED82" s="179" t="e">
        <f t="shared" si="548"/>
        <v>#N/A</v>
      </c>
      <c r="EE82" s="179" t="e">
        <f t="shared" si="549"/>
        <v>#N/A</v>
      </c>
      <c r="EF82" s="179" t="e">
        <f t="shared" si="550"/>
        <v>#N/A</v>
      </c>
      <c r="EG82" s="179" t="e">
        <f t="shared" si="551"/>
        <v>#N/A</v>
      </c>
      <c r="EH82" s="179" t="e">
        <f t="shared" si="552"/>
        <v>#N/A</v>
      </c>
      <c r="EI82" s="179" t="e">
        <f t="shared" si="553"/>
        <v>#N/A</v>
      </c>
      <c r="EJ82" s="179" t="e">
        <f t="shared" si="554"/>
        <v>#N/A</v>
      </c>
      <c r="EK82" s="179" t="e">
        <f t="shared" si="555"/>
        <v>#N/A</v>
      </c>
      <c r="EL82" s="179" t="e">
        <f t="shared" si="556"/>
        <v>#N/A</v>
      </c>
      <c r="EM82" s="179" t="e">
        <f t="shared" si="557"/>
        <v>#N/A</v>
      </c>
      <c r="EN82" s="179" t="e">
        <f t="shared" si="558"/>
        <v>#N/A</v>
      </c>
      <c r="EO82" s="179" t="e">
        <f t="shared" si="559"/>
        <v>#N/A</v>
      </c>
      <c r="EP82" s="179" t="e">
        <f t="shared" si="560"/>
        <v>#N/A</v>
      </c>
      <c r="EQ82" s="179" t="e">
        <f t="shared" si="561"/>
        <v>#N/A</v>
      </c>
      <c r="ER82" s="179" t="e">
        <f t="shared" si="562"/>
        <v>#N/A</v>
      </c>
      <c r="ES82" s="179" t="e">
        <f t="shared" si="563"/>
        <v>#N/A</v>
      </c>
      <c r="ET82" s="179" t="e">
        <f t="shared" si="564"/>
        <v>#N/A</v>
      </c>
      <c r="EU82" s="179" t="e">
        <f t="shared" si="565"/>
        <v>#N/A</v>
      </c>
      <c r="EV82" s="179" t="e">
        <f t="shared" si="566"/>
        <v>#N/A</v>
      </c>
      <c r="EW82" s="179" t="e">
        <f t="shared" si="567"/>
        <v>#N/A</v>
      </c>
      <c r="EX82" s="179" t="e">
        <f t="shared" si="568"/>
        <v>#N/A</v>
      </c>
      <c r="EY82" s="179" t="e">
        <f t="shared" si="569"/>
        <v>#N/A</v>
      </c>
      <c r="EZ82" s="179" t="e">
        <f t="shared" si="570"/>
        <v>#N/A</v>
      </c>
      <c r="FA82" s="179" t="e">
        <f t="shared" si="571"/>
        <v>#N/A</v>
      </c>
      <c r="FB82" s="179" t="e">
        <f t="shared" si="572"/>
        <v>#N/A</v>
      </c>
      <c r="FC82" s="179" t="e">
        <f t="shared" si="573"/>
        <v>#N/A</v>
      </c>
      <c r="FD82" s="179" t="e">
        <f t="shared" si="574"/>
        <v>#N/A</v>
      </c>
      <c r="FE82" s="179" t="e">
        <f t="shared" si="575"/>
        <v>#N/A</v>
      </c>
      <c r="FF82" s="179" t="e">
        <f t="shared" si="576"/>
        <v>#N/A</v>
      </c>
      <c r="FG82" s="179" t="e">
        <f t="shared" si="577"/>
        <v>#N/A</v>
      </c>
      <c r="FH82" s="179" t="e">
        <f t="shared" si="578"/>
        <v>#N/A</v>
      </c>
      <c r="FI82" s="179" t="e">
        <f t="shared" si="579"/>
        <v>#N/A</v>
      </c>
      <c r="FJ82" s="179" t="e">
        <f t="shared" si="580"/>
        <v>#N/A</v>
      </c>
      <c r="FK82" s="179" t="e">
        <f t="shared" si="581"/>
        <v>#N/A</v>
      </c>
      <c r="FL82" s="179" t="e">
        <f t="shared" si="582"/>
        <v>#N/A</v>
      </c>
      <c r="FM82" s="179" t="e">
        <f t="shared" si="583"/>
        <v>#N/A</v>
      </c>
      <c r="FN82" s="179" t="e">
        <f t="shared" si="584"/>
        <v>#N/A</v>
      </c>
      <c r="FO82" s="179" t="e">
        <f t="shared" si="585"/>
        <v>#N/A</v>
      </c>
      <c r="FP82" s="179" t="e">
        <f t="shared" si="586"/>
        <v>#N/A</v>
      </c>
      <c r="FQ82" s="179" t="e">
        <f t="shared" si="587"/>
        <v>#N/A</v>
      </c>
      <c r="FR82" s="179" t="e">
        <f t="shared" si="588"/>
        <v>#N/A</v>
      </c>
      <c r="FS82" s="179" t="e">
        <f t="shared" si="589"/>
        <v>#N/A</v>
      </c>
      <c r="FT82" s="179" t="e">
        <f t="shared" si="590"/>
        <v>#N/A</v>
      </c>
      <c r="FU82" s="179" t="e">
        <f t="shared" si="591"/>
        <v>#N/A</v>
      </c>
      <c r="FV82" s="179" t="e">
        <f t="shared" si="592"/>
        <v>#N/A</v>
      </c>
      <c r="FW82" s="179" t="e">
        <f t="shared" si="593"/>
        <v>#N/A</v>
      </c>
      <c r="FX82" s="179" t="e">
        <f t="shared" si="594"/>
        <v>#N/A</v>
      </c>
      <c r="FY82" s="179" t="e">
        <f t="shared" si="595"/>
        <v>#N/A</v>
      </c>
      <c r="FZ82" s="179" t="e">
        <f t="shared" si="596"/>
        <v>#N/A</v>
      </c>
      <c r="GA82" s="179" t="e">
        <f t="shared" si="597"/>
        <v>#N/A</v>
      </c>
      <c r="GB82" s="179" t="e">
        <f t="shared" si="598"/>
        <v>#N/A</v>
      </c>
      <c r="GC82" s="179" t="e">
        <f t="shared" si="599"/>
        <v>#N/A</v>
      </c>
      <c r="GD82" s="179" t="e">
        <f t="shared" si="600"/>
        <v>#N/A</v>
      </c>
      <c r="GE82" s="179" t="e">
        <f t="shared" si="601"/>
        <v>#N/A</v>
      </c>
      <c r="GF82" s="179" t="e">
        <f t="shared" si="602"/>
        <v>#N/A</v>
      </c>
      <c r="GG82" s="179" t="e">
        <f t="shared" si="603"/>
        <v>#N/A</v>
      </c>
      <c r="GH82" s="179" t="e">
        <f t="shared" si="604"/>
        <v>#N/A</v>
      </c>
      <c r="GI82" s="179" t="e">
        <f t="shared" si="605"/>
        <v>#N/A</v>
      </c>
      <c r="GJ82" s="179" t="e">
        <f t="shared" si="606"/>
        <v>#N/A</v>
      </c>
      <c r="GK82" s="179" t="e">
        <f t="shared" si="607"/>
        <v>#N/A</v>
      </c>
      <c r="GL82" s="179" t="e">
        <f t="shared" si="608"/>
        <v>#N/A</v>
      </c>
      <c r="GM82" s="179" t="e">
        <f t="shared" si="609"/>
        <v>#N/A</v>
      </c>
      <c r="GN82" s="179" t="e">
        <f t="shared" si="610"/>
        <v>#N/A</v>
      </c>
      <c r="GO82" s="179" t="e">
        <f t="shared" si="611"/>
        <v>#N/A</v>
      </c>
      <c r="GP82" s="179" t="e">
        <f t="shared" si="612"/>
        <v>#N/A</v>
      </c>
      <c r="GQ82" s="179" t="e">
        <f t="shared" si="613"/>
        <v>#N/A</v>
      </c>
      <c r="GR82" s="179" t="e">
        <f t="shared" si="614"/>
        <v>#N/A</v>
      </c>
      <c r="GS82" s="179" t="e">
        <f t="shared" si="615"/>
        <v>#N/A</v>
      </c>
      <c r="GT82" s="179" t="e">
        <f t="shared" si="616"/>
        <v>#N/A</v>
      </c>
      <c r="GU82" s="179" t="e">
        <f t="shared" si="617"/>
        <v>#N/A</v>
      </c>
      <c r="GV82" s="179" t="e">
        <f t="shared" si="618"/>
        <v>#N/A</v>
      </c>
      <c r="GW82" s="179" t="e">
        <f t="shared" si="619"/>
        <v>#N/A</v>
      </c>
      <c r="GX82" s="179" t="e">
        <f t="shared" si="620"/>
        <v>#N/A</v>
      </c>
      <c r="GY82" s="179" t="e">
        <f t="shared" si="621"/>
        <v>#N/A</v>
      </c>
      <c r="GZ82" s="179" t="e">
        <f t="shared" si="622"/>
        <v>#N/A</v>
      </c>
      <c r="HA82" s="179" t="e">
        <f t="shared" si="623"/>
        <v>#N/A</v>
      </c>
      <c r="HB82" s="179" t="e">
        <f t="shared" si="624"/>
        <v>#N/A</v>
      </c>
      <c r="HC82" s="179" t="e">
        <f t="shared" si="625"/>
        <v>#N/A</v>
      </c>
      <c r="HD82" s="179" t="e">
        <f t="shared" si="626"/>
        <v>#N/A</v>
      </c>
      <c r="HE82" s="179" t="e">
        <f t="shared" si="627"/>
        <v>#N/A</v>
      </c>
      <c r="HF82" s="179" t="e">
        <f t="shared" si="628"/>
        <v>#N/A</v>
      </c>
      <c r="HG82" s="179" t="e">
        <f t="shared" si="629"/>
        <v>#N/A</v>
      </c>
      <c r="HH82" s="179" t="e">
        <f t="shared" si="630"/>
        <v>#N/A</v>
      </c>
      <c r="HI82" s="179" t="e">
        <f t="shared" si="631"/>
        <v>#N/A</v>
      </c>
      <c r="HJ82" s="179" t="e">
        <f t="shared" si="632"/>
        <v>#N/A</v>
      </c>
      <c r="HK82" s="179" t="e">
        <f t="shared" si="633"/>
        <v>#N/A</v>
      </c>
      <c r="HL82" s="179" t="e">
        <f t="shared" si="634"/>
        <v>#N/A</v>
      </c>
      <c r="HM82" s="179" t="e">
        <f t="shared" si="635"/>
        <v>#N/A</v>
      </c>
      <c r="HN82" s="179" t="e">
        <f t="shared" si="636"/>
        <v>#N/A</v>
      </c>
      <c r="HO82" s="179" t="e">
        <f t="shared" si="637"/>
        <v>#N/A</v>
      </c>
    </row>
    <row r="83" spans="1:223" hidden="1" x14ac:dyDescent="0.25">
      <c r="A83" s="4">
        <v>80</v>
      </c>
      <c r="B83" s="104" t="str">
        <f t="shared" si="511"/>
        <v/>
      </c>
      <c r="C83" s="103"/>
      <c r="D83" s="104" t="str">
        <f t="shared" si="512"/>
        <v/>
      </c>
      <c r="E83" s="38" t="str">
        <f t="shared" si="505"/>
        <v/>
      </c>
      <c r="F83" s="38" t="str">
        <f t="shared" si="506"/>
        <v/>
      </c>
      <c r="G83" s="81" t="str">
        <f t="shared" si="513"/>
        <v/>
      </c>
      <c r="H83" s="24"/>
      <c r="I83" s="61"/>
      <c r="J83" s="82" t="str">
        <f>IF(AND(B83&gt;0,C83&gt;0,D83&gt;0,NOT(ISBLANK(H83))),(D83-B83)*VLOOKUP(H83,VLookups!$A$2:$B$8,2,FALSE),"")</f>
        <v/>
      </c>
      <c r="K83" s="83" t="str">
        <f t="shared" si="507"/>
        <v/>
      </c>
      <c r="L83" s="103"/>
      <c r="M83" s="34" t="str">
        <f>IF(AND(L83&gt;0,C83&gt;0,J83&gt;0,NOT(ISBLANK(H83))),ABS(VLOOKUP($L$1,VLookups!$A$38:$B$39,2,FALSE)-_xlfn.NORM.DIST(L83,G83,J83,TRUE)),"")</f>
        <v/>
      </c>
      <c r="N83" s="102" t="str">
        <f>IF(AND($B83&gt;0,$C83&gt;0,$D83&gt;0,NOT(ISBLANK($H83))),_xlfn.NORM.INV(ABS(VLOOKUP($L$1,VLookups!$A$38:$B$39,2,FALSE)-N$3),$G83,$J83),"")</f>
        <v/>
      </c>
      <c r="O83" s="101" t="str">
        <f>IF(AND($B83&gt;0,$C83&gt;0,$D83&gt;0,NOT(ISBLANK($H83))),_xlfn.NORM.INV(ABS(VLOOKUP($L$1,VLookups!$A$38:$B$39,2,FALSE)-O$3),$G83,$J83),"")</f>
        <v/>
      </c>
      <c r="P83" s="102" t="str">
        <f>IF(AND($B83&gt;0,$C83&gt;0,$D83&gt;0,NOT(ISBLANK($H83))),_xlfn.NORM.INV(ABS(VLOOKUP($L$1,VLookups!$A$38:$B$39,2,FALSE)-P$3),$G83,$J83),"")</f>
        <v/>
      </c>
      <c r="Q83" s="101" t="str">
        <f>IF(AND($B83&gt;0,$C83&gt;0,$D83&gt;0,NOT(ISBLANK($H83))),_xlfn.NORM.INV(ABS(VLOOKUP($L$1,VLookups!$A$38:$B$39,2,FALSE)-Q$3),$G83,$J83),"")</f>
        <v/>
      </c>
      <c r="R83" s="102" t="str">
        <f>IF(AND($B83&gt;0,$C83&gt;0,$D83&gt;0,NOT(ISBLANK($H83))),_xlfn.NORM.INV(ABS(VLOOKUP($L$1,VLookups!$A$38:$B$39,2,FALSE)-R$3),$G83,$J83),"")</f>
        <v/>
      </c>
      <c r="S83" s="101" t="str">
        <f>IF(AND($B83&gt;0,$C83&gt;0,$D83&gt;0,NOT(ISBLANK($H83))),_xlfn.NORM.INV(ABS(VLOOKUP($L$1,VLookups!$A$38:$B$39,2,FALSE)-S$3),$G83,$J83),"")</f>
        <v/>
      </c>
      <c r="T83" s="5"/>
      <c r="U83" s="178" t="str">
        <f t="shared" si="514"/>
        <v/>
      </c>
      <c r="V83" s="52" t="str">
        <f t="shared" ref="V83:AO83" si="659">IF(ISNONTEXT($U83),W83-$U83,"")</f>
        <v/>
      </c>
      <c r="W83" s="52" t="str">
        <f t="shared" si="659"/>
        <v/>
      </c>
      <c r="X83" s="52" t="str">
        <f t="shared" si="659"/>
        <v/>
      </c>
      <c r="Y83" s="52" t="str">
        <f t="shared" si="659"/>
        <v/>
      </c>
      <c r="Z83" s="52" t="str">
        <f t="shared" si="659"/>
        <v/>
      </c>
      <c r="AA83" s="52" t="str">
        <f t="shared" si="659"/>
        <v/>
      </c>
      <c r="AB83" s="52" t="str">
        <f t="shared" si="659"/>
        <v/>
      </c>
      <c r="AC83" s="52" t="str">
        <f t="shared" si="659"/>
        <v/>
      </c>
      <c r="AD83" s="52" t="str">
        <f t="shared" si="659"/>
        <v/>
      </c>
      <c r="AE83" s="52" t="str">
        <f t="shared" si="659"/>
        <v/>
      </c>
      <c r="AF83" s="52" t="str">
        <f t="shared" si="659"/>
        <v/>
      </c>
      <c r="AG83" s="52" t="str">
        <f t="shared" si="659"/>
        <v/>
      </c>
      <c r="AH83" s="52" t="str">
        <f t="shared" si="659"/>
        <v/>
      </c>
      <c r="AI83" s="52" t="str">
        <f t="shared" si="659"/>
        <v/>
      </c>
      <c r="AJ83" s="52" t="str">
        <f t="shared" si="659"/>
        <v/>
      </c>
      <c r="AK83" s="52" t="str">
        <f t="shared" si="659"/>
        <v/>
      </c>
      <c r="AL83" s="52" t="str">
        <f t="shared" si="659"/>
        <v/>
      </c>
      <c r="AM83" s="52" t="str">
        <f t="shared" si="659"/>
        <v/>
      </c>
      <c r="AN83" s="52" t="str">
        <f t="shared" si="659"/>
        <v/>
      </c>
      <c r="AO83" s="52" t="str">
        <f t="shared" si="659"/>
        <v/>
      </c>
      <c r="AP83" s="193" t="str">
        <f t="shared" si="516"/>
        <v/>
      </c>
      <c r="AQ83" s="52" t="str">
        <f t="shared" ref="AQ83:DB83" si="660">IF(ISNONTEXT($U83),AP83+$U83,"")</f>
        <v/>
      </c>
      <c r="AR83" s="52" t="str">
        <f t="shared" si="660"/>
        <v/>
      </c>
      <c r="AS83" s="52" t="str">
        <f t="shared" si="660"/>
        <v/>
      </c>
      <c r="AT83" s="52" t="str">
        <f t="shared" si="660"/>
        <v/>
      </c>
      <c r="AU83" s="52" t="str">
        <f t="shared" si="660"/>
        <v/>
      </c>
      <c r="AV83" s="52" t="str">
        <f t="shared" si="660"/>
        <v/>
      </c>
      <c r="AW83" s="52" t="str">
        <f t="shared" si="660"/>
        <v/>
      </c>
      <c r="AX83" s="52" t="str">
        <f t="shared" si="660"/>
        <v/>
      </c>
      <c r="AY83" s="52" t="str">
        <f t="shared" si="660"/>
        <v/>
      </c>
      <c r="AZ83" s="52" t="str">
        <f t="shared" si="660"/>
        <v/>
      </c>
      <c r="BA83" s="52" t="str">
        <f t="shared" si="660"/>
        <v/>
      </c>
      <c r="BB83" s="52" t="str">
        <f t="shared" si="660"/>
        <v/>
      </c>
      <c r="BC83" s="52" t="str">
        <f t="shared" si="660"/>
        <v/>
      </c>
      <c r="BD83" s="52" t="str">
        <f t="shared" si="660"/>
        <v/>
      </c>
      <c r="BE83" s="52" t="str">
        <f t="shared" si="660"/>
        <v/>
      </c>
      <c r="BF83" s="52" t="str">
        <f t="shared" si="660"/>
        <v/>
      </c>
      <c r="BG83" s="52" t="str">
        <f t="shared" si="660"/>
        <v/>
      </c>
      <c r="BH83" s="52" t="str">
        <f t="shared" si="660"/>
        <v/>
      </c>
      <c r="BI83" s="52" t="str">
        <f t="shared" si="660"/>
        <v/>
      </c>
      <c r="BJ83" s="52" t="str">
        <f t="shared" si="660"/>
        <v/>
      </c>
      <c r="BK83" s="52" t="str">
        <f t="shared" si="660"/>
        <v/>
      </c>
      <c r="BL83" s="52" t="str">
        <f t="shared" si="660"/>
        <v/>
      </c>
      <c r="BM83" s="52" t="str">
        <f t="shared" si="660"/>
        <v/>
      </c>
      <c r="BN83" s="52" t="str">
        <f t="shared" si="660"/>
        <v/>
      </c>
      <c r="BO83" s="52" t="str">
        <f t="shared" si="660"/>
        <v/>
      </c>
      <c r="BP83" s="52" t="str">
        <f t="shared" si="660"/>
        <v/>
      </c>
      <c r="BQ83" s="52" t="str">
        <f t="shared" si="660"/>
        <v/>
      </c>
      <c r="BR83" s="52" t="str">
        <f t="shared" si="660"/>
        <v/>
      </c>
      <c r="BS83" s="52" t="str">
        <f t="shared" si="660"/>
        <v/>
      </c>
      <c r="BT83" s="52" t="str">
        <f t="shared" si="660"/>
        <v/>
      </c>
      <c r="BU83" s="52" t="str">
        <f t="shared" si="660"/>
        <v/>
      </c>
      <c r="BV83" s="52" t="str">
        <f t="shared" si="660"/>
        <v/>
      </c>
      <c r="BW83" s="52" t="str">
        <f t="shared" si="660"/>
        <v/>
      </c>
      <c r="BX83" s="52" t="str">
        <f t="shared" si="660"/>
        <v/>
      </c>
      <c r="BY83" s="52" t="str">
        <f t="shared" si="660"/>
        <v/>
      </c>
      <c r="BZ83" s="52" t="str">
        <f t="shared" si="660"/>
        <v/>
      </c>
      <c r="CA83" s="52" t="str">
        <f t="shared" si="660"/>
        <v/>
      </c>
      <c r="CB83" s="52" t="str">
        <f t="shared" si="660"/>
        <v/>
      </c>
      <c r="CC83" s="52" t="str">
        <f t="shared" si="660"/>
        <v/>
      </c>
      <c r="CD83" s="52" t="str">
        <f t="shared" si="660"/>
        <v/>
      </c>
      <c r="CE83" s="52" t="str">
        <f t="shared" si="660"/>
        <v/>
      </c>
      <c r="CF83" s="52" t="str">
        <f t="shared" si="660"/>
        <v/>
      </c>
      <c r="CG83" s="52" t="str">
        <f t="shared" si="660"/>
        <v/>
      </c>
      <c r="CH83" s="52" t="str">
        <f t="shared" si="660"/>
        <v/>
      </c>
      <c r="CI83" s="52" t="str">
        <f t="shared" si="660"/>
        <v/>
      </c>
      <c r="CJ83" s="52" t="str">
        <f t="shared" si="660"/>
        <v/>
      </c>
      <c r="CK83" s="52" t="str">
        <f t="shared" si="660"/>
        <v/>
      </c>
      <c r="CL83" s="52" t="str">
        <f t="shared" si="660"/>
        <v/>
      </c>
      <c r="CM83" s="52" t="str">
        <f t="shared" si="660"/>
        <v/>
      </c>
      <c r="CN83" s="52" t="str">
        <f t="shared" si="660"/>
        <v/>
      </c>
      <c r="CO83" s="52" t="str">
        <f t="shared" si="660"/>
        <v/>
      </c>
      <c r="CP83" s="52" t="str">
        <f t="shared" si="660"/>
        <v/>
      </c>
      <c r="CQ83" s="52" t="str">
        <f t="shared" si="660"/>
        <v/>
      </c>
      <c r="CR83" s="52" t="str">
        <f t="shared" si="660"/>
        <v/>
      </c>
      <c r="CS83" s="52" t="str">
        <f t="shared" si="660"/>
        <v/>
      </c>
      <c r="CT83" s="52" t="str">
        <f t="shared" si="660"/>
        <v/>
      </c>
      <c r="CU83" s="52" t="str">
        <f t="shared" si="660"/>
        <v/>
      </c>
      <c r="CV83" s="52" t="str">
        <f t="shared" si="660"/>
        <v/>
      </c>
      <c r="CW83" s="52" t="str">
        <f t="shared" si="660"/>
        <v/>
      </c>
      <c r="CX83" s="52" t="str">
        <f t="shared" si="660"/>
        <v/>
      </c>
      <c r="CY83" s="52" t="str">
        <f t="shared" si="660"/>
        <v/>
      </c>
      <c r="CZ83" s="52" t="str">
        <f t="shared" si="660"/>
        <v/>
      </c>
      <c r="DA83" s="52" t="str">
        <f t="shared" si="660"/>
        <v/>
      </c>
      <c r="DB83" s="52" t="str">
        <f t="shared" si="660"/>
        <v/>
      </c>
      <c r="DC83" s="52" t="str">
        <f t="shared" ref="DC83:DR83" si="661">IF(ISNONTEXT($U83),DB83+$U83,"")</f>
        <v/>
      </c>
      <c r="DD83" s="52" t="str">
        <f t="shared" si="661"/>
        <v/>
      </c>
      <c r="DE83" s="52" t="str">
        <f t="shared" si="661"/>
        <v/>
      </c>
      <c r="DF83" s="52" t="str">
        <f t="shared" si="661"/>
        <v/>
      </c>
      <c r="DG83" s="52" t="str">
        <f t="shared" si="661"/>
        <v/>
      </c>
      <c r="DH83" s="52" t="str">
        <f t="shared" si="661"/>
        <v/>
      </c>
      <c r="DI83" s="52" t="str">
        <f t="shared" si="661"/>
        <v/>
      </c>
      <c r="DJ83" s="52" t="str">
        <f t="shared" si="661"/>
        <v/>
      </c>
      <c r="DK83" s="52" t="str">
        <f t="shared" si="661"/>
        <v/>
      </c>
      <c r="DL83" s="52" t="str">
        <f t="shared" si="661"/>
        <v/>
      </c>
      <c r="DM83" s="52" t="str">
        <f t="shared" si="661"/>
        <v/>
      </c>
      <c r="DN83" s="52" t="str">
        <f t="shared" si="661"/>
        <v/>
      </c>
      <c r="DO83" s="52" t="str">
        <f t="shared" si="661"/>
        <v/>
      </c>
      <c r="DP83" s="52" t="str">
        <f t="shared" si="661"/>
        <v/>
      </c>
      <c r="DQ83" s="52" t="str">
        <f t="shared" si="661"/>
        <v/>
      </c>
      <c r="DR83" s="52" t="str">
        <f t="shared" si="661"/>
        <v/>
      </c>
      <c r="DS83" s="179" t="e">
        <f t="shared" si="537"/>
        <v>#N/A</v>
      </c>
      <c r="DT83" s="179" t="e">
        <f t="shared" si="538"/>
        <v>#N/A</v>
      </c>
      <c r="DU83" s="179" t="e">
        <f t="shared" si="539"/>
        <v>#N/A</v>
      </c>
      <c r="DV83" s="179" t="e">
        <f t="shared" si="540"/>
        <v>#N/A</v>
      </c>
      <c r="DW83" s="179" t="e">
        <f t="shared" si="541"/>
        <v>#N/A</v>
      </c>
      <c r="DX83" s="179" t="e">
        <f t="shared" si="542"/>
        <v>#N/A</v>
      </c>
      <c r="DY83" s="179" t="e">
        <f t="shared" si="543"/>
        <v>#N/A</v>
      </c>
      <c r="DZ83" s="179" t="e">
        <f t="shared" si="544"/>
        <v>#N/A</v>
      </c>
      <c r="EA83" s="179" t="e">
        <f t="shared" si="545"/>
        <v>#N/A</v>
      </c>
      <c r="EB83" s="179" t="e">
        <f t="shared" si="546"/>
        <v>#N/A</v>
      </c>
      <c r="EC83" s="179" t="e">
        <f t="shared" si="547"/>
        <v>#N/A</v>
      </c>
      <c r="ED83" s="179" t="e">
        <f t="shared" si="548"/>
        <v>#N/A</v>
      </c>
      <c r="EE83" s="179" t="e">
        <f t="shared" si="549"/>
        <v>#N/A</v>
      </c>
      <c r="EF83" s="179" t="e">
        <f t="shared" si="550"/>
        <v>#N/A</v>
      </c>
      <c r="EG83" s="179" t="e">
        <f t="shared" si="551"/>
        <v>#N/A</v>
      </c>
      <c r="EH83" s="179" t="e">
        <f t="shared" si="552"/>
        <v>#N/A</v>
      </c>
      <c r="EI83" s="179" t="e">
        <f t="shared" si="553"/>
        <v>#N/A</v>
      </c>
      <c r="EJ83" s="179" t="e">
        <f t="shared" si="554"/>
        <v>#N/A</v>
      </c>
      <c r="EK83" s="179" t="e">
        <f t="shared" si="555"/>
        <v>#N/A</v>
      </c>
      <c r="EL83" s="179" t="e">
        <f t="shared" si="556"/>
        <v>#N/A</v>
      </c>
      <c r="EM83" s="179" t="e">
        <f t="shared" si="557"/>
        <v>#N/A</v>
      </c>
      <c r="EN83" s="179" t="e">
        <f t="shared" si="558"/>
        <v>#N/A</v>
      </c>
      <c r="EO83" s="179" t="e">
        <f t="shared" si="559"/>
        <v>#N/A</v>
      </c>
      <c r="EP83" s="179" t="e">
        <f t="shared" si="560"/>
        <v>#N/A</v>
      </c>
      <c r="EQ83" s="179" t="e">
        <f t="shared" si="561"/>
        <v>#N/A</v>
      </c>
      <c r="ER83" s="179" t="e">
        <f t="shared" si="562"/>
        <v>#N/A</v>
      </c>
      <c r="ES83" s="179" t="e">
        <f t="shared" si="563"/>
        <v>#N/A</v>
      </c>
      <c r="ET83" s="179" t="e">
        <f t="shared" si="564"/>
        <v>#N/A</v>
      </c>
      <c r="EU83" s="179" t="e">
        <f t="shared" si="565"/>
        <v>#N/A</v>
      </c>
      <c r="EV83" s="179" t="e">
        <f t="shared" si="566"/>
        <v>#N/A</v>
      </c>
      <c r="EW83" s="179" t="e">
        <f t="shared" si="567"/>
        <v>#N/A</v>
      </c>
      <c r="EX83" s="179" t="e">
        <f t="shared" si="568"/>
        <v>#N/A</v>
      </c>
      <c r="EY83" s="179" t="e">
        <f t="shared" si="569"/>
        <v>#N/A</v>
      </c>
      <c r="EZ83" s="179" t="e">
        <f t="shared" si="570"/>
        <v>#N/A</v>
      </c>
      <c r="FA83" s="179" t="e">
        <f t="shared" si="571"/>
        <v>#N/A</v>
      </c>
      <c r="FB83" s="179" t="e">
        <f t="shared" si="572"/>
        <v>#N/A</v>
      </c>
      <c r="FC83" s="179" t="e">
        <f t="shared" si="573"/>
        <v>#N/A</v>
      </c>
      <c r="FD83" s="179" t="e">
        <f t="shared" si="574"/>
        <v>#N/A</v>
      </c>
      <c r="FE83" s="179" t="e">
        <f t="shared" si="575"/>
        <v>#N/A</v>
      </c>
      <c r="FF83" s="179" t="e">
        <f t="shared" si="576"/>
        <v>#N/A</v>
      </c>
      <c r="FG83" s="179" t="e">
        <f t="shared" si="577"/>
        <v>#N/A</v>
      </c>
      <c r="FH83" s="179" t="e">
        <f t="shared" si="578"/>
        <v>#N/A</v>
      </c>
      <c r="FI83" s="179" t="e">
        <f t="shared" si="579"/>
        <v>#N/A</v>
      </c>
      <c r="FJ83" s="179" t="e">
        <f t="shared" si="580"/>
        <v>#N/A</v>
      </c>
      <c r="FK83" s="179" t="e">
        <f t="shared" si="581"/>
        <v>#N/A</v>
      </c>
      <c r="FL83" s="179" t="e">
        <f t="shared" si="582"/>
        <v>#N/A</v>
      </c>
      <c r="FM83" s="179" t="e">
        <f t="shared" si="583"/>
        <v>#N/A</v>
      </c>
      <c r="FN83" s="179" t="e">
        <f t="shared" si="584"/>
        <v>#N/A</v>
      </c>
      <c r="FO83" s="179" t="e">
        <f t="shared" si="585"/>
        <v>#N/A</v>
      </c>
      <c r="FP83" s="179" t="e">
        <f t="shared" si="586"/>
        <v>#N/A</v>
      </c>
      <c r="FQ83" s="179" t="e">
        <f t="shared" si="587"/>
        <v>#N/A</v>
      </c>
      <c r="FR83" s="179" t="e">
        <f t="shared" si="588"/>
        <v>#N/A</v>
      </c>
      <c r="FS83" s="179" t="e">
        <f t="shared" si="589"/>
        <v>#N/A</v>
      </c>
      <c r="FT83" s="179" t="e">
        <f t="shared" si="590"/>
        <v>#N/A</v>
      </c>
      <c r="FU83" s="179" t="e">
        <f t="shared" si="591"/>
        <v>#N/A</v>
      </c>
      <c r="FV83" s="179" t="e">
        <f t="shared" si="592"/>
        <v>#N/A</v>
      </c>
      <c r="FW83" s="179" t="e">
        <f t="shared" si="593"/>
        <v>#N/A</v>
      </c>
      <c r="FX83" s="179" t="e">
        <f t="shared" si="594"/>
        <v>#N/A</v>
      </c>
      <c r="FY83" s="179" t="e">
        <f t="shared" si="595"/>
        <v>#N/A</v>
      </c>
      <c r="FZ83" s="179" t="e">
        <f t="shared" si="596"/>
        <v>#N/A</v>
      </c>
      <c r="GA83" s="179" t="e">
        <f t="shared" si="597"/>
        <v>#N/A</v>
      </c>
      <c r="GB83" s="179" t="e">
        <f t="shared" si="598"/>
        <v>#N/A</v>
      </c>
      <c r="GC83" s="179" t="e">
        <f t="shared" si="599"/>
        <v>#N/A</v>
      </c>
      <c r="GD83" s="179" t="e">
        <f t="shared" si="600"/>
        <v>#N/A</v>
      </c>
      <c r="GE83" s="179" t="e">
        <f t="shared" si="601"/>
        <v>#N/A</v>
      </c>
      <c r="GF83" s="179" t="e">
        <f t="shared" si="602"/>
        <v>#N/A</v>
      </c>
      <c r="GG83" s="179" t="e">
        <f t="shared" si="603"/>
        <v>#N/A</v>
      </c>
      <c r="GH83" s="179" t="e">
        <f t="shared" si="604"/>
        <v>#N/A</v>
      </c>
      <c r="GI83" s="179" t="e">
        <f t="shared" si="605"/>
        <v>#N/A</v>
      </c>
      <c r="GJ83" s="179" t="e">
        <f t="shared" si="606"/>
        <v>#N/A</v>
      </c>
      <c r="GK83" s="179" t="e">
        <f t="shared" si="607"/>
        <v>#N/A</v>
      </c>
      <c r="GL83" s="179" t="e">
        <f t="shared" si="608"/>
        <v>#N/A</v>
      </c>
      <c r="GM83" s="179" t="e">
        <f t="shared" si="609"/>
        <v>#N/A</v>
      </c>
      <c r="GN83" s="179" t="e">
        <f t="shared" si="610"/>
        <v>#N/A</v>
      </c>
      <c r="GO83" s="179" t="e">
        <f t="shared" si="611"/>
        <v>#N/A</v>
      </c>
      <c r="GP83" s="179" t="e">
        <f t="shared" si="612"/>
        <v>#N/A</v>
      </c>
      <c r="GQ83" s="179" t="e">
        <f t="shared" si="613"/>
        <v>#N/A</v>
      </c>
      <c r="GR83" s="179" t="e">
        <f t="shared" si="614"/>
        <v>#N/A</v>
      </c>
      <c r="GS83" s="179" t="e">
        <f t="shared" si="615"/>
        <v>#N/A</v>
      </c>
      <c r="GT83" s="179" t="e">
        <f t="shared" si="616"/>
        <v>#N/A</v>
      </c>
      <c r="GU83" s="179" t="e">
        <f t="shared" si="617"/>
        <v>#N/A</v>
      </c>
      <c r="GV83" s="179" t="e">
        <f t="shared" si="618"/>
        <v>#N/A</v>
      </c>
      <c r="GW83" s="179" t="e">
        <f t="shared" si="619"/>
        <v>#N/A</v>
      </c>
      <c r="GX83" s="179" t="e">
        <f t="shared" si="620"/>
        <v>#N/A</v>
      </c>
      <c r="GY83" s="179" t="e">
        <f t="shared" si="621"/>
        <v>#N/A</v>
      </c>
      <c r="GZ83" s="179" t="e">
        <f t="shared" si="622"/>
        <v>#N/A</v>
      </c>
      <c r="HA83" s="179" t="e">
        <f t="shared" si="623"/>
        <v>#N/A</v>
      </c>
      <c r="HB83" s="179" t="e">
        <f t="shared" si="624"/>
        <v>#N/A</v>
      </c>
      <c r="HC83" s="179" t="e">
        <f t="shared" si="625"/>
        <v>#N/A</v>
      </c>
      <c r="HD83" s="179" t="e">
        <f t="shared" si="626"/>
        <v>#N/A</v>
      </c>
      <c r="HE83" s="179" t="e">
        <f t="shared" si="627"/>
        <v>#N/A</v>
      </c>
      <c r="HF83" s="179" t="e">
        <f t="shared" si="628"/>
        <v>#N/A</v>
      </c>
      <c r="HG83" s="179" t="e">
        <f t="shared" si="629"/>
        <v>#N/A</v>
      </c>
      <c r="HH83" s="179" t="e">
        <f t="shared" si="630"/>
        <v>#N/A</v>
      </c>
      <c r="HI83" s="179" t="e">
        <f t="shared" si="631"/>
        <v>#N/A</v>
      </c>
      <c r="HJ83" s="179" t="e">
        <f t="shared" si="632"/>
        <v>#N/A</v>
      </c>
      <c r="HK83" s="179" t="e">
        <f t="shared" si="633"/>
        <v>#N/A</v>
      </c>
      <c r="HL83" s="179" t="e">
        <f t="shared" si="634"/>
        <v>#N/A</v>
      </c>
      <c r="HM83" s="179" t="e">
        <f t="shared" si="635"/>
        <v>#N/A</v>
      </c>
      <c r="HN83" s="179" t="e">
        <f t="shared" si="636"/>
        <v>#N/A</v>
      </c>
      <c r="HO83" s="179" t="e">
        <f t="shared" si="637"/>
        <v>#N/A</v>
      </c>
    </row>
    <row r="84" spans="1:223" hidden="1" x14ac:dyDescent="0.25">
      <c r="A84" s="4">
        <v>81</v>
      </c>
      <c r="B84" s="104" t="str">
        <f t="shared" si="511"/>
        <v/>
      </c>
      <c r="C84" s="103"/>
      <c r="D84" s="104" t="str">
        <f t="shared" si="512"/>
        <v/>
      </c>
      <c r="E84" s="38" t="str">
        <f t="shared" si="505"/>
        <v/>
      </c>
      <c r="F84" s="38" t="str">
        <f t="shared" si="506"/>
        <v/>
      </c>
      <c r="G84" s="81" t="str">
        <f t="shared" si="513"/>
        <v/>
      </c>
      <c r="H84" s="24"/>
      <c r="I84" s="61"/>
      <c r="J84" s="82" t="str">
        <f>IF(AND(B84&gt;0,C84&gt;0,D84&gt;0,NOT(ISBLANK(H84))),(D84-B84)*VLOOKUP(H84,VLookups!$A$2:$B$8,2,FALSE),"")</f>
        <v/>
      </c>
      <c r="K84" s="83" t="str">
        <f t="shared" si="507"/>
        <v/>
      </c>
      <c r="L84" s="103"/>
      <c r="M84" s="34" t="str">
        <f>IF(AND(L84&gt;0,C84&gt;0,J84&gt;0,NOT(ISBLANK(H84))),ABS(VLOOKUP($L$1,VLookups!$A$38:$B$39,2,FALSE)-_xlfn.NORM.DIST(L84,G84,J84,TRUE)),"")</f>
        <v/>
      </c>
      <c r="N84" s="102" t="str">
        <f>IF(AND($B84&gt;0,$C84&gt;0,$D84&gt;0,NOT(ISBLANK($H84))),_xlfn.NORM.INV(ABS(VLOOKUP($L$1,VLookups!$A$38:$B$39,2,FALSE)-N$3),$G84,$J84),"")</f>
        <v/>
      </c>
      <c r="O84" s="101" t="str">
        <f>IF(AND($B84&gt;0,$C84&gt;0,$D84&gt;0,NOT(ISBLANK($H84))),_xlfn.NORM.INV(ABS(VLOOKUP($L$1,VLookups!$A$38:$B$39,2,FALSE)-O$3),$G84,$J84),"")</f>
        <v/>
      </c>
      <c r="P84" s="102" t="str">
        <f>IF(AND($B84&gt;0,$C84&gt;0,$D84&gt;0,NOT(ISBLANK($H84))),_xlfn.NORM.INV(ABS(VLOOKUP($L$1,VLookups!$A$38:$B$39,2,FALSE)-P$3),$G84,$J84),"")</f>
        <v/>
      </c>
      <c r="Q84" s="101" t="str">
        <f>IF(AND($B84&gt;0,$C84&gt;0,$D84&gt;0,NOT(ISBLANK($H84))),_xlfn.NORM.INV(ABS(VLOOKUP($L$1,VLookups!$A$38:$B$39,2,FALSE)-Q$3),$G84,$J84),"")</f>
        <v/>
      </c>
      <c r="R84" s="102" t="str">
        <f>IF(AND($B84&gt;0,$C84&gt;0,$D84&gt;0,NOT(ISBLANK($H84))),_xlfn.NORM.INV(ABS(VLOOKUP($L$1,VLookups!$A$38:$B$39,2,FALSE)-R$3),$G84,$J84),"")</f>
        <v/>
      </c>
      <c r="S84" s="101" t="str">
        <f>IF(AND($B84&gt;0,$C84&gt;0,$D84&gt;0,NOT(ISBLANK($H84))),_xlfn.NORM.INV(ABS(VLOOKUP($L$1,VLookups!$A$38:$B$39,2,FALSE)-S$3),$G84,$J84),"")</f>
        <v/>
      </c>
      <c r="T84" s="5"/>
      <c r="U84" s="178" t="str">
        <f t="shared" si="514"/>
        <v/>
      </c>
      <c r="V84" s="52" t="str">
        <f t="shared" ref="V84:AO84" si="662">IF(ISNONTEXT($U84),W84-$U84,"")</f>
        <v/>
      </c>
      <c r="W84" s="52" t="str">
        <f t="shared" si="662"/>
        <v/>
      </c>
      <c r="X84" s="52" t="str">
        <f t="shared" si="662"/>
        <v/>
      </c>
      <c r="Y84" s="52" t="str">
        <f t="shared" si="662"/>
        <v/>
      </c>
      <c r="Z84" s="52" t="str">
        <f t="shared" si="662"/>
        <v/>
      </c>
      <c r="AA84" s="52" t="str">
        <f t="shared" si="662"/>
        <v/>
      </c>
      <c r="AB84" s="52" t="str">
        <f t="shared" si="662"/>
        <v/>
      </c>
      <c r="AC84" s="52" t="str">
        <f t="shared" si="662"/>
        <v/>
      </c>
      <c r="AD84" s="52" t="str">
        <f t="shared" si="662"/>
        <v/>
      </c>
      <c r="AE84" s="52" t="str">
        <f t="shared" si="662"/>
        <v/>
      </c>
      <c r="AF84" s="52" t="str">
        <f t="shared" si="662"/>
        <v/>
      </c>
      <c r="AG84" s="52" t="str">
        <f t="shared" si="662"/>
        <v/>
      </c>
      <c r="AH84" s="52" t="str">
        <f t="shared" si="662"/>
        <v/>
      </c>
      <c r="AI84" s="52" t="str">
        <f t="shared" si="662"/>
        <v/>
      </c>
      <c r="AJ84" s="52" t="str">
        <f t="shared" si="662"/>
        <v/>
      </c>
      <c r="AK84" s="52" t="str">
        <f t="shared" si="662"/>
        <v/>
      </c>
      <c r="AL84" s="52" t="str">
        <f t="shared" si="662"/>
        <v/>
      </c>
      <c r="AM84" s="52" t="str">
        <f t="shared" si="662"/>
        <v/>
      </c>
      <c r="AN84" s="52" t="str">
        <f t="shared" si="662"/>
        <v/>
      </c>
      <c r="AO84" s="52" t="str">
        <f t="shared" si="662"/>
        <v/>
      </c>
      <c r="AP84" s="193" t="str">
        <f t="shared" si="516"/>
        <v/>
      </c>
      <c r="AQ84" s="52" t="str">
        <f t="shared" ref="AQ84:DB84" si="663">IF(ISNONTEXT($U84),AP84+$U84,"")</f>
        <v/>
      </c>
      <c r="AR84" s="52" t="str">
        <f t="shared" si="663"/>
        <v/>
      </c>
      <c r="AS84" s="52" t="str">
        <f t="shared" si="663"/>
        <v/>
      </c>
      <c r="AT84" s="52" t="str">
        <f t="shared" si="663"/>
        <v/>
      </c>
      <c r="AU84" s="52" t="str">
        <f t="shared" si="663"/>
        <v/>
      </c>
      <c r="AV84" s="52" t="str">
        <f t="shared" si="663"/>
        <v/>
      </c>
      <c r="AW84" s="52" t="str">
        <f t="shared" si="663"/>
        <v/>
      </c>
      <c r="AX84" s="52" t="str">
        <f t="shared" si="663"/>
        <v/>
      </c>
      <c r="AY84" s="52" t="str">
        <f t="shared" si="663"/>
        <v/>
      </c>
      <c r="AZ84" s="52" t="str">
        <f t="shared" si="663"/>
        <v/>
      </c>
      <c r="BA84" s="52" t="str">
        <f t="shared" si="663"/>
        <v/>
      </c>
      <c r="BB84" s="52" t="str">
        <f t="shared" si="663"/>
        <v/>
      </c>
      <c r="BC84" s="52" t="str">
        <f t="shared" si="663"/>
        <v/>
      </c>
      <c r="BD84" s="52" t="str">
        <f t="shared" si="663"/>
        <v/>
      </c>
      <c r="BE84" s="52" t="str">
        <f t="shared" si="663"/>
        <v/>
      </c>
      <c r="BF84" s="52" t="str">
        <f t="shared" si="663"/>
        <v/>
      </c>
      <c r="BG84" s="52" t="str">
        <f t="shared" si="663"/>
        <v/>
      </c>
      <c r="BH84" s="52" t="str">
        <f t="shared" si="663"/>
        <v/>
      </c>
      <c r="BI84" s="52" t="str">
        <f t="shared" si="663"/>
        <v/>
      </c>
      <c r="BJ84" s="52" t="str">
        <f t="shared" si="663"/>
        <v/>
      </c>
      <c r="BK84" s="52" t="str">
        <f t="shared" si="663"/>
        <v/>
      </c>
      <c r="BL84" s="52" t="str">
        <f t="shared" si="663"/>
        <v/>
      </c>
      <c r="BM84" s="52" t="str">
        <f t="shared" si="663"/>
        <v/>
      </c>
      <c r="BN84" s="52" t="str">
        <f t="shared" si="663"/>
        <v/>
      </c>
      <c r="BO84" s="52" t="str">
        <f t="shared" si="663"/>
        <v/>
      </c>
      <c r="BP84" s="52" t="str">
        <f t="shared" si="663"/>
        <v/>
      </c>
      <c r="BQ84" s="52" t="str">
        <f t="shared" si="663"/>
        <v/>
      </c>
      <c r="BR84" s="52" t="str">
        <f t="shared" si="663"/>
        <v/>
      </c>
      <c r="BS84" s="52" t="str">
        <f t="shared" si="663"/>
        <v/>
      </c>
      <c r="BT84" s="52" t="str">
        <f t="shared" si="663"/>
        <v/>
      </c>
      <c r="BU84" s="52" t="str">
        <f t="shared" si="663"/>
        <v/>
      </c>
      <c r="BV84" s="52" t="str">
        <f t="shared" si="663"/>
        <v/>
      </c>
      <c r="BW84" s="52" t="str">
        <f t="shared" si="663"/>
        <v/>
      </c>
      <c r="BX84" s="52" t="str">
        <f t="shared" si="663"/>
        <v/>
      </c>
      <c r="BY84" s="52" t="str">
        <f t="shared" si="663"/>
        <v/>
      </c>
      <c r="BZ84" s="52" t="str">
        <f t="shared" si="663"/>
        <v/>
      </c>
      <c r="CA84" s="52" t="str">
        <f t="shared" si="663"/>
        <v/>
      </c>
      <c r="CB84" s="52" t="str">
        <f t="shared" si="663"/>
        <v/>
      </c>
      <c r="CC84" s="52" t="str">
        <f t="shared" si="663"/>
        <v/>
      </c>
      <c r="CD84" s="52" t="str">
        <f t="shared" si="663"/>
        <v/>
      </c>
      <c r="CE84" s="52" t="str">
        <f t="shared" si="663"/>
        <v/>
      </c>
      <c r="CF84" s="52" t="str">
        <f t="shared" si="663"/>
        <v/>
      </c>
      <c r="CG84" s="52" t="str">
        <f t="shared" si="663"/>
        <v/>
      </c>
      <c r="CH84" s="52" t="str">
        <f t="shared" si="663"/>
        <v/>
      </c>
      <c r="CI84" s="52" t="str">
        <f t="shared" si="663"/>
        <v/>
      </c>
      <c r="CJ84" s="52" t="str">
        <f t="shared" si="663"/>
        <v/>
      </c>
      <c r="CK84" s="52" t="str">
        <f t="shared" si="663"/>
        <v/>
      </c>
      <c r="CL84" s="52" t="str">
        <f t="shared" si="663"/>
        <v/>
      </c>
      <c r="CM84" s="52" t="str">
        <f t="shared" si="663"/>
        <v/>
      </c>
      <c r="CN84" s="52" t="str">
        <f t="shared" si="663"/>
        <v/>
      </c>
      <c r="CO84" s="52" t="str">
        <f t="shared" si="663"/>
        <v/>
      </c>
      <c r="CP84" s="52" t="str">
        <f t="shared" si="663"/>
        <v/>
      </c>
      <c r="CQ84" s="52" t="str">
        <f t="shared" si="663"/>
        <v/>
      </c>
      <c r="CR84" s="52" t="str">
        <f t="shared" si="663"/>
        <v/>
      </c>
      <c r="CS84" s="52" t="str">
        <f t="shared" si="663"/>
        <v/>
      </c>
      <c r="CT84" s="52" t="str">
        <f t="shared" si="663"/>
        <v/>
      </c>
      <c r="CU84" s="52" t="str">
        <f t="shared" si="663"/>
        <v/>
      </c>
      <c r="CV84" s="52" t="str">
        <f t="shared" si="663"/>
        <v/>
      </c>
      <c r="CW84" s="52" t="str">
        <f t="shared" si="663"/>
        <v/>
      </c>
      <c r="CX84" s="52" t="str">
        <f t="shared" si="663"/>
        <v/>
      </c>
      <c r="CY84" s="52" t="str">
        <f t="shared" si="663"/>
        <v/>
      </c>
      <c r="CZ84" s="52" t="str">
        <f t="shared" si="663"/>
        <v/>
      </c>
      <c r="DA84" s="52" t="str">
        <f t="shared" si="663"/>
        <v/>
      </c>
      <c r="DB84" s="52" t="str">
        <f t="shared" si="663"/>
        <v/>
      </c>
      <c r="DC84" s="52" t="str">
        <f t="shared" ref="DC84:DR84" si="664">IF(ISNONTEXT($U84),DB84+$U84,"")</f>
        <v/>
      </c>
      <c r="DD84" s="52" t="str">
        <f t="shared" si="664"/>
        <v/>
      </c>
      <c r="DE84" s="52" t="str">
        <f t="shared" si="664"/>
        <v/>
      </c>
      <c r="DF84" s="52" t="str">
        <f t="shared" si="664"/>
        <v/>
      </c>
      <c r="DG84" s="52" t="str">
        <f t="shared" si="664"/>
        <v/>
      </c>
      <c r="DH84" s="52" t="str">
        <f t="shared" si="664"/>
        <v/>
      </c>
      <c r="DI84" s="52" t="str">
        <f t="shared" si="664"/>
        <v/>
      </c>
      <c r="DJ84" s="52" t="str">
        <f t="shared" si="664"/>
        <v/>
      </c>
      <c r="DK84" s="52" t="str">
        <f t="shared" si="664"/>
        <v/>
      </c>
      <c r="DL84" s="52" t="str">
        <f t="shared" si="664"/>
        <v/>
      </c>
      <c r="DM84" s="52" t="str">
        <f t="shared" si="664"/>
        <v/>
      </c>
      <c r="DN84" s="52" t="str">
        <f t="shared" si="664"/>
        <v/>
      </c>
      <c r="DO84" s="52" t="str">
        <f t="shared" si="664"/>
        <v/>
      </c>
      <c r="DP84" s="52" t="str">
        <f t="shared" si="664"/>
        <v/>
      </c>
      <c r="DQ84" s="52" t="str">
        <f t="shared" si="664"/>
        <v/>
      </c>
      <c r="DR84" s="52" t="str">
        <f t="shared" si="664"/>
        <v/>
      </c>
      <c r="DS84" s="179" t="e">
        <f t="shared" si="537"/>
        <v>#N/A</v>
      </c>
      <c r="DT84" s="179" t="e">
        <f t="shared" si="538"/>
        <v>#N/A</v>
      </c>
      <c r="DU84" s="179" t="e">
        <f t="shared" si="539"/>
        <v>#N/A</v>
      </c>
      <c r="DV84" s="179" t="e">
        <f t="shared" si="540"/>
        <v>#N/A</v>
      </c>
      <c r="DW84" s="179" t="e">
        <f t="shared" si="541"/>
        <v>#N/A</v>
      </c>
      <c r="DX84" s="179" t="e">
        <f t="shared" si="542"/>
        <v>#N/A</v>
      </c>
      <c r="DY84" s="179" t="e">
        <f t="shared" si="543"/>
        <v>#N/A</v>
      </c>
      <c r="DZ84" s="179" t="e">
        <f t="shared" si="544"/>
        <v>#N/A</v>
      </c>
      <c r="EA84" s="179" t="e">
        <f t="shared" si="545"/>
        <v>#N/A</v>
      </c>
      <c r="EB84" s="179" t="e">
        <f t="shared" si="546"/>
        <v>#N/A</v>
      </c>
      <c r="EC84" s="179" t="e">
        <f t="shared" si="547"/>
        <v>#N/A</v>
      </c>
      <c r="ED84" s="179" t="e">
        <f t="shared" si="548"/>
        <v>#N/A</v>
      </c>
      <c r="EE84" s="179" t="e">
        <f t="shared" si="549"/>
        <v>#N/A</v>
      </c>
      <c r="EF84" s="179" t="e">
        <f t="shared" si="550"/>
        <v>#N/A</v>
      </c>
      <c r="EG84" s="179" t="e">
        <f t="shared" si="551"/>
        <v>#N/A</v>
      </c>
      <c r="EH84" s="179" t="e">
        <f t="shared" si="552"/>
        <v>#N/A</v>
      </c>
      <c r="EI84" s="179" t="e">
        <f t="shared" si="553"/>
        <v>#N/A</v>
      </c>
      <c r="EJ84" s="179" t="e">
        <f t="shared" si="554"/>
        <v>#N/A</v>
      </c>
      <c r="EK84" s="179" t="e">
        <f t="shared" si="555"/>
        <v>#N/A</v>
      </c>
      <c r="EL84" s="179" t="e">
        <f t="shared" si="556"/>
        <v>#N/A</v>
      </c>
      <c r="EM84" s="179" t="e">
        <f t="shared" si="557"/>
        <v>#N/A</v>
      </c>
      <c r="EN84" s="179" t="e">
        <f t="shared" si="558"/>
        <v>#N/A</v>
      </c>
      <c r="EO84" s="179" t="e">
        <f t="shared" si="559"/>
        <v>#N/A</v>
      </c>
      <c r="EP84" s="179" t="e">
        <f t="shared" si="560"/>
        <v>#N/A</v>
      </c>
      <c r="EQ84" s="179" t="e">
        <f t="shared" si="561"/>
        <v>#N/A</v>
      </c>
      <c r="ER84" s="179" t="e">
        <f t="shared" si="562"/>
        <v>#N/A</v>
      </c>
      <c r="ES84" s="179" t="e">
        <f t="shared" si="563"/>
        <v>#N/A</v>
      </c>
      <c r="ET84" s="179" t="e">
        <f t="shared" si="564"/>
        <v>#N/A</v>
      </c>
      <c r="EU84" s="179" t="e">
        <f t="shared" si="565"/>
        <v>#N/A</v>
      </c>
      <c r="EV84" s="179" t="e">
        <f t="shared" si="566"/>
        <v>#N/A</v>
      </c>
      <c r="EW84" s="179" t="e">
        <f t="shared" si="567"/>
        <v>#N/A</v>
      </c>
      <c r="EX84" s="179" t="e">
        <f t="shared" si="568"/>
        <v>#N/A</v>
      </c>
      <c r="EY84" s="179" t="e">
        <f t="shared" si="569"/>
        <v>#N/A</v>
      </c>
      <c r="EZ84" s="179" t="e">
        <f t="shared" si="570"/>
        <v>#N/A</v>
      </c>
      <c r="FA84" s="179" t="e">
        <f t="shared" si="571"/>
        <v>#N/A</v>
      </c>
      <c r="FB84" s="179" t="e">
        <f t="shared" si="572"/>
        <v>#N/A</v>
      </c>
      <c r="FC84" s="179" t="e">
        <f t="shared" si="573"/>
        <v>#N/A</v>
      </c>
      <c r="FD84" s="179" t="e">
        <f t="shared" si="574"/>
        <v>#N/A</v>
      </c>
      <c r="FE84" s="179" t="e">
        <f t="shared" si="575"/>
        <v>#N/A</v>
      </c>
      <c r="FF84" s="179" t="e">
        <f t="shared" si="576"/>
        <v>#N/A</v>
      </c>
      <c r="FG84" s="179" t="e">
        <f t="shared" si="577"/>
        <v>#N/A</v>
      </c>
      <c r="FH84" s="179" t="e">
        <f t="shared" si="578"/>
        <v>#N/A</v>
      </c>
      <c r="FI84" s="179" t="e">
        <f t="shared" si="579"/>
        <v>#N/A</v>
      </c>
      <c r="FJ84" s="179" t="e">
        <f t="shared" si="580"/>
        <v>#N/A</v>
      </c>
      <c r="FK84" s="179" t="e">
        <f t="shared" si="581"/>
        <v>#N/A</v>
      </c>
      <c r="FL84" s="179" t="e">
        <f t="shared" si="582"/>
        <v>#N/A</v>
      </c>
      <c r="FM84" s="179" t="e">
        <f t="shared" si="583"/>
        <v>#N/A</v>
      </c>
      <c r="FN84" s="179" t="e">
        <f t="shared" si="584"/>
        <v>#N/A</v>
      </c>
      <c r="FO84" s="179" t="e">
        <f t="shared" si="585"/>
        <v>#N/A</v>
      </c>
      <c r="FP84" s="179" t="e">
        <f t="shared" si="586"/>
        <v>#N/A</v>
      </c>
      <c r="FQ84" s="179" t="e">
        <f t="shared" si="587"/>
        <v>#N/A</v>
      </c>
      <c r="FR84" s="179" t="e">
        <f t="shared" si="588"/>
        <v>#N/A</v>
      </c>
      <c r="FS84" s="179" t="e">
        <f t="shared" si="589"/>
        <v>#N/A</v>
      </c>
      <c r="FT84" s="179" t="e">
        <f t="shared" si="590"/>
        <v>#N/A</v>
      </c>
      <c r="FU84" s="179" t="e">
        <f t="shared" si="591"/>
        <v>#N/A</v>
      </c>
      <c r="FV84" s="179" t="e">
        <f t="shared" si="592"/>
        <v>#N/A</v>
      </c>
      <c r="FW84" s="179" t="e">
        <f t="shared" si="593"/>
        <v>#N/A</v>
      </c>
      <c r="FX84" s="179" t="e">
        <f t="shared" si="594"/>
        <v>#N/A</v>
      </c>
      <c r="FY84" s="179" t="e">
        <f t="shared" si="595"/>
        <v>#N/A</v>
      </c>
      <c r="FZ84" s="179" t="e">
        <f t="shared" si="596"/>
        <v>#N/A</v>
      </c>
      <c r="GA84" s="179" t="e">
        <f t="shared" si="597"/>
        <v>#N/A</v>
      </c>
      <c r="GB84" s="179" t="e">
        <f t="shared" si="598"/>
        <v>#N/A</v>
      </c>
      <c r="GC84" s="179" t="e">
        <f t="shared" si="599"/>
        <v>#N/A</v>
      </c>
      <c r="GD84" s="179" t="e">
        <f t="shared" si="600"/>
        <v>#N/A</v>
      </c>
      <c r="GE84" s="179" t="e">
        <f t="shared" si="601"/>
        <v>#N/A</v>
      </c>
      <c r="GF84" s="179" t="e">
        <f t="shared" si="602"/>
        <v>#N/A</v>
      </c>
      <c r="GG84" s="179" t="e">
        <f t="shared" si="603"/>
        <v>#N/A</v>
      </c>
      <c r="GH84" s="179" t="e">
        <f t="shared" si="604"/>
        <v>#N/A</v>
      </c>
      <c r="GI84" s="179" t="e">
        <f t="shared" si="605"/>
        <v>#N/A</v>
      </c>
      <c r="GJ84" s="179" t="e">
        <f t="shared" si="606"/>
        <v>#N/A</v>
      </c>
      <c r="GK84" s="179" t="e">
        <f t="shared" si="607"/>
        <v>#N/A</v>
      </c>
      <c r="GL84" s="179" t="e">
        <f t="shared" si="608"/>
        <v>#N/A</v>
      </c>
      <c r="GM84" s="179" t="e">
        <f t="shared" si="609"/>
        <v>#N/A</v>
      </c>
      <c r="GN84" s="179" t="e">
        <f t="shared" si="610"/>
        <v>#N/A</v>
      </c>
      <c r="GO84" s="179" t="e">
        <f t="shared" si="611"/>
        <v>#N/A</v>
      </c>
      <c r="GP84" s="179" t="e">
        <f t="shared" si="612"/>
        <v>#N/A</v>
      </c>
      <c r="GQ84" s="179" t="e">
        <f t="shared" si="613"/>
        <v>#N/A</v>
      </c>
      <c r="GR84" s="179" t="e">
        <f t="shared" si="614"/>
        <v>#N/A</v>
      </c>
      <c r="GS84" s="179" t="e">
        <f t="shared" si="615"/>
        <v>#N/A</v>
      </c>
      <c r="GT84" s="179" t="e">
        <f t="shared" si="616"/>
        <v>#N/A</v>
      </c>
      <c r="GU84" s="179" t="e">
        <f t="shared" si="617"/>
        <v>#N/A</v>
      </c>
      <c r="GV84" s="179" t="e">
        <f t="shared" si="618"/>
        <v>#N/A</v>
      </c>
      <c r="GW84" s="179" t="e">
        <f t="shared" si="619"/>
        <v>#N/A</v>
      </c>
      <c r="GX84" s="179" t="e">
        <f t="shared" si="620"/>
        <v>#N/A</v>
      </c>
      <c r="GY84" s="179" t="e">
        <f t="shared" si="621"/>
        <v>#N/A</v>
      </c>
      <c r="GZ84" s="179" t="e">
        <f t="shared" si="622"/>
        <v>#N/A</v>
      </c>
      <c r="HA84" s="179" t="e">
        <f t="shared" si="623"/>
        <v>#N/A</v>
      </c>
      <c r="HB84" s="179" t="e">
        <f t="shared" si="624"/>
        <v>#N/A</v>
      </c>
      <c r="HC84" s="179" t="e">
        <f t="shared" si="625"/>
        <v>#N/A</v>
      </c>
      <c r="HD84" s="179" t="e">
        <f t="shared" si="626"/>
        <v>#N/A</v>
      </c>
      <c r="HE84" s="179" t="e">
        <f t="shared" si="627"/>
        <v>#N/A</v>
      </c>
      <c r="HF84" s="179" t="e">
        <f t="shared" si="628"/>
        <v>#N/A</v>
      </c>
      <c r="HG84" s="179" t="e">
        <f t="shared" si="629"/>
        <v>#N/A</v>
      </c>
      <c r="HH84" s="179" t="e">
        <f t="shared" si="630"/>
        <v>#N/A</v>
      </c>
      <c r="HI84" s="179" t="e">
        <f t="shared" si="631"/>
        <v>#N/A</v>
      </c>
      <c r="HJ84" s="179" t="e">
        <f t="shared" si="632"/>
        <v>#N/A</v>
      </c>
      <c r="HK84" s="179" t="e">
        <f t="shared" si="633"/>
        <v>#N/A</v>
      </c>
      <c r="HL84" s="179" t="e">
        <f t="shared" si="634"/>
        <v>#N/A</v>
      </c>
      <c r="HM84" s="179" t="e">
        <f t="shared" si="635"/>
        <v>#N/A</v>
      </c>
      <c r="HN84" s="179" t="e">
        <f t="shared" si="636"/>
        <v>#N/A</v>
      </c>
      <c r="HO84" s="179" t="e">
        <f t="shared" si="637"/>
        <v>#N/A</v>
      </c>
    </row>
    <row r="85" spans="1:223" hidden="1" x14ac:dyDescent="0.25">
      <c r="A85" s="4">
        <v>82</v>
      </c>
      <c r="B85" s="104" t="str">
        <f t="shared" si="511"/>
        <v/>
      </c>
      <c r="C85" s="103"/>
      <c r="D85" s="104" t="str">
        <f t="shared" si="512"/>
        <v/>
      </c>
      <c r="E85" s="38" t="str">
        <f t="shared" si="505"/>
        <v/>
      </c>
      <c r="F85" s="38" t="str">
        <f t="shared" si="506"/>
        <v/>
      </c>
      <c r="G85" s="81" t="str">
        <f t="shared" si="513"/>
        <v/>
      </c>
      <c r="H85" s="24"/>
      <c r="I85" s="61"/>
      <c r="J85" s="82" t="str">
        <f>IF(AND(B85&gt;0,C85&gt;0,D85&gt;0,NOT(ISBLANK(H85))),(D85-B85)*VLOOKUP(H85,VLookups!$A$2:$B$8,2,FALSE),"")</f>
        <v/>
      </c>
      <c r="K85" s="83" t="str">
        <f t="shared" si="507"/>
        <v/>
      </c>
      <c r="L85" s="103"/>
      <c r="M85" s="34" t="str">
        <f>IF(AND(L85&gt;0,C85&gt;0,J85&gt;0,NOT(ISBLANK(H85))),ABS(VLOOKUP($L$1,VLookups!$A$38:$B$39,2,FALSE)-_xlfn.NORM.DIST(L85,G85,J85,TRUE)),"")</f>
        <v/>
      </c>
      <c r="N85" s="102" t="str">
        <f>IF(AND($B85&gt;0,$C85&gt;0,$D85&gt;0,NOT(ISBLANK($H85))),_xlfn.NORM.INV(ABS(VLOOKUP($L$1,VLookups!$A$38:$B$39,2,FALSE)-N$3),$G85,$J85),"")</f>
        <v/>
      </c>
      <c r="O85" s="101" t="str">
        <f>IF(AND($B85&gt;0,$C85&gt;0,$D85&gt;0,NOT(ISBLANK($H85))),_xlfn.NORM.INV(ABS(VLOOKUP($L$1,VLookups!$A$38:$B$39,2,FALSE)-O$3),$G85,$J85),"")</f>
        <v/>
      </c>
      <c r="P85" s="102" t="str">
        <f>IF(AND($B85&gt;0,$C85&gt;0,$D85&gt;0,NOT(ISBLANK($H85))),_xlfn.NORM.INV(ABS(VLOOKUP($L$1,VLookups!$A$38:$B$39,2,FALSE)-P$3),$G85,$J85),"")</f>
        <v/>
      </c>
      <c r="Q85" s="101" t="str">
        <f>IF(AND($B85&gt;0,$C85&gt;0,$D85&gt;0,NOT(ISBLANK($H85))),_xlfn.NORM.INV(ABS(VLOOKUP($L$1,VLookups!$A$38:$B$39,2,FALSE)-Q$3),$G85,$J85),"")</f>
        <v/>
      </c>
      <c r="R85" s="102" t="str">
        <f>IF(AND($B85&gt;0,$C85&gt;0,$D85&gt;0,NOT(ISBLANK($H85))),_xlfn.NORM.INV(ABS(VLOOKUP($L$1,VLookups!$A$38:$B$39,2,FALSE)-R$3),$G85,$J85),"")</f>
        <v/>
      </c>
      <c r="S85" s="101" t="str">
        <f>IF(AND($B85&gt;0,$C85&gt;0,$D85&gt;0,NOT(ISBLANK($H85))),_xlfn.NORM.INV(ABS(VLOOKUP($L$1,VLookups!$A$38:$B$39,2,FALSE)-S$3),$G85,$J85),"")</f>
        <v/>
      </c>
      <c r="T85" s="5"/>
      <c r="U85" s="178" t="str">
        <f t="shared" si="514"/>
        <v/>
      </c>
      <c r="V85" s="52" t="str">
        <f t="shared" ref="V85:AO85" si="665">IF(ISNONTEXT($U85),W85-$U85,"")</f>
        <v/>
      </c>
      <c r="W85" s="52" t="str">
        <f t="shared" si="665"/>
        <v/>
      </c>
      <c r="X85" s="52" t="str">
        <f t="shared" si="665"/>
        <v/>
      </c>
      <c r="Y85" s="52" t="str">
        <f t="shared" si="665"/>
        <v/>
      </c>
      <c r="Z85" s="52" t="str">
        <f t="shared" si="665"/>
        <v/>
      </c>
      <c r="AA85" s="52" t="str">
        <f t="shared" si="665"/>
        <v/>
      </c>
      <c r="AB85" s="52" t="str">
        <f t="shared" si="665"/>
        <v/>
      </c>
      <c r="AC85" s="52" t="str">
        <f t="shared" si="665"/>
        <v/>
      </c>
      <c r="AD85" s="52" t="str">
        <f t="shared" si="665"/>
        <v/>
      </c>
      <c r="AE85" s="52" t="str">
        <f t="shared" si="665"/>
        <v/>
      </c>
      <c r="AF85" s="52" t="str">
        <f t="shared" si="665"/>
        <v/>
      </c>
      <c r="AG85" s="52" t="str">
        <f t="shared" si="665"/>
        <v/>
      </c>
      <c r="AH85" s="52" t="str">
        <f t="shared" si="665"/>
        <v/>
      </c>
      <c r="AI85" s="52" t="str">
        <f t="shared" si="665"/>
        <v/>
      </c>
      <c r="AJ85" s="52" t="str">
        <f t="shared" si="665"/>
        <v/>
      </c>
      <c r="AK85" s="52" t="str">
        <f t="shared" si="665"/>
        <v/>
      </c>
      <c r="AL85" s="52" t="str">
        <f t="shared" si="665"/>
        <v/>
      </c>
      <c r="AM85" s="52" t="str">
        <f t="shared" si="665"/>
        <v/>
      </c>
      <c r="AN85" s="52" t="str">
        <f t="shared" si="665"/>
        <v/>
      </c>
      <c r="AO85" s="52" t="str">
        <f t="shared" si="665"/>
        <v/>
      </c>
      <c r="AP85" s="193" t="str">
        <f t="shared" si="516"/>
        <v/>
      </c>
      <c r="AQ85" s="52" t="str">
        <f t="shared" ref="AQ85:DB85" si="666">IF(ISNONTEXT($U85),AP85+$U85,"")</f>
        <v/>
      </c>
      <c r="AR85" s="52" t="str">
        <f t="shared" si="666"/>
        <v/>
      </c>
      <c r="AS85" s="52" t="str">
        <f t="shared" si="666"/>
        <v/>
      </c>
      <c r="AT85" s="52" t="str">
        <f t="shared" si="666"/>
        <v/>
      </c>
      <c r="AU85" s="52" t="str">
        <f t="shared" si="666"/>
        <v/>
      </c>
      <c r="AV85" s="52" t="str">
        <f t="shared" si="666"/>
        <v/>
      </c>
      <c r="AW85" s="52" t="str">
        <f t="shared" si="666"/>
        <v/>
      </c>
      <c r="AX85" s="52" t="str">
        <f t="shared" si="666"/>
        <v/>
      </c>
      <c r="AY85" s="52" t="str">
        <f t="shared" si="666"/>
        <v/>
      </c>
      <c r="AZ85" s="52" t="str">
        <f t="shared" si="666"/>
        <v/>
      </c>
      <c r="BA85" s="52" t="str">
        <f t="shared" si="666"/>
        <v/>
      </c>
      <c r="BB85" s="52" t="str">
        <f t="shared" si="666"/>
        <v/>
      </c>
      <c r="BC85" s="52" t="str">
        <f t="shared" si="666"/>
        <v/>
      </c>
      <c r="BD85" s="52" t="str">
        <f t="shared" si="666"/>
        <v/>
      </c>
      <c r="BE85" s="52" t="str">
        <f t="shared" si="666"/>
        <v/>
      </c>
      <c r="BF85" s="52" t="str">
        <f t="shared" si="666"/>
        <v/>
      </c>
      <c r="BG85" s="52" t="str">
        <f t="shared" si="666"/>
        <v/>
      </c>
      <c r="BH85" s="52" t="str">
        <f t="shared" si="666"/>
        <v/>
      </c>
      <c r="BI85" s="52" t="str">
        <f t="shared" si="666"/>
        <v/>
      </c>
      <c r="BJ85" s="52" t="str">
        <f t="shared" si="666"/>
        <v/>
      </c>
      <c r="BK85" s="52" t="str">
        <f t="shared" si="666"/>
        <v/>
      </c>
      <c r="BL85" s="52" t="str">
        <f t="shared" si="666"/>
        <v/>
      </c>
      <c r="BM85" s="52" t="str">
        <f t="shared" si="666"/>
        <v/>
      </c>
      <c r="BN85" s="52" t="str">
        <f t="shared" si="666"/>
        <v/>
      </c>
      <c r="BO85" s="52" t="str">
        <f t="shared" si="666"/>
        <v/>
      </c>
      <c r="BP85" s="52" t="str">
        <f t="shared" si="666"/>
        <v/>
      </c>
      <c r="BQ85" s="52" t="str">
        <f t="shared" si="666"/>
        <v/>
      </c>
      <c r="BR85" s="52" t="str">
        <f t="shared" si="666"/>
        <v/>
      </c>
      <c r="BS85" s="52" t="str">
        <f t="shared" si="666"/>
        <v/>
      </c>
      <c r="BT85" s="52" t="str">
        <f t="shared" si="666"/>
        <v/>
      </c>
      <c r="BU85" s="52" t="str">
        <f t="shared" si="666"/>
        <v/>
      </c>
      <c r="BV85" s="52" t="str">
        <f t="shared" si="666"/>
        <v/>
      </c>
      <c r="BW85" s="52" t="str">
        <f t="shared" si="666"/>
        <v/>
      </c>
      <c r="BX85" s="52" t="str">
        <f t="shared" si="666"/>
        <v/>
      </c>
      <c r="BY85" s="52" t="str">
        <f t="shared" si="666"/>
        <v/>
      </c>
      <c r="BZ85" s="52" t="str">
        <f t="shared" si="666"/>
        <v/>
      </c>
      <c r="CA85" s="52" t="str">
        <f t="shared" si="666"/>
        <v/>
      </c>
      <c r="CB85" s="52" t="str">
        <f t="shared" si="666"/>
        <v/>
      </c>
      <c r="CC85" s="52" t="str">
        <f t="shared" si="666"/>
        <v/>
      </c>
      <c r="CD85" s="52" t="str">
        <f t="shared" si="666"/>
        <v/>
      </c>
      <c r="CE85" s="52" t="str">
        <f t="shared" si="666"/>
        <v/>
      </c>
      <c r="CF85" s="52" t="str">
        <f t="shared" si="666"/>
        <v/>
      </c>
      <c r="CG85" s="52" t="str">
        <f t="shared" si="666"/>
        <v/>
      </c>
      <c r="CH85" s="52" t="str">
        <f t="shared" si="666"/>
        <v/>
      </c>
      <c r="CI85" s="52" t="str">
        <f t="shared" si="666"/>
        <v/>
      </c>
      <c r="CJ85" s="52" t="str">
        <f t="shared" si="666"/>
        <v/>
      </c>
      <c r="CK85" s="52" t="str">
        <f t="shared" si="666"/>
        <v/>
      </c>
      <c r="CL85" s="52" t="str">
        <f t="shared" si="666"/>
        <v/>
      </c>
      <c r="CM85" s="52" t="str">
        <f t="shared" si="666"/>
        <v/>
      </c>
      <c r="CN85" s="52" t="str">
        <f t="shared" si="666"/>
        <v/>
      </c>
      <c r="CO85" s="52" t="str">
        <f t="shared" si="666"/>
        <v/>
      </c>
      <c r="CP85" s="52" t="str">
        <f t="shared" si="666"/>
        <v/>
      </c>
      <c r="CQ85" s="52" t="str">
        <f t="shared" si="666"/>
        <v/>
      </c>
      <c r="CR85" s="52" t="str">
        <f t="shared" si="666"/>
        <v/>
      </c>
      <c r="CS85" s="52" t="str">
        <f t="shared" si="666"/>
        <v/>
      </c>
      <c r="CT85" s="52" t="str">
        <f t="shared" si="666"/>
        <v/>
      </c>
      <c r="CU85" s="52" t="str">
        <f t="shared" si="666"/>
        <v/>
      </c>
      <c r="CV85" s="52" t="str">
        <f t="shared" si="666"/>
        <v/>
      </c>
      <c r="CW85" s="52" t="str">
        <f t="shared" si="666"/>
        <v/>
      </c>
      <c r="CX85" s="52" t="str">
        <f t="shared" si="666"/>
        <v/>
      </c>
      <c r="CY85" s="52" t="str">
        <f t="shared" si="666"/>
        <v/>
      </c>
      <c r="CZ85" s="52" t="str">
        <f t="shared" si="666"/>
        <v/>
      </c>
      <c r="DA85" s="52" t="str">
        <f t="shared" si="666"/>
        <v/>
      </c>
      <c r="DB85" s="52" t="str">
        <f t="shared" si="666"/>
        <v/>
      </c>
      <c r="DC85" s="52" t="str">
        <f t="shared" ref="DC85:DR85" si="667">IF(ISNONTEXT($U85),DB85+$U85,"")</f>
        <v/>
      </c>
      <c r="DD85" s="52" t="str">
        <f t="shared" si="667"/>
        <v/>
      </c>
      <c r="DE85" s="52" t="str">
        <f t="shared" si="667"/>
        <v/>
      </c>
      <c r="DF85" s="52" t="str">
        <f t="shared" si="667"/>
        <v/>
      </c>
      <c r="DG85" s="52" t="str">
        <f t="shared" si="667"/>
        <v/>
      </c>
      <c r="DH85" s="52" t="str">
        <f t="shared" si="667"/>
        <v/>
      </c>
      <c r="DI85" s="52" t="str">
        <f t="shared" si="667"/>
        <v/>
      </c>
      <c r="DJ85" s="52" t="str">
        <f t="shared" si="667"/>
        <v/>
      </c>
      <c r="DK85" s="52" t="str">
        <f t="shared" si="667"/>
        <v/>
      </c>
      <c r="DL85" s="52" t="str">
        <f t="shared" si="667"/>
        <v/>
      </c>
      <c r="DM85" s="52" t="str">
        <f t="shared" si="667"/>
        <v/>
      </c>
      <c r="DN85" s="52" t="str">
        <f t="shared" si="667"/>
        <v/>
      </c>
      <c r="DO85" s="52" t="str">
        <f t="shared" si="667"/>
        <v/>
      </c>
      <c r="DP85" s="52" t="str">
        <f t="shared" si="667"/>
        <v/>
      </c>
      <c r="DQ85" s="52" t="str">
        <f t="shared" si="667"/>
        <v/>
      </c>
      <c r="DR85" s="52" t="str">
        <f t="shared" si="667"/>
        <v/>
      </c>
      <c r="DS85" s="179" t="e">
        <f t="shared" si="537"/>
        <v>#N/A</v>
      </c>
      <c r="DT85" s="179" t="e">
        <f t="shared" si="538"/>
        <v>#N/A</v>
      </c>
      <c r="DU85" s="179" t="e">
        <f t="shared" si="539"/>
        <v>#N/A</v>
      </c>
      <c r="DV85" s="179" t="e">
        <f t="shared" si="540"/>
        <v>#N/A</v>
      </c>
      <c r="DW85" s="179" t="e">
        <f t="shared" si="541"/>
        <v>#N/A</v>
      </c>
      <c r="DX85" s="179" t="e">
        <f t="shared" si="542"/>
        <v>#N/A</v>
      </c>
      <c r="DY85" s="179" t="e">
        <f t="shared" si="543"/>
        <v>#N/A</v>
      </c>
      <c r="DZ85" s="179" t="e">
        <f t="shared" si="544"/>
        <v>#N/A</v>
      </c>
      <c r="EA85" s="179" t="e">
        <f t="shared" si="545"/>
        <v>#N/A</v>
      </c>
      <c r="EB85" s="179" t="e">
        <f t="shared" si="546"/>
        <v>#N/A</v>
      </c>
      <c r="EC85" s="179" t="e">
        <f t="shared" si="547"/>
        <v>#N/A</v>
      </c>
      <c r="ED85" s="179" t="e">
        <f t="shared" si="548"/>
        <v>#N/A</v>
      </c>
      <c r="EE85" s="179" t="e">
        <f t="shared" si="549"/>
        <v>#N/A</v>
      </c>
      <c r="EF85" s="179" t="e">
        <f t="shared" si="550"/>
        <v>#N/A</v>
      </c>
      <c r="EG85" s="179" t="e">
        <f t="shared" si="551"/>
        <v>#N/A</v>
      </c>
      <c r="EH85" s="179" t="e">
        <f t="shared" si="552"/>
        <v>#N/A</v>
      </c>
      <c r="EI85" s="179" t="e">
        <f t="shared" si="553"/>
        <v>#N/A</v>
      </c>
      <c r="EJ85" s="179" t="e">
        <f t="shared" si="554"/>
        <v>#N/A</v>
      </c>
      <c r="EK85" s="179" t="e">
        <f t="shared" si="555"/>
        <v>#N/A</v>
      </c>
      <c r="EL85" s="179" t="e">
        <f t="shared" si="556"/>
        <v>#N/A</v>
      </c>
      <c r="EM85" s="179" t="e">
        <f t="shared" si="557"/>
        <v>#N/A</v>
      </c>
      <c r="EN85" s="179" t="e">
        <f t="shared" si="558"/>
        <v>#N/A</v>
      </c>
      <c r="EO85" s="179" t="e">
        <f t="shared" si="559"/>
        <v>#N/A</v>
      </c>
      <c r="EP85" s="179" t="e">
        <f t="shared" si="560"/>
        <v>#N/A</v>
      </c>
      <c r="EQ85" s="179" t="e">
        <f t="shared" si="561"/>
        <v>#N/A</v>
      </c>
      <c r="ER85" s="179" t="e">
        <f t="shared" si="562"/>
        <v>#N/A</v>
      </c>
      <c r="ES85" s="179" t="e">
        <f t="shared" si="563"/>
        <v>#N/A</v>
      </c>
      <c r="ET85" s="179" t="e">
        <f t="shared" si="564"/>
        <v>#N/A</v>
      </c>
      <c r="EU85" s="179" t="e">
        <f t="shared" si="565"/>
        <v>#N/A</v>
      </c>
      <c r="EV85" s="179" t="e">
        <f t="shared" si="566"/>
        <v>#N/A</v>
      </c>
      <c r="EW85" s="179" t="e">
        <f t="shared" si="567"/>
        <v>#N/A</v>
      </c>
      <c r="EX85" s="179" t="e">
        <f t="shared" si="568"/>
        <v>#N/A</v>
      </c>
      <c r="EY85" s="179" t="e">
        <f t="shared" si="569"/>
        <v>#N/A</v>
      </c>
      <c r="EZ85" s="179" t="e">
        <f t="shared" si="570"/>
        <v>#N/A</v>
      </c>
      <c r="FA85" s="179" t="e">
        <f t="shared" si="571"/>
        <v>#N/A</v>
      </c>
      <c r="FB85" s="179" t="e">
        <f t="shared" si="572"/>
        <v>#N/A</v>
      </c>
      <c r="FC85" s="179" t="e">
        <f t="shared" si="573"/>
        <v>#N/A</v>
      </c>
      <c r="FD85" s="179" t="e">
        <f t="shared" si="574"/>
        <v>#N/A</v>
      </c>
      <c r="FE85" s="179" t="e">
        <f t="shared" si="575"/>
        <v>#N/A</v>
      </c>
      <c r="FF85" s="179" t="e">
        <f t="shared" si="576"/>
        <v>#N/A</v>
      </c>
      <c r="FG85" s="179" t="e">
        <f t="shared" si="577"/>
        <v>#N/A</v>
      </c>
      <c r="FH85" s="179" t="e">
        <f t="shared" si="578"/>
        <v>#N/A</v>
      </c>
      <c r="FI85" s="179" t="e">
        <f t="shared" si="579"/>
        <v>#N/A</v>
      </c>
      <c r="FJ85" s="179" t="e">
        <f t="shared" si="580"/>
        <v>#N/A</v>
      </c>
      <c r="FK85" s="179" t="e">
        <f t="shared" si="581"/>
        <v>#N/A</v>
      </c>
      <c r="FL85" s="179" t="e">
        <f t="shared" si="582"/>
        <v>#N/A</v>
      </c>
      <c r="FM85" s="179" t="e">
        <f t="shared" si="583"/>
        <v>#N/A</v>
      </c>
      <c r="FN85" s="179" t="e">
        <f t="shared" si="584"/>
        <v>#N/A</v>
      </c>
      <c r="FO85" s="179" t="e">
        <f t="shared" si="585"/>
        <v>#N/A</v>
      </c>
      <c r="FP85" s="179" t="e">
        <f t="shared" si="586"/>
        <v>#N/A</v>
      </c>
      <c r="FQ85" s="179" t="e">
        <f t="shared" si="587"/>
        <v>#N/A</v>
      </c>
      <c r="FR85" s="179" t="e">
        <f t="shared" si="588"/>
        <v>#N/A</v>
      </c>
      <c r="FS85" s="179" t="e">
        <f t="shared" si="589"/>
        <v>#N/A</v>
      </c>
      <c r="FT85" s="179" t="e">
        <f t="shared" si="590"/>
        <v>#N/A</v>
      </c>
      <c r="FU85" s="179" t="e">
        <f t="shared" si="591"/>
        <v>#N/A</v>
      </c>
      <c r="FV85" s="179" t="e">
        <f t="shared" si="592"/>
        <v>#N/A</v>
      </c>
      <c r="FW85" s="179" t="e">
        <f t="shared" si="593"/>
        <v>#N/A</v>
      </c>
      <c r="FX85" s="179" t="e">
        <f t="shared" si="594"/>
        <v>#N/A</v>
      </c>
      <c r="FY85" s="179" t="e">
        <f t="shared" si="595"/>
        <v>#N/A</v>
      </c>
      <c r="FZ85" s="179" t="e">
        <f t="shared" si="596"/>
        <v>#N/A</v>
      </c>
      <c r="GA85" s="179" t="e">
        <f t="shared" si="597"/>
        <v>#N/A</v>
      </c>
      <c r="GB85" s="179" t="e">
        <f t="shared" si="598"/>
        <v>#N/A</v>
      </c>
      <c r="GC85" s="179" t="e">
        <f t="shared" si="599"/>
        <v>#N/A</v>
      </c>
      <c r="GD85" s="179" t="e">
        <f t="shared" si="600"/>
        <v>#N/A</v>
      </c>
      <c r="GE85" s="179" t="e">
        <f t="shared" si="601"/>
        <v>#N/A</v>
      </c>
      <c r="GF85" s="179" t="e">
        <f t="shared" si="602"/>
        <v>#N/A</v>
      </c>
      <c r="GG85" s="179" t="e">
        <f t="shared" si="603"/>
        <v>#N/A</v>
      </c>
      <c r="GH85" s="179" t="e">
        <f t="shared" si="604"/>
        <v>#N/A</v>
      </c>
      <c r="GI85" s="179" t="e">
        <f t="shared" si="605"/>
        <v>#N/A</v>
      </c>
      <c r="GJ85" s="179" t="e">
        <f t="shared" si="606"/>
        <v>#N/A</v>
      </c>
      <c r="GK85" s="179" t="e">
        <f t="shared" si="607"/>
        <v>#N/A</v>
      </c>
      <c r="GL85" s="179" t="e">
        <f t="shared" si="608"/>
        <v>#N/A</v>
      </c>
      <c r="GM85" s="179" t="e">
        <f t="shared" si="609"/>
        <v>#N/A</v>
      </c>
      <c r="GN85" s="179" t="e">
        <f t="shared" si="610"/>
        <v>#N/A</v>
      </c>
      <c r="GO85" s="179" t="e">
        <f t="shared" si="611"/>
        <v>#N/A</v>
      </c>
      <c r="GP85" s="179" t="e">
        <f t="shared" si="612"/>
        <v>#N/A</v>
      </c>
      <c r="GQ85" s="179" t="e">
        <f t="shared" si="613"/>
        <v>#N/A</v>
      </c>
      <c r="GR85" s="179" t="e">
        <f t="shared" si="614"/>
        <v>#N/A</v>
      </c>
      <c r="GS85" s="179" t="e">
        <f t="shared" si="615"/>
        <v>#N/A</v>
      </c>
      <c r="GT85" s="179" t="e">
        <f t="shared" si="616"/>
        <v>#N/A</v>
      </c>
      <c r="GU85" s="179" t="e">
        <f t="shared" si="617"/>
        <v>#N/A</v>
      </c>
      <c r="GV85" s="179" t="e">
        <f t="shared" si="618"/>
        <v>#N/A</v>
      </c>
      <c r="GW85" s="179" t="e">
        <f t="shared" si="619"/>
        <v>#N/A</v>
      </c>
      <c r="GX85" s="179" t="e">
        <f t="shared" si="620"/>
        <v>#N/A</v>
      </c>
      <c r="GY85" s="179" t="e">
        <f t="shared" si="621"/>
        <v>#N/A</v>
      </c>
      <c r="GZ85" s="179" t="e">
        <f t="shared" si="622"/>
        <v>#N/A</v>
      </c>
      <c r="HA85" s="179" t="e">
        <f t="shared" si="623"/>
        <v>#N/A</v>
      </c>
      <c r="HB85" s="179" t="e">
        <f t="shared" si="624"/>
        <v>#N/A</v>
      </c>
      <c r="HC85" s="179" t="e">
        <f t="shared" si="625"/>
        <v>#N/A</v>
      </c>
      <c r="HD85" s="179" t="e">
        <f t="shared" si="626"/>
        <v>#N/A</v>
      </c>
      <c r="HE85" s="179" t="e">
        <f t="shared" si="627"/>
        <v>#N/A</v>
      </c>
      <c r="HF85" s="179" t="e">
        <f t="shared" si="628"/>
        <v>#N/A</v>
      </c>
      <c r="HG85" s="179" t="e">
        <f t="shared" si="629"/>
        <v>#N/A</v>
      </c>
      <c r="HH85" s="179" t="e">
        <f t="shared" si="630"/>
        <v>#N/A</v>
      </c>
      <c r="HI85" s="179" t="e">
        <f t="shared" si="631"/>
        <v>#N/A</v>
      </c>
      <c r="HJ85" s="179" t="e">
        <f t="shared" si="632"/>
        <v>#N/A</v>
      </c>
      <c r="HK85" s="179" t="e">
        <f t="shared" si="633"/>
        <v>#N/A</v>
      </c>
      <c r="HL85" s="179" t="e">
        <f t="shared" si="634"/>
        <v>#N/A</v>
      </c>
      <c r="HM85" s="179" t="e">
        <f t="shared" si="635"/>
        <v>#N/A</v>
      </c>
      <c r="HN85" s="179" t="e">
        <f t="shared" si="636"/>
        <v>#N/A</v>
      </c>
      <c r="HO85" s="179" t="e">
        <f t="shared" si="637"/>
        <v>#N/A</v>
      </c>
    </row>
    <row r="86" spans="1:223" hidden="1" x14ac:dyDescent="0.25">
      <c r="A86" s="4">
        <v>83</v>
      </c>
      <c r="B86" s="104" t="str">
        <f t="shared" si="511"/>
        <v/>
      </c>
      <c r="C86" s="103"/>
      <c r="D86" s="104" t="str">
        <f t="shared" si="512"/>
        <v/>
      </c>
      <c r="E86" s="38" t="str">
        <f t="shared" si="505"/>
        <v/>
      </c>
      <c r="F86" s="38" t="str">
        <f t="shared" si="506"/>
        <v/>
      </c>
      <c r="G86" s="81" t="str">
        <f t="shared" si="513"/>
        <v/>
      </c>
      <c r="H86" s="24"/>
      <c r="I86" s="61"/>
      <c r="J86" s="82" t="str">
        <f>IF(AND(B86&gt;0,C86&gt;0,D86&gt;0,NOT(ISBLANK(H86))),(D86-B86)*VLOOKUP(H86,VLookups!$A$2:$B$8,2,FALSE),"")</f>
        <v/>
      </c>
      <c r="K86" s="83" t="str">
        <f t="shared" si="507"/>
        <v/>
      </c>
      <c r="L86" s="103"/>
      <c r="M86" s="34" t="str">
        <f>IF(AND(L86&gt;0,C86&gt;0,J86&gt;0,NOT(ISBLANK(H86))),ABS(VLOOKUP($L$1,VLookups!$A$38:$B$39,2,FALSE)-_xlfn.NORM.DIST(L86,G86,J86,TRUE)),"")</f>
        <v/>
      </c>
      <c r="N86" s="102" t="str">
        <f>IF(AND($B86&gt;0,$C86&gt;0,$D86&gt;0,NOT(ISBLANK($H86))),_xlfn.NORM.INV(ABS(VLOOKUP($L$1,VLookups!$A$38:$B$39,2,FALSE)-N$3),$G86,$J86),"")</f>
        <v/>
      </c>
      <c r="O86" s="101" t="str">
        <f>IF(AND($B86&gt;0,$C86&gt;0,$D86&gt;0,NOT(ISBLANK($H86))),_xlfn.NORM.INV(ABS(VLOOKUP($L$1,VLookups!$A$38:$B$39,2,FALSE)-O$3),$G86,$J86),"")</f>
        <v/>
      </c>
      <c r="P86" s="102" t="str">
        <f>IF(AND($B86&gt;0,$C86&gt;0,$D86&gt;0,NOT(ISBLANK($H86))),_xlfn.NORM.INV(ABS(VLOOKUP($L$1,VLookups!$A$38:$B$39,2,FALSE)-P$3),$G86,$J86),"")</f>
        <v/>
      </c>
      <c r="Q86" s="101" t="str">
        <f>IF(AND($B86&gt;0,$C86&gt;0,$D86&gt;0,NOT(ISBLANK($H86))),_xlfn.NORM.INV(ABS(VLOOKUP($L$1,VLookups!$A$38:$B$39,2,FALSE)-Q$3),$G86,$J86),"")</f>
        <v/>
      </c>
      <c r="R86" s="102" t="str">
        <f>IF(AND($B86&gt;0,$C86&gt;0,$D86&gt;0,NOT(ISBLANK($H86))),_xlfn.NORM.INV(ABS(VLOOKUP($L$1,VLookups!$A$38:$B$39,2,FALSE)-R$3),$G86,$J86),"")</f>
        <v/>
      </c>
      <c r="S86" s="101" t="str">
        <f>IF(AND($B86&gt;0,$C86&gt;0,$D86&gt;0,NOT(ISBLANK($H86))),_xlfn.NORM.INV(ABS(VLOOKUP($L$1,VLookups!$A$38:$B$39,2,FALSE)-S$3),$G86,$J86),"")</f>
        <v/>
      </c>
      <c r="T86" s="5"/>
      <c r="U86" s="178" t="str">
        <f t="shared" si="514"/>
        <v/>
      </c>
      <c r="V86" s="52" t="str">
        <f t="shared" ref="V86:AO86" si="668">IF(ISNONTEXT($U86),W86-$U86,"")</f>
        <v/>
      </c>
      <c r="W86" s="52" t="str">
        <f t="shared" si="668"/>
        <v/>
      </c>
      <c r="X86" s="52" t="str">
        <f t="shared" si="668"/>
        <v/>
      </c>
      <c r="Y86" s="52" t="str">
        <f t="shared" si="668"/>
        <v/>
      </c>
      <c r="Z86" s="52" t="str">
        <f t="shared" si="668"/>
        <v/>
      </c>
      <c r="AA86" s="52" t="str">
        <f t="shared" si="668"/>
        <v/>
      </c>
      <c r="AB86" s="52" t="str">
        <f t="shared" si="668"/>
        <v/>
      </c>
      <c r="AC86" s="52" t="str">
        <f t="shared" si="668"/>
        <v/>
      </c>
      <c r="AD86" s="52" t="str">
        <f t="shared" si="668"/>
        <v/>
      </c>
      <c r="AE86" s="52" t="str">
        <f t="shared" si="668"/>
        <v/>
      </c>
      <c r="AF86" s="52" t="str">
        <f t="shared" si="668"/>
        <v/>
      </c>
      <c r="AG86" s="52" t="str">
        <f t="shared" si="668"/>
        <v/>
      </c>
      <c r="AH86" s="52" t="str">
        <f t="shared" si="668"/>
        <v/>
      </c>
      <c r="AI86" s="52" t="str">
        <f t="shared" si="668"/>
        <v/>
      </c>
      <c r="AJ86" s="52" t="str">
        <f t="shared" si="668"/>
        <v/>
      </c>
      <c r="AK86" s="52" t="str">
        <f t="shared" si="668"/>
        <v/>
      </c>
      <c r="AL86" s="52" t="str">
        <f t="shared" si="668"/>
        <v/>
      </c>
      <c r="AM86" s="52" t="str">
        <f t="shared" si="668"/>
        <v/>
      </c>
      <c r="AN86" s="52" t="str">
        <f t="shared" si="668"/>
        <v/>
      </c>
      <c r="AO86" s="52" t="str">
        <f t="shared" si="668"/>
        <v/>
      </c>
      <c r="AP86" s="193" t="str">
        <f t="shared" si="516"/>
        <v/>
      </c>
      <c r="AQ86" s="52" t="str">
        <f t="shared" ref="AQ86:DB86" si="669">IF(ISNONTEXT($U86),AP86+$U86,"")</f>
        <v/>
      </c>
      <c r="AR86" s="52" t="str">
        <f t="shared" si="669"/>
        <v/>
      </c>
      <c r="AS86" s="52" t="str">
        <f t="shared" si="669"/>
        <v/>
      </c>
      <c r="AT86" s="52" t="str">
        <f t="shared" si="669"/>
        <v/>
      </c>
      <c r="AU86" s="52" t="str">
        <f t="shared" si="669"/>
        <v/>
      </c>
      <c r="AV86" s="52" t="str">
        <f t="shared" si="669"/>
        <v/>
      </c>
      <c r="AW86" s="52" t="str">
        <f t="shared" si="669"/>
        <v/>
      </c>
      <c r="AX86" s="52" t="str">
        <f t="shared" si="669"/>
        <v/>
      </c>
      <c r="AY86" s="52" t="str">
        <f t="shared" si="669"/>
        <v/>
      </c>
      <c r="AZ86" s="52" t="str">
        <f t="shared" si="669"/>
        <v/>
      </c>
      <c r="BA86" s="52" t="str">
        <f t="shared" si="669"/>
        <v/>
      </c>
      <c r="BB86" s="52" t="str">
        <f t="shared" si="669"/>
        <v/>
      </c>
      <c r="BC86" s="52" t="str">
        <f t="shared" si="669"/>
        <v/>
      </c>
      <c r="BD86" s="52" t="str">
        <f t="shared" si="669"/>
        <v/>
      </c>
      <c r="BE86" s="52" t="str">
        <f t="shared" si="669"/>
        <v/>
      </c>
      <c r="BF86" s="52" t="str">
        <f t="shared" si="669"/>
        <v/>
      </c>
      <c r="BG86" s="52" t="str">
        <f t="shared" si="669"/>
        <v/>
      </c>
      <c r="BH86" s="52" t="str">
        <f t="shared" si="669"/>
        <v/>
      </c>
      <c r="BI86" s="52" t="str">
        <f t="shared" si="669"/>
        <v/>
      </c>
      <c r="BJ86" s="52" t="str">
        <f t="shared" si="669"/>
        <v/>
      </c>
      <c r="BK86" s="52" t="str">
        <f t="shared" si="669"/>
        <v/>
      </c>
      <c r="BL86" s="52" t="str">
        <f t="shared" si="669"/>
        <v/>
      </c>
      <c r="BM86" s="52" t="str">
        <f t="shared" si="669"/>
        <v/>
      </c>
      <c r="BN86" s="52" t="str">
        <f t="shared" si="669"/>
        <v/>
      </c>
      <c r="BO86" s="52" t="str">
        <f t="shared" si="669"/>
        <v/>
      </c>
      <c r="BP86" s="52" t="str">
        <f t="shared" si="669"/>
        <v/>
      </c>
      <c r="BQ86" s="52" t="str">
        <f t="shared" si="669"/>
        <v/>
      </c>
      <c r="BR86" s="52" t="str">
        <f t="shared" si="669"/>
        <v/>
      </c>
      <c r="BS86" s="52" t="str">
        <f t="shared" si="669"/>
        <v/>
      </c>
      <c r="BT86" s="52" t="str">
        <f t="shared" si="669"/>
        <v/>
      </c>
      <c r="BU86" s="52" t="str">
        <f t="shared" si="669"/>
        <v/>
      </c>
      <c r="BV86" s="52" t="str">
        <f t="shared" si="669"/>
        <v/>
      </c>
      <c r="BW86" s="52" t="str">
        <f t="shared" si="669"/>
        <v/>
      </c>
      <c r="BX86" s="52" t="str">
        <f t="shared" si="669"/>
        <v/>
      </c>
      <c r="BY86" s="52" t="str">
        <f t="shared" si="669"/>
        <v/>
      </c>
      <c r="BZ86" s="52" t="str">
        <f t="shared" si="669"/>
        <v/>
      </c>
      <c r="CA86" s="52" t="str">
        <f t="shared" si="669"/>
        <v/>
      </c>
      <c r="CB86" s="52" t="str">
        <f t="shared" si="669"/>
        <v/>
      </c>
      <c r="CC86" s="52" t="str">
        <f t="shared" si="669"/>
        <v/>
      </c>
      <c r="CD86" s="52" t="str">
        <f t="shared" si="669"/>
        <v/>
      </c>
      <c r="CE86" s="52" t="str">
        <f t="shared" si="669"/>
        <v/>
      </c>
      <c r="CF86" s="52" t="str">
        <f t="shared" si="669"/>
        <v/>
      </c>
      <c r="CG86" s="52" t="str">
        <f t="shared" si="669"/>
        <v/>
      </c>
      <c r="CH86" s="52" t="str">
        <f t="shared" si="669"/>
        <v/>
      </c>
      <c r="CI86" s="52" t="str">
        <f t="shared" si="669"/>
        <v/>
      </c>
      <c r="CJ86" s="52" t="str">
        <f t="shared" si="669"/>
        <v/>
      </c>
      <c r="CK86" s="52" t="str">
        <f t="shared" si="669"/>
        <v/>
      </c>
      <c r="CL86" s="52" t="str">
        <f t="shared" si="669"/>
        <v/>
      </c>
      <c r="CM86" s="52" t="str">
        <f t="shared" si="669"/>
        <v/>
      </c>
      <c r="CN86" s="52" t="str">
        <f t="shared" si="669"/>
        <v/>
      </c>
      <c r="CO86" s="52" t="str">
        <f t="shared" si="669"/>
        <v/>
      </c>
      <c r="CP86" s="52" t="str">
        <f t="shared" si="669"/>
        <v/>
      </c>
      <c r="CQ86" s="52" t="str">
        <f t="shared" si="669"/>
        <v/>
      </c>
      <c r="CR86" s="52" t="str">
        <f t="shared" si="669"/>
        <v/>
      </c>
      <c r="CS86" s="52" t="str">
        <f t="shared" si="669"/>
        <v/>
      </c>
      <c r="CT86" s="52" t="str">
        <f t="shared" si="669"/>
        <v/>
      </c>
      <c r="CU86" s="52" t="str">
        <f t="shared" si="669"/>
        <v/>
      </c>
      <c r="CV86" s="52" t="str">
        <f t="shared" si="669"/>
        <v/>
      </c>
      <c r="CW86" s="52" t="str">
        <f t="shared" si="669"/>
        <v/>
      </c>
      <c r="CX86" s="52" t="str">
        <f t="shared" si="669"/>
        <v/>
      </c>
      <c r="CY86" s="52" t="str">
        <f t="shared" si="669"/>
        <v/>
      </c>
      <c r="CZ86" s="52" t="str">
        <f t="shared" si="669"/>
        <v/>
      </c>
      <c r="DA86" s="52" t="str">
        <f t="shared" si="669"/>
        <v/>
      </c>
      <c r="DB86" s="52" t="str">
        <f t="shared" si="669"/>
        <v/>
      </c>
      <c r="DC86" s="52" t="str">
        <f t="shared" ref="DC86:DR86" si="670">IF(ISNONTEXT($U86),DB86+$U86,"")</f>
        <v/>
      </c>
      <c r="DD86" s="52" t="str">
        <f t="shared" si="670"/>
        <v/>
      </c>
      <c r="DE86" s="52" t="str">
        <f t="shared" si="670"/>
        <v/>
      </c>
      <c r="DF86" s="52" t="str">
        <f t="shared" si="670"/>
        <v/>
      </c>
      <c r="DG86" s="52" t="str">
        <f t="shared" si="670"/>
        <v/>
      </c>
      <c r="DH86" s="52" t="str">
        <f t="shared" si="670"/>
        <v/>
      </c>
      <c r="DI86" s="52" t="str">
        <f t="shared" si="670"/>
        <v/>
      </c>
      <c r="DJ86" s="52" t="str">
        <f t="shared" si="670"/>
        <v/>
      </c>
      <c r="DK86" s="52" t="str">
        <f t="shared" si="670"/>
        <v/>
      </c>
      <c r="DL86" s="52" t="str">
        <f t="shared" si="670"/>
        <v/>
      </c>
      <c r="DM86" s="52" t="str">
        <f t="shared" si="670"/>
        <v/>
      </c>
      <c r="DN86" s="52" t="str">
        <f t="shared" si="670"/>
        <v/>
      </c>
      <c r="DO86" s="52" t="str">
        <f t="shared" si="670"/>
        <v/>
      </c>
      <c r="DP86" s="52" t="str">
        <f t="shared" si="670"/>
        <v/>
      </c>
      <c r="DQ86" s="52" t="str">
        <f t="shared" si="670"/>
        <v/>
      </c>
      <c r="DR86" s="52" t="str">
        <f t="shared" si="670"/>
        <v/>
      </c>
      <c r="DS86" s="179" t="e">
        <f t="shared" si="537"/>
        <v>#N/A</v>
      </c>
      <c r="DT86" s="179" t="e">
        <f t="shared" si="538"/>
        <v>#N/A</v>
      </c>
      <c r="DU86" s="179" t="e">
        <f t="shared" si="539"/>
        <v>#N/A</v>
      </c>
      <c r="DV86" s="179" t="e">
        <f t="shared" si="540"/>
        <v>#N/A</v>
      </c>
      <c r="DW86" s="179" t="e">
        <f t="shared" si="541"/>
        <v>#N/A</v>
      </c>
      <c r="DX86" s="179" t="e">
        <f t="shared" si="542"/>
        <v>#N/A</v>
      </c>
      <c r="DY86" s="179" t="e">
        <f t="shared" si="543"/>
        <v>#N/A</v>
      </c>
      <c r="DZ86" s="179" t="e">
        <f t="shared" si="544"/>
        <v>#N/A</v>
      </c>
      <c r="EA86" s="179" t="e">
        <f t="shared" si="545"/>
        <v>#N/A</v>
      </c>
      <c r="EB86" s="179" t="e">
        <f t="shared" si="546"/>
        <v>#N/A</v>
      </c>
      <c r="EC86" s="179" t="e">
        <f t="shared" si="547"/>
        <v>#N/A</v>
      </c>
      <c r="ED86" s="179" t="e">
        <f t="shared" si="548"/>
        <v>#N/A</v>
      </c>
      <c r="EE86" s="179" t="e">
        <f t="shared" si="549"/>
        <v>#N/A</v>
      </c>
      <c r="EF86" s="179" t="e">
        <f t="shared" si="550"/>
        <v>#N/A</v>
      </c>
      <c r="EG86" s="179" t="e">
        <f t="shared" si="551"/>
        <v>#N/A</v>
      </c>
      <c r="EH86" s="179" t="e">
        <f t="shared" si="552"/>
        <v>#N/A</v>
      </c>
      <c r="EI86" s="179" t="e">
        <f t="shared" si="553"/>
        <v>#N/A</v>
      </c>
      <c r="EJ86" s="179" t="e">
        <f t="shared" si="554"/>
        <v>#N/A</v>
      </c>
      <c r="EK86" s="179" t="e">
        <f t="shared" si="555"/>
        <v>#N/A</v>
      </c>
      <c r="EL86" s="179" t="e">
        <f t="shared" si="556"/>
        <v>#N/A</v>
      </c>
      <c r="EM86" s="179" t="e">
        <f t="shared" si="557"/>
        <v>#N/A</v>
      </c>
      <c r="EN86" s="179" t="e">
        <f t="shared" si="558"/>
        <v>#N/A</v>
      </c>
      <c r="EO86" s="179" t="e">
        <f t="shared" si="559"/>
        <v>#N/A</v>
      </c>
      <c r="EP86" s="179" t="e">
        <f t="shared" si="560"/>
        <v>#N/A</v>
      </c>
      <c r="EQ86" s="179" t="e">
        <f t="shared" si="561"/>
        <v>#N/A</v>
      </c>
      <c r="ER86" s="179" t="e">
        <f t="shared" si="562"/>
        <v>#N/A</v>
      </c>
      <c r="ES86" s="179" t="e">
        <f t="shared" si="563"/>
        <v>#N/A</v>
      </c>
      <c r="ET86" s="179" t="e">
        <f t="shared" si="564"/>
        <v>#N/A</v>
      </c>
      <c r="EU86" s="179" t="e">
        <f t="shared" si="565"/>
        <v>#N/A</v>
      </c>
      <c r="EV86" s="179" t="e">
        <f t="shared" si="566"/>
        <v>#N/A</v>
      </c>
      <c r="EW86" s="179" t="e">
        <f t="shared" si="567"/>
        <v>#N/A</v>
      </c>
      <c r="EX86" s="179" t="e">
        <f t="shared" si="568"/>
        <v>#N/A</v>
      </c>
      <c r="EY86" s="179" t="e">
        <f t="shared" si="569"/>
        <v>#N/A</v>
      </c>
      <c r="EZ86" s="179" t="e">
        <f t="shared" si="570"/>
        <v>#N/A</v>
      </c>
      <c r="FA86" s="179" t="e">
        <f t="shared" si="571"/>
        <v>#N/A</v>
      </c>
      <c r="FB86" s="179" t="e">
        <f t="shared" si="572"/>
        <v>#N/A</v>
      </c>
      <c r="FC86" s="179" t="e">
        <f t="shared" si="573"/>
        <v>#N/A</v>
      </c>
      <c r="FD86" s="179" t="e">
        <f t="shared" si="574"/>
        <v>#N/A</v>
      </c>
      <c r="FE86" s="179" t="e">
        <f t="shared" si="575"/>
        <v>#N/A</v>
      </c>
      <c r="FF86" s="179" t="e">
        <f t="shared" si="576"/>
        <v>#N/A</v>
      </c>
      <c r="FG86" s="179" t="e">
        <f t="shared" si="577"/>
        <v>#N/A</v>
      </c>
      <c r="FH86" s="179" t="e">
        <f t="shared" si="578"/>
        <v>#N/A</v>
      </c>
      <c r="FI86" s="179" t="e">
        <f t="shared" si="579"/>
        <v>#N/A</v>
      </c>
      <c r="FJ86" s="179" t="e">
        <f t="shared" si="580"/>
        <v>#N/A</v>
      </c>
      <c r="FK86" s="179" t="e">
        <f t="shared" si="581"/>
        <v>#N/A</v>
      </c>
      <c r="FL86" s="179" t="e">
        <f t="shared" si="582"/>
        <v>#N/A</v>
      </c>
      <c r="FM86" s="179" t="e">
        <f t="shared" si="583"/>
        <v>#N/A</v>
      </c>
      <c r="FN86" s="179" t="e">
        <f t="shared" si="584"/>
        <v>#N/A</v>
      </c>
      <c r="FO86" s="179" t="e">
        <f t="shared" si="585"/>
        <v>#N/A</v>
      </c>
      <c r="FP86" s="179" t="e">
        <f t="shared" si="586"/>
        <v>#N/A</v>
      </c>
      <c r="FQ86" s="179" t="e">
        <f t="shared" si="587"/>
        <v>#N/A</v>
      </c>
      <c r="FR86" s="179" t="e">
        <f t="shared" si="588"/>
        <v>#N/A</v>
      </c>
      <c r="FS86" s="179" t="e">
        <f t="shared" si="589"/>
        <v>#N/A</v>
      </c>
      <c r="FT86" s="179" t="e">
        <f t="shared" si="590"/>
        <v>#N/A</v>
      </c>
      <c r="FU86" s="179" t="e">
        <f t="shared" si="591"/>
        <v>#N/A</v>
      </c>
      <c r="FV86" s="179" t="e">
        <f t="shared" si="592"/>
        <v>#N/A</v>
      </c>
      <c r="FW86" s="179" t="e">
        <f t="shared" si="593"/>
        <v>#N/A</v>
      </c>
      <c r="FX86" s="179" t="e">
        <f t="shared" si="594"/>
        <v>#N/A</v>
      </c>
      <c r="FY86" s="179" t="e">
        <f t="shared" si="595"/>
        <v>#N/A</v>
      </c>
      <c r="FZ86" s="179" t="e">
        <f t="shared" si="596"/>
        <v>#N/A</v>
      </c>
      <c r="GA86" s="179" t="e">
        <f t="shared" si="597"/>
        <v>#N/A</v>
      </c>
      <c r="GB86" s="179" t="e">
        <f t="shared" si="598"/>
        <v>#N/A</v>
      </c>
      <c r="GC86" s="179" t="e">
        <f t="shared" si="599"/>
        <v>#N/A</v>
      </c>
      <c r="GD86" s="179" t="e">
        <f t="shared" si="600"/>
        <v>#N/A</v>
      </c>
      <c r="GE86" s="179" t="e">
        <f t="shared" si="601"/>
        <v>#N/A</v>
      </c>
      <c r="GF86" s="179" t="e">
        <f t="shared" si="602"/>
        <v>#N/A</v>
      </c>
      <c r="GG86" s="179" t="e">
        <f t="shared" si="603"/>
        <v>#N/A</v>
      </c>
      <c r="GH86" s="179" t="e">
        <f t="shared" si="604"/>
        <v>#N/A</v>
      </c>
      <c r="GI86" s="179" t="e">
        <f t="shared" si="605"/>
        <v>#N/A</v>
      </c>
      <c r="GJ86" s="179" t="e">
        <f t="shared" si="606"/>
        <v>#N/A</v>
      </c>
      <c r="GK86" s="179" t="e">
        <f t="shared" si="607"/>
        <v>#N/A</v>
      </c>
      <c r="GL86" s="179" t="e">
        <f t="shared" si="608"/>
        <v>#N/A</v>
      </c>
      <c r="GM86" s="179" t="e">
        <f t="shared" si="609"/>
        <v>#N/A</v>
      </c>
      <c r="GN86" s="179" t="e">
        <f t="shared" si="610"/>
        <v>#N/A</v>
      </c>
      <c r="GO86" s="179" t="e">
        <f t="shared" si="611"/>
        <v>#N/A</v>
      </c>
      <c r="GP86" s="179" t="e">
        <f t="shared" si="612"/>
        <v>#N/A</v>
      </c>
      <c r="GQ86" s="179" t="e">
        <f t="shared" si="613"/>
        <v>#N/A</v>
      </c>
      <c r="GR86" s="179" t="e">
        <f t="shared" si="614"/>
        <v>#N/A</v>
      </c>
      <c r="GS86" s="179" t="e">
        <f t="shared" si="615"/>
        <v>#N/A</v>
      </c>
      <c r="GT86" s="179" t="e">
        <f t="shared" si="616"/>
        <v>#N/A</v>
      </c>
      <c r="GU86" s="179" t="e">
        <f t="shared" si="617"/>
        <v>#N/A</v>
      </c>
      <c r="GV86" s="179" t="e">
        <f t="shared" si="618"/>
        <v>#N/A</v>
      </c>
      <c r="GW86" s="179" t="e">
        <f t="shared" si="619"/>
        <v>#N/A</v>
      </c>
      <c r="GX86" s="179" t="e">
        <f t="shared" si="620"/>
        <v>#N/A</v>
      </c>
      <c r="GY86" s="179" t="e">
        <f t="shared" si="621"/>
        <v>#N/A</v>
      </c>
      <c r="GZ86" s="179" t="e">
        <f t="shared" si="622"/>
        <v>#N/A</v>
      </c>
      <c r="HA86" s="179" t="e">
        <f t="shared" si="623"/>
        <v>#N/A</v>
      </c>
      <c r="HB86" s="179" t="e">
        <f t="shared" si="624"/>
        <v>#N/A</v>
      </c>
      <c r="HC86" s="179" t="e">
        <f t="shared" si="625"/>
        <v>#N/A</v>
      </c>
      <c r="HD86" s="179" t="e">
        <f t="shared" si="626"/>
        <v>#N/A</v>
      </c>
      <c r="HE86" s="179" t="e">
        <f t="shared" si="627"/>
        <v>#N/A</v>
      </c>
      <c r="HF86" s="179" t="e">
        <f t="shared" si="628"/>
        <v>#N/A</v>
      </c>
      <c r="HG86" s="179" t="e">
        <f t="shared" si="629"/>
        <v>#N/A</v>
      </c>
      <c r="HH86" s="179" t="e">
        <f t="shared" si="630"/>
        <v>#N/A</v>
      </c>
      <c r="HI86" s="179" t="e">
        <f t="shared" si="631"/>
        <v>#N/A</v>
      </c>
      <c r="HJ86" s="179" t="e">
        <f t="shared" si="632"/>
        <v>#N/A</v>
      </c>
      <c r="HK86" s="179" t="e">
        <f t="shared" si="633"/>
        <v>#N/A</v>
      </c>
      <c r="HL86" s="179" t="e">
        <f t="shared" si="634"/>
        <v>#N/A</v>
      </c>
      <c r="HM86" s="179" t="e">
        <f t="shared" si="635"/>
        <v>#N/A</v>
      </c>
      <c r="HN86" s="179" t="e">
        <f t="shared" si="636"/>
        <v>#N/A</v>
      </c>
      <c r="HO86" s="179" t="e">
        <f t="shared" si="637"/>
        <v>#N/A</v>
      </c>
    </row>
    <row r="87" spans="1:223" hidden="1" x14ac:dyDescent="0.25">
      <c r="A87" s="4">
        <v>84</v>
      </c>
      <c r="B87" s="104" t="str">
        <f t="shared" si="511"/>
        <v/>
      </c>
      <c r="C87" s="103"/>
      <c r="D87" s="104" t="str">
        <f t="shared" si="512"/>
        <v/>
      </c>
      <c r="E87" s="38" t="str">
        <f t="shared" si="505"/>
        <v/>
      </c>
      <c r="F87" s="38" t="str">
        <f t="shared" si="506"/>
        <v/>
      </c>
      <c r="G87" s="81" t="str">
        <f t="shared" si="513"/>
        <v/>
      </c>
      <c r="H87" s="24"/>
      <c r="I87" s="61"/>
      <c r="J87" s="82" t="str">
        <f>IF(AND(B87&gt;0,C87&gt;0,D87&gt;0,NOT(ISBLANK(H87))),(D87-B87)*VLOOKUP(H87,VLookups!$A$2:$B$8,2,FALSE),"")</f>
        <v/>
      </c>
      <c r="K87" s="83" t="str">
        <f t="shared" si="507"/>
        <v/>
      </c>
      <c r="L87" s="103"/>
      <c r="M87" s="34" t="str">
        <f>IF(AND(L87&gt;0,C87&gt;0,J87&gt;0,NOT(ISBLANK(H87))),ABS(VLOOKUP($L$1,VLookups!$A$38:$B$39,2,FALSE)-_xlfn.NORM.DIST(L87,G87,J87,TRUE)),"")</f>
        <v/>
      </c>
      <c r="N87" s="102" t="str">
        <f>IF(AND($B87&gt;0,$C87&gt;0,$D87&gt;0,NOT(ISBLANK($H87))),_xlfn.NORM.INV(ABS(VLOOKUP($L$1,VLookups!$A$38:$B$39,2,FALSE)-N$3),$G87,$J87),"")</f>
        <v/>
      </c>
      <c r="O87" s="101" t="str">
        <f>IF(AND($B87&gt;0,$C87&gt;0,$D87&gt;0,NOT(ISBLANK($H87))),_xlfn.NORM.INV(ABS(VLOOKUP($L$1,VLookups!$A$38:$B$39,2,FALSE)-O$3),$G87,$J87),"")</f>
        <v/>
      </c>
      <c r="P87" s="102" t="str">
        <f>IF(AND($B87&gt;0,$C87&gt;0,$D87&gt;0,NOT(ISBLANK($H87))),_xlfn.NORM.INV(ABS(VLOOKUP($L$1,VLookups!$A$38:$B$39,2,FALSE)-P$3),$G87,$J87),"")</f>
        <v/>
      </c>
      <c r="Q87" s="101" t="str">
        <f>IF(AND($B87&gt;0,$C87&gt;0,$D87&gt;0,NOT(ISBLANK($H87))),_xlfn.NORM.INV(ABS(VLOOKUP($L$1,VLookups!$A$38:$B$39,2,FALSE)-Q$3),$G87,$J87),"")</f>
        <v/>
      </c>
      <c r="R87" s="102" t="str">
        <f>IF(AND($B87&gt;0,$C87&gt;0,$D87&gt;0,NOT(ISBLANK($H87))),_xlfn.NORM.INV(ABS(VLOOKUP($L$1,VLookups!$A$38:$B$39,2,FALSE)-R$3),$G87,$J87),"")</f>
        <v/>
      </c>
      <c r="S87" s="101" t="str">
        <f>IF(AND($B87&gt;0,$C87&gt;0,$D87&gt;0,NOT(ISBLANK($H87))),_xlfn.NORM.INV(ABS(VLOOKUP($L$1,VLookups!$A$38:$B$39,2,FALSE)-S$3),$G87,$J87),"")</f>
        <v/>
      </c>
      <c r="T87" s="5"/>
      <c r="U87" s="178" t="str">
        <f t="shared" si="514"/>
        <v/>
      </c>
      <c r="V87" s="52" t="str">
        <f t="shared" ref="V87:AO87" si="671">IF(ISNONTEXT($U87),W87-$U87,"")</f>
        <v/>
      </c>
      <c r="W87" s="52" t="str">
        <f t="shared" si="671"/>
        <v/>
      </c>
      <c r="X87" s="52" t="str">
        <f t="shared" si="671"/>
        <v/>
      </c>
      <c r="Y87" s="52" t="str">
        <f t="shared" si="671"/>
        <v/>
      </c>
      <c r="Z87" s="52" t="str">
        <f t="shared" si="671"/>
        <v/>
      </c>
      <c r="AA87" s="52" t="str">
        <f t="shared" si="671"/>
        <v/>
      </c>
      <c r="AB87" s="52" t="str">
        <f t="shared" si="671"/>
        <v/>
      </c>
      <c r="AC87" s="52" t="str">
        <f t="shared" si="671"/>
        <v/>
      </c>
      <c r="AD87" s="52" t="str">
        <f t="shared" si="671"/>
        <v/>
      </c>
      <c r="AE87" s="52" t="str">
        <f t="shared" si="671"/>
        <v/>
      </c>
      <c r="AF87" s="52" t="str">
        <f t="shared" si="671"/>
        <v/>
      </c>
      <c r="AG87" s="52" t="str">
        <f t="shared" si="671"/>
        <v/>
      </c>
      <c r="AH87" s="52" t="str">
        <f t="shared" si="671"/>
        <v/>
      </c>
      <c r="AI87" s="52" t="str">
        <f t="shared" si="671"/>
        <v/>
      </c>
      <c r="AJ87" s="52" t="str">
        <f t="shared" si="671"/>
        <v/>
      </c>
      <c r="AK87" s="52" t="str">
        <f t="shared" si="671"/>
        <v/>
      </c>
      <c r="AL87" s="52" t="str">
        <f t="shared" si="671"/>
        <v/>
      </c>
      <c r="AM87" s="52" t="str">
        <f t="shared" si="671"/>
        <v/>
      </c>
      <c r="AN87" s="52" t="str">
        <f t="shared" si="671"/>
        <v/>
      </c>
      <c r="AO87" s="52" t="str">
        <f t="shared" si="671"/>
        <v/>
      </c>
      <c r="AP87" s="193" t="str">
        <f t="shared" si="516"/>
        <v/>
      </c>
      <c r="AQ87" s="52" t="str">
        <f t="shared" ref="AQ87:DB87" si="672">IF(ISNONTEXT($U87),AP87+$U87,"")</f>
        <v/>
      </c>
      <c r="AR87" s="52" t="str">
        <f t="shared" si="672"/>
        <v/>
      </c>
      <c r="AS87" s="52" t="str">
        <f t="shared" si="672"/>
        <v/>
      </c>
      <c r="AT87" s="52" t="str">
        <f t="shared" si="672"/>
        <v/>
      </c>
      <c r="AU87" s="52" t="str">
        <f t="shared" si="672"/>
        <v/>
      </c>
      <c r="AV87" s="52" t="str">
        <f t="shared" si="672"/>
        <v/>
      </c>
      <c r="AW87" s="52" t="str">
        <f t="shared" si="672"/>
        <v/>
      </c>
      <c r="AX87" s="52" t="str">
        <f t="shared" si="672"/>
        <v/>
      </c>
      <c r="AY87" s="52" t="str">
        <f t="shared" si="672"/>
        <v/>
      </c>
      <c r="AZ87" s="52" t="str">
        <f t="shared" si="672"/>
        <v/>
      </c>
      <c r="BA87" s="52" t="str">
        <f t="shared" si="672"/>
        <v/>
      </c>
      <c r="BB87" s="52" t="str">
        <f t="shared" si="672"/>
        <v/>
      </c>
      <c r="BC87" s="52" t="str">
        <f t="shared" si="672"/>
        <v/>
      </c>
      <c r="BD87" s="52" t="str">
        <f t="shared" si="672"/>
        <v/>
      </c>
      <c r="BE87" s="52" t="str">
        <f t="shared" si="672"/>
        <v/>
      </c>
      <c r="BF87" s="52" t="str">
        <f t="shared" si="672"/>
        <v/>
      </c>
      <c r="BG87" s="52" t="str">
        <f t="shared" si="672"/>
        <v/>
      </c>
      <c r="BH87" s="52" t="str">
        <f t="shared" si="672"/>
        <v/>
      </c>
      <c r="BI87" s="52" t="str">
        <f t="shared" si="672"/>
        <v/>
      </c>
      <c r="BJ87" s="52" t="str">
        <f t="shared" si="672"/>
        <v/>
      </c>
      <c r="BK87" s="52" t="str">
        <f t="shared" si="672"/>
        <v/>
      </c>
      <c r="BL87" s="52" t="str">
        <f t="shared" si="672"/>
        <v/>
      </c>
      <c r="BM87" s="52" t="str">
        <f t="shared" si="672"/>
        <v/>
      </c>
      <c r="BN87" s="52" t="str">
        <f t="shared" si="672"/>
        <v/>
      </c>
      <c r="BO87" s="52" t="str">
        <f t="shared" si="672"/>
        <v/>
      </c>
      <c r="BP87" s="52" t="str">
        <f t="shared" si="672"/>
        <v/>
      </c>
      <c r="BQ87" s="52" t="str">
        <f t="shared" si="672"/>
        <v/>
      </c>
      <c r="BR87" s="52" t="str">
        <f t="shared" si="672"/>
        <v/>
      </c>
      <c r="BS87" s="52" t="str">
        <f t="shared" si="672"/>
        <v/>
      </c>
      <c r="BT87" s="52" t="str">
        <f t="shared" si="672"/>
        <v/>
      </c>
      <c r="BU87" s="52" t="str">
        <f t="shared" si="672"/>
        <v/>
      </c>
      <c r="BV87" s="52" t="str">
        <f t="shared" si="672"/>
        <v/>
      </c>
      <c r="BW87" s="52" t="str">
        <f t="shared" si="672"/>
        <v/>
      </c>
      <c r="BX87" s="52" t="str">
        <f t="shared" si="672"/>
        <v/>
      </c>
      <c r="BY87" s="52" t="str">
        <f t="shared" si="672"/>
        <v/>
      </c>
      <c r="BZ87" s="52" t="str">
        <f t="shared" si="672"/>
        <v/>
      </c>
      <c r="CA87" s="52" t="str">
        <f t="shared" si="672"/>
        <v/>
      </c>
      <c r="CB87" s="52" t="str">
        <f t="shared" si="672"/>
        <v/>
      </c>
      <c r="CC87" s="52" t="str">
        <f t="shared" si="672"/>
        <v/>
      </c>
      <c r="CD87" s="52" t="str">
        <f t="shared" si="672"/>
        <v/>
      </c>
      <c r="CE87" s="52" t="str">
        <f t="shared" si="672"/>
        <v/>
      </c>
      <c r="CF87" s="52" t="str">
        <f t="shared" si="672"/>
        <v/>
      </c>
      <c r="CG87" s="52" t="str">
        <f t="shared" si="672"/>
        <v/>
      </c>
      <c r="CH87" s="52" t="str">
        <f t="shared" si="672"/>
        <v/>
      </c>
      <c r="CI87" s="52" t="str">
        <f t="shared" si="672"/>
        <v/>
      </c>
      <c r="CJ87" s="52" t="str">
        <f t="shared" si="672"/>
        <v/>
      </c>
      <c r="CK87" s="52" t="str">
        <f t="shared" si="672"/>
        <v/>
      </c>
      <c r="CL87" s="52" t="str">
        <f t="shared" si="672"/>
        <v/>
      </c>
      <c r="CM87" s="52" t="str">
        <f t="shared" si="672"/>
        <v/>
      </c>
      <c r="CN87" s="52" t="str">
        <f t="shared" si="672"/>
        <v/>
      </c>
      <c r="CO87" s="52" t="str">
        <f t="shared" si="672"/>
        <v/>
      </c>
      <c r="CP87" s="52" t="str">
        <f t="shared" si="672"/>
        <v/>
      </c>
      <c r="CQ87" s="52" t="str">
        <f t="shared" si="672"/>
        <v/>
      </c>
      <c r="CR87" s="52" t="str">
        <f t="shared" si="672"/>
        <v/>
      </c>
      <c r="CS87" s="52" t="str">
        <f t="shared" si="672"/>
        <v/>
      </c>
      <c r="CT87" s="52" t="str">
        <f t="shared" si="672"/>
        <v/>
      </c>
      <c r="CU87" s="52" t="str">
        <f t="shared" si="672"/>
        <v/>
      </c>
      <c r="CV87" s="52" t="str">
        <f t="shared" si="672"/>
        <v/>
      </c>
      <c r="CW87" s="52" t="str">
        <f t="shared" si="672"/>
        <v/>
      </c>
      <c r="CX87" s="52" t="str">
        <f t="shared" si="672"/>
        <v/>
      </c>
      <c r="CY87" s="52" t="str">
        <f t="shared" si="672"/>
        <v/>
      </c>
      <c r="CZ87" s="52" t="str">
        <f t="shared" si="672"/>
        <v/>
      </c>
      <c r="DA87" s="52" t="str">
        <f t="shared" si="672"/>
        <v/>
      </c>
      <c r="DB87" s="52" t="str">
        <f t="shared" si="672"/>
        <v/>
      </c>
      <c r="DC87" s="52" t="str">
        <f t="shared" ref="DC87:DR87" si="673">IF(ISNONTEXT($U87),DB87+$U87,"")</f>
        <v/>
      </c>
      <c r="DD87" s="52" t="str">
        <f t="shared" si="673"/>
        <v/>
      </c>
      <c r="DE87" s="52" t="str">
        <f t="shared" si="673"/>
        <v/>
      </c>
      <c r="DF87" s="52" t="str">
        <f t="shared" si="673"/>
        <v/>
      </c>
      <c r="DG87" s="52" t="str">
        <f t="shared" si="673"/>
        <v/>
      </c>
      <c r="DH87" s="52" t="str">
        <f t="shared" si="673"/>
        <v/>
      </c>
      <c r="DI87" s="52" t="str">
        <f t="shared" si="673"/>
        <v/>
      </c>
      <c r="DJ87" s="52" t="str">
        <f t="shared" si="673"/>
        <v/>
      </c>
      <c r="DK87" s="52" t="str">
        <f t="shared" si="673"/>
        <v/>
      </c>
      <c r="DL87" s="52" t="str">
        <f t="shared" si="673"/>
        <v/>
      </c>
      <c r="DM87" s="52" t="str">
        <f t="shared" si="673"/>
        <v/>
      </c>
      <c r="DN87" s="52" t="str">
        <f t="shared" si="673"/>
        <v/>
      </c>
      <c r="DO87" s="52" t="str">
        <f t="shared" si="673"/>
        <v/>
      </c>
      <c r="DP87" s="52" t="str">
        <f t="shared" si="673"/>
        <v/>
      </c>
      <c r="DQ87" s="52" t="str">
        <f t="shared" si="673"/>
        <v/>
      </c>
      <c r="DR87" s="52" t="str">
        <f t="shared" si="673"/>
        <v/>
      </c>
      <c r="DS87" s="179" t="e">
        <f t="shared" si="537"/>
        <v>#N/A</v>
      </c>
      <c r="DT87" s="179" t="e">
        <f t="shared" si="538"/>
        <v>#N/A</v>
      </c>
      <c r="DU87" s="179" t="e">
        <f t="shared" si="539"/>
        <v>#N/A</v>
      </c>
      <c r="DV87" s="179" t="e">
        <f t="shared" si="540"/>
        <v>#N/A</v>
      </c>
      <c r="DW87" s="179" t="e">
        <f t="shared" si="541"/>
        <v>#N/A</v>
      </c>
      <c r="DX87" s="179" t="e">
        <f t="shared" si="542"/>
        <v>#N/A</v>
      </c>
      <c r="DY87" s="179" t="e">
        <f t="shared" si="543"/>
        <v>#N/A</v>
      </c>
      <c r="DZ87" s="179" t="e">
        <f t="shared" si="544"/>
        <v>#N/A</v>
      </c>
      <c r="EA87" s="179" t="e">
        <f t="shared" si="545"/>
        <v>#N/A</v>
      </c>
      <c r="EB87" s="179" t="e">
        <f t="shared" si="546"/>
        <v>#N/A</v>
      </c>
      <c r="EC87" s="179" t="e">
        <f t="shared" si="547"/>
        <v>#N/A</v>
      </c>
      <c r="ED87" s="179" t="e">
        <f t="shared" si="548"/>
        <v>#N/A</v>
      </c>
      <c r="EE87" s="179" t="e">
        <f t="shared" si="549"/>
        <v>#N/A</v>
      </c>
      <c r="EF87" s="179" t="e">
        <f t="shared" si="550"/>
        <v>#N/A</v>
      </c>
      <c r="EG87" s="179" t="e">
        <f t="shared" si="551"/>
        <v>#N/A</v>
      </c>
      <c r="EH87" s="179" t="e">
        <f t="shared" si="552"/>
        <v>#N/A</v>
      </c>
      <c r="EI87" s="179" t="e">
        <f t="shared" si="553"/>
        <v>#N/A</v>
      </c>
      <c r="EJ87" s="179" t="e">
        <f t="shared" si="554"/>
        <v>#N/A</v>
      </c>
      <c r="EK87" s="179" t="e">
        <f t="shared" si="555"/>
        <v>#N/A</v>
      </c>
      <c r="EL87" s="179" t="e">
        <f t="shared" si="556"/>
        <v>#N/A</v>
      </c>
      <c r="EM87" s="179" t="e">
        <f t="shared" si="557"/>
        <v>#N/A</v>
      </c>
      <c r="EN87" s="179" t="e">
        <f t="shared" si="558"/>
        <v>#N/A</v>
      </c>
      <c r="EO87" s="179" t="e">
        <f t="shared" si="559"/>
        <v>#N/A</v>
      </c>
      <c r="EP87" s="179" t="e">
        <f t="shared" si="560"/>
        <v>#N/A</v>
      </c>
      <c r="EQ87" s="179" t="e">
        <f t="shared" si="561"/>
        <v>#N/A</v>
      </c>
      <c r="ER87" s="179" t="e">
        <f t="shared" si="562"/>
        <v>#N/A</v>
      </c>
      <c r="ES87" s="179" t="e">
        <f t="shared" si="563"/>
        <v>#N/A</v>
      </c>
      <c r="ET87" s="179" t="e">
        <f t="shared" si="564"/>
        <v>#N/A</v>
      </c>
      <c r="EU87" s="179" t="e">
        <f t="shared" si="565"/>
        <v>#N/A</v>
      </c>
      <c r="EV87" s="179" t="e">
        <f t="shared" si="566"/>
        <v>#N/A</v>
      </c>
      <c r="EW87" s="179" t="e">
        <f t="shared" si="567"/>
        <v>#N/A</v>
      </c>
      <c r="EX87" s="179" t="e">
        <f t="shared" si="568"/>
        <v>#N/A</v>
      </c>
      <c r="EY87" s="179" t="e">
        <f t="shared" si="569"/>
        <v>#N/A</v>
      </c>
      <c r="EZ87" s="179" t="e">
        <f t="shared" si="570"/>
        <v>#N/A</v>
      </c>
      <c r="FA87" s="179" t="e">
        <f t="shared" si="571"/>
        <v>#N/A</v>
      </c>
      <c r="FB87" s="179" t="e">
        <f t="shared" si="572"/>
        <v>#N/A</v>
      </c>
      <c r="FC87" s="179" t="e">
        <f t="shared" si="573"/>
        <v>#N/A</v>
      </c>
      <c r="FD87" s="179" t="e">
        <f t="shared" si="574"/>
        <v>#N/A</v>
      </c>
      <c r="FE87" s="179" t="e">
        <f t="shared" si="575"/>
        <v>#N/A</v>
      </c>
      <c r="FF87" s="179" t="e">
        <f t="shared" si="576"/>
        <v>#N/A</v>
      </c>
      <c r="FG87" s="179" t="e">
        <f t="shared" si="577"/>
        <v>#N/A</v>
      </c>
      <c r="FH87" s="179" t="e">
        <f t="shared" si="578"/>
        <v>#N/A</v>
      </c>
      <c r="FI87" s="179" t="e">
        <f t="shared" si="579"/>
        <v>#N/A</v>
      </c>
      <c r="FJ87" s="179" t="e">
        <f t="shared" si="580"/>
        <v>#N/A</v>
      </c>
      <c r="FK87" s="179" t="e">
        <f t="shared" si="581"/>
        <v>#N/A</v>
      </c>
      <c r="FL87" s="179" t="e">
        <f t="shared" si="582"/>
        <v>#N/A</v>
      </c>
      <c r="FM87" s="179" t="e">
        <f t="shared" si="583"/>
        <v>#N/A</v>
      </c>
      <c r="FN87" s="179" t="e">
        <f t="shared" si="584"/>
        <v>#N/A</v>
      </c>
      <c r="FO87" s="179" t="e">
        <f t="shared" si="585"/>
        <v>#N/A</v>
      </c>
      <c r="FP87" s="179" t="e">
        <f t="shared" si="586"/>
        <v>#N/A</v>
      </c>
      <c r="FQ87" s="179" t="e">
        <f t="shared" si="587"/>
        <v>#N/A</v>
      </c>
      <c r="FR87" s="179" t="e">
        <f t="shared" si="588"/>
        <v>#N/A</v>
      </c>
      <c r="FS87" s="179" t="e">
        <f t="shared" si="589"/>
        <v>#N/A</v>
      </c>
      <c r="FT87" s="179" t="e">
        <f t="shared" si="590"/>
        <v>#N/A</v>
      </c>
      <c r="FU87" s="179" t="e">
        <f t="shared" si="591"/>
        <v>#N/A</v>
      </c>
      <c r="FV87" s="179" t="e">
        <f t="shared" si="592"/>
        <v>#N/A</v>
      </c>
      <c r="FW87" s="179" t="e">
        <f t="shared" si="593"/>
        <v>#N/A</v>
      </c>
      <c r="FX87" s="179" t="e">
        <f t="shared" si="594"/>
        <v>#N/A</v>
      </c>
      <c r="FY87" s="179" t="e">
        <f t="shared" si="595"/>
        <v>#N/A</v>
      </c>
      <c r="FZ87" s="179" t="e">
        <f t="shared" si="596"/>
        <v>#N/A</v>
      </c>
      <c r="GA87" s="179" t="e">
        <f t="shared" si="597"/>
        <v>#N/A</v>
      </c>
      <c r="GB87" s="179" t="e">
        <f t="shared" si="598"/>
        <v>#N/A</v>
      </c>
      <c r="GC87" s="179" t="e">
        <f t="shared" si="599"/>
        <v>#N/A</v>
      </c>
      <c r="GD87" s="179" t="e">
        <f t="shared" si="600"/>
        <v>#N/A</v>
      </c>
      <c r="GE87" s="179" t="e">
        <f t="shared" si="601"/>
        <v>#N/A</v>
      </c>
      <c r="GF87" s="179" t="e">
        <f t="shared" si="602"/>
        <v>#N/A</v>
      </c>
      <c r="GG87" s="179" t="e">
        <f t="shared" si="603"/>
        <v>#N/A</v>
      </c>
      <c r="GH87" s="179" t="e">
        <f t="shared" si="604"/>
        <v>#N/A</v>
      </c>
      <c r="GI87" s="179" t="e">
        <f t="shared" si="605"/>
        <v>#N/A</v>
      </c>
      <c r="GJ87" s="179" t="e">
        <f t="shared" si="606"/>
        <v>#N/A</v>
      </c>
      <c r="GK87" s="179" t="e">
        <f t="shared" si="607"/>
        <v>#N/A</v>
      </c>
      <c r="GL87" s="179" t="e">
        <f t="shared" si="608"/>
        <v>#N/A</v>
      </c>
      <c r="GM87" s="179" t="e">
        <f t="shared" si="609"/>
        <v>#N/A</v>
      </c>
      <c r="GN87" s="179" t="e">
        <f t="shared" si="610"/>
        <v>#N/A</v>
      </c>
      <c r="GO87" s="179" t="e">
        <f t="shared" si="611"/>
        <v>#N/A</v>
      </c>
      <c r="GP87" s="179" t="e">
        <f t="shared" si="612"/>
        <v>#N/A</v>
      </c>
      <c r="GQ87" s="179" t="e">
        <f t="shared" si="613"/>
        <v>#N/A</v>
      </c>
      <c r="GR87" s="179" t="e">
        <f t="shared" si="614"/>
        <v>#N/A</v>
      </c>
      <c r="GS87" s="179" t="e">
        <f t="shared" si="615"/>
        <v>#N/A</v>
      </c>
      <c r="GT87" s="179" t="e">
        <f t="shared" si="616"/>
        <v>#N/A</v>
      </c>
      <c r="GU87" s="179" t="e">
        <f t="shared" si="617"/>
        <v>#N/A</v>
      </c>
      <c r="GV87" s="179" t="e">
        <f t="shared" si="618"/>
        <v>#N/A</v>
      </c>
      <c r="GW87" s="179" t="e">
        <f t="shared" si="619"/>
        <v>#N/A</v>
      </c>
      <c r="GX87" s="179" t="e">
        <f t="shared" si="620"/>
        <v>#N/A</v>
      </c>
      <c r="GY87" s="179" t="e">
        <f t="shared" si="621"/>
        <v>#N/A</v>
      </c>
      <c r="GZ87" s="179" t="e">
        <f t="shared" si="622"/>
        <v>#N/A</v>
      </c>
      <c r="HA87" s="179" t="e">
        <f t="shared" si="623"/>
        <v>#N/A</v>
      </c>
      <c r="HB87" s="179" t="e">
        <f t="shared" si="624"/>
        <v>#N/A</v>
      </c>
      <c r="HC87" s="179" t="e">
        <f t="shared" si="625"/>
        <v>#N/A</v>
      </c>
      <c r="HD87" s="179" t="e">
        <f t="shared" si="626"/>
        <v>#N/A</v>
      </c>
      <c r="HE87" s="179" t="e">
        <f t="shared" si="627"/>
        <v>#N/A</v>
      </c>
      <c r="HF87" s="179" t="e">
        <f t="shared" si="628"/>
        <v>#N/A</v>
      </c>
      <c r="HG87" s="179" t="e">
        <f t="shared" si="629"/>
        <v>#N/A</v>
      </c>
      <c r="HH87" s="179" t="e">
        <f t="shared" si="630"/>
        <v>#N/A</v>
      </c>
      <c r="HI87" s="179" t="e">
        <f t="shared" si="631"/>
        <v>#N/A</v>
      </c>
      <c r="HJ87" s="179" t="e">
        <f t="shared" si="632"/>
        <v>#N/A</v>
      </c>
      <c r="HK87" s="179" t="e">
        <f t="shared" si="633"/>
        <v>#N/A</v>
      </c>
      <c r="HL87" s="179" t="e">
        <f t="shared" si="634"/>
        <v>#N/A</v>
      </c>
      <c r="HM87" s="179" t="e">
        <f t="shared" si="635"/>
        <v>#N/A</v>
      </c>
      <c r="HN87" s="179" t="e">
        <f t="shared" si="636"/>
        <v>#N/A</v>
      </c>
      <c r="HO87" s="179" t="e">
        <f t="shared" si="637"/>
        <v>#N/A</v>
      </c>
    </row>
    <row r="88" spans="1:223" hidden="1" x14ac:dyDescent="0.25">
      <c r="A88" s="4">
        <v>85</v>
      </c>
      <c r="B88" s="104" t="str">
        <f t="shared" si="511"/>
        <v/>
      </c>
      <c r="C88" s="103"/>
      <c r="D88" s="104" t="str">
        <f t="shared" si="512"/>
        <v/>
      </c>
      <c r="E88" s="38" t="str">
        <f t="shared" si="505"/>
        <v/>
      </c>
      <c r="F88" s="38" t="str">
        <f t="shared" si="506"/>
        <v/>
      </c>
      <c r="G88" s="81" t="str">
        <f t="shared" si="513"/>
        <v/>
      </c>
      <c r="H88" s="24"/>
      <c r="I88" s="61"/>
      <c r="J88" s="82" t="str">
        <f>IF(AND(B88&gt;0,C88&gt;0,D88&gt;0,NOT(ISBLANK(H88))),(D88-B88)*VLOOKUP(H88,VLookups!$A$2:$B$8,2,FALSE),"")</f>
        <v/>
      </c>
      <c r="K88" s="83" t="str">
        <f t="shared" si="507"/>
        <v/>
      </c>
      <c r="L88" s="103"/>
      <c r="M88" s="34" t="str">
        <f>IF(AND(L88&gt;0,C88&gt;0,J88&gt;0,NOT(ISBLANK(H88))),ABS(VLOOKUP($L$1,VLookups!$A$38:$B$39,2,FALSE)-_xlfn.NORM.DIST(L88,G88,J88,TRUE)),"")</f>
        <v/>
      </c>
      <c r="N88" s="102" t="str">
        <f>IF(AND($B88&gt;0,$C88&gt;0,$D88&gt;0,NOT(ISBLANK($H88))),_xlfn.NORM.INV(ABS(VLOOKUP($L$1,VLookups!$A$38:$B$39,2,FALSE)-N$3),$G88,$J88),"")</f>
        <v/>
      </c>
      <c r="O88" s="101" t="str">
        <f>IF(AND($B88&gt;0,$C88&gt;0,$D88&gt;0,NOT(ISBLANK($H88))),_xlfn.NORM.INV(ABS(VLOOKUP($L$1,VLookups!$A$38:$B$39,2,FALSE)-O$3),$G88,$J88),"")</f>
        <v/>
      </c>
      <c r="P88" s="102" t="str">
        <f>IF(AND($B88&gt;0,$C88&gt;0,$D88&gt;0,NOT(ISBLANK($H88))),_xlfn.NORM.INV(ABS(VLOOKUP($L$1,VLookups!$A$38:$B$39,2,FALSE)-P$3),$G88,$J88),"")</f>
        <v/>
      </c>
      <c r="Q88" s="101" t="str">
        <f>IF(AND($B88&gt;0,$C88&gt;0,$D88&gt;0,NOT(ISBLANK($H88))),_xlfn.NORM.INV(ABS(VLOOKUP($L$1,VLookups!$A$38:$B$39,2,FALSE)-Q$3),$G88,$J88),"")</f>
        <v/>
      </c>
      <c r="R88" s="102" t="str">
        <f>IF(AND($B88&gt;0,$C88&gt;0,$D88&gt;0,NOT(ISBLANK($H88))),_xlfn.NORM.INV(ABS(VLOOKUP($L$1,VLookups!$A$38:$B$39,2,FALSE)-R$3),$G88,$J88),"")</f>
        <v/>
      </c>
      <c r="S88" s="101" t="str">
        <f>IF(AND($B88&gt;0,$C88&gt;0,$D88&gt;0,NOT(ISBLANK($H88))),_xlfn.NORM.INV(ABS(VLOOKUP($L$1,VLookups!$A$38:$B$39,2,FALSE)-S$3),$G88,$J88),"")</f>
        <v/>
      </c>
      <c r="T88" s="5"/>
      <c r="U88" s="178" t="str">
        <f t="shared" si="514"/>
        <v/>
      </c>
      <c r="V88" s="52" t="str">
        <f t="shared" ref="V88:AO88" si="674">IF(ISNONTEXT($U88),W88-$U88,"")</f>
        <v/>
      </c>
      <c r="W88" s="52" t="str">
        <f t="shared" si="674"/>
        <v/>
      </c>
      <c r="X88" s="52" t="str">
        <f t="shared" si="674"/>
        <v/>
      </c>
      <c r="Y88" s="52" t="str">
        <f t="shared" si="674"/>
        <v/>
      </c>
      <c r="Z88" s="52" t="str">
        <f t="shared" si="674"/>
        <v/>
      </c>
      <c r="AA88" s="52" t="str">
        <f t="shared" si="674"/>
        <v/>
      </c>
      <c r="AB88" s="52" t="str">
        <f t="shared" si="674"/>
        <v/>
      </c>
      <c r="AC88" s="52" t="str">
        <f t="shared" si="674"/>
        <v/>
      </c>
      <c r="AD88" s="52" t="str">
        <f t="shared" si="674"/>
        <v/>
      </c>
      <c r="AE88" s="52" t="str">
        <f t="shared" si="674"/>
        <v/>
      </c>
      <c r="AF88" s="52" t="str">
        <f t="shared" si="674"/>
        <v/>
      </c>
      <c r="AG88" s="52" t="str">
        <f t="shared" si="674"/>
        <v/>
      </c>
      <c r="AH88" s="52" t="str">
        <f t="shared" si="674"/>
        <v/>
      </c>
      <c r="AI88" s="52" t="str">
        <f t="shared" si="674"/>
        <v/>
      </c>
      <c r="AJ88" s="52" t="str">
        <f t="shared" si="674"/>
        <v/>
      </c>
      <c r="AK88" s="52" t="str">
        <f t="shared" si="674"/>
        <v/>
      </c>
      <c r="AL88" s="52" t="str">
        <f t="shared" si="674"/>
        <v/>
      </c>
      <c r="AM88" s="52" t="str">
        <f t="shared" si="674"/>
        <v/>
      </c>
      <c r="AN88" s="52" t="str">
        <f t="shared" si="674"/>
        <v/>
      </c>
      <c r="AO88" s="52" t="str">
        <f t="shared" si="674"/>
        <v/>
      </c>
      <c r="AP88" s="193" t="str">
        <f t="shared" si="516"/>
        <v/>
      </c>
      <c r="AQ88" s="52" t="str">
        <f t="shared" ref="AQ88:DB88" si="675">IF(ISNONTEXT($U88),AP88+$U88,"")</f>
        <v/>
      </c>
      <c r="AR88" s="52" t="str">
        <f t="shared" si="675"/>
        <v/>
      </c>
      <c r="AS88" s="52" t="str">
        <f t="shared" si="675"/>
        <v/>
      </c>
      <c r="AT88" s="52" t="str">
        <f t="shared" si="675"/>
        <v/>
      </c>
      <c r="AU88" s="52" t="str">
        <f t="shared" si="675"/>
        <v/>
      </c>
      <c r="AV88" s="52" t="str">
        <f t="shared" si="675"/>
        <v/>
      </c>
      <c r="AW88" s="52" t="str">
        <f t="shared" si="675"/>
        <v/>
      </c>
      <c r="AX88" s="52" t="str">
        <f t="shared" si="675"/>
        <v/>
      </c>
      <c r="AY88" s="52" t="str">
        <f t="shared" si="675"/>
        <v/>
      </c>
      <c r="AZ88" s="52" t="str">
        <f t="shared" si="675"/>
        <v/>
      </c>
      <c r="BA88" s="52" t="str">
        <f t="shared" si="675"/>
        <v/>
      </c>
      <c r="BB88" s="52" t="str">
        <f t="shared" si="675"/>
        <v/>
      </c>
      <c r="BC88" s="52" t="str">
        <f t="shared" si="675"/>
        <v/>
      </c>
      <c r="BD88" s="52" t="str">
        <f t="shared" si="675"/>
        <v/>
      </c>
      <c r="BE88" s="52" t="str">
        <f t="shared" si="675"/>
        <v/>
      </c>
      <c r="BF88" s="52" t="str">
        <f t="shared" si="675"/>
        <v/>
      </c>
      <c r="BG88" s="52" t="str">
        <f t="shared" si="675"/>
        <v/>
      </c>
      <c r="BH88" s="52" t="str">
        <f t="shared" si="675"/>
        <v/>
      </c>
      <c r="BI88" s="52" t="str">
        <f t="shared" si="675"/>
        <v/>
      </c>
      <c r="BJ88" s="52" t="str">
        <f t="shared" si="675"/>
        <v/>
      </c>
      <c r="BK88" s="52" t="str">
        <f t="shared" si="675"/>
        <v/>
      </c>
      <c r="BL88" s="52" t="str">
        <f t="shared" si="675"/>
        <v/>
      </c>
      <c r="BM88" s="52" t="str">
        <f t="shared" si="675"/>
        <v/>
      </c>
      <c r="BN88" s="52" t="str">
        <f t="shared" si="675"/>
        <v/>
      </c>
      <c r="BO88" s="52" t="str">
        <f t="shared" si="675"/>
        <v/>
      </c>
      <c r="BP88" s="52" t="str">
        <f t="shared" si="675"/>
        <v/>
      </c>
      <c r="BQ88" s="52" t="str">
        <f t="shared" si="675"/>
        <v/>
      </c>
      <c r="BR88" s="52" t="str">
        <f t="shared" si="675"/>
        <v/>
      </c>
      <c r="BS88" s="52" t="str">
        <f t="shared" si="675"/>
        <v/>
      </c>
      <c r="BT88" s="52" t="str">
        <f t="shared" si="675"/>
        <v/>
      </c>
      <c r="BU88" s="52" t="str">
        <f t="shared" si="675"/>
        <v/>
      </c>
      <c r="BV88" s="52" t="str">
        <f t="shared" si="675"/>
        <v/>
      </c>
      <c r="BW88" s="52" t="str">
        <f t="shared" si="675"/>
        <v/>
      </c>
      <c r="BX88" s="52" t="str">
        <f t="shared" si="675"/>
        <v/>
      </c>
      <c r="BY88" s="52" t="str">
        <f t="shared" si="675"/>
        <v/>
      </c>
      <c r="BZ88" s="52" t="str">
        <f t="shared" si="675"/>
        <v/>
      </c>
      <c r="CA88" s="52" t="str">
        <f t="shared" si="675"/>
        <v/>
      </c>
      <c r="CB88" s="52" t="str">
        <f t="shared" si="675"/>
        <v/>
      </c>
      <c r="CC88" s="52" t="str">
        <f t="shared" si="675"/>
        <v/>
      </c>
      <c r="CD88" s="52" t="str">
        <f t="shared" si="675"/>
        <v/>
      </c>
      <c r="CE88" s="52" t="str">
        <f t="shared" si="675"/>
        <v/>
      </c>
      <c r="CF88" s="52" t="str">
        <f t="shared" si="675"/>
        <v/>
      </c>
      <c r="CG88" s="52" t="str">
        <f t="shared" si="675"/>
        <v/>
      </c>
      <c r="CH88" s="52" t="str">
        <f t="shared" si="675"/>
        <v/>
      </c>
      <c r="CI88" s="52" t="str">
        <f t="shared" si="675"/>
        <v/>
      </c>
      <c r="CJ88" s="52" t="str">
        <f t="shared" si="675"/>
        <v/>
      </c>
      <c r="CK88" s="52" t="str">
        <f t="shared" si="675"/>
        <v/>
      </c>
      <c r="CL88" s="52" t="str">
        <f t="shared" si="675"/>
        <v/>
      </c>
      <c r="CM88" s="52" t="str">
        <f t="shared" si="675"/>
        <v/>
      </c>
      <c r="CN88" s="52" t="str">
        <f t="shared" si="675"/>
        <v/>
      </c>
      <c r="CO88" s="52" t="str">
        <f t="shared" si="675"/>
        <v/>
      </c>
      <c r="CP88" s="52" t="str">
        <f t="shared" si="675"/>
        <v/>
      </c>
      <c r="CQ88" s="52" t="str">
        <f t="shared" si="675"/>
        <v/>
      </c>
      <c r="CR88" s="52" t="str">
        <f t="shared" si="675"/>
        <v/>
      </c>
      <c r="CS88" s="52" t="str">
        <f t="shared" si="675"/>
        <v/>
      </c>
      <c r="CT88" s="52" t="str">
        <f t="shared" si="675"/>
        <v/>
      </c>
      <c r="CU88" s="52" t="str">
        <f t="shared" si="675"/>
        <v/>
      </c>
      <c r="CV88" s="52" t="str">
        <f t="shared" si="675"/>
        <v/>
      </c>
      <c r="CW88" s="52" t="str">
        <f t="shared" si="675"/>
        <v/>
      </c>
      <c r="CX88" s="52" t="str">
        <f t="shared" si="675"/>
        <v/>
      </c>
      <c r="CY88" s="52" t="str">
        <f t="shared" si="675"/>
        <v/>
      </c>
      <c r="CZ88" s="52" t="str">
        <f t="shared" si="675"/>
        <v/>
      </c>
      <c r="DA88" s="52" t="str">
        <f t="shared" si="675"/>
        <v/>
      </c>
      <c r="DB88" s="52" t="str">
        <f t="shared" si="675"/>
        <v/>
      </c>
      <c r="DC88" s="52" t="str">
        <f t="shared" ref="DC88:DR88" si="676">IF(ISNONTEXT($U88),DB88+$U88,"")</f>
        <v/>
      </c>
      <c r="DD88" s="52" t="str">
        <f t="shared" si="676"/>
        <v/>
      </c>
      <c r="DE88" s="52" t="str">
        <f t="shared" si="676"/>
        <v/>
      </c>
      <c r="DF88" s="52" t="str">
        <f t="shared" si="676"/>
        <v/>
      </c>
      <c r="DG88" s="52" t="str">
        <f t="shared" si="676"/>
        <v/>
      </c>
      <c r="DH88" s="52" t="str">
        <f t="shared" si="676"/>
        <v/>
      </c>
      <c r="DI88" s="52" t="str">
        <f t="shared" si="676"/>
        <v/>
      </c>
      <c r="DJ88" s="52" t="str">
        <f t="shared" si="676"/>
        <v/>
      </c>
      <c r="DK88" s="52" t="str">
        <f t="shared" si="676"/>
        <v/>
      </c>
      <c r="DL88" s="52" t="str">
        <f t="shared" si="676"/>
        <v/>
      </c>
      <c r="DM88" s="52" t="str">
        <f t="shared" si="676"/>
        <v/>
      </c>
      <c r="DN88" s="52" t="str">
        <f t="shared" si="676"/>
        <v/>
      </c>
      <c r="DO88" s="52" t="str">
        <f t="shared" si="676"/>
        <v/>
      </c>
      <c r="DP88" s="52" t="str">
        <f t="shared" si="676"/>
        <v/>
      </c>
      <c r="DQ88" s="52" t="str">
        <f t="shared" si="676"/>
        <v/>
      </c>
      <c r="DR88" s="52" t="str">
        <f t="shared" si="676"/>
        <v/>
      </c>
      <c r="DS88" s="179" t="e">
        <f t="shared" si="537"/>
        <v>#N/A</v>
      </c>
      <c r="DT88" s="179" t="e">
        <f t="shared" si="538"/>
        <v>#N/A</v>
      </c>
      <c r="DU88" s="179" t="e">
        <f t="shared" si="539"/>
        <v>#N/A</v>
      </c>
      <c r="DV88" s="179" t="e">
        <f t="shared" si="540"/>
        <v>#N/A</v>
      </c>
      <c r="DW88" s="179" t="e">
        <f t="shared" si="541"/>
        <v>#N/A</v>
      </c>
      <c r="DX88" s="179" t="e">
        <f t="shared" si="542"/>
        <v>#N/A</v>
      </c>
      <c r="DY88" s="179" t="e">
        <f t="shared" si="543"/>
        <v>#N/A</v>
      </c>
      <c r="DZ88" s="179" t="e">
        <f t="shared" si="544"/>
        <v>#N/A</v>
      </c>
      <c r="EA88" s="179" t="e">
        <f t="shared" si="545"/>
        <v>#N/A</v>
      </c>
      <c r="EB88" s="179" t="e">
        <f t="shared" si="546"/>
        <v>#N/A</v>
      </c>
      <c r="EC88" s="179" t="e">
        <f t="shared" si="547"/>
        <v>#N/A</v>
      </c>
      <c r="ED88" s="179" t="e">
        <f t="shared" si="548"/>
        <v>#N/A</v>
      </c>
      <c r="EE88" s="179" t="e">
        <f t="shared" si="549"/>
        <v>#N/A</v>
      </c>
      <c r="EF88" s="179" t="e">
        <f t="shared" si="550"/>
        <v>#N/A</v>
      </c>
      <c r="EG88" s="179" t="e">
        <f t="shared" si="551"/>
        <v>#N/A</v>
      </c>
      <c r="EH88" s="179" t="e">
        <f t="shared" si="552"/>
        <v>#N/A</v>
      </c>
      <c r="EI88" s="179" t="e">
        <f t="shared" si="553"/>
        <v>#N/A</v>
      </c>
      <c r="EJ88" s="179" t="e">
        <f t="shared" si="554"/>
        <v>#N/A</v>
      </c>
      <c r="EK88" s="179" t="e">
        <f t="shared" si="555"/>
        <v>#N/A</v>
      </c>
      <c r="EL88" s="179" t="e">
        <f t="shared" si="556"/>
        <v>#N/A</v>
      </c>
      <c r="EM88" s="179" t="e">
        <f t="shared" si="557"/>
        <v>#N/A</v>
      </c>
      <c r="EN88" s="179" t="e">
        <f t="shared" si="558"/>
        <v>#N/A</v>
      </c>
      <c r="EO88" s="179" t="e">
        <f t="shared" si="559"/>
        <v>#N/A</v>
      </c>
      <c r="EP88" s="179" t="e">
        <f t="shared" si="560"/>
        <v>#N/A</v>
      </c>
      <c r="EQ88" s="179" t="e">
        <f t="shared" si="561"/>
        <v>#N/A</v>
      </c>
      <c r="ER88" s="179" t="e">
        <f t="shared" si="562"/>
        <v>#N/A</v>
      </c>
      <c r="ES88" s="179" t="e">
        <f t="shared" si="563"/>
        <v>#N/A</v>
      </c>
      <c r="ET88" s="179" t="e">
        <f t="shared" si="564"/>
        <v>#N/A</v>
      </c>
      <c r="EU88" s="179" t="e">
        <f t="shared" si="565"/>
        <v>#N/A</v>
      </c>
      <c r="EV88" s="179" t="e">
        <f t="shared" si="566"/>
        <v>#N/A</v>
      </c>
      <c r="EW88" s="179" t="e">
        <f t="shared" si="567"/>
        <v>#N/A</v>
      </c>
      <c r="EX88" s="179" t="e">
        <f t="shared" si="568"/>
        <v>#N/A</v>
      </c>
      <c r="EY88" s="179" t="e">
        <f t="shared" si="569"/>
        <v>#N/A</v>
      </c>
      <c r="EZ88" s="179" t="e">
        <f t="shared" si="570"/>
        <v>#N/A</v>
      </c>
      <c r="FA88" s="179" t="e">
        <f t="shared" si="571"/>
        <v>#N/A</v>
      </c>
      <c r="FB88" s="179" t="e">
        <f t="shared" si="572"/>
        <v>#N/A</v>
      </c>
      <c r="FC88" s="179" t="e">
        <f t="shared" si="573"/>
        <v>#N/A</v>
      </c>
      <c r="FD88" s="179" t="e">
        <f t="shared" si="574"/>
        <v>#N/A</v>
      </c>
      <c r="FE88" s="179" t="e">
        <f t="shared" si="575"/>
        <v>#N/A</v>
      </c>
      <c r="FF88" s="179" t="e">
        <f t="shared" si="576"/>
        <v>#N/A</v>
      </c>
      <c r="FG88" s="179" t="e">
        <f t="shared" si="577"/>
        <v>#N/A</v>
      </c>
      <c r="FH88" s="179" t="e">
        <f t="shared" si="578"/>
        <v>#N/A</v>
      </c>
      <c r="FI88" s="179" t="e">
        <f t="shared" si="579"/>
        <v>#N/A</v>
      </c>
      <c r="FJ88" s="179" t="e">
        <f t="shared" si="580"/>
        <v>#N/A</v>
      </c>
      <c r="FK88" s="179" t="e">
        <f t="shared" si="581"/>
        <v>#N/A</v>
      </c>
      <c r="FL88" s="179" t="e">
        <f t="shared" si="582"/>
        <v>#N/A</v>
      </c>
      <c r="FM88" s="179" t="e">
        <f t="shared" si="583"/>
        <v>#N/A</v>
      </c>
      <c r="FN88" s="179" t="e">
        <f t="shared" si="584"/>
        <v>#N/A</v>
      </c>
      <c r="FO88" s="179" t="e">
        <f t="shared" si="585"/>
        <v>#N/A</v>
      </c>
      <c r="FP88" s="179" t="e">
        <f t="shared" si="586"/>
        <v>#N/A</v>
      </c>
      <c r="FQ88" s="179" t="e">
        <f t="shared" si="587"/>
        <v>#N/A</v>
      </c>
      <c r="FR88" s="179" t="e">
        <f t="shared" si="588"/>
        <v>#N/A</v>
      </c>
      <c r="FS88" s="179" t="e">
        <f t="shared" si="589"/>
        <v>#N/A</v>
      </c>
      <c r="FT88" s="179" t="e">
        <f t="shared" si="590"/>
        <v>#N/A</v>
      </c>
      <c r="FU88" s="179" t="e">
        <f t="shared" si="591"/>
        <v>#N/A</v>
      </c>
      <c r="FV88" s="179" t="e">
        <f t="shared" si="592"/>
        <v>#N/A</v>
      </c>
      <c r="FW88" s="179" t="e">
        <f t="shared" si="593"/>
        <v>#N/A</v>
      </c>
      <c r="FX88" s="179" t="e">
        <f t="shared" si="594"/>
        <v>#N/A</v>
      </c>
      <c r="FY88" s="179" t="e">
        <f t="shared" si="595"/>
        <v>#N/A</v>
      </c>
      <c r="FZ88" s="179" t="e">
        <f t="shared" si="596"/>
        <v>#N/A</v>
      </c>
      <c r="GA88" s="179" t="e">
        <f t="shared" si="597"/>
        <v>#N/A</v>
      </c>
      <c r="GB88" s="179" t="e">
        <f t="shared" si="598"/>
        <v>#N/A</v>
      </c>
      <c r="GC88" s="179" t="e">
        <f t="shared" si="599"/>
        <v>#N/A</v>
      </c>
      <c r="GD88" s="179" t="e">
        <f t="shared" si="600"/>
        <v>#N/A</v>
      </c>
      <c r="GE88" s="179" t="e">
        <f t="shared" si="601"/>
        <v>#N/A</v>
      </c>
      <c r="GF88" s="179" t="e">
        <f t="shared" si="602"/>
        <v>#N/A</v>
      </c>
      <c r="GG88" s="179" t="e">
        <f t="shared" si="603"/>
        <v>#N/A</v>
      </c>
      <c r="GH88" s="179" t="e">
        <f t="shared" si="604"/>
        <v>#N/A</v>
      </c>
      <c r="GI88" s="179" t="e">
        <f t="shared" si="605"/>
        <v>#N/A</v>
      </c>
      <c r="GJ88" s="179" t="e">
        <f t="shared" si="606"/>
        <v>#N/A</v>
      </c>
      <c r="GK88" s="179" t="e">
        <f t="shared" si="607"/>
        <v>#N/A</v>
      </c>
      <c r="GL88" s="179" t="e">
        <f t="shared" si="608"/>
        <v>#N/A</v>
      </c>
      <c r="GM88" s="179" t="e">
        <f t="shared" si="609"/>
        <v>#N/A</v>
      </c>
      <c r="GN88" s="179" t="e">
        <f t="shared" si="610"/>
        <v>#N/A</v>
      </c>
      <c r="GO88" s="179" t="e">
        <f t="shared" si="611"/>
        <v>#N/A</v>
      </c>
      <c r="GP88" s="179" t="e">
        <f t="shared" si="612"/>
        <v>#N/A</v>
      </c>
      <c r="GQ88" s="179" t="e">
        <f t="shared" si="613"/>
        <v>#N/A</v>
      </c>
      <c r="GR88" s="179" t="e">
        <f t="shared" si="614"/>
        <v>#N/A</v>
      </c>
      <c r="GS88" s="179" t="e">
        <f t="shared" si="615"/>
        <v>#N/A</v>
      </c>
      <c r="GT88" s="179" t="e">
        <f t="shared" si="616"/>
        <v>#N/A</v>
      </c>
      <c r="GU88" s="179" t="e">
        <f t="shared" si="617"/>
        <v>#N/A</v>
      </c>
      <c r="GV88" s="179" t="e">
        <f t="shared" si="618"/>
        <v>#N/A</v>
      </c>
      <c r="GW88" s="179" t="e">
        <f t="shared" si="619"/>
        <v>#N/A</v>
      </c>
      <c r="GX88" s="179" t="e">
        <f t="shared" si="620"/>
        <v>#N/A</v>
      </c>
      <c r="GY88" s="179" t="e">
        <f t="shared" si="621"/>
        <v>#N/A</v>
      </c>
      <c r="GZ88" s="179" t="e">
        <f t="shared" si="622"/>
        <v>#N/A</v>
      </c>
      <c r="HA88" s="179" t="e">
        <f t="shared" si="623"/>
        <v>#N/A</v>
      </c>
      <c r="HB88" s="179" t="e">
        <f t="shared" si="624"/>
        <v>#N/A</v>
      </c>
      <c r="HC88" s="179" t="e">
        <f t="shared" si="625"/>
        <v>#N/A</v>
      </c>
      <c r="HD88" s="179" t="e">
        <f t="shared" si="626"/>
        <v>#N/A</v>
      </c>
      <c r="HE88" s="179" t="e">
        <f t="shared" si="627"/>
        <v>#N/A</v>
      </c>
      <c r="HF88" s="179" t="e">
        <f t="shared" si="628"/>
        <v>#N/A</v>
      </c>
      <c r="HG88" s="179" t="e">
        <f t="shared" si="629"/>
        <v>#N/A</v>
      </c>
      <c r="HH88" s="179" t="e">
        <f t="shared" si="630"/>
        <v>#N/A</v>
      </c>
      <c r="HI88" s="179" t="e">
        <f t="shared" si="631"/>
        <v>#N/A</v>
      </c>
      <c r="HJ88" s="179" t="e">
        <f t="shared" si="632"/>
        <v>#N/A</v>
      </c>
      <c r="HK88" s="179" t="e">
        <f t="shared" si="633"/>
        <v>#N/A</v>
      </c>
      <c r="HL88" s="179" t="e">
        <f t="shared" si="634"/>
        <v>#N/A</v>
      </c>
      <c r="HM88" s="179" t="e">
        <f t="shared" si="635"/>
        <v>#N/A</v>
      </c>
      <c r="HN88" s="179" t="e">
        <f t="shared" si="636"/>
        <v>#N/A</v>
      </c>
      <c r="HO88" s="179" t="e">
        <f t="shared" si="637"/>
        <v>#N/A</v>
      </c>
    </row>
    <row r="89" spans="1:223" hidden="1" x14ac:dyDescent="0.25">
      <c r="A89" s="4">
        <v>86</v>
      </c>
      <c r="B89" s="104" t="str">
        <f t="shared" si="511"/>
        <v/>
      </c>
      <c r="C89" s="103"/>
      <c r="D89" s="104" t="str">
        <f t="shared" si="512"/>
        <v/>
      </c>
      <c r="E89" s="38" t="str">
        <f t="shared" si="505"/>
        <v/>
      </c>
      <c r="F89" s="38" t="str">
        <f t="shared" si="506"/>
        <v/>
      </c>
      <c r="G89" s="81" t="str">
        <f t="shared" si="513"/>
        <v/>
      </c>
      <c r="H89" s="24"/>
      <c r="I89" s="61"/>
      <c r="J89" s="82" t="str">
        <f>IF(AND(B89&gt;0,C89&gt;0,D89&gt;0,NOT(ISBLANK(H89))),(D89-B89)*VLOOKUP(H89,VLookups!$A$2:$B$8,2,FALSE),"")</f>
        <v/>
      </c>
      <c r="K89" s="83" t="str">
        <f t="shared" si="507"/>
        <v/>
      </c>
      <c r="L89" s="103"/>
      <c r="M89" s="34" t="str">
        <f>IF(AND(L89&gt;0,C89&gt;0,J89&gt;0,NOT(ISBLANK(H89))),ABS(VLOOKUP($L$1,VLookups!$A$38:$B$39,2,FALSE)-_xlfn.NORM.DIST(L89,G89,J89,TRUE)),"")</f>
        <v/>
      </c>
      <c r="N89" s="102" t="str">
        <f>IF(AND($B89&gt;0,$C89&gt;0,$D89&gt;0,NOT(ISBLANK($H89))),_xlfn.NORM.INV(ABS(VLOOKUP($L$1,VLookups!$A$38:$B$39,2,FALSE)-N$3),$G89,$J89),"")</f>
        <v/>
      </c>
      <c r="O89" s="101" t="str">
        <f>IF(AND($B89&gt;0,$C89&gt;0,$D89&gt;0,NOT(ISBLANK($H89))),_xlfn.NORM.INV(ABS(VLOOKUP($L$1,VLookups!$A$38:$B$39,2,FALSE)-O$3),$G89,$J89),"")</f>
        <v/>
      </c>
      <c r="P89" s="102" t="str">
        <f>IF(AND($B89&gt;0,$C89&gt;0,$D89&gt;0,NOT(ISBLANK($H89))),_xlfn.NORM.INV(ABS(VLOOKUP($L$1,VLookups!$A$38:$B$39,2,FALSE)-P$3),$G89,$J89),"")</f>
        <v/>
      </c>
      <c r="Q89" s="101" t="str">
        <f>IF(AND($B89&gt;0,$C89&gt;0,$D89&gt;0,NOT(ISBLANK($H89))),_xlfn.NORM.INV(ABS(VLOOKUP($L$1,VLookups!$A$38:$B$39,2,FALSE)-Q$3),$G89,$J89),"")</f>
        <v/>
      </c>
      <c r="R89" s="102" t="str">
        <f>IF(AND($B89&gt;0,$C89&gt;0,$D89&gt;0,NOT(ISBLANK($H89))),_xlfn.NORM.INV(ABS(VLOOKUP($L$1,VLookups!$A$38:$B$39,2,FALSE)-R$3),$G89,$J89),"")</f>
        <v/>
      </c>
      <c r="S89" s="101" t="str">
        <f>IF(AND($B89&gt;0,$C89&gt;0,$D89&gt;0,NOT(ISBLANK($H89))),_xlfn.NORM.INV(ABS(VLOOKUP($L$1,VLookups!$A$38:$B$39,2,FALSE)-S$3),$G89,$J89),"")</f>
        <v/>
      </c>
      <c r="T89" s="5"/>
      <c r="U89" s="178" t="str">
        <f t="shared" si="514"/>
        <v/>
      </c>
      <c r="V89" s="52" t="str">
        <f t="shared" ref="V89:AO89" si="677">IF(ISNONTEXT($U89),W89-$U89,"")</f>
        <v/>
      </c>
      <c r="W89" s="52" t="str">
        <f t="shared" si="677"/>
        <v/>
      </c>
      <c r="X89" s="52" t="str">
        <f t="shared" si="677"/>
        <v/>
      </c>
      <c r="Y89" s="52" t="str">
        <f t="shared" si="677"/>
        <v/>
      </c>
      <c r="Z89" s="52" t="str">
        <f t="shared" si="677"/>
        <v/>
      </c>
      <c r="AA89" s="52" t="str">
        <f t="shared" si="677"/>
        <v/>
      </c>
      <c r="AB89" s="52" t="str">
        <f t="shared" si="677"/>
        <v/>
      </c>
      <c r="AC89" s="52" t="str">
        <f t="shared" si="677"/>
        <v/>
      </c>
      <c r="AD89" s="52" t="str">
        <f t="shared" si="677"/>
        <v/>
      </c>
      <c r="AE89" s="52" t="str">
        <f t="shared" si="677"/>
        <v/>
      </c>
      <c r="AF89" s="52" t="str">
        <f t="shared" si="677"/>
        <v/>
      </c>
      <c r="AG89" s="52" t="str">
        <f t="shared" si="677"/>
        <v/>
      </c>
      <c r="AH89" s="52" t="str">
        <f t="shared" si="677"/>
        <v/>
      </c>
      <c r="AI89" s="52" t="str">
        <f t="shared" si="677"/>
        <v/>
      </c>
      <c r="AJ89" s="52" t="str">
        <f t="shared" si="677"/>
        <v/>
      </c>
      <c r="AK89" s="52" t="str">
        <f t="shared" si="677"/>
        <v/>
      </c>
      <c r="AL89" s="52" t="str">
        <f t="shared" si="677"/>
        <v/>
      </c>
      <c r="AM89" s="52" t="str">
        <f t="shared" si="677"/>
        <v/>
      </c>
      <c r="AN89" s="52" t="str">
        <f t="shared" si="677"/>
        <v/>
      </c>
      <c r="AO89" s="52" t="str">
        <f t="shared" si="677"/>
        <v/>
      </c>
      <c r="AP89" s="193" t="str">
        <f t="shared" si="516"/>
        <v/>
      </c>
      <c r="AQ89" s="52" t="str">
        <f t="shared" ref="AQ89:DB89" si="678">IF(ISNONTEXT($U89),AP89+$U89,"")</f>
        <v/>
      </c>
      <c r="AR89" s="52" t="str">
        <f t="shared" si="678"/>
        <v/>
      </c>
      <c r="AS89" s="52" t="str">
        <f t="shared" si="678"/>
        <v/>
      </c>
      <c r="AT89" s="52" t="str">
        <f t="shared" si="678"/>
        <v/>
      </c>
      <c r="AU89" s="52" t="str">
        <f t="shared" si="678"/>
        <v/>
      </c>
      <c r="AV89" s="52" t="str">
        <f t="shared" si="678"/>
        <v/>
      </c>
      <c r="AW89" s="52" t="str">
        <f t="shared" si="678"/>
        <v/>
      </c>
      <c r="AX89" s="52" t="str">
        <f t="shared" si="678"/>
        <v/>
      </c>
      <c r="AY89" s="52" t="str">
        <f t="shared" si="678"/>
        <v/>
      </c>
      <c r="AZ89" s="52" t="str">
        <f t="shared" si="678"/>
        <v/>
      </c>
      <c r="BA89" s="52" t="str">
        <f t="shared" si="678"/>
        <v/>
      </c>
      <c r="BB89" s="52" t="str">
        <f t="shared" si="678"/>
        <v/>
      </c>
      <c r="BC89" s="52" t="str">
        <f t="shared" si="678"/>
        <v/>
      </c>
      <c r="BD89" s="52" t="str">
        <f t="shared" si="678"/>
        <v/>
      </c>
      <c r="BE89" s="52" t="str">
        <f t="shared" si="678"/>
        <v/>
      </c>
      <c r="BF89" s="52" t="str">
        <f t="shared" si="678"/>
        <v/>
      </c>
      <c r="BG89" s="52" t="str">
        <f t="shared" si="678"/>
        <v/>
      </c>
      <c r="BH89" s="52" t="str">
        <f t="shared" si="678"/>
        <v/>
      </c>
      <c r="BI89" s="52" t="str">
        <f t="shared" si="678"/>
        <v/>
      </c>
      <c r="BJ89" s="52" t="str">
        <f t="shared" si="678"/>
        <v/>
      </c>
      <c r="BK89" s="52" t="str">
        <f t="shared" si="678"/>
        <v/>
      </c>
      <c r="BL89" s="52" t="str">
        <f t="shared" si="678"/>
        <v/>
      </c>
      <c r="BM89" s="52" t="str">
        <f t="shared" si="678"/>
        <v/>
      </c>
      <c r="BN89" s="52" t="str">
        <f t="shared" si="678"/>
        <v/>
      </c>
      <c r="BO89" s="52" t="str">
        <f t="shared" si="678"/>
        <v/>
      </c>
      <c r="BP89" s="52" t="str">
        <f t="shared" si="678"/>
        <v/>
      </c>
      <c r="BQ89" s="52" t="str">
        <f t="shared" si="678"/>
        <v/>
      </c>
      <c r="BR89" s="52" t="str">
        <f t="shared" si="678"/>
        <v/>
      </c>
      <c r="BS89" s="52" t="str">
        <f t="shared" si="678"/>
        <v/>
      </c>
      <c r="BT89" s="52" t="str">
        <f t="shared" si="678"/>
        <v/>
      </c>
      <c r="BU89" s="52" t="str">
        <f t="shared" si="678"/>
        <v/>
      </c>
      <c r="BV89" s="52" t="str">
        <f t="shared" si="678"/>
        <v/>
      </c>
      <c r="BW89" s="52" t="str">
        <f t="shared" si="678"/>
        <v/>
      </c>
      <c r="BX89" s="52" t="str">
        <f t="shared" si="678"/>
        <v/>
      </c>
      <c r="BY89" s="52" t="str">
        <f t="shared" si="678"/>
        <v/>
      </c>
      <c r="BZ89" s="52" t="str">
        <f t="shared" si="678"/>
        <v/>
      </c>
      <c r="CA89" s="52" t="str">
        <f t="shared" si="678"/>
        <v/>
      </c>
      <c r="CB89" s="52" t="str">
        <f t="shared" si="678"/>
        <v/>
      </c>
      <c r="CC89" s="52" t="str">
        <f t="shared" si="678"/>
        <v/>
      </c>
      <c r="CD89" s="52" t="str">
        <f t="shared" si="678"/>
        <v/>
      </c>
      <c r="CE89" s="52" t="str">
        <f t="shared" si="678"/>
        <v/>
      </c>
      <c r="CF89" s="52" t="str">
        <f t="shared" si="678"/>
        <v/>
      </c>
      <c r="CG89" s="52" t="str">
        <f t="shared" si="678"/>
        <v/>
      </c>
      <c r="CH89" s="52" t="str">
        <f t="shared" si="678"/>
        <v/>
      </c>
      <c r="CI89" s="52" t="str">
        <f t="shared" si="678"/>
        <v/>
      </c>
      <c r="CJ89" s="52" t="str">
        <f t="shared" si="678"/>
        <v/>
      </c>
      <c r="CK89" s="52" t="str">
        <f t="shared" si="678"/>
        <v/>
      </c>
      <c r="CL89" s="52" t="str">
        <f t="shared" si="678"/>
        <v/>
      </c>
      <c r="CM89" s="52" t="str">
        <f t="shared" si="678"/>
        <v/>
      </c>
      <c r="CN89" s="52" t="str">
        <f t="shared" si="678"/>
        <v/>
      </c>
      <c r="CO89" s="52" t="str">
        <f t="shared" si="678"/>
        <v/>
      </c>
      <c r="CP89" s="52" t="str">
        <f t="shared" si="678"/>
        <v/>
      </c>
      <c r="CQ89" s="52" t="str">
        <f t="shared" si="678"/>
        <v/>
      </c>
      <c r="CR89" s="52" t="str">
        <f t="shared" si="678"/>
        <v/>
      </c>
      <c r="CS89" s="52" t="str">
        <f t="shared" si="678"/>
        <v/>
      </c>
      <c r="CT89" s="52" t="str">
        <f t="shared" si="678"/>
        <v/>
      </c>
      <c r="CU89" s="52" t="str">
        <f t="shared" si="678"/>
        <v/>
      </c>
      <c r="CV89" s="52" t="str">
        <f t="shared" si="678"/>
        <v/>
      </c>
      <c r="CW89" s="52" t="str">
        <f t="shared" si="678"/>
        <v/>
      </c>
      <c r="CX89" s="52" t="str">
        <f t="shared" si="678"/>
        <v/>
      </c>
      <c r="CY89" s="52" t="str">
        <f t="shared" si="678"/>
        <v/>
      </c>
      <c r="CZ89" s="52" t="str">
        <f t="shared" si="678"/>
        <v/>
      </c>
      <c r="DA89" s="52" t="str">
        <f t="shared" si="678"/>
        <v/>
      </c>
      <c r="DB89" s="52" t="str">
        <f t="shared" si="678"/>
        <v/>
      </c>
      <c r="DC89" s="52" t="str">
        <f t="shared" ref="DC89:DR89" si="679">IF(ISNONTEXT($U89),DB89+$U89,"")</f>
        <v/>
      </c>
      <c r="DD89" s="52" t="str">
        <f t="shared" si="679"/>
        <v/>
      </c>
      <c r="DE89" s="52" t="str">
        <f t="shared" si="679"/>
        <v/>
      </c>
      <c r="DF89" s="52" t="str">
        <f t="shared" si="679"/>
        <v/>
      </c>
      <c r="DG89" s="52" t="str">
        <f t="shared" si="679"/>
        <v/>
      </c>
      <c r="DH89" s="52" t="str">
        <f t="shared" si="679"/>
        <v/>
      </c>
      <c r="DI89" s="52" t="str">
        <f t="shared" si="679"/>
        <v/>
      </c>
      <c r="DJ89" s="52" t="str">
        <f t="shared" si="679"/>
        <v/>
      </c>
      <c r="DK89" s="52" t="str">
        <f t="shared" si="679"/>
        <v/>
      </c>
      <c r="DL89" s="52" t="str">
        <f t="shared" si="679"/>
        <v/>
      </c>
      <c r="DM89" s="52" t="str">
        <f t="shared" si="679"/>
        <v/>
      </c>
      <c r="DN89" s="52" t="str">
        <f t="shared" si="679"/>
        <v/>
      </c>
      <c r="DO89" s="52" t="str">
        <f t="shared" si="679"/>
        <v/>
      </c>
      <c r="DP89" s="52" t="str">
        <f t="shared" si="679"/>
        <v/>
      </c>
      <c r="DQ89" s="52" t="str">
        <f t="shared" si="679"/>
        <v/>
      </c>
      <c r="DR89" s="52" t="str">
        <f t="shared" si="679"/>
        <v/>
      </c>
      <c r="DS89" s="179" t="e">
        <f t="shared" si="537"/>
        <v>#N/A</v>
      </c>
      <c r="DT89" s="179" t="e">
        <f t="shared" si="538"/>
        <v>#N/A</v>
      </c>
      <c r="DU89" s="179" t="e">
        <f t="shared" si="539"/>
        <v>#N/A</v>
      </c>
      <c r="DV89" s="179" t="e">
        <f t="shared" si="540"/>
        <v>#N/A</v>
      </c>
      <c r="DW89" s="179" t="e">
        <f t="shared" si="541"/>
        <v>#N/A</v>
      </c>
      <c r="DX89" s="179" t="e">
        <f t="shared" si="542"/>
        <v>#N/A</v>
      </c>
      <c r="DY89" s="179" t="e">
        <f t="shared" si="543"/>
        <v>#N/A</v>
      </c>
      <c r="DZ89" s="179" t="e">
        <f t="shared" si="544"/>
        <v>#N/A</v>
      </c>
      <c r="EA89" s="179" t="e">
        <f t="shared" si="545"/>
        <v>#N/A</v>
      </c>
      <c r="EB89" s="179" t="e">
        <f t="shared" si="546"/>
        <v>#N/A</v>
      </c>
      <c r="EC89" s="179" t="e">
        <f t="shared" si="547"/>
        <v>#N/A</v>
      </c>
      <c r="ED89" s="179" t="e">
        <f t="shared" si="548"/>
        <v>#N/A</v>
      </c>
      <c r="EE89" s="179" t="e">
        <f t="shared" si="549"/>
        <v>#N/A</v>
      </c>
      <c r="EF89" s="179" t="e">
        <f t="shared" si="550"/>
        <v>#N/A</v>
      </c>
      <c r="EG89" s="179" t="e">
        <f t="shared" si="551"/>
        <v>#N/A</v>
      </c>
      <c r="EH89" s="179" t="e">
        <f t="shared" si="552"/>
        <v>#N/A</v>
      </c>
      <c r="EI89" s="179" t="e">
        <f t="shared" si="553"/>
        <v>#N/A</v>
      </c>
      <c r="EJ89" s="179" t="e">
        <f t="shared" si="554"/>
        <v>#N/A</v>
      </c>
      <c r="EK89" s="179" t="e">
        <f t="shared" si="555"/>
        <v>#N/A</v>
      </c>
      <c r="EL89" s="179" t="e">
        <f t="shared" si="556"/>
        <v>#N/A</v>
      </c>
      <c r="EM89" s="179" t="e">
        <f t="shared" si="557"/>
        <v>#N/A</v>
      </c>
      <c r="EN89" s="179" t="e">
        <f t="shared" si="558"/>
        <v>#N/A</v>
      </c>
      <c r="EO89" s="179" t="e">
        <f t="shared" si="559"/>
        <v>#N/A</v>
      </c>
      <c r="EP89" s="179" t="e">
        <f t="shared" si="560"/>
        <v>#N/A</v>
      </c>
      <c r="EQ89" s="179" t="e">
        <f t="shared" si="561"/>
        <v>#N/A</v>
      </c>
      <c r="ER89" s="179" t="e">
        <f t="shared" si="562"/>
        <v>#N/A</v>
      </c>
      <c r="ES89" s="179" t="e">
        <f t="shared" si="563"/>
        <v>#N/A</v>
      </c>
      <c r="ET89" s="179" t="e">
        <f t="shared" si="564"/>
        <v>#N/A</v>
      </c>
      <c r="EU89" s="179" t="e">
        <f t="shared" si="565"/>
        <v>#N/A</v>
      </c>
      <c r="EV89" s="179" t="e">
        <f t="shared" si="566"/>
        <v>#N/A</v>
      </c>
      <c r="EW89" s="179" t="e">
        <f t="shared" si="567"/>
        <v>#N/A</v>
      </c>
      <c r="EX89" s="179" t="e">
        <f t="shared" si="568"/>
        <v>#N/A</v>
      </c>
      <c r="EY89" s="179" t="e">
        <f t="shared" si="569"/>
        <v>#N/A</v>
      </c>
      <c r="EZ89" s="179" t="e">
        <f t="shared" si="570"/>
        <v>#N/A</v>
      </c>
      <c r="FA89" s="179" t="e">
        <f t="shared" si="571"/>
        <v>#N/A</v>
      </c>
      <c r="FB89" s="179" t="e">
        <f t="shared" si="572"/>
        <v>#N/A</v>
      </c>
      <c r="FC89" s="179" t="e">
        <f t="shared" si="573"/>
        <v>#N/A</v>
      </c>
      <c r="FD89" s="179" t="e">
        <f t="shared" si="574"/>
        <v>#N/A</v>
      </c>
      <c r="FE89" s="179" t="e">
        <f t="shared" si="575"/>
        <v>#N/A</v>
      </c>
      <c r="FF89" s="179" t="e">
        <f t="shared" si="576"/>
        <v>#N/A</v>
      </c>
      <c r="FG89" s="179" t="e">
        <f t="shared" si="577"/>
        <v>#N/A</v>
      </c>
      <c r="FH89" s="179" t="e">
        <f t="shared" si="578"/>
        <v>#N/A</v>
      </c>
      <c r="FI89" s="179" t="e">
        <f t="shared" si="579"/>
        <v>#N/A</v>
      </c>
      <c r="FJ89" s="179" t="e">
        <f t="shared" si="580"/>
        <v>#N/A</v>
      </c>
      <c r="FK89" s="179" t="e">
        <f t="shared" si="581"/>
        <v>#N/A</v>
      </c>
      <c r="FL89" s="179" t="e">
        <f t="shared" si="582"/>
        <v>#N/A</v>
      </c>
      <c r="FM89" s="179" t="e">
        <f t="shared" si="583"/>
        <v>#N/A</v>
      </c>
      <c r="FN89" s="179" t="e">
        <f t="shared" si="584"/>
        <v>#N/A</v>
      </c>
      <c r="FO89" s="179" t="e">
        <f t="shared" si="585"/>
        <v>#N/A</v>
      </c>
      <c r="FP89" s="179" t="e">
        <f t="shared" si="586"/>
        <v>#N/A</v>
      </c>
      <c r="FQ89" s="179" t="e">
        <f t="shared" si="587"/>
        <v>#N/A</v>
      </c>
      <c r="FR89" s="179" t="e">
        <f t="shared" si="588"/>
        <v>#N/A</v>
      </c>
      <c r="FS89" s="179" t="e">
        <f t="shared" si="589"/>
        <v>#N/A</v>
      </c>
      <c r="FT89" s="179" t="e">
        <f t="shared" si="590"/>
        <v>#N/A</v>
      </c>
      <c r="FU89" s="179" t="e">
        <f t="shared" si="591"/>
        <v>#N/A</v>
      </c>
      <c r="FV89" s="179" t="e">
        <f t="shared" si="592"/>
        <v>#N/A</v>
      </c>
      <c r="FW89" s="179" t="e">
        <f t="shared" si="593"/>
        <v>#N/A</v>
      </c>
      <c r="FX89" s="179" t="e">
        <f t="shared" si="594"/>
        <v>#N/A</v>
      </c>
      <c r="FY89" s="179" t="e">
        <f t="shared" si="595"/>
        <v>#N/A</v>
      </c>
      <c r="FZ89" s="179" t="e">
        <f t="shared" si="596"/>
        <v>#N/A</v>
      </c>
      <c r="GA89" s="179" t="e">
        <f t="shared" si="597"/>
        <v>#N/A</v>
      </c>
      <c r="GB89" s="179" t="e">
        <f t="shared" si="598"/>
        <v>#N/A</v>
      </c>
      <c r="GC89" s="179" t="e">
        <f t="shared" si="599"/>
        <v>#N/A</v>
      </c>
      <c r="GD89" s="179" t="e">
        <f t="shared" si="600"/>
        <v>#N/A</v>
      </c>
      <c r="GE89" s="179" t="e">
        <f t="shared" si="601"/>
        <v>#N/A</v>
      </c>
      <c r="GF89" s="179" t="e">
        <f t="shared" si="602"/>
        <v>#N/A</v>
      </c>
      <c r="GG89" s="179" t="e">
        <f t="shared" si="603"/>
        <v>#N/A</v>
      </c>
      <c r="GH89" s="179" t="e">
        <f t="shared" si="604"/>
        <v>#N/A</v>
      </c>
      <c r="GI89" s="179" t="e">
        <f t="shared" si="605"/>
        <v>#N/A</v>
      </c>
      <c r="GJ89" s="179" t="e">
        <f t="shared" si="606"/>
        <v>#N/A</v>
      </c>
      <c r="GK89" s="179" t="e">
        <f t="shared" si="607"/>
        <v>#N/A</v>
      </c>
      <c r="GL89" s="179" t="e">
        <f t="shared" si="608"/>
        <v>#N/A</v>
      </c>
      <c r="GM89" s="179" t="e">
        <f t="shared" si="609"/>
        <v>#N/A</v>
      </c>
      <c r="GN89" s="179" t="e">
        <f t="shared" si="610"/>
        <v>#N/A</v>
      </c>
      <c r="GO89" s="179" t="e">
        <f t="shared" si="611"/>
        <v>#N/A</v>
      </c>
      <c r="GP89" s="179" t="e">
        <f t="shared" si="612"/>
        <v>#N/A</v>
      </c>
      <c r="GQ89" s="179" t="e">
        <f t="shared" si="613"/>
        <v>#N/A</v>
      </c>
      <c r="GR89" s="179" t="e">
        <f t="shared" si="614"/>
        <v>#N/A</v>
      </c>
      <c r="GS89" s="179" t="e">
        <f t="shared" si="615"/>
        <v>#N/A</v>
      </c>
      <c r="GT89" s="179" t="e">
        <f t="shared" si="616"/>
        <v>#N/A</v>
      </c>
      <c r="GU89" s="179" t="e">
        <f t="shared" si="617"/>
        <v>#N/A</v>
      </c>
      <c r="GV89" s="179" t="e">
        <f t="shared" si="618"/>
        <v>#N/A</v>
      </c>
      <c r="GW89" s="179" t="e">
        <f t="shared" si="619"/>
        <v>#N/A</v>
      </c>
      <c r="GX89" s="179" t="e">
        <f t="shared" si="620"/>
        <v>#N/A</v>
      </c>
      <c r="GY89" s="179" t="e">
        <f t="shared" si="621"/>
        <v>#N/A</v>
      </c>
      <c r="GZ89" s="179" t="e">
        <f t="shared" si="622"/>
        <v>#N/A</v>
      </c>
      <c r="HA89" s="179" t="e">
        <f t="shared" si="623"/>
        <v>#N/A</v>
      </c>
      <c r="HB89" s="179" t="e">
        <f t="shared" si="624"/>
        <v>#N/A</v>
      </c>
      <c r="HC89" s="179" t="e">
        <f t="shared" si="625"/>
        <v>#N/A</v>
      </c>
      <c r="HD89" s="179" t="e">
        <f t="shared" si="626"/>
        <v>#N/A</v>
      </c>
      <c r="HE89" s="179" t="e">
        <f t="shared" si="627"/>
        <v>#N/A</v>
      </c>
      <c r="HF89" s="179" t="e">
        <f t="shared" si="628"/>
        <v>#N/A</v>
      </c>
      <c r="HG89" s="179" t="e">
        <f t="shared" si="629"/>
        <v>#N/A</v>
      </c>
      <c r="HH89" s="179" t="e">
        <f t="shared" si="630"/>
        <v>#N/A</v>
      </c>
      <c r="HI89" s="179" t="e">
        <f t="shared" si="631"/>
        <v>#N/A</v>
      </c>
      <c r="HJ89" s="179" t="e">
        <f t="shared" si="632"/>
        <v>#N/A</v>
      </c>
      <c r="HK89" s="179" t="e">
        <f t="shared" si="633"/>
        <v>#N/A</v>
      </c>
      <c r="HL89" s="179" t="e">
        <f t="shared" si="634"/>
        <v>#N/A</v>
      </c>
      <c r="HM89" s="179" t="e">
        <f t="shared" si="635"/>
        <v>#N/A</v>
      </c>
      <c r="HN89" s="179" t="e">
        <f t="shared" si="636"/>
        <v>#N/A</v>
      </c>
      <c r="HO89" s="179" t="e">
        <f t="shared" si="637"/>
        <v>#N/A</v>
      </c>
    </row>
    <row r="90" spans="1:223" hidden="1" x14ac:dyDescent="0.25">
      <c r="A90" s="4">
        <v>87</v>
      </c>
      <c r="B90" s="104" t="str">
        <f t="shared" si="511"/>
        <v/>
      </c>
      <c r="C90" s="103"/>
      <c r="D90" s="104" t="str">
        <f t="shared" si="512"/>
        <v/>
      </c>
      <c r="E90" s="38" t="str">
        <f t="shared" si="505"/>
        <v/>
      </c>
      <c r="F90" s="38" t="str">
        <f t="shared" si="506"/>
        <v/>
      </c>
      <c r="G90" s="81" t="str">
        <f t="shared" si="513"/>
        <v/>
      </c>
      <c r="H90" s="24"/>
      <c r="I90" s="61"/>
      <c r="J90" s="82" t="str">
        <f>IF(AND(B90&gt;0,C90&gt;0,D90&gt;0,NOT(ISBLANK(H90))),(D90-B90)*VLOOKUP(H90,VLookups!$A$2:$B$8,2,FALSE),"")</f>
        <v/>
      </c>
      <c r="K90" s="83" t="str">
        <f t="shared" si="507"/>
        <v/>
      </c>
      <c r="L90" s="103"/>
      <c r="M90" s="34" t="str">
        <f>IF(AND(L90&gt;0,C90&gt;0,J90&gt;0,NOT(ISBLANK(H90))),ABS(VLOOKUP($L$1,VLookups!$A$38:$B$39,2,FALSE)-_xlfn.NORM.DIST(L90,G90,J90,TRUE)),"")</f>
        <v/>
      </c>
      <c r="N90" s="102" t="str">
        <f>IF(AND($B90&gt;0,$C90&gt;0,$D90&gt;0,NOT(ISBLANK($H90))),_xlfn.NORM.INV(ABS(VLOOKUP($L$1,VLookups!$A$38:$B$39,2,FALSE)-N$3),$G90,$J90),"")</f>
        <v/>
      </c>
      <c r="O90" s="101" t="str">
        <f>IF(AND($B90&gt;0,$C90&gt;0,$D90&gt;0,NOT(ISBLANK($H90))),_xlfn.NORM.INV(ABS(VLOOKUP($L$1,VLookups!$A$38:$B$39,2,FALSE)-O$3),$G90,$J90),"")</f>
        <v/>
      </c>
      <c r="P90" s="102" t="str">
        <f>IF(AND($B90&gt;0,$C90&gt;0,$D90&gt;0,NOT(ISBLANK($H90))),_xlfn.NORM.INV(ABS(VLOOKUP($L$1,VLookups!$A$38:$B$39,2,FALSE)-P$3),$G90,$J90),"")</f>
        <v/>
      </c>
      <c r="Q90" s="101" t="str">
        <f>IF(AND($B90&gt;0,$C90&gt;0,$D90&gt;0,NOT(ISBLANK($H90))),_xlfn.NORM.INV(ABS(VLOOKUP($L$1,VLookups!$A$38:$B$39,2,FALSE)-Q$3),$G90,$J90),"")</f>
        <v/>
      </c>
      <c r="R90" s="102" t="str">
        <f>IF(AND($B90&gt;0,$C90&gt;0,$D90&gt;0,NOT(ISBLANK($H90))),_xlfn.NORM.INV(ABS(VLOOKUP($L$1,VLookups!$A$38:$B$39,2,FALSE)-R$3),$G90,$J90),"")</f>
        <v/>
      </c>
      <c r="S90" s="101" t="str">
        <f>IF(AND($B90&gt;0,$C90&gt;0,$D90&gt;0,NOT(ISBLANK($H90))),_xlfn.NORM.INV(ABS(VLOOKUP($L$1,VLookups!$A$38:$B$39,2,FALSE)-S$3),$G90,$J90),"")</f>
        <v/>
      </c>
      <c r="T90" s="5"/>
      <c r="U90" s="178" t="str">
        <f t="shared" si="514"/>
        <v/>
      </c>
      <c r="V90" s="52" t="str">
        <f t="shared" ref="V90:AO90" si="680">IF(ISNONTEXT($U90),W90-$U90,"")</f>
        <v/>
      </c>
      <c r="W90" s="52" t="str">
        <f t="shared" si="680"/>
        <v/>
      </c>
      <c r="X90" s="52" t="str">
        <f t="shared" si="680"/>
        <v/>
      </c>
      <c r="Y90" s="52" t="str">
        <f t="shared" si="680"/>
        <v/>
      </c>
      <c r="Z90" s="52" t="str">
        <f t="shared" si="680"/>
        <v/>
      </c>
      <c r="AA90" s="52" t="str">
        <f t="shared" si="680"/>
        <v/>
      </c>
      <c r="AB90" s="52" t="str">
        <f t="shared" si="680"/>
        <v/>
      </c>
      <c r="AC90" s="52" t="str">
        <f t="shared" si="680"/>
        <v/>
      </c>
      <c r="AD90" s="52" t="str">
        <f t="shared" si="680"/>
        <v/>
      </c>
      <c r="AE90" s="52" t="str">
        <f t="shared" si="680"/>
        <v/>
      </c>
      <c r="AF90" s="52" t="str">
        <f t="shared" si="680"/>
        <v/>
      </c>
      <c r="AG90" s="52" t="str">
        <f t="shared" si="680"/>
        <v/>
      </c>
      <c r="AH90" s="52" t="str">
        <f t="shared" si="680"/>
        <v/>
      </c>
      <c r="AI90" s="52" t="str">
        <f t="shared" si="680"/>
        <v/>
      </c>
      <c r="AJ90" s="52" t="str">
        <f t="shared" si="680"/>
        <v/>
      </c>
      <c r="AK90" s="52" t="str">
        <f t="shared" si="680"/>
        <v/>
      </c>
      <c r="AL90" s="52" t="str">
        <f t="shared" si="680"/>
        <v/>
      </c>
      <c r="AM90" s="52" t="str">
        <f t="shared" si="680"/>
        <v/>
      </c>
      <c r="AN90" s="52" t="str">
        <f t="shared" si="680"/>
        <v/>
      </c>
      <c r="AO90" s="52" t="str">
        <f t="shared" si="680"/>
        <v/>
      </c>
      <c r="AP90" s="193" t="str">
        <f t="shared" si="516"/>
        <v/>
      </c>
      <c r="AQ90" s="52" t="str">
        <f t="shared" ref="AQ90:DB90" si="681">IF(ISNONTEXT($U90),AP90+$U90,"")</f>
        <v/>
      </c>
      <c r="AR90" s="52" t="str">
        <f t="shared" si="681"/>
        <v/>
      </c>
      <c r="AS90" s="52" t="str">
        <f t="shared" si="681"/>
        <v/>
      </c>
      <c r="AT90" s="52" t="str">
        <f t="shared" si="681"/>
        <v/>
      </c>
      <c r="AU90" s="52" t="str">
        <f t="shared" si="681"/>
        <v/>
      </c>
      <c r="AV90" s="52" t="str">
        <f t="shared" si="681"/>
        <v/>
      </c>
      <c r="AW90" s="52" t="str">
        <f t="shared" si="681"/>
        <v/>
      </c>
      <c r="AX90" s="52" t="str">
        <f t="shared" si="681"/>
        <v/>
      </c>
      <c r="AY90" s="52" t="str">
        <f t="shared" si="681"/>
        <v/>
      </c>
      <c r="AZ90" s="52" t="str">
        <f t="shared" si="681"/>
        <v/>
      </c>
      <c r="BA90" s="52" t="str">
        <f t="shared" si="681"/>
        <v/>
      </c>
      <c r="BB90" s="52" t="str">
        <f t="shared" si="681"/>
        <v/>
      </c>
      <c r="BC90" s="52" t="str">
        <f t="shared" si="681"/>
        <v/>
      </c>
      <c r="BD90" s="52" t="str">
        <f t="shared" si="681"/>
        <v/>
      </c>
      <c r="BE90" s="52" t="str">
        <f t="shared" si="681"/>
        <v/>
      </c>
      <c r="BF90" s="52" t="str">
        <f t="shared" si="681"/>
        <v/>
      </c>
      <c r="BG90" s="52" t="str">
        <f t="shared" si="681"/>
        <v/>
      </c>
      <c r="BH90" s="52" t="str">
        <f t="shared" si="681"/>
        <v/>
      </c>
      <c r="BI90" s="52" t="str">
        <f t="shared" si="681"/>
        <v/>
      </c>
      <c r="BJ90" s="52" t="str">
        <f t="shared" si="681"/>
        <v/>
      </c>
      <c r="BK90" s="52" t="str">
        <f t="shared" si="681"/>
        <v/>
      </c>
      <c r="BL90" s="52" t="str">
        <f t="shared" si="681"/>
        <v/>
      </c>
      <c r="BM90" s="52" t="str">
        <f t="shared" si="681"/>
        <v/>
      </c>
      <c r="BN90" s="52" t="str">
        <f t="shared" si="681"/>
        <v/>
      </c>
      <c r="BO90" s="52" t="str">
        <f t="shared" si="681"/>
        <v/>
      </c>
      <c r="BP90" s="52" t="str">
        <f t="shared" si="681"/>
        <v/>
      </c>
      <c r="BQ90" s="52" t="str">
        <f t="shared" si="681"/>
        <v/>
      </c>
      <c r="BR90" s="52" t="str">
        <f t="shared" si="681"/>
        <v/>
      </c>
      <c r="BS90" s="52" t="str">
        <f t="shared" si="681"/>
        <v/>
      </c>
      <c r="BT90" s="52" t="str">
        <f t="shared" si="681"/>
        <v/>
      </c>
      <c r="BU90" s="52" t="str">
        <f t="shared" si="681"/>
        <v/>
      </c>
      <c r="BV90" s="52" t="str">
        <f t="shared" si="681"/>
        <v/>
      </c>
      <c r="BW90" s="52" t="str">
        <f t="shared" si="681"/>
        <v/>
      </c>
      <c r="BX90" s="52" t="str">
        <f t="shared" si="681"/>
        <v/>
      </c>
      <c r="BY90" s="52" t="str">
        <f t="shared" si="681"/>
        <v/>
      </c>
      <c r="BZ90" s="52" t="str">
        <f t="shared" si="681"/>
        <v/>
      </c>
      <c r="CA90" s="52" t="str">
        <f t="shared" si="681"/>
        <v/>
      </c>
      <c r="CB90" s="52" t="str">
        <f t="shared" si="681"/>
        <v/>
      </c>
      <c r="CC90" s="52" t="str">
        <f t="shared" si="681"/>
        <v/>
      </c>
      <c r="CD90" s="52" t="str">
        <f t="shared" si="681"/>
        <v/>
      </c>
      <c r="CE90" s="52" t="str">
        <f t="shared" si="681"/>
        <v/>
      </c>
      <c r="CF90" s="52" t="str">
        <f t="shared" si="681"/>
        <v/>
      </c>
      <c r="CG90" s="52" t="str">
        <f t="shared" si="681"/>
        <v/>
      </c>
      <c r="CH90" s="52" t="str">
        <f t="shared" si="681"/>
        <v/>
      </c>
      <c r="CI90" s="52" t="str">
        <f t="shared" si="681"/>
        <v/>
      </c>
      <c r="CJ90" s="52" t="str">
        <f t="shared" si="681"/>
        <v/>
      </c>
      <c r="CK90" s="52" t="str">
        <f t="shared" si="681"/>
        <v/>
      </c>
      <c r="CL90" s="52" t="str">
        <f t="shared" si="681"/>
        <v/>
      </c>
      <c r="CM90" s="52" t="str">
        <f t="shared" si="681"/>
        <v/>
      </c>
      <c r="CN90" s="52" t="str">
        <f t="shared" si="681"/>
        <v/>
      </c>
      <c r="CO90" s="52" t="str">
        <f t="shared" si="681"/>
        <v/>
      </c>
      <c r="CP90" s="52" t="str">
        <f t="shared" si="681"/>
        <v/>
      </c>
      <c r="CQ90" s="52" t="str">
        <f t="shared" si="681"/>
        <v/>
      </c>
      <c r="CR90" s="52" t="str">
        <f t="shared" si="681"/>
        <v/>
      </c>
      <c r="CS90" s="52" t="str">
        <f t="shared" si="681"/>
        <v/>
      </c>
      <c r="CT90" s="52" t="str">
        <f t="shared" si="681"/>
        <v/>
      </c>
      <c r="CU90" s="52" t="str">
        <f t="shared" si="681"/>
        <v/>
      </c>
      <c r="CV90" s="52" t="str">
        <f t="shared" si="681"/>
        <v/>
      </c>
      <c r="CW90" s="52" t="str">
        <f t="shared" si="681"/>
        <v/>
      </c>
      <c r="CX90" s="52" t="str">
        <f t="shared" si="681"/>
        <v/>
      </c>
      <c r="CY90" s="52" t="str">
        <f t="shared" si="681"/>
        <v/>
      </c>
      <c r="CZ90" s="52" t="str">
        <f t="shared" si="681"/>
        <v/>
      </c>
      <c r="DA90" s="52" t="str">
        <f t="shared" si="681"/>
        <v/>
      </c>
      <c r="DB90" s="52" t="str">
        <f t="shared" si="681"/>
        <v/>
      </c>
      <c r="DC90" s="52" t="str">
        <f t="shared" ref="DC90:DR90" si="682">IF(ISNONTEXT($U90),DB90+$U90,"")</f>
        <v/>
      </c>
      <c r="DD90" s="52" t="str">
        <f t="shared" si="682"/>
        <v/>
      </c>
      <c r="DE90" s="52" t="str">
        <f t="shared" si="682"/>
        <v/>
      </c>
      <c r="DF90" s="52" t="str">
        <f t="shared" si="682"/>
        <v/>
      </c>
      <c r="DG90" s="52" t="str">
        <f t="shared" si="682"/>
        <v/>
      </c>
      <c r="DH90" s="52" t="str">
        <f t="shared" si="682"/>
        <v/>
      </c>
      <c r="DI90" s="52" t="str">
        <f t="shared" si="682"/>
        <v/>
      </c>
      <c r="DJ90" s="52" t="str">
        <f t="shared" si="682"/>
        <v/>
      </c>
      <c r="DK90" s="52" t="str">
        <f t="shared" si="682"/>
        <v/>
      </c>
      <c r="DL90" s="52" t="str">
        <f t="shared" si="682"/>
        <v/>
      </c>
      <c r="DM90" s="52" t="str">
        <f t="shared" si="682"/>
        <v/>
      </c>
      <c r="DN90" s="52" t="str">
        <f t="shared" si="682"/>
        <v/>
      </c>
      <c r="DO90" s="52" t="str">
        <f t="shared" si="682"/>
        <v/>
      </c>
      <c r="DP90" s="52" t="str">
        <f t="shared" si="682"/>
        <v/>
      </c>
      <c r="DQ90" s="52" t="str">
        <f t="shared" si="682"/>
        <v/>
      </c>
      <c r="DR90" s="52" t="str">
        <f t="shared" si="682"/>
        <v/>
      </c>
      <c r="DS90" s="179" t="e">
        <f t="shared" si="537"/>
        <v>#N/A</v>
      </c>
      <c r="DT90" s="179" t="e">
        <f t="shared" si="538"/>
        <v>#N/A</v>
      </c>
      <c r="DU90" s="179" t="e">
        <f t="shared" si="539"/>
        <v>#N/A</v>
      </c>
      <c r="DV90" s="179" t="e">
        <f t="shared" si="540"/>
        <v>#N/A</v>
      </c>
      <c r="DW90" s="179" t="e">
        <f t="shared" si="541"/>
        <v>#N/A</v>
      </c>
      <c r="DX90" s="179" t="e">
        <f t="shared" si="542"/>
        <v>#N/A</v>
      </c>
      <c r="DY90" s="179" t="e">
        <f t="shared" si="543"/>
        <v>#N/A</v>
      </c>
      <c r="DZ90" s="179" t="e">
        <f t="shared" si="544"/>
        <v>#N/A</v>
      </c>
      <c r="EA90" s="179" t="e">
        <f t="shared" si="545"/>
        <v>#N/A</v>
      </c>
      <c r="EB90" s="179" t="e">
        <f t="shared" si="546"/>
        <v>#N/A</v>
      </c>
      <c r="EC90" s="179" t="e">
        <f t="shared" si="547"/>
        <v>#N/A</v>
      </c>
      <c r="ED90" s="179" t="e">
        <f t="shared" si="548"/>
        <v>#N/A</v>
      </c>
      <c r="EE90" s="179" t="e">
        <f t="shared" si="549"/>
        <v>#N/A</v>
      </c>
      <c r="EF90" s="179" t="e">
        <f t="shared" si="550"/>
        <v>#N/A</v>
      </c>
      <c r="EG90" s="179" t="e">
        <f t="shared" si="551"/>
        <v>#N/A</v>
      </c>
      <c r="EH90" s="179" t="e">
        <f t="shared" si="552"/>
        <v>#N/A</v>
      </c>
      <c r="EI90" s="179" t="e">
        <f t="shared" si="553"/>
        <v>#N/A</v>
      </c>
      <c r="EJ90" s="179" t="e">
        <f t="shared" si="554"/>
        <v>#N/A</v>
      </c>
      <c r="EK90" s="179" t="e">
        <f t="shared" si="555"/>
        <v>#N/A</v>
      </c>
      <c r="EL90" s="179" t="e">
        <f t="shared" si="556"/>
        <v>#N/A</v>
      </c>
      <c r="EM90" s="179" t="e">
        <f t="shared" si="557"/>
        <v>#N/A</v>
      </c>
      <c r="EN90" s="179" t="e">
        <f t="shared" si="558"/>
        <v>#N/A</v>
      </c>
      <c r="EO90" s="179" t="e">
        <f t="shared" si="559"/>
        <v>#N/A</v>
      </c>
      <c r="EP90" s="179" t="e">
        <f t="shared" si="560"/>
        <v>#N/A</v>
      </c>
      <c r="EQ90" s="179" t="e">
        <f t="shared" si="561"/>
        <v>#N/A</v>
      </c>
      <c r="ER90" s="179" t="e">
        <f t="shared" si="562"/>
        <v>#N/A</v>
      </c>
      <c r="ES90" s="179" t="e">
        <f t="shared" si="563"/>
        <v>#N/A</v>
      </c>
      <c r="ET90" s="179" t="e">
        <f t="shared" si="564"/>
        <v>#N/A</v>
      </c>
      <c r="EU90" s="179" t="e">
        <f t="shared" si="565"/>
        <v>#N/A</v>
      </c>
      <c r="EV90" s="179" t="e">
        <f t="shared" si="566"/>
        <v>#N/A</v>
      </c>
      <c r="EW90" s="179" t="e">
        <f t="shared" si="567"/>
        <v>#N/A</v>
      </c>
      <c r="EX90" s="179" t="e">
        <f t="shared" si="568"/>
        <v>#N/A</v>
      </c>
      <c r="EY90" s="179" t="e">
        <f t="shared" si="569"/>
        <v>#N/A</v>
      </c>
      <c r="EZ90" s="179" t="e">
        <f t="shared" si="570"/>
        <v>#N/A</v>
      </c>
      <c r="FA90" s="179" t="e">
        <f t="shared" si="571"/>
        <v>#N/A</v>
      </c>
      <c r="FB90" s="179" t="e">
        <f t="shared" si="572"/>
        <v>#N/A</v>
      </c>
      <c r="FC90" s="179" t="e">
        <f t="shared" si="573"/>
        <v>#N/A</v>
      </c>
      <c r="FD90" s="179" t="e">
        <f t="shared" si="574"/>
        <v>#N/A</v>
      </c>
      <c r="FE90" s="179" t="e">
        <f t="shared" si="575"/>
        <v>#N/A</v>
      </c>
      <c r="FF90" s="179" t="e">
        <f t="shared" si="576"/>
        <v>#N/A</v>
      </c>
      <c r="FG90" s="179" t="e">
        <f t="shared" si="577"/>
        <v>#N/A</v>
      </c>
      <c r="FH90" s="179" t="e">
        <f t="shared" si="578"/>
        <v>#N/A</v>
      </c>
      <c r="FI90" s="179" t="e">
        <f t="shared" si="579"/>
        <v>#N/A</v>
      </c>
      <c r="FJ90" s="179" t="e">
        <f t="shared" si="580"/>
        <v>#N/A</v>
      </c>
      <c r="FK90" s="179" t="e">
        <f t="shared" si="581"/>
        <v>#N/A</v>
      </c>
      <c r="FL90" s="179" t="e">
        <f t="shared" si="582"/>
        <v>#N/A</v>
      </c>
      <c r="FM90" s="179" t="e">
        <f t="shared" si="583"/>
        <v>#N/A</v>
      </c>
      <c r="FN90" s="179" t="e">
        <f t="shared" si="584"/>
        <v>#N/A</v>
      </c>
      <c r="FO90" s="179" t="e">
        <f t="shared" si="585"/>
        <v>#N/A</v>
      </c>
      <c r="FP90" s="179" t="e">
        <f t="shared" si="586"/>
        <v>#N/A</v>
      </c>
      <c r="FQ90" s="179" t="e">
        <f t="shared" si="587"/>
        <v>#N/A</v>
      </c>
      <c r="FR90" s="179" t="e">
        <f t="shared" si="588"/>
        <v>#N/A</v>
      </c>
      <c r="FS90" s="179" t="e">
        <f t="shared" si="589"/>
        <v>#N/A</v>
      </c>
      <c r="FT90" s="179" t="e">
        <f t="shared" si="590"/>
        <v>#N/A</v>
      </c>
      <c r="FU90" s="179" t="e">
        <f t="shared" si="591"/>
        <v>#N/A</v>
      </c>
      <c r="FV90" s="179" t="e">
        <f t="shared" si="592"/>
        <v>#N/A</v>
      </c>
      <c r="FW90" s="179" t="e">
        <f t="shared" si="593"/>
        <v>#N/A</v>
      </c>
      <c r="FX90" s="179" t="e">
        <f t="shared" si="594"/>
        <v>#N/A</v>
      </c>
      <c r="FY90" s="179" t="e">
        <f t="shared" si="595"/>
        <v>#N/A</v>
      </c>
      <c r="FZ90" s="179" t="e">
        <f t="shared" si="596"/>
        <v>#N/A</v>
      </c>
      <c r="GA90" s="179" t="e">
        <f t="shared" si="597"/>
        <v>#N/A</v>
      </c>
      <c r="GB90" s="179" t="e">
        <f t="shared" si="598"/>
        <v>#N/A</v>
      </c>
      <c r="GC90" s="179" t="e">
        <f t="shared" si="599"/>
        <v>#N/A</v>
      </c>
      <c r="GD90" s="179" t="e">
        <f t="shared" si="600"/>
        <v>#N/A</v>
      </c>
      <c r="GE90" s="179" t="e">
        <f t="shared" si="601"/>
        <v>#N/A</v>
      </c>
      <c r="GF90" s="179" t="e">
        <f t="shared" si="602"/>
        <v>#N/A</v>
      </c>
      <c r="GG90" s="179" t="e">
        <f t="shared" si="603"/>
        <v>#N/A</v>
      </c>
      <c r="GH90" s="179" t="e">
        <f t="shared" si="604"/>
        <v>#N/A</v>
      </c>
      <c r="GI90" s="179" t="e">
        <f t="shared" si="605"/>
        <v>#N/A</v>
      </c>
      <c r="GJ90" s="179" t="e">
        <f t="shared" si="606"/>
        <v>#N/A</v>
      </c>
      <c r="GK90" s="179" t="e">
        <f t="shared" si="607"/>
        <v>#N/A</v>
      </c>
      <c r="GL90" s="179" t="e">
        <f t="shared" si="608"/>
        <v>#N/A</v>
      </c>
      <c r="GM90" s="179" t="e">
        <f t="shared" si="609"/>
        <v>#N/A</v>
      </c>
      <c r="GN90" s="179" t="e">
        <f t="shared" si="610"/>
        <v>#N/A</v>
      </c>
      <c r="GO90" s="179" t="e">
        <f t="shared" si="611"/>
        <v>#N/A</v>
      </c>
      <c r="GP90" s="179" t="e">
        <f t="shared" si="612"/>
        <v>#N/A</v>
      </c>
      <c r="GQ90" s="179" t="e">
        <f t="shared" si="613"/>
        <v>#N/A</v>
      </c>
      <c r="GR90" s="179" t="e">
        <f t="shared" si="614"/>
        <v>#N/A</v>
      </c>
      <c r="GS90" s="179" t="e">
        <f t="shared" si="615"/>
        <v>#N/A</v>
      </c>
      <c r="GT90" s="179" t="e">
        <f t="shared" si="616"/>
        <v>#N/A</v>
      </c>
      <c r="GU90" s="179" t="e">
        <f t="shared" si="617"/>
        <v>#N/A</v>
      </c>
      <c r="GV90" s="179" t="e">
        <f t="shared" si="618"/>
        <v>#N/A</v>
      </c>
      <c r="GW90" s="179" t="e">
        <f t="shared" si="619"/>
        <v>#N/A</v>
      </c>
      <c r="GX90" s="179" t="e">
        <f t="shared" si="620"/>
        <v>#N/A</v>
      </c>
      <c r="GY90" s="179" t="e">
        <f t="shared" si="621"/>
        <v>#N/A</v>
      </c>
      <c r="GZ90" s="179" t="e">
        <f t="shared" si="622"/>
        <v>#N/A</v>
      </c>
      <c r="HA90" s="179" t="e">
        <f t="shared" si="623"/>
        <v>#N/A</v>
      </c>
      <c r="HB90" s="179" t="e">
        <f t="shared" si="624"/>
        <v>#N/A</v>
      </c>
      <c r="HC90" s="179" t="e">
        <f t="shared" si="625"/>
        <v>#N/A</v>
      </c>
      <c r="HD90" s="179" t="e">
        <f t="shared" si="626"/>
        <v>#N/A</v>
      </c>
      <c r="HE90" s="179" t="e">
        <f t="shared" si="627"/>
        <v>#N/A</v>
      </c>
      <c r="HF90" s="179" t="e">
        <f t="shared" si="628"/>
        <v>#N/A</v>
      </c>
      <c r="HG90" s="179" t="e">
        <f t="shared" si="629"/>
        <v>#N/A</v>
      </c>
      <c r="HH90" s="179" t="e">
        <f t="shared" si="630"/>
        <v>#N/A</v>
      </c>
      <c r="HI90" s="179" t="e">
        <f t="shared" si="631"/>
        <v>#N/A</v>
      </c>
      <c r="HJ90" s="179" t="e">
        <f t="shared" si="632"/>
        <v>#N/A</v>
      </c>
      <c r="HK90" s="179" t="e">
        <f t="shared" si="633"/>
        <v>#N/A</v>
      </c>
      <c r="HL90" s="179" t="e">
        <f t="shared" si="634"/>
        <v>#N/A</v>
      </c>
      <c r="HM90" s="179" t="e">
        <f t="shared" si="635"/>
        <v>#N/A</v>
      </c>
      <c r="HN90" s="179" t="e">
        <f t="shared" si="636"/>
        <v>#N/A</v>
      </c>
      <c r="HO90" s="179" t="e">
        <f t="shared" si="637"/>
        <v>#N/A</v>
      </c>
    </row>
    <row r="91" spans="1:223" hidden="1" x14ac:dyDescent="0.25">
      <c r="A91" s="4">
        <v>88</v>
      </c>
      <c r="B91" s="104" t="str">
        <f t="shared" si="511"/>
        <v/>
      </c>
      <c r="C91" s="103"/>
      <c r="D91" s="104" t="str">
        <f t="shared" si="512"/>
        <v/>
      </c>
      <c r="E91" s="38" t="str">
        <f t="shared" si="505"/>
        <v/>
      </c>
      <c r="F91" s="38" t="str">
        <f t="shared" si="506"/>
        <v/>
      </c>
      <c r="G91" s="81" t="str">
        <f t="shared" si="513"/>
        <v/>
      </c>
      <c r="H91" s="24"/>
      <c r="I91" s="61"/>
      <c r="J91" s="82" t="str">
        <f>IF(AND(B91&gt;0,C91&gt;0,D91&gt;0,NOT(ISBLANK(H91))),(D91-B91)*VLOOKUP(H91,VLookups!$A$2:$B$8,2,FALSE),"")</f>
        <v/>
      </c>
      <c r="K91" s="83" t="str">
        <f t="shared" si="507"/>
        <v/>
      </c>
      <c r="L91" s="103"/>
      <c r="M91" s="34" t="str">
        <f>IF(AND(L91&gt;0,C91&gt;0,J91&gt;0,NOT(ISBLANK(H91))),ABS(VLOOKUP($L$1,VLookups!$A$38:$B$39,2,FALSE)-_xlfn.NORM.DIST(L91,G91,J91,TRUE)),"")</f>
        <v/>
      </c>
      <c r="N91" s="102" t="str">
        <f>IF(AND($B91&gt;0,$C91&gt;0,$D91&gt;0,NOT(ISBLANK($H91))),_xlfn.NORM.INV(ABS(VLOOKUP($L$1,VLookups!$A$38:$B$39,2,FALSE)-N$3),$G91,$J91),"")</f>
        <v/>
      </c>
      <c r="O91" s="101" t="str">
        <f>IF(AND($B91&gt;0,$C91&gt;0,$D91&gt;0,NOT(ISBLANK($H91))),_xlfn.NORM.INV(ABS(VLOOKUP($L$1,VLookups!$A$38:$B$39,2,FALSE)-O$3),$G91,$J91),"")</f>
        <v/>
      </c>
      <c r="P91" s="102" t="str">
        <f>IF(AND($B91&gt;0,$C91&gt;0,$D91&gt;0,NOT(ISBLANK($H91))),_xlfn.NORM.INV(ABS(VLOOKUP($L$1,VLookups!$A$38:$B$39,2,FALSE)-P$3),$G91,$J91),"")</f>
        <v/>
      </c>
      <c r="Q91" s="101" t="str">
        <f>IF(AND($B91&gt;0,$C91&gt;0,$D91&gt;0,NOT(ISBLANK($H91))),_xlfn.NORM.INV(ABS(VLOOKUP($L$1,VLookups!$A$38:$B$39,2,FALSE)-Q$3),$G91,$J91),"")</f>
        <v/>
      </c>
      <c r="R91" s="102" t="str">
        <f>IF(AND($B91&gt;0,$C91&gt;0,$D91&gt;0,NOT(ISBLANK($H91))),_xlfn.NORM.INV(ABS(VLOOKUP($L$1,VLookups!$A$38:$B$39,2,FALSE)-R$3),$G91,$J91),"")</f>
        <v/>
      </c>
      <c r="S91" s="101" t="str">
        <f>IF(AND($B91&gt;0,$C91&gt;0,$D91&gt;0,NOT(ISBLANK($H91))),_xlfn.NORM.INV(ABS(VLOOKUP($L$1,VLookups!$A$38:$B$39,2,FALSE)-S$3),$G91,$J91),"")</f>
        <v/>
      </c>
      <c r="T91" s="5"/>
      <c r="U91" s="178" t="str">
        <f t="shared" si="514"/>
        <v/>
      </c>
      <c r="V91" s="52" t="str">
        <f t="shared" ref="V91:AO91" si="683">IF(ISNONTEXT($U91),W91-$U91,"")</f>
        <v/>
      </c>
      <c r="W91" s="52" t="str">
        <f t="shared" si="683"/>
        <v/>
      </c>
      <c r="X91" s="52" t="str">
        <f t="shared" si="683"/>
        <v/>
      </c>
      <c r="Y91" s="52" t="str">
        <f t="shared" si="683"/>
        <v/>
      </c>
      <c r="Z91" s="52" t="str">
        <f t="shared" si="683"/>
        <v/>
      </c>
      <c r="AA91" s="52" t="str">
        <f t="shared" si="683"/>
        <v/>
      </c>
      <c r="AB91" s="52" t="str">
        <f t="shared" si="683"/>
        <v/>
      </c>
      <c r="AC91" s="52" t="str">
        <f t="shared" si="683"/>
        <v/>
      </c>
      <c r="AD91" s="52" t="str">
        <f t="shared" si="683"/>
        <v/>
      </c>
      <c r="AE91" s="52" t="str">
        <f t="shared" si="683"/>
        <v/>
      </c>
      <c r="AF91" s="52" t="str">
        <f t="shared" si="683"/>
        <v/>
      </c>
      <c r="AG91" s="52" t="str">
        <f t="shared" si="683"/>
        <v/>
      </c>
      <c r="AH91" s="52" t="str">
        <f t="shared" si="683"/>
        <v/>
      </c>
      <c r="AI91" s="52" t="str">
        <f t="shared" si="683"/>
        <v/>
      </c>
      <c r="AJ91" s="52" t="str">
        <f t="shared" si="683"/>
        <v/>
      </c>
      <c r="AK91" s="52" t="str">
        <f t="shared" si="683"/>
        <v/>
      </c>
      <c r="AL91" s="52" t="str">
        <f t="shared" si="683"/>
        <v/>
      </c>
      <c r="AM91" s="52" t="str">
        <f t="shared" si="683"/>
        <v/>
      </c>
      <c r="AN91" s="52" t="str">
        <f t="shared" si="683"/>
        <v/>
      </c>
      <c r="AO91" s="52" t="str">
        <f t="shared" si="683"/>
        <v/>
      </c>
      <c r="AP91" s="193" t="str">
        <f t="shared" si="516"/>
        <v/>
      </c>
      <c r="AQ91" s="52" t="str">
        <f t="shared" ref="AQ91:DB91" si="684">IF(ISNONTEXT($U91),AP91+$U91,"")</f>
        <v/>
      </c>
      <c r="AR91" s="52" t="str">
        <f t="shared" si="684"/>
        <v/>
      </c>
      <c r="AS91" s="52" t="str">
        <f t="shared" si="684"/>
        <v/>
      </c>
      <c r="AT91" s="52" t="str">
        <f t="shared" si="684"/>
        <v/>
      </c>
      <c r="AU91" s="52" t="str">
        <f t="shared" si="684"/>
        <v/>
      </c>
      <c r="AV91" s="52" t="str">
        <f t="shared" si="684"/>
        <v/>
      </c>
      <c r="AW91" s="52" t="str">
        <f t="shared" si="684"/>
        <v/>
      </c>
      <c r="AX91" s="52" t="str">
        <f t="shared" si="684"/>
        <v/>
      </c>
      <c r="AY91" s="52" t="str">
        <f t="shared" si="684"/>
        <v/>
      </c>
      <c r="AZ91" s="52" t="str">
        <f t="shared" si="684"/>
        <v/>
      </c>
      <c r="BA91" s="52" t="str">
        <f t="shared" si="684"/>
        <v/>
      </c>
      <c r="BB91" s="52" t="str">
        <f t="shared" si="684"/>
        <v/>
      </c>
      <c r="BC91" s="52" t="str">
        <f t="shared" si="684"/>
        <v/>
      </c>
      <c r="BD91" s="52" t="str">
        <f t="shared" si="684"/>
        <v/>
      </c>
      <c r="BE91" s="52" t="str">
        <f t="shared" si="684"/>
        <v/>
      </c>
      <c r="BF91" s="52" t="str">
        <f t="shared" si="684"/>
        <v/>
      </c>
      <c r="BG91" s="52" t="str">
        <f t="shared" si="684"/>
        <v/>
      </c>
      <c r="BH91" s="52" t="str">
        <f t="shared" si="684"/>
        <v/>
      </c>
      <c r="BI91" s="52" t="str">
        <f t="shared" si="684"/>
        <v/>
      </c>
      <c r="BJ91" s="52" t="str">
        <f t="shared" si="684"/>
        <v/>
      </c>
      <c r="BK91" s="52" t="str">
        <f t="shared" si="684"/>
        <v/>
      </c>
      <c r="BL91" s="52" t="str">
        <f t="shared" si="684"/>
        <v/>
      </c>
      <c r="BM91" s="52" t="str">
        <f t="shared" si="684"/>
        <v/>
      </c>
      <c r="BN91" s="52" t="str">
        <f t="shared" si="684"/>
        <v/>
      </c>
      <c r="BO91" s="52" t="str">
        <f t="shared" si="684"/>
        <v/>
      </c>
      <c r="BP91" s="52" t="str">
        <f t="shared" si="684"/>
        <v/>
      </c>
      <c r="BQ91" s="52" t="str">
        <f t="shared" si="684"/>
        <v/>
      </c>
      <c r="BR91" s="52" t="str">
        <f t="shared" si="684"/>
        <v/>
      </c>
      <c r="BS91" s="52" t="str">
        <f t="shared" si="684"/>
        <v/>
      </c>
      <c r="BT91" s="52" t="str">
        <f t="shared" si="684"/>
        <v/>
      </c>
      <c r="BU91" s="52" t="str">
        <f t="shared" si="684"/>
        <v/>
      </c>
      <c r="BV91" s="52" t="str">
        <f t="shared" si="684"/>
        <v/>
      </c>
      <c r="BW91" s="52" t="str">
        <f t="shared" si="684"/>
        <v/>
      </c>
      <c r="BX91" s="52" t="str">
        <f t="shared" si="684"/>
        <v/>
      </c>
      <c r="BY91" s="52" t="str">
        <f t="shared" si="684"/>
        <v/>
      </c>
      <c r="BZ91" s="52" t="str">
        <f t="shared" si="684"/>
        <v/>
      </c>
      <c r="CA91" s="52" t="str">
        <f t="shared" si="684"/>
        <v/>
      </c>
      <c r="CB91" s="52" t="str">
        <f t="shared" si="684"/>
        <v/>
      </c>
      <c r="CC91" s="52" t="str">
        <f t="shared" si="684"/>
        <v/>
      </c>
      <c r="CD91" s="52" t="str">
        <f t="shared" si="684"/>
        <v/>
      </c>
      <c r="CE91" s="52" t="str">
        <f t="shared" si="684"/>
        <v/>
      </c>
      <c r="CF91" s="52" t="str">
        <f t="shared" si="684"/>
        <v/>
      </c>
      <c r="CG91" s="52" t="str">
        <f t="shared" si="684"/>
        <v/>
      </c>
      <c r="CH91" s="52" t="str">
        <f t="shared" si="684"/>
        <v/>
      </c>
      <c r="CI91" s="52" t="str">
        <f t="shared" si="684"/>
        <v/>
      </c>
      <c r="CJ91" s="52" t="str">
        <f t="shared" si="684"/>
        <v/>
      </c>
      <c r="CK91" s="52" t="str">
        <f t="shared" si="684"/>
        <v/>
      </c>
      <c r="CL91" s="52" t="str">
        <f t="shared" si="684"/>
        <v/>
      </c>
      <c r="CM91" s="52" t="str">
        <f t="shared" si="684"/>
        <v/>
      </c>
      <c r="CN91" s="52" t="str">
        <f t="shared" si="684"/>
        <v/>
      </c>
      <c r="CO91" s="52" t="str">
        <f t="shared" si="684"/>
        <v/>
      </c>
      <c r="CP91" s="52" t="str">
        <f t="shared" si="684"/>
        <v/>
      </c>
      <c r="CQ91" s="52" t="str">
        <f t="shared" si="684"/>
        <v/>
      </c>
      <c r="CR91" s="52" t="str">
        <f t="shared" si="684"/>
        <v/>
      </c>
      <c r="CS91" s="52" t="str">
        <f t="shared" si="684"/>
        <v/>
      </c>
      <c r="CT91" s="52" t="str">
        <f t="shared" si="684"/>
        <v/>
      </c>
      <c r="CU91" s="52" t="str">
        <f t="shared" si="684"/>
        <v/>
      </c>
      <c r="CV91" s="52" t="str">
        <f t="shared" si="684"/>
        <v/>
      </c>
      <c r="CW91" s="52" t="str">
        <f t="shared" si="684"/>
        <v/>
      </c>
      <c r="CX91" s="52" t="str">
        <f t="shared" si="684"/>
        <v/>
      </c>
      <c r="CY91" s="52" t="str">
        <f t="shared" si="684"/>
        <v/>
      </c>
      <c r="CZ91" s="52" t="str">
        <f t="shared" si="684"/>
        <v/>
      </c>
      <c r="DA91" s="52" t="str">
        <f t="shared" si="684"/>
        <v/>
      </c>
      <c r="DB91" s="52" t="str">
        <f t="shared" si="684"/>
        <v/>
      </c>
      <c r="DC91" s="52" t="str">
        <f t="shared" ref="DC91:DR91" si="685">IF(ISNONTEXT($U91),DB91+$U91,"")</f>
        <v/>
      </c>
      <c r="DD91" s="52" t="str">
        <f t="shared" si="685"/>
        <v/>
      </c>
      <c r="DE91" s="52" t="str">
        <f t="shared" si="685"/>
        <v/>
      </c>
      <c r="DF91" s="52" t="str">
        <f t="shared" si="685"/>
        <v/>
      </c>
      <c r="DG91" s="52" t="str">
        <f t="shared" si="685"/>
        <v/>
      </c>
      <c r="DH91" s="52" t="str">
        <f t="shared" si="685"/>
        <v/>
      </c>
      <c r="DI91" s="52" t="str">
        <f t="shared" si="685"/>
        <v/>
      </c>
      <c r="DJ91" s="52" t="str">
        <f t="shared" si="685"/>
        <v/>
      </c>
      <c r="DK91" s="52" t="str">
        <f t="shared" si="685"/>
        <v/>
      </c>
      <c r="DL91" s="52" t="str">
        <f t="shared" si="685"/>
        <v/>
      </c>
      <c r="DM91" s="52" t="str">
        <f t="shared" si="685"/>
        <v/>
      </c>
      <c r="DN91" s="52" t="str">
        <f t="shared" si="685"/>
        <v/>
      </c>
      <c r="DO91" s="52" t="str">
        <f t="shared" si="685"/>
        <v/>
      </c>
      <c r="DP91" s="52" t="str">
        <f t="shared" si="685"/>
        <v/>
      </c>
      <c r="DQ91" s="52" t="str">
        <f t="shared" si="685"/>
        <v/>
      </c>
      <c r="DR91" s="52" t="str">
        <f t="shared" si="685"/>
        <v/>
      </c>
      <c r="DS91" s="179" t="e">
        <f t="shared" si="537"/>
        <v>#N/A</v>
      </c>
      <c r="DT91" s="179" t="e">
        <f t="shared" si="538"/>
        <v>#N/A</v>
      </c>
      <c r="DU91" s="179" t="e">
        <f t="shared" si="539"/>
        <v>#N/A</v>
      </c>
      <c r="DV91" s="179" t="e">
        <f t="shared" si="540"/>
        <v>#N/A</v>
      </c>
      <c r="DW91" s="179" t="e">
        <f t="shared" si="541"/>
        <v>#N/A</v>
      </c>
      <c r="DX91" s="179" t="e">
        <f t="shared" si="542"/>
        <v>#N/A</v>
      </c>
      <c r="DY91" s="179" t="e">
        <f t="shared" si="543"/>
        <v>#N/A</v>
      </c>
      <c r="DZ91" s="179" t="e">
        <f t="shared" si="544"/>
        <v>#N/A</v>
      </c>
      <c r="EA91" s="179" t="e">
        <f t="shared" si="545"/>
        <v>#N/A</v>
      </c>
      <c r="EB91" s="179" t="e">
        <f t="shared" si="546"/>
        <v>#N/A</v>
      </c>
      <c r="EC91" s="179" t="e">
        <f t="shared" si="547"/>
        <v>#N/A</v>
      </c>
      <c r="ED91" s="179" t="e">
        <f t="shared" si="548"/>
        <v>#N/A</v>
      </c>
      <c r="EE91" s="179" t="e">
        <f t="shared" si="549"/>
        <v>#N/A</v>
      </c>
      <c r="EF91" s="179" t="e">
        <f t="shared" si="550"/>
        <v>#N/A</v>
      </c>
      <c r="EG91" s="179" t="e">
        <f t="shared" si="551"/>
        <v>#N/A</v>
      </c>
      <c r="EH91" s="179" t="e">
        <f t="shared" si="552"/>
        <v>#N/A</v>
      </c>
      <c r="EI91" s="179" t="e">
        <f t="shared" si="553"/>
        <v>#N/A</v>
      </c>
      <c r="EJ91" s="179" t="e">
        <f t="shared" si="554"/>
        <v>#N/A</v>
      </c>
      <c r="EK91" s="179" t="e">
        <f t="shared" si="555"/>
        <v>#N/A</v>
      </c>
      <c r="EL91" s="179" t="e">
        <f t="shared" si="556"/>
        <v>#N/A</v>
      </c>
      <c r="EM91" s="179" t="e">
        <f t="shared" si="557"/>
        <v>#N/A</v>
      </c>
      <c r="EN91" s="179" t="e">
        <f t="shared" si="558"/>
        <v>#N/A</v>
      </c>
      <c r="EO91" s="179" t="e">
        <f t="shared" si="559"/>
        <v>#N/A</v>
      </c>
      <c r="EP91" s="179" t="e">
        <f t="shared" si="560"/>
        <v>#N/A</v>
      </c>
      <c r="EQ91" s="179" t="e">
        <f t="shared" si="561"/>
        <v>#N/A</v>
      </c>
      <c r="ER91" s="179" t="e">
        <f t="shared" si="562"/>
        <v>#N/A</v>
      </c>
      <c r="ES91" s="179" t="e">
        <f t="shared" si="563"/>
        <v>#N/A</v>
      </c>
      <c r="ET91" s="179" t="e">
        <f t="shared" si="564"/>
        <v>#N/A</v>
      </c>
      <c r="EU91" s="179" t="e">
        <f t="shared" si="565"/>
        <v>#N/A</v>
      </c>
      <c r="EV91" s="179" t="e">
        <f t="shared" si="566"/>
        <v>#N/A</v>
      </c>
      <c r="EW91" s="179" t="e">
        <f t="shared" si="567"/>
        <v>#N/A</v>
      </c>
      <c r="EX91" s="179" t="e">
        <f t="shared" si="568"/>
        <v>#N/A</v>
      </c>
      <c r="EY91" s="179" t="e">
        <f t="shared" si="569"/>
        <v>#N/A</v>
      </c>
      <c r="EZ91" s="179" t="e">
        <f t="shared" si="570"/>
        <v>#N/A</v>
      </c>
      <c r="FA91" s="179" t="e">
        <f t="shared" si="571"/>
        <v>#N/A</v>
      </c>
      <c r="FB91" s="179" t="e">
        <f t="shared" si="572"/>
        <v>#N/A</v>
      </c>
      <c r="FC91" s="179" t="e">
        <f t="shared" si="573"/>
        <v>#N/A</v>
      </c>
      <c r="FD91" s="179" t="e">
        <f t="shared" si="574"/>
        <v>#N/A</v>
      </c>
      <c r="FE91" s="179" t="e">
        <f t="shared" si="575"/>
        <v>#N/A</v>
      </c>
      <c r="FF91" s="179" t="e">
        <f t="shared" si="576"/>
        <v>#N/A</v>
      </c>
      <c r="FG91" s="179" t="e">
        <f t="shared" si="577"/>
        <v>#N/A</v>
      </c>
      <c r="FH91" s="179" t="e">
        <f t="shared" si="578"/>
        <v>#N/A</v>
      </c>
      <c r="FI91" s="179" t="e">
        <f t="shared" si="579"/>
        <v>#N/A</v>
      </c>
      <c r="FJ91" s="179" t="e">
        <f t="shared" si="580"/>
        <v>#N/A</v>
      </c>
      <c r="FK91" s="179" t="e">
        <f t="shared" si="581"/>
        <v>#N/A</v>
      </c>
      <c r="FL91" s="179" t="e">
        <f t="shared" si="582"/>
        <v>#N/A</v>
      </c>
      <c r="FM91" s="179" t="e">
        <f t="shared" si="583"/>
        <v>#N/A</v>
      </c>
      <c r="FN91" s="179" t="e">
        <f t="shared" si="584"/>
        <v>#N/A</v>
      </c>
      <c r="FO91" s="179" t="e">
        <f t="shared" si="585"/>
        <v>#N/A</v>
      </c>
      <c r="FP91" s="179" t="e">
        <f t="shared" si="586"/>
        <v>#N/A</v>
      </c>
      <c r="FQ91" s="179" t="e">
        <f t="shared" si="587"/>
        <v>#N/A</v>
      </c>
      <c r="FR91" s="179" t="e">
        <f t="shared" si="588"/>
        <v>#N/A</v>
      </c>
      <c r="FS91" s="179" t="e">
        <f t="shared" si="589"/>
        <v>#N/A</v>
      </c>
      <c r="FT91" s="179" t="e">
        <f t="shared" si="590"/>
        <v>#N/A</v>
      </c>
      <c r="FU91" s="179" t="e">
        <f t="shared" si="591"/>
        <v>#N/A</v>
      </c>
      <c r="FV91" s="179" t="e">
        <f t="shared" si="592"/>
        <v>#N/A</v>
      </c>
      <c r="FW91" s="179" t="e">
        <f t="shared" si="593"/>
        <v>#N/A</v>
      </c>
      <c r="FX91" s="179" t="e">
        <f t="shared" si="594"/>
        <v>#N/A</v>
      </c>
      <c r="FY91" s="179" t="e">
        <f t="shared" si="595"/>
        <v>#N/A</v>
      </c>
      <c r="FZ91" s="179" t="e">
        <f t="shared" si="596"/>
        <v>#N/A</v>
      </c>
      <c r="GA91" s="179" t="e">
        <f t="shared" si="597"/>
        <v>#N/A</v>
      </c>
      <c r="GB91" s="179" t="e">
        <f t="shared" si="598"/>
        <v>#N/A</v>
      </c>
      <c r="GC91" s="179" t="e">
        <f t="shared" si="599"/>
        <v>#N/A</v>
      </c>
      <c r="GD91" s="179" t="e">
        <f t="shared" si="600"/>
        <v>#N/A</v>
      </c>
      <c r="GE91" s="179" t="e">
        <f t="shared" si="601"/>
        <v>#N/A</v>
      </c>
      <c r="GF91" s="179" t="e">
        <f t="shared" si="602"/>
        <v>#N/A</v>
      </c>
      <c r="GG91" s="179" t="e">
        <f t="shared" si="603"/>
        <v>#N/A</v>
      </c>
      <c r="GH91" s="179" t="e">
        <f t="shared" si="604"/>
        <v>#N/A</v>
      </c>
      <c r="GI91" s="179" t="e">
        <f t="shared" si="605"/>
        <v>#N/A</v>
      </c>
      <c r="GJ91" s="179" t="e">
        <f t="shared" si="606"/>
        <v>#N/A</v>
      </c>
      <c r="GK91" s="179" t="e">
        <f t="shared" si="607"/>
        <v>#N/A</v>
      </c>
      <c r="GL91" s="179" t="e">
        <f t="shared" si="608"/>
        <v>#N/A</v>
      </c>
      <c r="GM91" s="179" t="e">
        <f t="shared" si="609"/>
        <v>#N/A</v>
      </c>
      <c r="GN91" s="179" t="e">
        <f t="shared" si="610"/>
        <v>#N/A</v>
      </c>
      <c r="GO91" s="179" t="e">
        <f t="shared" si="611"/>
        <v>#N/A</v>
      </c>
      <c r="GP91" s="179" t="e">
        <f t="shared" si="612"/>
        <v>#N/A</v>
      </c>
      <c r="GQ91" s="179" t="e">
        <f t="shared" si="613"/>
        <v>#N/A</v>
      </c>
      <c r="GR91" s="179" t="e">
        <f t="shared" si="614"/>
        <v>#N/A</v>
      </c>
      <c r="GS91" s="179" t="e">
        <f t="shared" si="615"/>
        <v>#N/A</v>
      </c>
      <c r="GT91" s="179" t="e">
        <f t="shared" si="616"/>
        <v>#N/A</v>
      </c>
      <c r="GU91" s="179" t="e">
        <f t="shared" si="617"/>
        <v>#N/A</v>
      </c>
      <c r="GV91" s="179" t="e">
        <f t="shared" si="618"/>
        <v>#N/A</v>
      </c>
      <c r="GW91" s="179" t="e">
        <f t="shared" si="619"/>
        <v>#N/A</v>
      </c>
      <c r="GX91" s="179" t="e">
        <f t="shared" si="620"/>
        <v>#N/A</v>
      </c>
      <c r="GY91" s="179" t="e">
        <f t="shared" si="621"/>
        <v>#N/A</v>
      </c>
      <c r="GZ91" s="179" t="e">
        <f t="shared" si="622"/>
        <v>#N/A</v>
      </c>
      <c r="HA91" s="179" t="e">
        <f t="shared" si="623"/>
        <v>#N/A</v>
      </c>
      <c r="HB91" s="179" t="e">
        <f t="shared" si="624"/>
        <v>#N/A</v>
      </c>
      <c r="HC91" s="179" t="e">
        <f t="shared" si="625"/>
        <v>#N/A</v>
      </c>
      <c r="HD91" s="179" t="e">
        <f t="shared" si="626"/>
        <v>#N/A</v>
      </c>
      <c r="HE91" s="179" t="e">
        <f t="shared" si="627"/>
        <v>#N/A</v>
      </c>
      <c r="HF91" s="179" t="e">
        <f t="shared" si="628"/>
        <v>#N/A</v>
      </c>
      <c r="HG91" s="179" t="e">
        <f t="shared" si="629"/>
        <v>#N/A</v>
      </c>
      <c r="HH91" s="179" t="e">
        <f t="shared" si="630"/>
        <v>#N/A</v>
      </c>
      <c r="HI91" s="179" t="e">
        <f t="shared" si="631"/>
        <v>#N/A</v>
      </c>
      <c r="HJ91" s="179" t="e">
        <f t="shared" si="632"/>
        <v>#N/A</v>
      </c>
      <c r="HK91" s="179" t="e">
        <f t="shared" si="633"/>
        <v>#N/A</v>
      </c>
      <c r="HL91" s="179" t="e">
        <f t="shared" si="634"/>
        <v>#N/A</v>
      </c>
      <c r="HM91" s="179" t="e">
        <f t="shared" si="635"/>
        <v>#N/A</v>
      </c>
      <c r="HN91" s="179" t="e">
        <f t="shared" si="636"/>
        <v>#N/A</v>
      </c>
      <c r="HO91" s="179" t="e">
        <f t="shared" si="637"/>
        <v>#N/A</v>
      </c>
    </row>
    <row r="92" spans="1:223" hidden="1" x14ac:dyDescent="0.25">
      <c r="A92" s="4">
        <v>89</v>
      </c>
      <c r="B92" s="104" t="str">
        <f t="shared" si="511"/>
        <v/>
      </c>
      <c r="C92" s="103"/>
      <c r="D92" s="104" t="str">
        <f t="shared" si="512"/>
        <v/>
      </c>
      <c r="E92" s="38" t="str">
        <f t="shared" si="505"/>
        <v/>
      </c>
      <c r="F92" s="38" t="str">
        <f t="shared" si="506"/>
        <v/>
      </c>
      <c r="G92" s="81" t="str">
        <f t="shared" si="513"/>
        <v/>
      </c>
      <c r="H92" s="24"/>
      <c r="I92" s="61"/>
      <c r="J92" s="82" t="str">
        <f>IF(AND(B92&gt;0,C92&gt;0,D92&gt;0,NOT(ISBLANK(H92))),(D92-B92)*VLOOKUP(H92,VLookups!$A$2:$B$8,2,FALSE),"")</f>
        <v/>
      </c>
      <c r="K92" s="83" t="str">
        <f t="shared" si="507"/>
        <v/>
      </c>
      <c r="L92" s="103"/>
      <c r="M92" s="34" t="str">
        <f>IF(AND(L92&gt;0,C92&gt;0,J92&gt;0,NOT(ISBLANK(H92))),ABS(VLOOKUP($L$1,VLookups!$A$38:$B$39,2,FALSE)-_xlfn.NORM.DIST(L92,G92,J92,TRUE)),"")</f>
        <v/>
      </c>
      <c r="N92" s="102" t="str">
        <f>IF(AND($B92&gt;0,$C92&gt;0,$D92&gt;0,NOT(ISBLANK($H92))),_xlfn.NORM.INV(ABS(VLOOKUP($L$1,VLookups!$A$38:$B$39,2,FALSE)-N$3),$G92,$J92),"")</f>
        <v/>
      </c>
      <c r="O92" s="101" t="str">
        <f>IF(AND($B92&gt;0,$C92&gt;0,$D92&gt;0,NOT(ISBLANK($H92))),_xlfn.NORM.INV(ABS(VLOOKUP($L$1,VLookups!$A$38:$B$39,2,FALSE)-O$3),$G92,$J92),"")</f>
        <v/>
      </c>
      <c r="P92" s="102" t="str">
        <f>IF(AND($B92&gt;0,$C92&gt;0,$D92&gt;0,NOT(ISBLANK($H92))),_xlfn.NORM.INV(ABS(VLOOKUP($L$1,VLookups!$A$38:$B$39,2,FALSE)-P$3),$G92,$J92),"")</f>
        <v/>
      </c>
      <c r="Q92" s="101" t="str">
        <f>IF(AND($B92&gt;0,$C92&gt;0,$D92&gt;0,NOT(ISBLANK($H92))),_xlfn.NORM.INV(ABS(VLOOKUP($L$1,VLookups!$A$38:$B$39,2,FALSE)-Q$3),$G92,$J92),"")</f>
        <v/>
      </c>
      <c r="R92" s="102" t="str">
        <f>IF(AND($B92&gt;0,$C92&gt;0,$D92&gt;0,NOT(ISBLANK($H92))),_xlfn.NORM.INV(ABS(VLOOKUP($L$1,VLookups!$A$38:$B$39,2,FALSE)-R$3),$G92,$J92),"")</f>
        <v/>
      </c>
      <c r="S92" s="101" t="str">
        <f>IF(AND($B92&gt;0,$C92&gt;0,$D92&gt;0,NOT(ISBLANK($H92))),_xlfn.NORM.INV(ABS(VLOOKUP($L$1,VLookups!$A$38:$B$39,2,FALSE)-S$3),$G92,$J92),"")</f>
        <v/>
      </c>
      <c r="T92" s="5"/>
      <c r="U92" s="178" t="str">
        <f t="shared" si="514"/>
        <v/>
      </c>
      <c r="V92" s="52" t="str">
        <f t="shared" ref="V92:AO92" si="686">IF(ISNONTEXT($U92),W92-$U92,"")</f>
        <v/>
      </c>
      <c r="W92" s="52" t="str">
        <f t="shared" si="686"/>
        <v/>
      </c>
      <c r="X92" s="52" t="str">
        <f t="shared" si="686"/>
        <v/>
      </c>
      <c r="Y92" s="52" t="str">
        <f t="shared" si="686"/>
        <v/>
      </c>
      <c r="Z92" s="52" t="str">
        <f t="shared" si="686"/>
        <v/>
      </c>
      <c r="AA92" s="52" t="str">
        <f t="shared" si="686"/>
        <v/>
      </c>
      <c r="AB92" s="52" t="str">
        <f t="shared" si="686"/>
        <v/>
      </c>
      <c r="AC92" s="52" t="str">
        <f t="shared" si="686"/>
        <v/>
      </c>
      <c r="AD92" s="52" t="str">
        <f t="shared" si="686"/>
        <v/>
      </c>
      <c r="AE92" s="52" t="str">
        <f t="shared" si="686"/>
        <v/>
      </c>
      <c r="AF92" s="52" t="str">
        <f t="shared" si="686"/>
        <v/>
      </c>
      <c r="AG92" s="52" t="str">
        <f t="shared" si="686"/>
        <v/>
      </c>
      <c r="AH92" s="52" t="str">
        <f t="shared" si="686"/>
        <v/>
      </c>
      <c r="AI92" s="52" t="str">
        <f t="shared" si="686"/>
        <v/>
      </c>
      <c r="AJ92" s="52" t="str">
        <f t="shared" si="686"/>
        <v/>
      </c>
      <c r="AK92" s="52" t="str">
        <f t="shared" si="686"/>
        <v/>
      </c>
      <c r="AL92" s="52" t="str">
        <f t="shared" si="686"/>
        <v/>
      </c>
      <c r="AM92" s="52" t="str">
        <f t="shared" si="686"/>
        <v/>
      </c>
      <c r="AN92" s="52" t="str">
        <f t="shared" si="686"/>
        <v/>
      </c>
      <c r="AO92" s="52" t="str">
        <f t="shared" si="686"/>
        <v/>
      </c>
      <c r="AP92" s="193" t="str">
        <f t="shared" si="516"/>
        <v/>
      </c>
      <c r="AQ92" s="52" t="str">
        <f t="shared" ref="AQ92:DB92" si="687">IF(ISNONTEXT($U92),AP92+$U92,"")</f>
        <v/>
      </c>
      <c r="AR92" s="52" t="str">
        <f t="shared" si="687"/>
        <v/>
      </c>
      <c r="AS92" s="52" t="str">
        <f t="shared" si="687"/>
        <v/>
      </c>
      <c r="AT92" s="52" t="str">
        <f t="shared" si="687"/>
        <v/>
      </c>
      <c r="AU92" s="52" t="str">
        <f t="shared" si="687"/>
        <v/>
      </c>
      <c r="AV92" s="52" t="str">
        <f t="shared" si="687"/>
        <v/>
      </c>
      <c r="AW92" s="52" t="str">
        <f t="shared" si="687"/>
        <v/>
      </c>
      <c r="AX92" s="52" t="str">
        <f t="shared" si="687"/>
        <v/>
      </c>
      <c r="AY92" s="52" t="str">
        <f t="shared" si="687"/>
        <v/>
      </c>
      <c r="AZ92" s="52" t="str">
        <f t="shared" si="687"/>
        <v/>
      </c>
      <c r="BA92" s="52" t="str">
        <f t="shared" si="687"/>
        <v/>
      </c>
      <c r="BB92" s="52" t="str">
        <f t="shared" si="687"/>
        <v/>
      </c>
      <c r="BC92" s="52" t="str">
        <f t="shared" si="687"/>
        <v/>
      </c>
      <c r="BD92" s="52" t="str">
        <f t="shared" si="687"/>
        <v/>
      </c>
      <c r="BE92" s="52" t="str">
        <f t="shared" si="687"/>
        <v/>
      </c>
      <c r="BF92" s="52" t="str">
        <f t="shared" si="687"/>
        <v/>
      </c>
      <c r="BG92" s="52" t="str">
        <f t="shared" si="687"/>
        <v/>
      </c>
      <c r="BH92" s="52" t="str">
        <f t="shared" si="687"/>
        <v/>
      </c>
      <c r="BI92" s="52" t="str">
        <f t="shared" si="687"/>
        <v/>
      </c>
      <c r="BJ92" s="52" t="str">
        <f t="shared" si="687"/>
        <v/>
      </c>
      <c r="BK92" s="52" t="str">
        <f t="shared" si="687"/>
        <v/>
      </c>
      <c r="BL92" s="52" t="str">
        <f t="shared" si="687"/>
        <v/>
      </c>
      <c r="BM92" s="52" t="str">
        <f t="shared" si="687"/>
        <v/>
      </c>
      <c r="BN92" s="52" t="str">
        <f t="shared" si="687"/>
        <v/>
      </c>
      <c r="BO92" s="52" t="str">
        <f t="shared" si="687"/>
        <v/>
      </c>
      <c r="BP92" s="52" t="str">
        <f t="shared" si="687"/>
        <v/>
      </c>
      <c r="BQ92" s="52" t="str">
        <f t="shared" si="687"/>
        <v/>
      </c>
      <c r="BR92" s="52" t="str">
        <f t="shared" si="687"/>
        <v/>
      </c>
      <c r="BS92" s="52" t="str">
        <f t="shared" si="687"/>
        <v/>
      </c>
      <c r="BT92" s="52" t="str">
        <f t="shared" si="687"/>
        <v/>
      </c>
      <c r="BU92" s="52" t="str">
        <f t="shared" si="687"/>
        <v/>
      </c>
      <c r="BV92" s="52" t="str">
        <f t="shared" si="687"/>
        <v/>
      </c>
      <c r="BW92" s="52" t="str">
        <f t="shared" si="687"/>
        <v/>
      </c>
      <c r="BX92" s="52" t="str">
        <f t="shared" si="687"/>
        <v/>
      </c>
      <c r="BY92" s="52" t="str">
        <f t="shared" si="687"/>
        <v/>
      </c>
      <c r="BZ92" s="52" t="str">
        <f t="shared" si="687"/>
        <v/>
      </c>
      <c r="CA92" s="52" t="str">
        <f t="shared" si="687"/>
        <v/>
      </c>
      <c r="CB92" s="52" t="str">
        <f t="shared" si="687"/>
        <v/>
      </c>
      <c r="CC92" s="52" t="str">
        <f t="shared" si="687"/>
        <v/>
      </c>
      <c r="CD92" s="52" t="str">
        <f t="shared" si="687"/>
        <v/>
      </c>
      <c r="CE92" s="52" t="str">
        <f t="shared" si="687"/>
        <v/>
      </c>
      <c r="CF92" s="52" t="str">
        <f t="shared" si="687"/>
        <v/>
      </c>
      <c r="CG92" s="52" t="str">
        <f t="shared" si="687"/>
        <v/>
      </c>
      <c r="CH92" s="52" t="str">
        <f t="shared" si="687"/>
        <v/>
      </c>
      <c r="CI92" s="52" t="str">
        <f t="shared" si="687"/>
        <v/>
      </c>
      <c r="CJ92" s="52" t="str">
        <f t="shared" si="687"/>
        <v/>
      </c>
      <c r="CK92" s="52" t="str">
        <f t="shared" si="687"/>
        <v/>
      </c>
      <c r="CL92" s="52" t="str">
        <f t="shared" si="687"/>
        <v/>
      </c>
      <c r="CM92" s="52" t="str">
        <f t="shared" si="687"/>
        <v/>
      </c>
      <c r="CN92" s="52" t="str">
        <f t="shared" si="687"/>
        <v/>
      </c>
      <c r="CO92" s="52" t="str">
        <f t="shared" si="687"/>
        <v/>
      </c>
      <c r="CP92" s="52" t="str">
        <f t="shared" si="687"/>
        <v/>
      </c>
      <c r="CQ92" s="52" t="str">
        <f t="shared" si="687"/>
        <v/>
      </c>
      <c r="CR92" s="52" t="str">
        <f t="shared" si="687"/>
        <v/>
      </c>
      <c r="CS92" s="52" t="str">
        <f t="shared" si="687"/>
        <v/>
      </c>
      <c r="CT92" s="52" t="str">
        <f t="shared" si="687"/>
        <v/>
      </c>
      <c r="CU92" s="52" t="str">
        <f t="shared" si="687"/>
        <v/>
      </c>
      <c r="CV92" s="52" t="str">
        <f t="shared" si="687"/>
        <v/>
      </c>
      <c r="CW92" s="52" t="str">
        <f t="shared" si="687"/>
        <v/>
      </c>
      <c r="CX92" s="52" t="str">
        <f t="shared" si="687"/>
        <v/>
      </c>
      <c r="CY92" s="52" t="str">
        <f t="shared" si="687"/>
        <v/>
      </c>
      <c r="CZ92" s="52" t="str">
        <f t="shared" si="687"/>
        <v/>
      </c>
      <c r="DA92" s="52" t="str">
        <f t="shared" si="687"/>
        <v/>
      </c>
      <c r="DB92" s="52" t="str">
        <f t="shared" si="687"/>
        <v/>
      </c>
      <c r="DC92" s="52" t="str">
        <f t="shared" ref="DC92:DR92" si="688">IF(ISNONTEXT($U92),DB92+$U92,"")</f>
        <v/>
      </c>
      <c r="DD92" s="52" t="str">
        <f t="shared" si="688"/>
        <v/>
      </c>
      <c r="DE92" s="52" t="str">
        <f t="shared" si="688"/>
        <v/>
      </c>
      <c r="DF92" s="52" t="str">
        <f t="shared" si="688"/>
        <v/>
      </c>
      <c r="DG92" s="52" t="str">
        <f t="shared" si="688"/>
        <v/>
      </c>
      <c r="DH92" s="52" t="str">
        <f t="shared" si="688"/>
        <v/>
      </c>
      <c r="DI92" s="52" t="str">
        <f t="shared" si="688"/>
        <v/>
      </c>
      <c r="DJ92" s="52" t="str">
        <f t="shared" si="688"/>
        <v/>
      </c>
      <c r="DK92" s="52" t="str">
        <f t="shared" si="688"/>
        <v/>
      </c>
      <c r="DL92" s="52" t="str">
        <f t="shared" si="688"/>
        <v/>
      </c>
      <c r="DM92" s="52" t="str">
        <f t="shared" si="688"/>
        <v/>
      </c>
      <c r="DN92" s="52" t="str">
        <f t="shared" si="688"/>
        <v/>
      </c>
      <c r="DO92" s="52" t="str">
        <f t="shared" si="688"/>
        <v/>
      </c>
      <c r="DP92" s="52" t="str">
        <f t="shared" si="688"/>
        <v/>
      </c>
      <c r="DQ92" s="52" t="str">
        <f t="shared" si="688"/>
        <v/>
      </c>
      <c r="DR92" s="52" t="str">
        <f t="shared" si="688"/>
        <v/>
      </c>
      <c r="DS92" s="179" t="e">
        <f t="shared" si="537"/>
        <v>#N/A</v>
      </c>
      <c r="DT92" s="179" t="e">
        <f t="shared" si="538"/>
        <v>#N/A</v>
      </c>
      <c r="DU92" s="179" t="e">
        <f t="shared" si="539"/>
        <v>#N/A</v>
      </c>
      <c r="DV92" s="179" t="e">
        <f t="shared" si="540"/>
        <v>#N/A</v>
      </c>
      <c r="DW92" s="179" t="e">
        <f t="shared" si="541"/>
        <v>#N/A</v>
      </c>
      <c r="DX92" s="179" t="e">
        <f t="shared" si="542"/>
        <v>#N/A</v>
      </c>
      <c r="DY92" s="179" t="e">
        <f t="shared" si="543"/>
        <v>#N/A</v>
      </c>
      <c r="DZ92" s="179" t="e">
        <f t="shared" si="544"/>
        <v>#N/A</v>
      </c>
      <c r="EA92" s="179" t="e">
        <f t="shared" si="545"/>
        <v>#N/A</v>
      </c>
      <c r="EB92" s="179" t="e">
        <f t="shared" si="546"/>
        <v>#N/A</v>
      </c>
      <c r="EC92" s="179" t="e">
        <f t="shared" si="547"/>
        <v>#N/A</v>
      </c>
      <c r="ED92" s="179" t="e">
        <f t="shared" si="548"/>
        <v>#N/A</v>
      </c>
      <c r="EE92" s="179" t="e">
        <f t="shared" si="549"/>
        <v>#N/A</v>
      </c>
      <c r="EF92" s="179" t="e">
        <f t="shared" si="550"/>
        <v>#N/A</v>
      </c>
      <c r="EG92" s="179" t="e">
        <f t="shared" si="551"/>
        <v>#N/A</v>
      </c>
      <c r="EH92" s="179" t="e">
        <f t="shared" si="552"/>
        <v>#N/A</v>
      </c>
      <c r="EI92" s="179" t="e">
        <f t="shared" si="553"/>
        <v>#N/A</v>
      </c>
      <c r="EJ92" s="179" t="e">
        <f t="shared" si="554"/>
        <v>#N/A</v>
      </c>
      <c r="EK92" s="179" t="e">
        <f t="shared" si="555"/>
        <v>#N/A</v>
      </c>
      <c r="EL92" s="179" t="e">
        <f t="shared" si="556"/>
        <v>#N/A</v>
      </c>
      <c r="EM92" s="179" t="e">
        <f t="shared" si="557"/>
        <v>#N/A</v>
      </c>
      <c r="EN92" s="179" t="e">
        <f t="shared" si="558"/>
        <v>#N/A</v>
      </c>
      <c r="EO92" s="179" t="e">
        <f t="shared" si="559"/>
        <v>#N/A</v>
      </c>
      <c r="EP92" s="179" t="e">
        <f t="shared" si="560"/>
        <v>#N/A</v>
      </c>
      <c r="EQ92" s="179" t="e">
        <f t="shared" si="561"/>
        <v>#N/A</v>
      </c>
      <c r="ER92" s="179" t="e">
        <f t="shared" si="562"/>
        <v>#N/A</v>
      </c>
      <c r="ES92" s="179" t="e">
        <f t="shared" si="563"/>
        <v>#N/A</v>
      </c>
      <c r="ET92" s="179" t="e">
        <f t="shared" si="564"/>
        <v>#N/A</v>
      </c>
      <c r="EU92" s="179" t="e">
        <f t="shared" si="565"/>
        <v>#N/A</v>
      </c>
      <c r="EV92" s="179" t="e">
        <f t="shared" si="566"/>
        <v>#N/A</v>
      </c>
      <c r="EW92" s="179" t="e">
        <f t="shared" si="567"/>
        <v>#N/A</v>
      </c>
      <c r="EX92" s="179" t="e">
        <f t="shared" si="568"/>
        <v>#N/A</v>
      </c>
      <c r="EY92" s="179" t="e">
        <f t="shared" si="569"/>
        <v>#N/A</v>
      </c>
      <c r="EZ92" s="179" t="e">
        <f t="shared" si="570"/>
        <v>#N/A</v>
      </c>
      <c r="FA92" s="179" t="e">
        <f t="shared" si="571"/>
        <v>#N/A</v>
      </c>
      <c r="FB92" s="179" t="e">
        <f t="shared" si="572"/>
        <v>#N/A</v>
      </c>
      <c r="FC92" s="179" t="e">
        <f t="shared" si="573"/>
        <v>#N/A</v>
      </c>
      <c r="FD92" s="179" t="e">
        <f t="shared" si="574"/>
        <v>#N/A</v>
      </c>
      <c r="FE92" s="179" t="e">
        <f t="shared" si="575"/>
        <v>#N/A</v>
      </c>
      <c r="FF92" s="179" t="e">
        <f t="shared" si="576"/>
        <v>#N/A</v>
      </c>
      <c r="FG92" s="179" t="e">
        <f t="shared" si="577"/>
        <v>#N/A</v>
      </c>
      <c r="FH92" s="179" t="e">
        <f t="shared" si="578"/>
        <v>#N/A</v>
      </c>
      <c r="FI92" s="179" t="e">
        <f t="shared" si="579"/>
        <v>#N/A</v>
      </c>
      <c r="FJ92" s="179" t="e">
        <f t="shared" si="580"/>
        <v>#N/A</v>
      </c>
      <c r="FK92" s="179" t="e">
        <f t="shared" si="581"/>
        <v>#N/A</v>
      </c>
      <c r="FL92" s="179" t="e">
        <f t="shared" si="582"/>
        <v>#N/A</v>
      </c>
      <c r="FM92" s="179" t="e">
        <f t="shared" si="583"/>
        <v>#N/A</v>
      </c>
      <c r="FN92" s="179" t="e">
        <f t="shared" si="584"/>
        <v>#N/A</v>
      </c>
      <c r="FO92" s="179" t="e">
        <f t="shared" si="585"/>
        <v>#N/A</v>
      </c>
      <c r="FP92" s="179" t="e">
        <f t="shared" si="586"/>
        <v>#N/A</v>
      </c>
      <c r="FQ92" s="179" t="e">
        <f t="shared" si="587"/>
        <v>#N/A</v>
      </c>
      <c r="FR92" s="179" t="e">
        <f t="shared" si="588"/>
        <v>#N/A</v>
      </c>
      <c r="FS92" s="179" t="e">
        <f t="shared" si="589"/>
        <v>#N/A</v>
      </c>
      <c r="FT92" s="179" t="e">
        <f t="shared" si="590"/>
        <v>#N/A</v>
      </c>
      <c r="FU92" s="179" t="e">
        <f t="shared" si="591"/>
        <v>#N/A</v>
      </c>
      <c r="FV92" s="179" t="e">
        <f t="shared" si="592"/>
        <v>#N/A</v>
      </c>
      <c r="FW92" s="179" t="e">
        <f t="shared" si="593"/>
        <v>#N/A</v>
      </c>
      <c r="FX92" s="179" t="e">
        <f t="shared" si="594"/>
        <v>#N/A</v>
      </c>
      <c r="FY92" s="179" t="e">
        <f t="shared" si="595"/>
        <v>#N/A</v>
      </c>
      <c r="FZ92" s="179" t="e">
        <f t="shared" si="596"/>
        <v>#N/A</v>
      </c>
      <c r="GA92" s="179" t="e">
        <f t="shared" si="597"/>
        <v>#N/A</v>
      </c>
      <c r="GB92" s="179" t="e">
        <f t="shared" si="598"/>
        <v>#N/A</v>
      </c>
      <c r="GC92" s="179" t="e">
        <f t="shared" si="599"/>
        <v>#N/A</v>
      </c>
      <c r="GD92" s="179" t="e">
        <f t="shared" si="600"/>
        <v>#N/A</v>
      </c>
      <c r="GE92" s="179" t="e">
        <f t="shared" si="601"/>
        <v>#N/A</v>
      </c>
      <c r="GF92" s="179" t="e">
        <f t="shared" si="602"/>
        <v>#N/A</v>
      </c>
      <c r="GG92" s="179" t="e">
        <f t="shared" si="603"/>
        <v>#N/A</v>
      </c>
      <c r="GH92" s="179" t="e">
        <f t="shared" si="604"/>
        <v>#N/A</v>
      </c>
      <c r="GI92" s="179" t="e">
        <f t="shared" si="605"/>
        <v>#N/A</v>
      </c>
      <c r="GJ92" s="179" t="e">
        <f t="shared" si="606"/>
        <v>#N/A</v>
      </c>
      <c r="GK92" s="179" t="e">
        <f t="shared" si="607"/>
        <v>#N/A</v>
      </c>
      <c r="GL92" s="179" t="e">
        <f t="shared" si="608"/>
        <v>#N/A</v>
      </c>
      <c r="GM92" s="179" t="e">
        <f t="shared" si="609"/>
        <v>#N/A</v>
      </c>
      <c r="GN92" s="179" t="e">
        <f t="shared" si="610"/>
        <v>#N/A</v>
      </c>
      <c r="GO92" s="179" t="e">
        <f t="shared" si="611"/>
        <v>#N/A</v>
      </c>
      <c r="GP92" s="179" t="e">
        <f t="shared" si="612"/>
        <v>#N/A</v>
      </c>
      <c r="GQ92" s="179" t="e">
        <f t="shared" si="613"/>
        <v>#N/A</v>
      </c>
      <c r="GR92" s="179" t="e">
        <f t="shared" si="614"/>
        <v>#N/A</v>
      </c>
      <c r="GS92" s="179" t="e">
        <f t="shared" si="615"/>
        <v>#N/A</v>
      </c>
      <c r="GT92" s="179" t="e">
        <f t="shared" si="616"/>
        <v>#N/A</v>
      </c>
      <c r="GU92" s="179" t="e">
        <f t="shared" si="617"/>
        <v>#N/A</v>
      </c>
      <c r="GV92" s="179" t="e">
        <f t="shared" si="618"/>
        <v>#N/A</v>
      </c>
      <c r="GW92" s="179" t="e">
        <f t="shared" si="619"/>
        <v>#N/A</v>
      </c>
      <c r="GX92" s="179" t="e">
        <f t="shared" si="620"/>
        <v>#N/A</v>
      </c>
      <c r="GY92" s="179" t="e">
        <f t="shared" si="621"/>
        <v>#N/A</v>
      </c>
      <c r="GZ92" s="179" t="e">
        <f t="shared" si="622"/>
        <v>#N/A</v>
      </c>
      <c r="HA92" s="179" t="e">
        <f t="shared" si="623"/>
        <v>#N/A</v>
      </c>
      <c r="HB92" s="179" t="e">
        <f t="shared" si="624"/>
        <v>#N/A</v>
      </c>
      <c r="HC92" s="179" t="e">
        <f t="shared" si="625"/>
        <v>#N/A</v>
      </c>
      <c r="HD92" s="179" t="e">
        <f t="shared" si="626"/>
        <v>#N/A</v>
      </c>
      <c r="HE92" s="179" t="e">
        <f t="shared" si="627"/>
        <v>#N/A</v>
      </c>
      <c r="HF92" s="179" t="e">
        <f t="shared" si="628"/>
        <v>#N/A</v>
      </c>
      <c r="HG92" s="179" t="e">
        <f t="shared" si="629"/>
        <v>#N/A</v>
      </c>
      <c r="HH92" s="179" t="e">
        <f t="shared" si="630"/>
        <v>#N/A</v>
      </c>
      <c r="HI92" s="179" t="e">
        <f t="shared" si="631"/>
        <v>#N/A</v>
      </c>
      <c r="HJ92" s="179" t="e">
        <f t="shared" si="632"/>
        <v>#N/A</v>
      </c>
      <c r="HK92" s="179" t="e">
        <f t="shared" si="633"/>
        <v>#N/A</v>
      </c>
      <c r="HL92" s="179" t="e">
        <f t="shared" si="634"/>
        <v>#N/A</v>
      </c>
      <c r="HM92" s="179" t="e">
        <f t="shared" si="635"/>
        <v>#N/A</v>
      </c>
      <c r="HN92" s="179" t="e">
        <f t="shared" si="636"/>
        <v>#N/A</v>
      </c>
      <c r="HO92" s="179" t="e">
        <f t="shared" si="637"/>
        <v>#N/A</v>
      </c>
    </row>
    <row r="93" spans="1:223" hidden="1" x14ac:dyDescent="0.25">
      <c r="A93" s="4">
        <v>90</v>
      </c>
      <c r="B93" s="104" t="str">
        <f t="shared" si="511"/>
        <v/>
      </c>
      <c r="C93" s="103"/>
      <c r="D93" s="104" t="str">
        <f t="shared" si="512"/>
        <v/>
      </c>
      <c r="E93" s="38" t="str">
        <f t="shared" si="505"/>
        <v/>
      </c>
      <c r="F93" s="38" t="str">
        <f t="shared" si="506"/>
        <v/>
      </c>
      <c r="G93" s="81" t="str">
        <f t="shared" si="513"/>
        <v/>
      </c>
      <c r="H93" s="24"/>
      <c r="I93" s="61"/>
      <c r="J93" s="82" t="str">
        <f>IF(AND(B93&gt;0,C93&gt;0,D93&gt;0,NOT(ISBLANK(H93))),(D93-B93)*VLOOKUP(H93,VLookups!$A$2:$B$8,2,FALSE),"")</f>
        <v/>
      </c>
      <c r="K93" s="83" t="str">
        <f t="shared" si="507"/>
        <v/>
      </c>
      <c r="L93" s="103"/>
      <c r="M93" s="34" t="str">
        <f>IF(AND(L93&gt;0,C93&gt;0,J93&gt;0,NOT(ISBLANK(H93))),ABS(VLOOKUP($L$1,VLookups!$A$38:$B$39,2,FALSE)-_xlfn.NORM.DIST(L93,G93,J93,TRUE)),"")</f>
        <v/>
      </c>
      <c r="N93" s="102" t="str">
        <f>IF(AND($B93&gt;0,$C93&gt;0,$D93&gt;0,NOT(ISBLANK($H93))),_xlfn.NORM.INV(ABS(VLOOKUP($L$1,VLookups!$A$38:$B$39,2,FALSE)-N$3),$G93,$J93),"")</f>
        <v/>
      </c>
      <c r="O93" s="101" t="str">
        <f>IF(AND($B93&gt;0,$C93&gt;0,$D93&gt;0,NOT(ISBLANK($H93))),_xlfn.NORM.INV(ABS(VLOOKUP($L$1,VLookups!$A$38:$B$39,2,FALSE)-O$3),$G93,$J93),"")</f>
        <v/>
      </c>
      <c r="P93" s="102" t="str">
        <f>IF(AND($B93&gt;0,$C93&gt;0,$D93&gt;0,NOT(ISBLANK($H93))),_xlfn.NORM.INV(ABS(VLOOKUP($L$1,VLookups!$A$38:$B$39,2,FALSE)-P$3),$G93,$J93),"")</f>
        <v/>
      </c>
      <c r="Q93" s="101" t="str">
        <f>IF(AND($B93&gt;0,$C93&gt;0,$D93&gt;0,NOT(ISBLANK($H93))),_xlfn.NORM.INV(ABS(VLOOKUP($L$1,VLookups!$A$38:$B$39,2,FALSE)-Q$3),$G93,$J93),"")</f>
        <v/>
      </c>
      <c r="R93" s="102" t="str">
        <f>IF(AND($B93&gt;0,$C93&gt;0,$D93&gt;0,NOT(ISBLANK($H93))),_xlfn.NORM.INV(ABS(VLOOKUP($L$1,VLookups!$A$38:$B$39,2,FALSE)-R$3),$G93,$J93),"")</f>
        <v/>
      </c>
      <c r="S93" s="101" t="str">
        <f>IF(AND($B93&gt;0,$C93&gt;0,$D93&gt;0,NOT(ISBLANK($H93))),_xlfn.NORM.INV(ABS(VLOOKUP($L$1,VLookups!$A$38:$B$39,2,FALSE)-S$3),$G93,$J93),"")</f>
        <v/>
      </c>
      <c r="T93" s="5"/>
      <c r="U93" s="178" t="str">
        <f t="shared" si="514"/>
        <v/>
      </c>
      <c r="V93" s="52" t="str">
        <f t="shared" ref="V93:AO93" si="689">IF(ISNONTEXT($U93),W93-$U93,"")</f>
        <v/>
      </c>
      <c r="W93" s="52" t="str">
        <f t="shared" si="689"/>
        <v/>
      </c>
      <c r="X93" s="52" t="str">
        <f t="shared" si="689"/>
        <v/>
      </c>
      <c r="Y93" s="52" t="str">
        <f t="shared" si="689"/>
        <v/>
      </c>
      <c r="Z93" s="52" t="str">
        <f t="shared" si="689"/>
        <v/>
      </c>
      <c r="AA93" s="52" t="str">
        <f t="shared" si="689"/>
        <v/>
      </c>
      <c r="AB93" s="52" t="str">
        <f t="shared" si="689"/>
        <v/>
      </c>
      <c r="AC93" s="52" t="str">
        <f t="shared" si="689"/>
        <v/>
      </c>
      <c r="AD93" s="52" t="str">
        <f t="shared" si="689"/>
        <v/>
      </c>
      <c r="AE93" s="52" t="str">
        <f t="shared" si="689"/>
        <v/>
      </c>
      <c r="AF93" s="52" t="str">
        <f t="shared" si="689"/>
        <v/>
      </c>
      <c r="AG93" s="52" t="str">
        <f t="shared" si="689"/>
        <v/>
      </c>
      <c r="AH93" s="52" t="str">
        <f t="shared" si="689"/>
        <v/>
      </c>
      <c r="AI93" s="52" t="str">
        <f t="shared" si="689"/>
        <v/>
      </c>
      <c r="AJ93" s="52" t="str">
        <f t="shared" si="689"/>
        <v/>
      </c>
      <c r="AK93" s="52" t="str">
        <f t="shared" si="689"/>
        <v/>
      </c>
      <c r="AL93" s="52" t="str">
        <f t="shared" si="689"/>
        <v/>
      </c>
      <c r="AM93" s="52" t="str">
        <f t="shared" si="689"/>
        <v/>
      </c>
      <c r="AN93" s="52" t="str">
        <f t="shared" si="689"/>
        <v/>
      </c>
      <c r="AO93" s="52" t="str">
        <f t="shared" si="689"/>
        <v/>
      </c>
      <c r="AP93" s="193" t="str">
        <f t="shared" si="516"/>
        <v/>
      </c>
      <c r="AQ93" s="52" t="str">
        <f t="shared" ref="AQ93:DB93" si="690">IF(ISNONTEXT($U93),AP93+$U93,"")</f>
        <v/>
      </c>
      <c r="AR93" s="52" t="str">
        <f t="shared" si="690"/>
        <v/>
      </c>
      <c r="AS93" s="52" t="str">
        <f t="shared" si="690"/>
        <v/>
      </c>
      <c r="AT93" s="52" t="str">
        <f t="shared" si="690"/>
        <v/>
      </c>
      <c r="AU93" s="52" t="str">
        <f t="shared" si="690"/>
        <v/>
      </c>
      <c r="AV93" s="52" t="str">
        <f t="shared" si="690"/>
        <v/>
      </c>
      <c r="AW93" s="52" t="str">
        <f t="shared" si="690"/>
        <v/>
      </c>
      <c r="AX93" s="52" t="str">
        <f t="shared" si="690"/>
        <v/>
      </c>
      <c r="AY93" s="52" t="str">
        <f t="shared" si="690"/>
        <v/>
      </c>
      <c r="AZ93" s="52" t="str">
        <f t="shared" si="690"/>
        <v/>
      </c>
      <c r="BA93" s="52" t="str">
        <f t="shared" si="690"/>
        <v/>
      </c>
      <c r="BB93" s="52" t="str">
        <f t="shared" si="690"/>
        <v/>
      </c>
      <c r="BC93" s="52" t="str">
        <f t="shared" si="690"/>
        <v/>
      </c>
      <c r="BD93" s="52" t="str">
        <f t="shared" si="690"/>
        <v/>
      </c>
      <c r="BE93" s="52" t="str">
        <f t="shared" si="690"/>
        <v/>
      </c>
      <c r="BF93" s="52" t="str">
        <f t="shared" si="690"/>
        <v/>
      </c>
      <c r="BG93" s="52" t="str">
        <f t="shared" si="690"/>
        <v/>
      </c>
      <c r="BH93" s="52" t="str">
        <f t="shared" si="690"/>
        <v/>
      </c>
      <c r="BI93" s="52" t="str">
        <f t="shared" si="690"/>
        <v/>
      </c>
      <c r="BJ93" s="52" t="str">
        <f t="shared" si="690"/>
        <v/>
      </c>
      <c r="BK93" s="52" t="str">
        <f t="shared" si="690"/>
        <v/>
      </c>
      <c r="BL93" s="52" t="str">
        <f t="shared" si="690"/>
        <v/>
      </c>
      <c r="BM93" s="52" t="str">
        <f t="shared" si="690"/>
        <v/>
      </c>
      <c r="BN93" s="52" t="str">
        <f t="shared" si="690"/>
        <v/>
      </c>
      <c r="BO93" s="52" t="str">
        <f t="shared" si="690"/>
        <v/>
      </c>
      <c r="BP93" s="52" t="str">
        <f t="shared" si="690"/>
        <v/>
      </c>
      <c r="BQ93" s="52" t="str">
        <f t="shared" si="690"/>
        <v/>
      </c>
      <c r="BR93" s="52" t="str">
        <f t="shared" si="690"/>
        <v/>
      </c>
      <c r="BS93" s="52" t="str">
        <f t="shared" si="690"/>
        <v/>
      </c>
      <c r="BT93" s="52" t="str">
        <f t="shared" si="690"/>
        <v/>
      </c>
      <c r="BU93" s="52" t="str">
        <f t="shared" si="690"/>
        <v/>
      </c>
      <c r="BV93" s="52" t="str">
        <f t="shared" si="690"/>
        <v/>
      </c>
      <c r="BW93" s="52" t="str">
        <f t="shared" si="690"/>
        <v/>
      </c>
      <c r="BX93" s="52" t="str">
        <f t="shared" si="690"/>
        <v/>
      </c>
      <c r="BY93" s="52" t="str">
        <f t="shared" si="690"/>
        <v/>
      </c>
      <c r="BZ93" s="52" t="str">
        <f t="shared" si="690"/>
        <v/>
      </c>
      <c r="CA93" s="52" t="str">
        <f t="shared" si="690"/>
        <v/>
      </c>
      <c r="CB93" s="52" t="str">
        <f t="shared" si="690"/>
        <v/>
      </c>
      <c r="CC93" s="52" t="str">
        <f t="shared" si="690"/>
        <v/>
      </c>
      <c r="CD93" s="52" t="str">
        <f t="shared" si="690"/>
        <v/>
      </c>
      <c r="CE93" s="52" t="str">
        <f t="shared" si="690"/>
        <v/>
      </c>
      <c r="CF93" s="52" t="str">
        <f t="shared" si="690"/>
        <v/>
      </c>
      <c r="CG93" s="52" t="str">
        <f t="shared" si="690"/>
        <v/>
      </c>
      <c r="CH93" s="52" t="str">
        <f t="shared" si="690"/>
        <v/>
      </c>
      <c r="CI93" s="52" t="str">
        <f t="shared" si="690"/>
        <v/>
      </c>
      <c r="CJ93" s="52" t="str">
        <f t="shared" si="690"/>
        <v/>
      </c>
      <c r="CK93" s="52" t="str">
        <f t="shared" si="690"/>
        <v/>
      </c>
      <c r="CL93" s="52" t="str">
        <f t="shared" si="690"/>
        <v/>
      </c>
      <c r="CM93" s="52" t="str">
        <f t="shared" si="690"/>
        <v/>
      </c>
      <c r="CN93" s="52" t="str">
        <f t="shared" si="690"/>
        <v/>
      </c>
      <c r="CO93" s="52" t="str">
        <f t="shared" si="690"/>
        <v/>
      </c>
      <c r="CP93" s="52" t="str">
        <f t="shared" si="690"/>
        <v/>
      </c>
      <c r="CQ93" s="52" t="str">
        <f t="shared" si="690"/>
        <v/>
      </c>
      <c r="CR93" s="52" t="str">
        <f t="shared" si="690"/>
        <v/>
      </c>
      <c r="CS93" s="52" t="str">
        <f t="shared" si="690"/>
        <v/>
      </c>
      <c r="CT93" s="52" t="str">
        <f t="shared" si="690"/>
        <v/>
      </c>
      <c r="CU93" s="52" t="str">
        <f t="shared" si="690"/>
        <v/>
      </c>
      <c r="CV93" s="52" t="str">
        <f t="shared" si="690"/>
        <v/>
      </c>
      <c r="CW93" s="52" t="str">
        <f t="shared" si="690"/>
        <v/>
      </c>
      <c r="CX93" s="52" t="str">
        <f t="shared" si="690"/>
        <v/>
      </c>
      <c r="CY93" s="52" t="str">
        <f t="shared" si="690"/>
        <v/>
      </c>
      <c r="CZ93" s="52" t="str">
        <f t="shared" si="690"/>
        <v/>
      </c>
      <c r="DA93" s="52" t="str">
        <f t="shared" si="690"/>
        <v/>
      </c>
      <c r="DB93" s="52" t="str">
        <f t="shared" si="690"/>
        <v/>
      </c>
      <c r="DC93" s="52" t="str">
        <f t="shared" ref="DC93:DR93" si="691">IF(ISNONTEXT($U93),DB93+$U93,"")</f>
        <v/>
      </c>
      <c r="DD93" s="52" t="str">
        <f t="shared" si="691"/>
        <v/>
      </c>
      <c r="DE93" s="52" t="str">
        <f t="shared" si="691"/>
        <v/>
      </c>
      <c r="DF93" s="52" t="str">
        <f t="shared" si="691"/>
        <v/>
      </c>
      <c r="DG93" s="52" t="str">
        <f t="shared" si="691"/>
        <v/>
      </c>
      <c r="DH93" s="52" t="str">
        <f t="shared" si="691"/>
        <v/>
      </c>
      <c r="DI93" s="52" t="str">
        <f t="shared" si="691"/>
        <v/>
      </c>
      <c r="DJ93" s="52" t="str">
        <f t="shared" si="691"/>
        <v/>
      </c>
      <c r="DK93" s="52" t="str">
        <f t="shared" si="691"/>
        <v/>
      </c>
      <c r="DL93" s="52" t="str">
        <f t="shared" si="691"/>
        <v/>
      </c>
      <c r="DM93" s="52" t="str">
        <f t="shared" si="691"/>
        <v/>
      </c>
      <c r="DN93" s="52" t="str">
        <f t="shared" si="691"/>
        <v/>
      </c>
      <c r="DO93" s="52" t="str">
        <f t="shared" si="691"/>
        <v/>
      </c>
      <c r="DP93" s="52" t="str">
        <f t="shared" si="691"/>
        <v/>
      </c>
      <c r="DQ93" s="52" t="str">
        <f t="shared" si="691"/>
        <v/>
      </c>
      <c r="DR93" s="52" t="str">
        <f t="shared" si="691"/>
        <v/>
      </c>
      <c r="DS93" s="179" t="e">
        <f t="shared" si="537"/>
        <v>#N/A</v>
      </c>
      <c r="DT93" s="179" t="e">
        <f t="shared" si="538"/>
        <v>#N/A</v>
      </c>
      <c r="DU93" s="179" t="e">
        <f t="shared" si="539"/>
        <v>#N/A</v>
      </c>
      <c r="DV93" s="179" t="e">
        <f t="shared" si="540"/>
        <v>#N/A</v>
      </c>
      <c r="DW93" s="179" t="e">
        <f t="shared" si="541"/>
        <v>#N/A</v>
      </c>
      <c r="DX93" s="179" t="e">
        <f t="shared" si="542"/>
        <v>#N/A</v>
      </c>
      <c r="DY93" s="179" t="e">
        <f t="shared" si="543"/>
        <v>#N/A</v>
      </c>
      <c r="DZ93" s="179" t="e">
        <f t="shared" si="544"/>
        <v>#N/A</v>
      </c>
      <c r="EA93" s="179" t="e">
        <f t="shared" si="545"/>
        <v>#N/A</v>
      </c>
      <c r="EB93" s="179" t="e">
        <f t="shared" si="546"/>
        <v>#N/A</v>
      </c>
      <c r="EC93" s="179" t="e">
        <f t="shared" si="547"/>
        <v>#N/A</v>
      </c>
      <c r="ED93" s="179" t="e">
        <f t="shared" si="548"/>
        <v>#N/A</v>
      </c>
      <c r="EE93" s="179" t="e">
        <f t="shared" si="549"/>
        <v>#N/A</v>
      </c>
      <c r="EF93" s="179" t="e">
        <f t="shared" si="550"/>
        <v>#N/A</v>
      </c>
      <c r="EG93" s="179" t="e">
        <f t="shared" si="551"/>
        <v>#N/A</v>
      </c>
      <c r="EH93" s="179" t="e">
        <f t="shared" si="552"/>
        <v>#N/A</v>
      </c>
      <c r="EI93" s="179" t="e">
        <f t="shared" si="553"/>
        <v>#N/A</v>
      </c>
      <c r="EJ93" s="179" t="e">
        <f t="shared" si="554"/>
        <v>#N/A</v>
      </c>
      <c r="EK93" s="179" t="e">
        <f t="shared" si="555"/>
        <v>#N/A</v>
      </c>
      <c r="EL93" s="179" t="e">
        <f t="shared" si="556"/>
        <v>#N/A</v>
      </c>
      <c r="EM93" s="179" t="e">
        <f t="shared" si="557"/>
        <v>#N/A</v>
      </c>
      <c r="EN93" s="179" t="e">
        <f t="shared" si="558"/>
        <v>#N/A</v>
      </c>
      <c r="EO93" s="179" t="e">
        <f t="shared" si="559"/>
        <v>#N/A</v>
      </c>
      <c r="EP93" s="179" t="e">
        <f t="shared" si="560"/>
        <v>#N/A</v>
      </c>
      <c r="EQ93" s="179" t="e">
        <f t="shared" si="561"/>
        <v>#N/A</v>
      </c>
      <c r="ER93" s="179" t="e">
        <f t="shared" si="562"/>
        <v>#N/A</v>
      </c>
      <c r="ES93" s="179" t="e">
        <f t="shared" si="563"/>
        <v>#N/A</v>
      </c>
      <c r="ET93" s="179" t="e">
        <f t="shared" si="564"/>
        <v>#N/A</v>
      </c>
      <c r="EU93" s="179" t="e">
        <f t="shared" si="565"/>
        <v>#N/A</v>
      </c>
      <c r="EV93" s="179" t="e">
        <f t="shared" si="566"/>
        <v>#N/A</v>
      </c>
      <c r="EW93" s="179" t="e">
        <f t="shared" si="567"/>
        <v>#N/A</v>
      </c>
      <c r="EX93" s="179" t="e">
        <f t="shared" si="568"/>
        <v>#N/A</v>
      </c>
      <c r="EY93" s="179" t="e">
        <f t="shared" si="569"/>
        <v>#N/A</v>
      </c>
      <c r="EZ93" s="179" t="e">
        <f t="shared" si="570"/>
        <v>#N/A</v>
      </c>
      <c r="FA93" s="179" t="e">
        <f t="shared" si="571"/>
        <v>#N/A</v>
      </c>
      <c r="FB93" s="179" t="e">
        <f t="shared" si="572"/>
        <v>#N/A</v>
      </c>
      <c r="FC93" s="179" t="e">
        <f t="shared" si="573"/>
        <v>#N/A</v>
      </c>
      <c r="FD93" s="179" t="e">
        <f t="shared" si="574"/>
        <v>#N/A</v>
      </c>
      <c r="FE93" s="179" t="e">
        <f t="shared" si="575"/>
        <v>#N/A</v>
      </c>
      <c r="FF93" s="179" t="e">
        <f t="shared" si="576"/>
        <v>#N/A</v>
      </c>
      <c r="FG93" s="179" t="e">
        <f t="shared" si="577"/>
        <v>#N/A</v>
      </c>
      <c r="FH93" s="179" t="e">
        <f t="shared" si="578"/>
        <v>#N/A</v>
      </c>
      <c r="FI93" s="179" t="e">
        <f t="shared" si="579"/>
        <v>#N/A</v>
      </c>
      <c r="FJ93" s="179" t="e">
        <f t="shared" si="580"/>
        <v>#N/A</v>
      </c>
      <c r="FK93" s="179" t="e">
        <f t="shared" si="581"/>
        <v>#N/A</v>
      </c>
      <c r="FL93" s="179" t="e">
        <f t="shared" si="582"/>
        <v>#N/A</v>
      </c>
      <c r="FM93" s="179" t="e">
        <f t="shared" si="583"/>
        <v>#N/A</v>
      </c>
      <c r="FN93" s="179" t="e">
        <f t="shared" si="584"/>
        <v>#N/A</v>
      </c>
      <c r="FO93" s="179" t="e">
        <f t="shared" si="585"/>
        <v>#N/A</v>
      </c>
      <c r="FP93" s="179" t="e">
        <f t="shared" si="586"/>
        <v>#N/A</v>
      </c>
      <c r="FQ93" s="179" t="e">
        <f t="shared" si="587"/>
        <v>#N/A</v>
      </c>
      <c r="FR93" s="179" t="e">
        <f t="shared" si="588"/>
        <v>#N/A</v>
      </c>
      <c r="FS93" s="179" t="e">
        <f t="shared" si="589"/>
        <v>#N/A</v>
      </c>
      <c r="FT93" s="179" t="e">
        <f t="shared" si="590"/>
        <v>#N/A</v>
      </c>
      <c r="FU93" s="179" t="e">
        <f t="shared" si="591"/>
        <v>#N/A</v>
      </c>
      <c r="FV93" s="179" t="e">
        <f t="shared" si="592"/>
        <v>#N/A</v>
      </c>
      <c r="FW93" s="179" t="e">
        <f t="shared" si="593"/>
        <v>#N/A</v>
      </c>
      <c r="FX93" s="179" t="e">
        <f t="shared" si="594"/>
        <v>#N/A</v>
      </c>
      <c r="FY93" s="179" t="e">
        <f t="shared" si="595"/>
        <v>#N/A</v>
      </c>
      <c r="FZ93" s="179" t="e">
        <f t="shared" si="596"/>
        <v>#N/A</v>
      </c>
      <c r="GA93" s="179" t="e">
        <f t="shared" si="597"/>
        <v>#N/A</v>
      </c>
      <c r="GB93" s="179" t="e">
        <f t="shared" si="598"/>
        <v>#N/A</v>
      </c>
      <c r="GC93" s="179" t="e">
        <f t="shared" si="599"/>
        <v>#N/A</v>
      </c>
      <c r="GD93" s="179" t="e">
        <f t="shared" si="600"/>
        <v>#N/A</v>
      </c>
      <c r="GE93" s="179" t="e">
        <f t="shared" si="601"/>
        <v>#N/A</v>
      </c>
      <c r="GF93" s="179" t="e">
        <f t="shared" si="602"/>
        <v>#N/A</v>
      </c>
      <c r="GG93" s="179" t="e">
        <f t="shared" si="603"/>
        <v>#N/A</v>
      </c>
      <c r="GH93" s="179" t="e">
        <f t="shared" si="604"/>
        <v>#N/A</v>
      </c>
      <c r="GI93" s="179" t="e">
        <f t="shared" si="605"/>
        <v>#N/A</v>
      </c>
      <c r="GJ93" s="179" t="e">
        <f t="shared" si="606"/>
        <v>#N/A</v>
      </c>
      <c r="GK93" s="179" t="e">
        <f t="shared" si="607"/>
        <v>#N/A</v>
      </c>
      <c r="GL93" s="179" t="e">
        <f t="shared" si="608"/>
        <v>#N/A</v>
      </c>
      <c r="GM93" s="179" t="e">
        <f t="shared" si="609"/>
        <v>#N/A</v>
      </c>
      <c r="GN93" s="179" t="e">
        <f t="shared" si="610"/>
        <v>#N/A</v>
      </c>
      <c r="GO93" s="179" t="e">
        <f t="shared" si="611"/>
        <v>#N/A</v>
      </c>
      <c r="GP93" s="179" t="e">
        <f t="shared" si="612"/>
        <v>#N/A</v>
      </c>
      <c r="GQ93" s="179" t="e">
        <f t="shared" si="613"/>
        <v>#N/A</v>
      </c>
      <c r="GR93" s="179" t="e">
        <f t="shared" si="614"/>
        <v>#N/A</v>
      </c>
      <c r="GS93" s="179" t="e">
        <f t="shared" si="615"/>
        <v>#N/A</v>
      </c>
      <c r="GT93" s="179" t="e">
        <f t="shared" si="616"/>
        <v>#N/A</v>
      </c>
      <c r="GU93" s="179" t="e">
        <f t="shared" si="617"/>
        <v>#N/A</v>
      </c>
      <c r="GV93" s="179" t="e">
        <f t="shared" si="618"/>
        <v>#N/A</v>
      </c>
      <c r="GW93" s="179" t="e">
        <f t="shared" si="619"/>
        <v>#N/A</v>
      </c>
      <c r="GX93" s="179" t="e">
        <f t="shared" si="620"/>
        <v>#N/A</v>
      </c>
      <c r="GY93" s="179" t="e">
        <f t="shared" si="621"/>
        <v>#N/A</v>
      </c>
      <c r="GZ93" s="179" t="e">
        <f t="shared" si="622"/>
        <v>#N/A</v>
      </c>
      <c r="HA93" s="179" t="e">
        <f t="shared" si="623"/>
        <v>#N/A</v>
      </c>
      <c r="HB93" s="179" t="e">
        <f t="shared" si="624"/>
        <v>#N/A</v>
      </c>
      <c r="HC93" s="179" t="e">
        <f t="shared" si="625"/>
        <v>#N/A</v>
      </c>
      <c r="HD93" s="179" t="e">
        <f t="shared" si="626"/>
        <v>#N/A</v>
      </c>
      <c r="HE93" s="179" t="e">
        <f t="shared" si="627"/>
        <v>#N/A</v>
      </c>
      <c r="HF93" s="179" t="e">
        <f t="shared" si="628"/>
        <v>#N/A</v>
      </c>
      <c r="HG93" s="179" t="e">
        <f t="shared" si="629"/>
        <v>#N/A</v>
      </c>
      <c r="HH93" s="179" t="e">
        <f t="shared" si="630"/>
        <v>#N/A</v>
      </c>
      <c r="HI93" s="179" t="e">
        <f t="shared" si="631"/>
        <v>#N/A</v>
      </c>
      <c r="HJ93" s="179" t="e">
        <f t="shared" si="632"/>
        <v>#N/A</v>
      </c>
      <c r="HK93" s="179" t="e">
        <f t="shared" si="633"/>
        <v>#N/A</v>
      </c>
      <c r="HL93" s="179" t="e">
        <f t="shared" si="634"/>
        <v>#N/A</v>
      </c>
      <c r="HM93" s="179" t="e">
        <f t="shared" si="635"/>
        <v>#N/A</v>
      </c>
      <c r="HN93" s="179" t="e">
        <f t="shared" si="636"/>
        <v>#N/A</v>
      </c>
      <c r="HO93" s="179" t="e">
        <f t="shared" si="637"/>
        <v>#N/A</v>
      </c>
    </row>
    <row r="94" spans="1:223" hidden="1" x14ac:dyDescent="0.25">
      <c r="A94" s="4">
        <v>91</v>
      </c>
      <c r="B94" s="104" t="str">
        <f t="shared" si="511"/>
        <v/>
      </c>
      <c r="C94" s="103"/>
      <c r="D94" s="104" t="str">
        <f t="shared" si="512"/>
        <v/>
      </c>
      <c r="E94" s="38" t="str">
        <f t="shared" si="505"/>
        <v/>
      </c>
      <c r="F94" s="38" t="str">
        <f t="shared" si="506"/>
        <v/>
      </c>
      <c r="G94" s="81" t="str">
        <f t="shared" si="513"/>
        <v/>
      </c>
      <c r="H94" s="24"/>
      <c r="I94" s="61"/>
      <c r="J94" s="82" t="str">
        <f>IF(AND(B94&gt;0,C94&gt;0,D94&gt;0,NOT(ISBLANK(H94))),(D94-B94)*VLOOKUP(H94,VLookups!$A$2:$B$8,2,FALSE),"")</f>
        <v/>
      </c>
      <c r="K94" s="83" t="str">
        <f t="shared" si="507"/>
        <v/>
      </c>
      <c r="L94" s="103"/>
      <c r="M94" s="34" t="str">
        <f>IF(AND(L94&gt;0,C94&gt;0,J94&gt;0,NOT(ISBLANK(H94))),ABS(VLOOKUP($L$1,VLookups!$A$38:$B$39,2,FALSE)-_xlfn.NORM.DIST(L94,G94,J94,TRUE)),"")</f>
        <v/>
      </c>
      <c r="N94" s="102" t="str">
        <f>IF(AND($B94&gt;0,$C94&gt;0,$D94&gt;0,NOT(ISBLANK($H94))),_xlfn.NORM.INV(ABS(VLOOKUP($L$1,VLookups!$A$38:$B$39,2,FALSE)-N$3),$G94,$J94),"")</f>
        <v/>
      </c>
      <c r="O94" s="101" t="str">
        <f>IF(AND($B94&gt;0,$C94&gt;0,$D94&gt;0,NOT(ISBLANK($H94))),_xlfn.NORM.INV(ABS(VLOOKUP($L$1,VLookups!$A$38:$B$39,2,FALSE)-O$3),$G94,$J94),"")</f>
        <v/>
      </c>
      <c r="P94" s="102" t="str">
        <f>IF(AND($B94&gt;0,$C94&gt;0,$D94&gt;0,NOT(ISBLANK($H94))),_xlfn.NORM.INV(ABS(VLOOKUP($L$1,VLookups!$A$38:$B$39,2,FALSE)-P$3),$G94,$J94),"")</f>
        <v/>
      </c>
      <c r="Q94" s="101" t="str">
        <f>IF(AND($B94&gt;0,$C94&gt;0,$D94&gt;0,NOT(ISBLANK($H94))),_xlfn.NORM.INV(ABS(VLOOKUP($L$1,VLookups!$A$38:$B$39,2,FALSE)-Q$3),$G94,$J94),"")</f>
        <v/>
      </c>
      <c r="R94" s="102" t="str">
        <f>IF(AND($B94&gt;0,$C94&gt;0,$D94&gt;0,NOT(ISBLANK($H94))),_xlfn.NORM.INV(ABS(VLOOKUP($L$1,VLookups!$A$38:$B$39,2,FALSE)-R$3),$G94,$J94),"")</f>
        <v/>
      </c>
      <c r="S94" s="101" t="str">
        <f>IF(AND($B94&gt;0,$C94&gt;0,$D94&gt;0,NOT(ISBLANK($H94))),_xlfn.NORM.INV(ABS(VLOOKUP($L$1,VLookups!$A$38:$B$39,2,FALSE)-S$3),$G94,$J94),"")</f>
        <v/>
      </c>
      <c r="T94" s="5"/>
      <c r="U94" s="178" t="str">
        <f t="shared" si="514"/>
        <v/>
      </c>
      <c r="V94" s="52" t="str">
        <f t="shared" ref="V94:AO94" si="692">IF(ISNONTEXT($U94),W94-$U94,"")</f>
        <v/>
      </c>
      <c r="W94" s="52" t="str">
        <f t="shared" si="692"/>
        <v/>
      </c>
      <c r="X94" s="52" t="str">
        <f t="shared" si="692"/>
        <v/>
      </c>
      <c r="Y94" s="52" t="str">
        <f t="shared" si="692"/>
        <v/>
      </c>
      <c r="Z94" s="52" t="str">
        <f t="shared" si="692"/>
        <v/>
      </c>
      <c r="AA94" s="52" t="str">
        <f t="shared" si="692"/>
        <v/>
      </c>
      <c r="AB94" s="52" t="str">
        <f t="shared" si="692"/>
        <v/>
      </c>
      <c r="AC94" s="52" t="str">
        <f t="shared" si="692"/>
        <v/>
      </c>
      <c r="AD94" s="52" t="str">
        <f t="shared" si="692"/>
        <v/>
      </c>
      <c r="AE94" s="52" t="str">
        <f t="shared" si="692"/>
        <v/>
      </c>
      <c r="AF94" s="52" t="str">
        <f t="shared" si="692"/>
        <v/>
      </c>
      <c r="AG94" s="52" t="str">
        <f t="shared" si="692"/>
        <v/>
      </c>
      <c r="AH94" s="52" t="str">
        <f t="shared" si="692"/>
        <v/>
      </c>
      <c r="AI94" s="52" t="str">
        <f t="shared" si="692"/>
        <v/>
      </c>
      <c r="AJ94" s="52" t="str">
        <f t="shared" si="692"/>
        <v/>
      </c>
      <c r="AK94" s="52" t="str">
        <f t="shared" si="692"/>
        <v/>
      </c>
      <c r="AL94" s="52" t="str">
        <f t="shared" si="692"/>
        <v/>
      </c>
      <c r="AM94" s="52" t="str">
        <f t="shared" si="692"/>
        <v/>
      </c>
      <c r="AN94" s="52" t="str">
        <f t="shared" si="692"/>
        <v/>
      </c>
      <c r="AO94" s="52" t="str">
        <f t="shared" si="692"/>
        <v/>
      </c>
      <c r="AP94" s="193" t="str">
        <f t="shared" si="516"/>
        <v/>
      </c>
      <c r="AQ94" s="52" t="str">
        <f t="shared" ref="AQ94:DB94" si="693">IF(ISNONTEXT($U94),AP94+$U94,"")</f>
        <v/>
      </c>
      <c r="AR94" s="52" t="str">
        <f t="shared" si="693"/>
        <v/>
      </c>
      <c r="AS94" s="52" t="str">
        <f t="shared" si="693"/>
        <v/>
      </c>
      <c r="AT94" s="52" t="str">
        <f t="shared" si="693"/>
        <v/>
      </c>
      <c r="AU94" s="52" t="str">
        <f t="shared" si="693"/>
        <v/>
      </c>
      <c r="AV94" s="52" t="str">
        <f t="shared" si="693"/>
        <v/>
      </c>
      <c r="AW94" s="52" t="str">
        <f t="shared" si="693"/>
        <v/>
      </c>
      <c r="AX94" s="52" t="str">
        <f t="shared" si="693"/>
        <v/>
      </c>
      <c r="AY94" s="52" t="str">
        <f t="shared" si="693"/>
        <v/>
      </c>
      <c r="AZ94" s="52" t="str">
        <f t="shared" si="693"/>
        <v/>
      </c>
      <c r="BA94" s="52" t="str">
        <f t="shared" si="693"/>
        <v/>
      </c>
      <c r="BB94" s="52" t="str">
        <f t="shared" si="693"/>
        <v/>
      </c>
      <c r="BC94" s="52" t="str">
        <f t="shared" si="693"/>
        <v/>
      </c>
      <c r="BD94" s="52" t="str">
        <f t="shared" si="693"/>
        <v/>
      </c>
      <c r="BE94" s="52" t="str">
        <f t="shared" si="693"/>
        <v/>
      </c>
      <c r="BF94" s="52" t="str">
        <f t="shared" si="693"/>
        <v/>
      </c>
      <c r="BG94" s="52" t="str">
        <f t="shared" si="693"/>
        <v/>
      </c>
      <c r="BH94" s="52" t="str">
        <f t="shared" si="693"/>
        <v/>
      </c>
      <c r="BI94" s="52" t="str">
        <f t="shared" si="693"/>
        <v/>
      </c>
      <c r="BJ94" s="52" t="str">
        <f t="shared" si="693"/>
        <v/>
      </c>
      <c r="BK94" s="52" t="str">
        <f t="shared" si="693"/>
        <v/>
      </c>
      <c r="BL94" s="52" t="str">
        <f t="shared" si="693"/>
        <v/>
      </c>
      <c r="BM94" s="52" t="str">
        <f t="shared" si="693"/>
        <v/>
      </c>
      <c r="BN94" s="52" t="str">
        <f t="shared" si="693"/>
        <v/>
      </c>
      <c r="BO94" s="52" t="str">
        <f t="shared" si="693"/>
        <v/>
      </c>
      <c r="BP94" s="52" t="str">
        <f t="shared" si="693"/>
        <v/>
      </c>
      <c r="BQ94" s="52" t="str">
        <f t="shared" si="693"/>
        <v/>
      </c>
      <c r="BR94" s="52" t="str">
        <f t="shared" si="693"/>
        <v/>
      </c>
      <c r="BS94" s="52" t="str">
        <f t="shared" si="693"/>
        <v/>
      </c>
      <c r="BT94" s="52" t="str">
        <f t="shared" si="693"/>
        <v/>
      </c>
      <c r="BU94" s="52" t="str">
        <f t="shared" si="693"/>
        <v/>
      </c>
      <c r="BV94" s="52" t="str">
        <f t="shared" si="693"/>
        <v/>
      </c>
      <c r="BW94" s="52" t="str">
        <f t="shared" si="693"/>
        <v/>
      </c>
      <c r="BX94" s="52" t="str">
        <f t="shared" si="693"/>
        <v/>
      </c>
      <c r="BY94" s="52" t="str">
        <f t="shared" si="693"/>
        <v/>
      </c>
      <c r="BZ94" s="52" t="str">
        <f t="shared" si="693"/>
        <v/>
      </c>
      <c r="CA94" s="52" t="str">
        <f t="shared" si="693"/>
        <v/>
      </c>
      <c r="CB94" s="52" t="str">
        <f t="shared" si="693"/>
        <v/>
      </c>
      <c r="CC94" s="52" t="str">
        <f t="shared" si="693"/>
        <v/>
      </c>
      <c r="CD94" s="52" t="str">
        <f t="shared" si="693"/>
        <v/>
      </c>
      <c r="CE94" s="52" t="str">
        <f t="shared" si="693"/>
        <v/>
      </c>
      <c r="CF94" s="52" t="str">
        <f t="shared" si="693"/>
        <v/>
      </c>
      <c r="CG94" s="52" t="str">
        <f t="shared" si="693"/>
        <v/>
      </c>
      <c r="CH94" s="52" t="str">
        <f t="shared" si="693"/>
        <v/>
      </c>
      <c r="CI94" s="52" t="str">
        <f t="shared" si="693"/>
        <v/>
      </c>
      <c r="CJ94" s="52" t="str">
        <f t="shared" si="693"/>
        <v/>
      </c>
      <c r="CK94" s="52" t="str">
        <f t="shared" si="693"/>
        <v/>
      </c>
      <c r="CL94" s="52" t="str">
        <f t="shared" si="693"/>
        <v/>
      </c>
      <c r="CM94" s="52" t="str">
        <f t="shared" si="693"/>
        <v/>
      </c>
      <c r="CN94" s="52" t="str">
        <f t="shared" si="693"/>
        <v/>
      </c>
      <c r="CO94" s="52" t="str">
        <f t="shared" si="693"/>
        <v/>
      </c>
      <c r="CP94" s="52" t="str">
        <f t="shared" si="693"/>
        <v/>
      </c>
      <c r="CQ94" s="52" t="str">
        <f t="shared" si="693"/>
        <v/>
      </c>
      <c r="CR94" s="52" t="str">
        <f t="shared" si="693"/>
        <v/>
      </c>
      <c r="CS94" s="52" t="str">
        <f t="shared" si="693"/>
        <v/>
      </c>
      <c r="CT94" s="52" t="str">
        <f t="shared" si="693"/>
        <v/>
      </c>
      <c r="CU94" s="52" t="str">
        <f t="shared" si="693"/>
        <v/>
      </c>
      <c r="CV94" s="52" t="str">
        <f t="shared" si="693"/>
        <v/>
      </c>
      <c r="CW94" s="52" t="str">
        <f t="shared" si="693"/>
        <v/>
      </c>
      <c r="CX94" s="52" t="str">
        <f t="shared" si="693"/>
        <v/>
      </c>
      <c r="CY94" s="52" t="str">
        <f t="shared" si="693"/>
        <v/>
      </c>
      <c r="CZ94" s="52" t="str">
        <f t="shared" si="693"/>
        <v/>
      </c>
      <c r="DA94" s="52" t="str">
        <f t="shared" si="693"/>
        <v/>
      </c>
      <c r="DB94" s="52" t="str">
        <f t="shared" si="693"/>
        <v/>
      </c>
      <c r="DC94" s="52" t="str">
        <f t="shared" ref="DC94:DR94" si="694">IF(ISNONTEXT($U94),DB94+$U94,"")</f>
        <v/>
      </c>
      <c r="DD94" s="52" t="str">
        <f t="shared" si="694"/>
        <v/>
      </c>
      <c r="DE94" s="52" t="str">
        <f t="shared" si="694"/>
        <v/>
      </c>
      <c r="DF94" s="52" t="str">
        <f t="shared" si="694"/>
        <v/>
      </c>
      <c r="DG94" s="52" t="str">
        <f t="shared" si="694"/>
        <v/>
      </c>
      <c r="DH94" s="52" t="str">
        <f t="shared" si="694"/>
        <v/>
      </c>
      <c r="DI94" s="52" t="str">
        <f t="shared" si="694"/>
        <v/>
      </c>
      <c r="DJ94" s="52" t="str">
        <f t="shared" si="694"/>
        <v/>
      </c>
      <c r="DK94" s="52" t="str">
        <f t="shared" si="694"/>
        <v/>
      </c>
      <c r="DL94" s="52" t="str">
        <f t="shared" si="694"/>
        <v/>
      </c>
      <c r="DM94" s="52" t="str">
        <f t="shared" si="694"/>
        <v/>
      </c>
      <c r="DN94" s="52" t="str">
        <f t="shared" si="694"/>
        <v/>
      </c>
      <c r="DO94" s="52" t="str">
        <f t="shared" si="694"/>
        <v/>
      </c>
      <c r="DP94" s="52" t="str">
        <f t="shared" si="694"/>
        <v/>
      </c>
      <c r="DQ94" s="52" t="str">
        <f t="shared" si="694"/>
        <v/>
      </c>
      <c r="DR94" s="52" t="str">
        <f t="shared" si="694"/>
        <v/>
      </c>
      <c r="DS94" s="179" t="e">
        <f t="shared" si="537"/>
        <v>#N/A</v>
      </c>
      <c r="DT94" s="179" t="e">
        <f t="shared" si="538"/>
        <v>#N/A</v>
      </c>
      <c r="DU94" s="179" t="e">
        <f t="shared" si="539"/>
        <v>#N/A</v>
      </c>
      <c r="DV94" s="179" t="e">
        <f t="shared" si="540"/>
        <v>#N/A</v>
      </c>
      <c r="DW94" s="179" t="e">
        <f t="shared" si="541"/>
        <v>#N/A</v>
      </c>
      <c r="DX94" s="179" t="e">
        <f t="shared" si="542"/>
        <v>#N/A</v>
      </c>
      <c r="DY94" s="179" t="e">
        <f t="shared" si="543"/>
        <v>#N/A</v>
      </c>
      <c r="DZ94" s="179" t="e">
        <f t="shared" si="544"/>
        <v>#N/A</v>
      </c>
      <c r="EA94" s="179" t="e">
        <f t="shared" si="545"/>
        <v>#N/A</v>
      </c>
      <c r="EB94" s="179" t="e">
        <f t="shared" si="546"/>
        <v>#N/A</v>
      </c>
      <c r="EC94" s="179" t="e">
        <f t="shared" si="547"/>
        <v>#N/A</v>
      </c>
      <c r="ED94" s="179" t="e">
        <f t="shared" si="548"/>
        <v>#N/A</v>
      </c>
      <c r="EE94" s="179" t="e">
        <f t="shared" si="549"/>
        <v>#N/A</v>
      </c>
      <c r="EF94" s="179" t="e">
        <f t="shared" si="550"/>
        <v>#N/A</v>
      </c>
      <c r="EG94" s="179" t="e">
        <f t="shared" si="551"/>
        <v>#N/A</v>
      </c>
      <c r="EH94" s="179" t="e">
        <f t="shared" si="552"/>
        <v>#N/A</v>
      </c>
      <c r="EI94" s="179" t="e">
        <f t="shared" si="553"/>
        <v>#N/A</v>
      </c>
      <c r="EJ94" s="179" t="e">
        <f t="shared" si="554"/>
        <v>#N/A</v>
      </c>
      <c r="EK94" s="179" t="e">
        <f t="shared" si="555"/>
        <v>#N/A</v>
      </c>
      <c r="EL94" s="179" t="e">
        <f t="shared" si="556"/>
        <v>#N/A</v>
      </c>
      <c r="EM94" s="179" t="e">
        <f t="shared" si="557"/>
        <v>#N/A</v>
      </c>
      <c r="EN94" s="179" t="e">
        <f t="shared" si="558"/>
        <v>#N/A</v>
      </c>
      <c r="EO94" s="179" t="e">
        <f t="shared" si="559"/>
        <v>#N/A</v>
      </c>
      <c r="EP94" s="179" t="e">
        <f t="shared" si="560"/>
        <v>#N/A</v>
      </c>
      <c r="EQ94" s="179" t="e">
        <f t="shared" si="561"/>
        <v>#N/A</v>
      </c>
      <c r="ER94" s="179" t="e">
        <f t="shared" si="562"/>
        <v>#N/A</v>
      </c>
      <c r="ES94" s="179" t="e">
        <f t="shared" si="563"/>
        <v>#N/A</v>
      </c>
      <c r="ET94" s="179" t="e">
        <f t="shared" si="564"/>
        <v>#N/A</v>
      </c>
      <c r="EU94" s="179" t="e">
        <f t="shared" si="565"/>
        <v>#N/A</v>
      </c>
      <c r="EV94" s="179" t="e">
        <f t="shared" si="566"/>
        <v>#N/A</v>
      </c>
      <c r="EW94" s="179" t="e">
        <f t="shared" si="567"/>
        <v>#N/A</v>
      </c>
      <c r="EX94" s="179" t="e">
        <f t="shared" si="568"/>
        <v>#N/A</v>
      </c>
      <c r="EY94" s="179" t="e">
        <f t="shared" si="569"/>
        <v>#N/A</v>
      </c>
      <c r="EZ94" s="179" t="e">
        <f t="shared" si="570"/>
        <v>#N/A</v>
      </c>
      <c r="FA94" s="179" t="e">
        <f t="shared" si="571"/>
        <v>#N/A</v>
      </c>
      <c r="FB94" s="179" t="e">
        <f t="shared" si="572"/>
        <v>#N/A</v>
      </c>
      <c r="FC94" s="179" t="e">
        <f t="shared" si="573"/>
        <v>#N/A</v>
      </c>
      <c r="FD94" s="179" t="e">
        <f t="shared" si="574"/>
        <v>#N/A</v>
      </c>
      <c r="FE94" s="179" t="e">
        <f t="shared" si="575"/>
        <v>#N/A</v>
      </c>
      <c r="FF94" s="179" t="e">
        <f t="shared" si="576"/>
        <v>#N/A</v>
      </c>
      <c r="FG94" s="179" t="e">
        <f t="shared" si="577"/>
        <v>#N/A</v>
      </c>
      <c r="FH94" s="179" t="e">
        <f t="shared" si="578"/>
        <v>#N/A</v>
      </c>
      <c r="FI94" s="179" t="e">
        <f t="shared" si="579"/>
        <v>#N/A</v>
      </c>
      <c r="FJ94" s="179" t="e">
        <f t="shared" si="580"/>
        <v>#N/A</v>
      </c>
      <c r="FK94" s="179" t="e">
        <f t="shared" si="581"/>
        <v>#N/A</v>
      </c>
      <c r="FL94" s="179" t="e">
        <f t="shared" si="582"/>
        <v>#N/A</v>
      </c>
      <c r="FM94" s="179" t="e">
        <f t="shared" si="583"/>
        <v>#N/A</v>
      </c>
      <c r="FN94" s="179" t="e">
        <f t="shared" si="584"/>
        <v>#N/A</v>
      </c>
      <c r="FO94" s="179" t="e">
        <f t="shared" si="585"/>
        <v>#N/A</v>
      </c>
      <c r="FP94" s="179" t="e">
        <f t="shared" si="586"/>
        <v>#N/A</v>
      </c>
      <c r="FQ94" s="179" t="e">
        <f t="shared" si="587"/>
        <v>#N/A</v>
      </c>
      <c r="FR94" s="179" t="e">
        <f t="shared" si="588"/>
        <v>#N/A</v>
      </c>
      <c r="FS94" s="179" t="e">
        <f t="shared" si="589"/>
        <v>#N/A</v>
      </c>
      <c r="FT94" s="179" t="e">
        <f t="shared" si="590"/>
        <v>#N/A</v>
      </c>
      <c r="FU94" s="179" t="e">
        <f t="shared" si="591"/>
        <v>#N/A</v>
      </c>
      <c r="FV94" s="179" t="e">
        <f t="shared" si="592"/>
        <v>#N/A</v>
      </c>
      <c r="FW94" s="179" t="e">
        <f t="shared" si="593"/>
        <v>#N/A</v>
      </c>
      <c r="FX94" s="179" t="e">
        <f t="shared" si="594"/>
        <v>#N/A</v>
      </c>
      <c r="FY94" s="179" t="e">
        <f t="shared" si="595"/>
        <v>#N/A</v>
      </c>
      <c r="FZ94" s="179" t="e">
        <f t="shared" si="596"/>
        <v>#N/A</v>
      </c>
      <c r="GA94" s="179" t="e">
        <f t="shared" si="597"/>
        <v>#N/A</v>
      </c>
      <c r="GB94" s="179" t="e">
        <f t="shared" si="598"/>
        <v>#N/A</v>
      </c>
      <c r="GC94" s="179" t="e">
        <f t="shared" si="599"/>
        <v>#N/A</v>
      </c>
      <c r="GD94" s="179" t="e">
        <f t="shared" si="600"/>
        <v>#N/A</v>
      </c>
      <c r="GE94" s="179" t="e">
        <f t="shared" si="601"/>
        <v>#N/A</v>
      </c>
      <c r="GF94" s="179" t="e">
        <f t="shared" si="602"/>
        <v>#N/A</v>
      </c>
      <c r="GG94" s="179" t="e">
        <f t="shared" si="603"/>
        <v>#N/A</v>
      </c>
      <c r="GH94" s="179" t="e">
        <f t="shared" si="604"/>
        <v>#N/A</v>
      </c>
      <c r="GI94" s="179" t="e">
        <f t="shared" si="605"/>
        <v>#N/A</v>
      </c>
      <c r="GJ94" s="179" t="e">
        <f t="shared" si="606"/>
        <v>#N/A</v>
      </c>
      <c r="GK94" s="179" t="e">
        <f t="shared" si="607"/>
        <v>#N/A</v>
      </c>
      <c r="GL94" s="179" t="e">
        <f t="shared" si="608"/>
        <v>#N/A</v>
      </c>
      <c r="GM94" s="179" t="e">
        <f t="shared" si="609"/>
        <v>#N/A</v>
      </c>
      <c r="GN94" s="179" t="e">
        <f t="shared" si="610"/>
        <v>#N/A</v>
      </c>
      <c r="GO94" s="179" t="e">
        <f t="shared" si="611"/>
        <v>#N/A</v>
      </c>
      <c r="GP94" s="179" t="e">
        <f t="shared" si="612"/>
        <v>#N/A</v>
      </c>
      <c r="GQ94" s="179" t="e">
        <f t="shared" si="613"/>
        <v>#N/A</v>
      </c>
      <c r="GR94" s="179" t="e">
        <f t="shared" si="614"/>
        <v>#N/A</v>
      </c>
      <c r="GS94" s="179" t="e">
        <f t="shared" si="615"/>
        <v>#N/A</v>
      </c>
      <c r="GT94" s="179" t="e">
        <f t="shared" si="616"/>
        <v>#N/A</v>
      </c>
      <c r="GU94" s="179" t="e">
        <f t="shared" si="617"/>
        <v>#N/A</v>
      </c>
      <c r="GV94" s="179" t="e">
        <f t="shared" si="618"/>
        <v>#N/A</v>
      </c>
      <c r="GW94" s="179" t="e">
        <f t="shared" si="619"/>
        <v>#N/A</v>
      </c>
      <c r="GX94" s="179" t="e">
        <f t="shared" si="620"/>
        <v>#N/A</v>
      </c>
      <c r="GY94" s="179" t="e">
        <f t="shared" si="621"/>
        <v>#N/A</v>
      </c>
      <c r="GZ94" s="179" t="e">
        <f t="shared" si="622"/>
        <v>#N/A</v>
      </c>
      <c r="HA94" s="179" t="e">
        <f t="shared" si="623"/>
        <v>#N/A</v>
      </c>
      <c r="HB94" s="179" t="e">
        <f t="shared" si="624"/>
        <v>#N/A</v>
      </c>
      <c r="HC94" s="179" t="e">
        <f t="shared" si="625"/>
        <v>#N/A</v>
      </c>
      <c r="HD94" s="179" t="e">
        <f t="shared" si="626"/>
        <v>#N/A</v>
      </c>
      <c r="HE94" s="179" t="e">
        <f t="shared" si="627"/>
        <v>#N/A</v>
      </c>
      <c r="HF94" s="179" t="e">
        <f t="shared" si="628"/>
        <v>#N/A</v>
      </c>
      <c r="HG94" s="179" t="e">
        <f t="shared" si="629"/>
        <v>#N/A</v>
      </c>
      <c r="HH94" s="179" t="e">
        <f t="shared" si="630"/>
        <v>#N/A</v>
      </c>
      <c r="HI94" s="179" t="e">
        <f t="shared" si="631"/>
        <v>#N/A</v>
      </c>
      <c r="HJ94" s="179" t="e">
        <f t="shared" si="632"/>
        <v>#N/A</v>
      </c>
      <c r="HK94" s="179" t="e">
        <f t="shared" si="633"/>
        <v>#N/A</v>
      </c>
      <c r="HL94" s="179" t="e">
        <f t="shared" si="634"/>
        <v>#N/A</v>
      </c>
      <c r="HM94" s="179" t="e">
        <f t="shared" si="635"/>
        <v>#N/A</v>
      </c>
      <c r="HN94" s="179" t="e">
        <f t="shared" si="636"/>
        <v>#N/A</v>
      </c>
      <c r="HO94" s="179" t="e">
        <f t="shared" si="637"/>
        <v>#N/A</v>
      </c>
    </row>
    <row r="95" spans="1:223" hidden="1" x14ac:dyDescent="0.25">
      <c r="A95" s="4">
        <v>92</v>
      </c>
      <c r="B95" s="104" t="str">
        <f t="shared" si="511"/>
        <v/>
      </c>
      <c r="C95" s="103"/>
      <c r="D95" s="104" t="str">
        <f t="shared" si="512"/>
        <v/>
      </c>
      <c r="E95" s="38" t="str">
        <f t="shared" si="505"/>
        <v/>
      </c>
      <c r="F95" s="38" t="str">
        <f t="shared" si="506"/>
        <v/>
      </c>
      <c r="G95" s="81" t="str">
        <f t="shared" si="513"/>
        <v/>
      </c>
      <c r="H95" s="24"/>
      <c r="I95" s="61"/>
      <c r="J95" s="82" t="str">
        <f>IF(AND(B95&gt;0,C95&gt;0,D95&gt;0,NOT(ISBLANK(H95))),(D95-B95)*VLOOKUP(H95,VLookups!$A$2:$B$8,2,FALSE),"")</f>
        <v/>
      </c>
      <c r="K95" s="83" t="str">
        <f t="shared" si="507"/>
        <v/>
      </c>
      <c r="L95" s="103"/>
      <c r="M95" s="34" t="str">
        <f>IF(AND(L95&gt;0,C95&gt;0,J95&gt;0,NOT(ISBLANK(H95))),ABS(VLOOKUP($L$1,VLookups!$A$38:$B$39,2,FALSE)-_xlfn.NORM.DIST(L95,G95,J95,TRUE)),"")</f>
        <v/>
      </c>
      <c r="N95" s="102" t="str">
        <f>IF(AND($B95&gt;0,$C95&gt;0,$D95&gt;0,NOT(ISBLANK($H95))),_xlfn.NORM.INV(ABS(VLOOKUP($L$1,VLookups!$A$38:$B$39,2,FALSE)-N$3),$G95,$J95),"")</f>
        <v/>
      </c>
      <c r="O95" s="101" t="str">
        <f>IF(AND($B95&gt;0,$C95&gt;0,$D95&gt;0,NOT(ISBLANK($H95))),_xlfn.NORM.INV(ABS(VLOOKUP($L$1,VLookups!$A$38:$B$39,2,FALSE)-O$3),$G95,$J95),"")</f>
        <v/>
      </c>
      <c r="P95" s="102" t="str">
        <f>IF(AND($B95&gt;0,$C95&gt;0,$D95&gt;0,NOT(ISBLANK($H95))),_xlfn.NORM.INV(ABS(VLOOKUP($L$1,VLookups!$A$38:$B$39,2,FALSE)-P$3),$G95,$J95),"")</f>
        <v/>
      </c>
      <c r="Q95" s="101" t="str">
        <f>IF(AND($B95&gt;0,$C95&gt;0,$D95&gt;0,NOT(ISBLANK($H95))),_xlfn.NORM.INV(ABS(VLOOKUP($L$1,VLookups!$A$38:$B$39,2,FALSE)-Q$3),$G95,$J95),"")</f>
        <v/>
      </c>
      <c r="R95" s="102" t="str">
        <f>IF(AND($B95&gt;0,$C95&gt;0,$D95&gt;0,NOT(ISBLANK($H95))),_xlfn.NORM.INV(ABS(VLOOKUP($L$1,VLookups!$A$38:$B$39,2,FALSE)-R$3),$G95,$J95),"")</f>
        <v/>
      </c>
      <c r="S95" s="101" t="str">
        <f>IF(AND($B95&gt;0,$C95&gt;0,$D95&gt;0,NOT(ISBLANK($H95))),_xlfn.NORM.INV(ABS(VLOOKUP($L$1,VLookups!$A$38:$B$39,2,FALSE)-S$3),$G95,$J95),"")</f>
        <v/>
      </c>
      <c r="T95" s="5"/>
      <c r="U95" s="178" t="str">
        <f t="shared" si="514"/>
        <v/>
      </c>
      <c r="V95" s="52" t="str">
        <f t="shared" ref="V95:AO95" si="695">IF(ISNONTEXT($U95),W95-$U95,"")</f>
        <v/>
      </c>
      <c r="W95" s="52" t="str">
        <f t="shared" si="695"/>
        <v/>
      </c>
      <c r="X95" s="52" t="str">
        <f t="shared" si="695"/>
        <v/>
      </c>
      <c r="Y95" s="52" t="str">
        <f t="shared" si="695"/>
        <v/>
      </c>
      <c r="Z95" s="52" t="str">
        <f t="shared" si="695"/>
        <v/>
      </c>
      <c r="AA95" s="52" t="str">
        <f t="shared" si="695"/>
        <v/>
      </c>
      <c r="AB95" s="52" t="str">
        <f t="shared" si="695"/>
        <v/>
      </c>
      <c r="AC95" s="52" t="str">
        <f t="shared" si="695"/>
        <v/>
      </c>
      <c r="AD95" s="52" t="str">
        <f t="shared" si="695"/>
        <v/>
      </c>
      <c r="AE95" s="52" t="str">
        <f t="shared" si="695"/>
        <v/>
      </c>
      <c r="AF95" s="52" t="str">
        <f t="shared" si="695"/>
        <v/>
      </c>
      <c r="AG95" s="52" t="str">
        <f t="shared" si="695"/>
        <v/>
      </c>
      <c r="AH95" s="52" t="str">
        <f t="shared" si="695"/>
        <v/>
      </c>
      <c r="AI95" s="52" t="str">
        <f t="shared" si="695"/>
        <v/>
      </c>
      <c r="AJ95" s="52" t="str">
        <f t="shared" si="695"/>
        <v/>
      </c>
      <c r="AK95" s="52" t="str">
        <f t="shared" si="695"/>
        <v/>
      </c>
      <c r="AL95" s="52" t="str">
        <f t="shared" si="695"/>
        <v/>
      </c>
      <c r="AM95" s="52" t="str">
        <f t="shared" si="695"/>
        <v/>
      </c>
      <c r="AN95" s="52" t="str">
        <f t="shared" si="695"/>
        <v/>
      </c>
      <c r="AO95" s="52" t="str">
        <f t="shared" si="695"/>
        <v/>
      </c>
      <c r="AP95" s="193" t="str">
        <f t="shared" si="516"/>
        <v/>
      </c>
      <c r="AQ95" s="52" t="str">
        <f t="shared" ref="AQ95:DB95" si="696">IF(ISNONTEXT($U95),AP95+$U95,"")</f>
        <v/>
      </c>
      <c r="AR95" s="52" t="str">
        <f t="shared" si="696"/>
        <v/>
      </c>
      <c r="AS95" s="52" t="str">
        <f t="shared" si="696"/>
        <v/>
      </c>
      <c r="AT95" s="52" t="str">
        <f t="shared" si="696"/>
        <v/>
      </c>
      <c r="AU95" s="52" t="str">
        <f t="shared" si="696"/>
        <v/>
      </c>
      <c r="AV95" s="52" t="str">
        <f t="shared" si="696"/>
        <v/>
      </c>
      <c r="AW95" s="52" t="str">
        <f t="shared" si="696"/>
        <v/>
      </c>
      <c r="AX95" s="52" t="str">
        <f t="shared" si="696"/>
        <v/>
      </c>
      <c r="AY95" s="52" t="str">
        <f t="shared" si="696"/>
        <v/>
      </c>
      <c r="AZ95" s="52" t="str">
        <f t="shared" si="696"/>
        <v/>
      </c>
      <c r="BA95" s="52" t="str">
        <f t="shared" si="696"/>
        <v/>
      </c>
      <c r="BB95" s="52" t="str">
        <f t="shared" si="696"/>
        <v/>
      </c>
      <c r="BC95" s="52" t="str">
        <f t="shared" si="696"/>
        <v/>
      </c>
      <c r="BD95" s="52" t="str">
        <f t="shared" si="696"/>
        <v/>
      </c>
      <c r="BE95" s="52" t="str">
        <f t="shared" si="696"/>
        <v/>
      </c>
      <c r="BF95" s="52" t="str">
        <f t="shared" si="696"/>
        <v/>
      </c>
      <c r="BG95" s="52" t="str">
        <f t="shared" si="696"/>
        <v/>
      </c>
      <c r="BH95" s="52" t="str">
        <f t="shared" si="696"/>
        <v/>
      </c>
      <c r="BI95" s="52" t="str">
        <f t="shared" si="696"/>
        <v/>
      </c>
      <c r="BJ95" s="52" t="str">
        <f t="shared" si="696"/>
        <v/>
      </c>
      <c r="BK95" s="52" t="str">
        <f t="shared" si="696"/>
        <v/>
      </c>
      <c r="BL95" s="52" t="str">
        <f t="shared" si="696"/>
        <v/>
      </c>
      <c r="BM95" s="52" t="str">
        <f t="shared" si="696"/>
        <v/>
      </c>
      <c r="BN95" s="52" t="str">
        <f t="shared" si="696"/>
        <v/>
      </c>
      <c r="BO95" s="52" t="str">
        <f t="shared" si="696"/>
        <v/>
      </c>
      <c r="BP95" s="52" t="str">
        <f t="shared" si="696"/>
        <v/>
      </c>
      <c r="BQ95" s="52" t="str">
        <f t="shared" si="696"/>
        <v/>
      </c>
      <c r="BR95" s="52" t="str">
        <f t="shared" si="696"/>
        <v/>
      </c>
      <c r="BS95" s="52" t="str">
        <f t="shared" si="696"/>
        <v/>
      </c>
      <c r="BT95" s="52" t="str">
        <f t="shared" si="696"/>
        <v/>
      </c>
      <c r="BU95" s="52" t="str">
        <f t="shared" si="696"/>
        <v/>
      </c>
      <c r="BV95" s="52" t="str">
        <f t="shared" si="696"/>
        <v/>
      </c>
      <c r="BW95" s="52" t="str">
        <f t="shared" si="696"/>
        <v/>
      </c>
      <c r="BX95" s="52" t="str">
        <f t="shared" si="696"/>
        <v/>
      </c>
      <c r="BY95" s="52" t="str">
        <f t="shared" si="696"/>
        <v/>
      </c>
      <c r="BZ95" s="52" t="str">
        <f t="shared" si="696"/>
        <v/>
      </c>
      <c r="CA95" s="52" t="str">
        <f t="shared" si="696"/>
        <v/>
      </c>
      <c r="CB95" s="52" t="str">
        <f t="shared" si="696"/>
        <v/>
      </c>
      <c r="CC95" s="52" t="str">
        <f t="shared" si="696"/>
        <v/>
      </c>
      <c r="CD95" s="52" t="str">
        <f t="shared" si="696"/>
        <v/>
      </c>
      <c r="CE95" s="52" t="str">
        <f t="shared" si="696"/>
        <v/>
      </c>
      <c r="CF95" s="52" t="str">
        <f t="shared" si="696"/>
        <v/>
      </c>
      <c r="CG95" s="52" t="str">
        <f t="shared" si="696"/>
        <v/>
      </c>
      <c r="CH95" s="52" t="str">
        <f t="shared" si="696"/>
        <v/>
      </c>
      <c r="CI95" s="52" t="str">
        <f t="shared" si="696"/>
        <v/>
      </c>
      <c r="CJ95" s="52" t="str">
        <f t="shared" si="696"/>
        <v/>
      </c>
      <c r="CK95" s="52" t="str">
        <f t="shared" si="696"/>
        <v/>
      </c>
      <c r="CL95" s="52" t="str">
        <f t="shared" si="696"/>
        <v/>
      </c>
      <c r="CM95" s="52" t="str">
        <f t="shared" si="696"/>
        <v/>
      </c>
      <c r="CN95" s="52" t="str">
        <f t="shared" si="696"/>
        <v/>
      </c>
      <c r="CO95" s="52" t="str">
        <f t="shared" si="696"/>
        <v/>
      </c>
      <c r="CP95" s="52" t="str">
        <f t="shared" si="696"/>
        <v/>
      </c>
      <c r="CQ95" s="52" t="str">
        <f t="shared" si="696"/>
        <v/>
      </c>
      <c r="CR95" s="52" t="str">
        <f t="shared" si="696"/>
        <v/>
      </c>
      <c r="CS95" s="52" t="str">
        <f t="shared" si="696"/>
        <v/>
      </c>
      <c r="CT95" s="52" t="str">
        <f t="shared" si="696"/>
        <v/>
      </c>
      <c r="CU95" s="52" t="str">
        <f t="shared" si="696"/>
        <v/>
      </c>
      <c r="CV95" s="52" t="str">
        <f t="shared" si="696"/>
        <v/>
      </c>
      <c r="CW95" s="52" t="str">
        <f t="shared" si="696"/>
        <v/>
      </c>
      <c r="CX95" s="52" t="str">
        <f t="shared" si="696"/>
        <v/>
      </c>
      <c r="CY95" s="52" t="str">
        <f t="shared" si="696"/>
        <v/>
      </c>
      <c r="CZ95" s="52" t="str">
        <f t="shared" si="696"/>
        <v/>
      </c>
      <c r="DA95" s="52" t="str">
        <f t="shared" si="696"/>
        <v/>
      </c>
      <c r="DB95" s="52" t="str">
        <f t="shared" si="696"/>
        <v/>
      </c>
      <c r="DC95" s="52" t="str">
        <f t="shared" ref="DC95:DR95" si="697">IF(ISNONTEXT($U95),DB95+$U95,"")</f>
        <v/>
      </c>
      <c r="DD95" s="52" t="str">
        <f t="shared" si="697"/>
        <v/>
      </c>
      <c r="DE95" s="52" t="str">
        <f t="shared" si="697"/>
        <v/>
      </c>
      <c r="DF95" s="52" t="str">
        <f t="shared" si="697"/>
        <v/>
      </c>
      <c r="DG95" s="52" t="str">
        <f t="shared" si="697"/>
        <v/>
      </c>
      <c r="DH95" s="52" t="str">
        <f t="shared" si="697"/>
        <v/>
      </c>
      <c r="DI95" s="52" t="str">
        <f t="shared" si="697"/>
        <v/>
      </c>
      <c r="DJ95" s="52" t="str">
        <f t="shared" si="697"/>
        <v/>
      </c>
      <c r="DK95" s="52" t="str">
        <f t="shared" si="697"/>
        <v/>
      </c>
      <c r="DL95" s="52" t="str">
        <f t="shared" si="697"/>
        <v/>
      </c>
      <c r="DM95" s="52" t="str">
        <f t="shared" si="697"/>
        <v/>
      </c>
      <c r="DN95" s="52" t="str">
        <f t="shared" si="697"/>
        <v/>
      </c>
      <c r="DO95" s="52" t="str">
        <f t="shared" si="697"/>
        <v/>
      </c>
      <c r="DP95" s="52" t="str">
        <f t="shared" si="697"/>
        <v/>
      </c>
      <c r="DQ95" s="52" t="str">
        <f t="shared" si="697"/>
        <v/>
      </c>
      <c r="DR95" s="52" t="str">
        <f t="shared" si="697"/>
        <v/>
      </c>
      <c r="DS95" s="179" t="e">
        <f t="shared" si="537"/>
        <v>#N/A</v>
      </c>
      <c r="DT95" s="179" t="e">
        <f t="shared" si="538"/>
        <v>#N/A</v>
      </c>
      <c r="DU95" s="179" t="e">
        <f t="shared" si="539"/>
        <v>#N/A</v>
      </c>
      <c r="DV95" s="179" t="e">
        <f t="shared" si="540"/>
        <v>#N/A</v>
      </c>
      <c r="DW95" s="179" t="e">
        <f t="shared" si="541"/>
        <v>#N/A</v>
      </c>
      <c r="DX95" s="179" t="e">
        <f t="shared" si="542"/>
        <v>#N/A</v>
      </c>
      <c r="DY95" s="179" t="e">
        <f t="shared" si="543"/>
        <v>#N/A</v>
      </c>
      <c r="DZ95" s="179" t="e">
        <f t="shared" si="544"/>
        <v>#N/A</v>
      </c>
      <c r="EA95" s="179" t="e">
        <f t="shared" si="545"/>
        <v>#N/A</v>
      </c>
      <c r="EB95" s="179" t="e">
        <f t="shared" si="546"/>
        <v>#N/A</v>
      </c>
      <c r="EC95" s="179" t="e">
        <f t="shared" si="547"/>
        <v>#N/A</v>
      </c>
      <c r="ED95" s="179" t="e">
        <f t="shared" si="548"/>
        <v>#N/A</v>
      </c>
      <c r="EE95" s="179" t="e">
        <f t="shared" si="549"/>
        <v>#N/A</v>
      </c>
      <c r="EF95" s="179" t="e">
        <f t="shared" si="550"/>
        <v>#N/A</v>
      </c>
      <c r="EG95" s="179" t="e">
        <f t="shared" si="551"/>
        <v>#N/A</v>
      </c>
      <c r="EH95" s="179" t="e">
        <f t="shared" si="552"/>
        <v>#N/A</v>
      </c>
      <c r="EI95" s="179" t="e">
        <f t="shared" si="553"/>
        <v>#N/A</v>
      </c>
      <c r="EJ95" s="179" t="e">
        <f t="shared" si="554"/>
        <v>#N/A</v>
      </c>
      <c r="EK95" s="179" t="e">
        <f t="shared" si="555"/>
        <v>#N/A</v>
      </c>
      <c r="EL95" s="179" t="e">
        <f t="shared" si="556"/>
        <v>#N/A</v>
      </c>
      <c r="EM95" s="179" t="e">
        <f t="shared" si="557"/>
        <v>#N/A</v>
      </c>
      <c r="EN95" s="179" t="e">
        <f t="shared" si="558"/>
        <v>#N/A</v>
      </c>
      <c r="EO95" s="179" t="e">
        <f t="shared" si="559"/>
        <v>#N/A</v>
      </c>
      <c r="EP95" s="179" t="e">
        <f t="shared" si="560"/>
        <v>#N/A</v>
      </c>
      <c r="EQ95" s="179" t="e">
        <f t="shared" si="561"/>
        <v>#N/A</v>
      </c>
      <c r="ER95" s="179" t="e">
        <f t="shared" si="562"/>
        <v>#N/A</v>
      </c>
      <c r="ES95" s="179" t="e">
        <f t="shared" si="563"/>
        <v>#N/A</v>
      </c>
      <c r="ET95" s="179" t="e">
        <f t="shared" si="564"/>
        <v>#N/A</v>
      </c>
      <c r="EU95" s="179" t="e">
        <f t="shared" si="565"/>
        <v>#N/A</v>
      </c>
      <c r="EV95" s="179" t="e">
        <f t="shared" si="566"/>
        <v>#N/A</v>
      </c>
      <c r="EW95" s="179" t="e">
        <f t="shared" si="567"/>
        <v>#N/A</v>
      </c>
      <c r="EX95" s="179" t="e">
        <f t="shared" si="568"/>
        <v>#N/A</v>
      </c>
      <c r="EY95" s="179" t="e">
        <f t="shared" si="569"/>
        <v>#N/A</v>
      </c>
      <c r="EZ95" s="179" t="e">
        <f t="shared" si="570"/>
        <v>#N/A</v>
      </c>
      <c r="FA95" s="179" t="e">
        <f t="shared" si="571"/>
        <v>#N/A</v>
      </c>
      <c r="FB95" s="179" t="e">
        <f t="shared" si="572"/>
        <v>#N/A</v>
      </c>
      <c r="FC95" s="179" t="e">
        <f t="shared" si="573"/>
        <v>#N/A</v>
      </c>
      <c r="FD95" s="179" t="e">
        <f t="shared" si="574"/>
        <v>#N/A</v>
      </c>
      <c r="FE95" s="179" t="e">
        <f t="shared" si="575"/>
        <v>#N/A</v>
      </c>
      <c r="FF95" s="179" t="e">
        <f t="shared" si="576"/>
        <v>#N/A</v>
      </c>
      <c r="FG95" s="179" t="e">
        <f t="shared" si="577"/>
        <v>#N/A</v>
      </c>
      <c r="FH95" s="179" t="e">
        <f t="shared" si="578"/>
        <v>#N/A</v>
      </c>
      <c r="FI95" s="179" t="e">
        <f t="shared" si="579"/>
        <v>#N/A</v>
      </c>
      <c r="FJ95" s="179" t="e">
        <f t="shared" si="580"/>
        <v>#N/A</v>
      </c>
      <c r="FK95" s="179" t="e">
        <f t="shared" si="581"/>
        <v>#N/A</v>
      </c>
      <c r="FL95" s="179" t="e">
        <f t="shared" si="582"/>
        <v>#N/A</v>
      </c>
      <c r="FM95" s="179" t="e">
        <f t="shared" si="583"/>
        <v>#N/A</v>
      </c>
      <c r="FN95" s="179" t="e">
        <f t="shared" si="584"/>
        <v>#N/A</v>
      </c>
      <c r="FO95" s="179" t="e">
        <f t="shared" si="585"/>
        <v>#N/A</v>
      </c>
      <c r="FP95" s="179" t="e">
        <f t="shared" si="586"/>
        <v>#N/A</v>
      </c>
      <c r="FQ95" s="179" t="e">
        <f t="shared" si="587"/>
        <v>#N/A</v>
      </c>
      <c r="FR95" s="179" t="e">
        <f t="shared" si="588"/>
        <v>#N/A</v>
      </c>
      <c r="FS95" s="179" t="e">
        <f t="shared" si="589"/>
        <v>#N/A</v>
      </c>
      <c r="FT95" s="179" t="e">
        <f t="shared" si="590"/>
        <v>#N/A</v>
      </c>
      <c r="FU95" s="179" t="e">
        <f t="shared" si="591"/>
        <v>#N/A</v>
      </c>
      <c r="FV95" s="179" t="e">
        <f t="shared" si="592"/>
        <v>#N/A</v>
      </c>
      <c r="FW95" s="179" t="e">
        <f t="shared" si="593"/>
        <v>#N/A</v>
      </c>
      <c r="FX95" s="179" t="e">
        <f t="shared" si="594"/>
        <v>#N/A</v>
      </c>
      <c r="FY95" s="179" t="e">
        <f t="shared" si="595"/>
        <v>#N/A</v>
      </c>
      <c r="FZ95" s="179" t="e">
        <f t="shared" si="596"/>
        <v>#N/A</v>
      </c>
      <c r="GA95" s="179" t="e">
        <f t="shared" si="597"/>
        <v>#N/A</v>
      </c>
      <c r="GB95" s="179" t="e">
        <f t="shared" si="598"/>
        <v>#N/A</v>
      </c>
      <c r="GC95" s="179" t="e">
        <f t="shared" si="599"/>
        <v>#N/A</v>
      </c>
      <c r="GD95" s="179" t="e">
        <f t="shared" si="600"/>
        <v>#N/A</v>
      </c>
      <c r="GE95" s="179" t="e">
        <f t="shared" si="601"/>
        <v>#N/A</v>
      </c>
      <c r="GF95" s="179" t="e">
        <f t="shared" si="602"/>
        <v>#N/A</v>
      </c>
      <c r="GG95" s="179" t="e">
        <f t="shared" si="603"/>
        <v>#N/A</v>
      </c>
      <c r="GH95" s="179" t="e">
        <f t="shared" si="604"/>
        <v>#N/A</v>
      </c>
      <c r="GI95" s="179" t="e">
        <f t="shared" si="605"/>
        <v>#N/A</v>
      </c>
      <c r="GJ95" s="179" t="e">
        <f t="shared" si="606"/>
        <v>#N/A</v>
      </c>
      <c r="GK95" s="179" t="e">
        <f t="shared" si="607"/>
        <v>#N/A</v>
      </c>
      <c r="GL95" s="179" t="e">
        <f t="shared" si="608"/>
        <v>#N/A</v>
      </c>
      <c r="GM95" s="179" t="e">
        <f t="shared" si="609"/>
        <v>#N/A</v>
      </c>
      <c r="GN95" s="179" t="e">
        <f t="shared" si="610"/>
        <v>#N/A</v>
      </c>
      <c r="GO95" s="179" t="e">
        <f t="shared" si="611"/>
        <v>#N/A</v>
      </c>
      <c r="GP95" s="179" t="e">
        <f t="shared" si="612"/>
        <v>#N/A</v>
      </c>
      <c r="GQ95" s="179" t="e">
        <f t="shared" si="613"/>
        <v>#N/A</v>
      </c>
      <c r="GR95" s="179" t="e">
        <f t="shared" si="614"/>
        <v>#N/A</v>
      </c>
      <c r="GS95" s="179" t="e">
        <f t="shared" si="615"/>
        <v>#N/A</v>
      </c>
      <c r="GT95" s="179" t="e">
        <f t="shared" si="616"/>
        <v>#N/A</v>
      </c>
      <c r="GU95" s="179" t="e">
        <f t="shared" si="617"/>
        <v>#N/A</v>
      </c>
      <c r="GV95" s="179" t="e">
        <f t="shared" si="618"/>
        <v>#N/A</v>
      </c>
      <c r="GW95" s="179" t="e">
        <f t="shared" si="619"/>
        <v>#N/A</v>
      </c>
      <c r="GX95" s="179" t="e">
        <f t="shared" si="620"/>
        <v>#N/A</v>
      </c>
      <c r="GY95" s="179" t="e">
        <f t="shared" si="621"/>
        <v>#N/A</v>
      </c>
      <c r="GZ95" s="179" t="e">
        <f t="shared" si="622"/>
        <v>#N/A</v>
      </c>
      <c r="HA95" s="179" t="e">
        <f t="shared" si="623"/>
        <v>#N/A</v>
      </c>
      <c r="HB95" s="179" t="e">
        <f t="shared" si="624"/>
        <v>#N/A</v>
      </c>
      <c r="HC95" s="179" t="e">
        <f t="shared" si="625"/>
        <v>#N/A</v>
      </c>
      <c r="HD95" s="179" t="e">
        <f t="shared" si="626"/>
        <v>#N/A</v>
      </c>
      <c r="HE95" s="179" t="e">
        <f t="shared" si="627"/>
        <v>#N/A</v>
      </c>
      <c r="HF95" s="179" t="e">
        <f t="shared" si="628"/>
        <v>#N/A</v>
      </c>
      <c r="HG95" s="179" t="e">
        <f t="shared" si="629"/>
        <v>#N/A</v>
      </c>
      <c r="HH95" s="179" t="e">
        <f t="shared" si="630"/>
        <v>#N/A</v>
      </c>
      <c r="HI95" s="179" t="e">
        <f t="shared" si="631"/>
        <v>#N/A</v>
      </c>
      <c r="HJ95" s="179" t="e">
        <f t="shared" si="632"/>
        <v>#N/A</v>
      </c>
      <c r="HK95" s="179" t="e">
        <f t="shared" si="633"/>
        <v>#N/A</v>
      </c>
      <c r="HL95" s="179" t="e">
        <f t="shared" si="634"/>
        <v>#N/A</v>
      </c>
      <c r="HM95" s="179" t="e">
        <f t="shared" si="635"/>
        <v>#N/A</v>
      </c>
      <c r="HN95" s="179" t="e">
        <f t="shared" si="636"/>
        <v>#N/A</v>
      </c>
      <c r="HO95" s="179" t="e">
        <f t="shared" si="637"/>
        <v>#N/A</v>
      </c>
    </row>
    <row r="96" spans="1:223" hidden="1" x14ac:dyDescent="0.25">
      <c r="A96" s="4">
        <v>93</v>
      </c>
      <c r="B96" s="104" t="str">
        <f t="shared" si="511"/>
        <v/>
      </c>
      <c r="C96" s="103"/>
      <c r="D96" s="104" t="str">
        <f t="shared" si="512"/>
        <v/>
      </c>
      <c r="E96" s="38" t="str">
        <f t="shared" si="505"/>
        <v/>
      </c>
      <c r="F96" s="38" t="str">
        <f t="shared" si="506"/>
        <v/>
      </c>
      <c r="G96" s="81" t="str">
        <f t="shared" si="513"/>
        <v/>
      </c>
      <c r="H96" s="24"/>
      <c r="I96" s="61"/>
      <c r="J96" s="82" t="str">
        <f>IF(AND(B96&gt;0,C96&gt;0,D96&gt;0,NOT(ISBLANK(H96))),(D96-B96)*VLOOKUP(H96,VLookups!$A$2:$B$8,2,FALSE),"")</f>
        <v/>
      </c>
      <c r="K96" s="83" t="str">
        <f t="shared" si="507"/>
        <v/>
      </c>
      <c r="L96" s="103"/>
      <c r="M96" s="34" t="str">
        <f>IF(AND(L96&gt;0,C96&gt;0,J96&gt;0,NOT(ISBLANK(H96))),ABS(VLOOKUP($L$1,VLookups!$A$38:$B$39,2,FALSE)-_xlfn.NORM.DIST(L96,G96,J96,TRUE)),"")</f>
        <v/>
      </c>
      <c r="N96" s="102" t="str">
        <f>IF(AND($B96&gt;0,$C96&gt;0,$D96&gt;0,NOT(ISBLANK($H96))),_xlfn.NORM.INV(ABS(VLOOKUP($L$1,VLookups!$A$38:$B$39,2,FALSE)-N$3),$G96,$J96),"")</f>
        <v/>
      </c>
      <c r="O96" s="101" t="str">
        <f>IF(AND($B96&gt;0,$C96&gt;0,$D96&gt;0,NOT(ISBLANK($H96))),_xlfn.NORM.INV(ABS(VLOOKUP($L$1,VLookups!$A$38:$B$39,2,FALSE)-O$3),$G96,$J96),"")</f>
        <v/>
      </c>
      <c r="P96" s="102" t="str">
        <f>IF(AND($B96&gt;0,$C96&gt;0,$D96&gt;0,NOT(ISBLANK($H96))),_xlfn.NORM.INV(ABS(VLOOKUP($L$1,VLookups!$A$38:$B$39,2,FALSE)-P$3),$G96,$J96),"")</f>
        <v/>
      </c>
      <c r="Q96" s="101" t="str">
        <f>IF(AND($B96&gt;0,$C96&gt;0,$D96&gt;0,NOT(ISBLANK($H96))),_xlfn.NORM.INV(ABS(VLOOKUP($L$1,VLookups!$A$38:$B$39,2,FALSE)-Q$3),$G96,$J96),"")</f>
        <v/>
      </c>
      <c r="R96" s="102" t="str">
        <f>IF(AND($B96&gt;0,$C96&gt;0,$D96&gt;0,NOT(ISBLANK($H96))),_xlfn.NORM.INV(ABS(VLOOKUP($L$1,VLookups!$A$38:$B$39,2,FALSE)-R$3),$G96,$J96),"")</f>
        <v/>
      </c>
      <c r="S96" s="101" t="str">
        <f>IF(AND($B96&gt;0,$C96&gt;0,$D96&gt;0,NOT(ISBLANK($H96))),_xlfn.NORM.INV(ABS(VLOOKUP($L$1,VLookups!$A$38:$B$39,2,FALSE)-S$3),$G96,$J96),"")</f>
        <v/>
      </c>
      <c r="T96" s="5"/>
      <c r="U96" s="178" t="str">
        <f t="shared" si="514"/>
        <v/>
      </c>
      <c r="V96" s="52" t="str">
        <f t="shared" ref="V96:AO96" si="698">IF(ISNONTEXT($U96),W96-$U96,"")</f>
        <v/>
      </c>
      <c r="W96" s="52" t="str">
        <f t="shared" si="698"/>
        <v/>
      </c>
      <c r="X96" s="52" t="str">
        <f t="shared" si="698"/>
        <v/>
      </c>
      <c r="Y96" s="52" t="str">
        <f t="shared" si="698"/>
        <v/>
      </c>
      <c r="Z96" s="52" t="str">
        <f t="shared" si="698"/>
        <v/>
      </c>
      <c r="AA96" s="52" t="str">
        <f t="shared" si="698"/>
        <v/>
      </c>
      <c r="AB96" s="52" t="str">
        <f t="shared" si="698"/>
        <v/>
      </c>
      <c r="AC96" s="52" t="str">
        <f t="shared" si="698"/>
        <v/>
      </c>
      <c r="AD96" s="52" t="str">
        <f t="shared" si="698"/>
        <v/>
      </c>
      <c r="AE96" s="52" t="str">
        <f t="shared" si="698"/>
        <v/>
      </c>
      <c r="AF96" s="52" t="str">
        <f t="shared" si="698"/>
        <v/>
      </c>
      <c r="AG96" s="52" t="str">
        <f t="shared" si="698"/>
        <v/>
      </c>
      <c r="AH96" s="52" t="str">
        <f t="shared" si="698"/>
        <v/>
      </c>
      <c r="AI96" s="52" t="str">
        <f t="shared" si="698"/>
        <v/>
      </c>
      <c r="AJ96" s="52" t="str">
        <f t="shared" si="698"/>
        <v/>
      </c>
      <c r="AK96" s="52" t="str">
        <f t="shared" si="698"/>
        <v/>
      </c>
      <c r="AL96" s="52" t="str">
        <f t="shared" si="698"/>
        <v/>
      </c>
      <c r="AM96" s="52" t="str">
        <f t="shared" si="698"/>
        <v/>
      </c>
      <c r="AN96" s="52" t="str">
        <f t="shared" si="698"/>
        <v/>
      </c>
      <c r="AO96" s="52" t="str">
        <f t="shared" si="698"/>
        <v/>
      </c>
      <c r="AP96" s="193" t="str">
        <f t="shared" si="516"/>
        <v/>
      </c>
      <c r="AQ96" s="52" t="str">
        <f t="shared" ref="AQ96:DB96" si="699">IF(ISNONTEXT($U96),AP96+$U96,"")</f>
        <v/>
      </c>
      <c r="AR96" s="52" t="str">
        <f t="shared" si="699"/>
        <v/>
      </c>
      <c r="AS96" s="52" t="str">
        <f t="shared" si="699"/>
        <v/>
      </c>
      <c r="AT96" s="52" t="str">
        <f t="shared" si="699"/>
        <v/>
      </c>
      <c r="AU96" s="52" t="str">
        <f t="shared" si="699"/>
        <v/>
      </c>
      <c r="AV96" s="52" t="str">
        <f t="shared" si="699"/>
        <v/>
      </c>
      <c r="AW96" s="52" t="str">
        <f t="shared" si="699"/>
        <v/>
      </c>
      <c r="AX96" s="52" t="str">
        <f t="shared" si="699"/>
        <v/>
      </c>
      <c r="AY96" s="52" t="str">
        <f t="shared" si="699"/>
        <v/>
      </c>
      <c r="AZ96" s="52" t="str">
        <f t="shared" si="699"/>
        <v/>
      </c>
      <c r="BA96" s="52" t="str">
        <f t="shared" si="699"/>
        <v/>
      </c>
      <c r="BB96" s="52" t="str">
        <f t="shared" si="699"/>
        <v/>
      </c>
      <c r="BC96" s="52" t="str">
        <f t="shared" si="699"/>
        <v/>
      </c>
      <c r="BD96" s="52" t="str">
        <f t="shared" si="699"/>
        <v/>
      </c>
      <c r="BE96" s="52" t="str">
        <f t="shared" si="699"/>
        <v/>
      </c>
      <c r="BF96" s="52" t="str">
        <f t="shared" si="699"/>
        <v/>
      </c>
      <c r="BG96" s="52" t="str">
        <f t="shared" si="699"/>
        <v/>
      </c>
      <c r="BH96" s="52" t="str">
        <f t="shared" si="699"/>
        <v/>
      </c>
      <c r="BI96" s="52" t="str">
        <f t="shared" si="699"/>
        <v/>
      </c>
      <c r="BJ96" s="52" t="str">
        <f t="shared" si="699"/>
        <v/>
      </c>
      <c r="BK96" s="52" t="str">
        <f t="shared" si="699"/>
        <v/>
      </c>
      <c r="BL96" s="52" t="str">
        <f t="shared" si="699"/>
        <v/>
      </c>
      <c r="BM96" s="52" t="str">
        <f t="shared" si="699"/>
        <v/>
      </c>
      <c r="BN96" s="52" t="str">
        <f t="shared" si="699"/>
        <v/>
      </c>
      <c r="BO96" s="52" t="str">
        <f t="shared" si="699"/>
        <v/>
      </c>
      <c r="BP96" s="52" t="str">
        <f t="shared" si="699"/>
        <v/>
      </c>
      <c r="BQ96" s="52" t="str">
        <f t="shared" si="699"/>
        <v/>
      </c>
      <c r="BR96" s="52" t="str">
        <f t="shared" si="699"/>
        <v/>
      </c>
      <c r="BS96" s="52" t="str">
        <f t="shared" si="699"/>
        <v/>
      </c>
      <c r="BT96" s="52" t="str">
        <f t="shared" si="699"/>
        <v/>
      </c>
      <c r="BU96" s="52" t="str">
        <f t="shared" si="699"/>
        <v/>
      </c>
      <c r="BV96" s="52" t="str">
        <f t="shared" si="699"/>
        <v/>
      </c>
      <c r="BW96" s="52" t="str">
        <f t="shared" si="699"/>
        <v/>
      </c>
      <c r="BX96" s="52" t="str">
        <f t="shared" si="699"/>
        <v/>
      </c>
      <c r="BY96" s="52" t="str">
        <f t="shared" si="699"/>
        <v/>
      </c>
      <c r="BZ96" s="52" t="str">
        <f t="shared" si="699"/>
        <v/>
      </c>
      <c r="CA96" s="52" t="str">
        <f t="shared" si="699"/>
        <v/>
      </c>
      <c r="CB96" s="52" t="str">
        <f t="shared" si="699"/>
        <v/>
      </c>
      <c r="CC96" s="52" t="str">
        <f t="shared" si="699"/>
        <v/>
      </c>
      <c r="CD96" s="52" t="str">
        <f t="shared" si="699"/>
        <v/>
      </c>
      <c r="CE96" s="52" t="str">
        <f t="shared" si="699"/>
        <v/>
      </c>
      <c r="CF96" s="52" t="str">
        <f t="shared" si="699"/>
        <v/>
      </c>
      <c r="CG96" s="52" t="str">
        <f t="shared" si="699"/>
        <v/>
      </c>
      <c r="CH96" s="52" t="str">
        <f t="shared" si="699"/>
        <v/>
      </c>
      <c r="CI96" s="52" t="str">
        <f t="shared" si="699"/>
        <v/>
      </c>
      <c r="CJ96" s="52" t="str">
        <f t="shared" si="699"/>
        <v/>
      </c>
      <c r="CK96" s="52" t="str">
        <f t="shared" si="699"/>
        <v/>
      </c>
      <c r="CL96" s="52" t="str">
        <f t="shared" si="699"/>
        <v/>
      </c>
      <c r="CM96" s="52" t="str">
        <f t="shared" si="699"/>
        <v/>
      </c>
      <c r="CN96" s="52" t="str">
        <f t="shared" si="699"/>
        <v/>
      </c>
      <c r="CO96" s="52" t="str">
        <f t="shared" si="699"/>
        <v/>
      </c>
      <c r="CP96" s="52" t="str">
        <f t="shared" si="699"/>
        <v/>
      </c>
      <c r="CQ96" s="52" t="str">
        <f t="shared" si="699"/>
        <v/>
      </c>
      <c r="CR96" s="52" t="str">
        <f t="shared" si="699"/>
        <v/>
      </c>
      <c r="CS96" s="52" t="str">
        <f t="shared" si="699"/>
        <v/>
      </c>
      <c r="CT96" s="52" t="str">
        <f t="shared" si="699"/>
        <v/>
      </c>
      <c r="CU96" s="52" t="str">
        <f t="shared" si="699"/>
        <v/>
      </c>
      <c r="CV96" s="52" t="str">
        <f t="shared" si="699"/>
        <v/>
      </c>
      <c r="CW96" s="52" t="str">
        <f t="shared" si="699"/>
        <v/>
      </c>
      <c r="CX96" s="52" t="str">
        <f t="shared" si="699"/>
        <v/>
      </c>
      <c r="CY96" s="52" t="str">
        <f t="shared" si="699"/>
        <v/>
      </c>
      <c r="CZ96" s="52" t="str">
        <f t="shared" si="699"/>
        <v/>
      </c>
      <c r="DA96" s="52" t="str">
        <f t="shared" si="699"/>
        <v/>
      </c>
      <c r="DB96" s="52" t="str">
        <f t="shared" si="699"/>
        <v/>
      </c>
      <c r="DC96" s="52" t="str">
        <f t="shared" ref="DC96:DR96" si="700">IF(ISNONTEXT($U96),DB96+$U96,"")</f>
        <v/>
      </c>
      <c r="DD96" s="52" t="str">
        <f t="shared" si="700"/>
        <v/>
      </c>
      <c r="DE96" s="52" t="str">
        <f t="shared" si="700"/>
        <v/>
      </c>
      <c r="DF96" s="52" t="str">
        <f t="shared" si="700"/>
        <v/>
      </c>
      <c r="DG96" s="52" t="str">
        <f t="shared" si="700"/>
        <v/>
      </c>
      <c r="DH96" s="52" t="str">
        <f t="shared" si="700"/>
        <v/>
      </c>
      <c r="DI96" s="52" t="str">
        <f t="shared" si="700"/>
        <v/>
      </c>
      <c r="DJ96" s="52" t="str">
        <f t="shared" si="700"/>
        <v/>
      </c>
      <c r="DK96" s="52" t="str">
        <f t="shared" si="700"/>
        <v/>
      </c>
      <c r="DL96" s="52" t="str">
        <f t="shared" si="700"/>
        <v/>
      </c>
      <c r="DM96" s="52" t="str">
        <f t="shared" si="700"/>
        <v/>
      </c>
      <c r="DN96" s="52" t="str">
        <f t="shared" si="700"/>
        <v/>
      </c>
      <c r="DO96" s="52" t="str">
        <f t="shared" si="700"/>
        <v/>
      </c>
      <c r="DP96" s="52" t="str">
        <f t="shared" si="700"/>
        <v/>
      </c>
      <c r="DQ96" s="52" t="str">
        <f t="shared" si="700"/>
        <v/>
      </c>
      <c r="DR96" s="52" t="str">
        <f t="shared" si="700"/>
        <v/>
      </c>
      <c r="DS96" s="179" t="e">
        <f t="shared" si="537"/>
        <v>#N/A</v>
      </c>
      <c r="DT96" s="179" t="e">
        <f t="shared" si="538"/>
        <v>#N/A</v>
      </c>
      <c r="DU96" s="179" t="e">
        <f t="shared" si="539"/>
        <v>#N/A</v>
      </c>
      <c r="DV96" s="179" t="e">
        <f t="shared" si="540"/>
        <v>#N/A</v>
      </c>
      <c r="DW96" s="179" t="e">
        <f t="shared" si="541"/>
        <v>#N/A</v>
      </c>
      <c r="DX96" s="179" t="e">
        <f t="shared" si="542"/>
        <v>#N/A</v>
      </c>
      <c r="DY96" s="179" t="e">
        <f t="shared" si="543"/>
        <v>#N/A</v>
      </c>
      <c r="DZ96" s="179" t="e">
        <f t="shared" si="544"/>
        <v>#N/A</v>
      </c>
      <c r="EA96" s="179" t="e">
        <f t="shared" si="545"/>
        <v>#N/A</v>
      </c>
      <c r="EB96" s="179" t="e">
        <f t="shared" si="546"/>
        <v>#N/A</v>
      </c>
      <c r="EC96" s="179" t="e">
        <f t="shared" si="547"/>
        <v>#N/A</v>
      </c>
      <c r="ED96" s="179" t="e">
        <f t="shared" si="548"/>
        <v>#N/A</v>
      </c>
      <c r="EE96" s="179" t="e">
        <f t="shared" si="549"/>
        <v>#N/A</v>
      </c>
      <c r="EF96" s="179" t="e">
        <f t="shared" si="550"/>
        <v>#N/A</v>
      </c>
      <c r="EG96" s="179" t="e">
        <f t="shared" si="551"/>
        <v>#N/A</v>
      </c>
      <c r="EH96" s="179" t="e">
        <f t="shared" si="552"/>
        <v>#N/A</v>
      </c>
      <c r="EI96" s="179" t="e">
        <f t="shared" si="553"/>
        <v>#N/A</v>
      </c>
      <c r="EJ96" s="179" t="e">
        <f t="shared" si="554"/>
        <v>#N/A</v>
      </c>
      <c r="EK96" s="179" t="e">
        <f t="shared" si="555"/>
        <v>#N/A</v>
      </c>
      <c r="EL96" s="179" t="e">
        <f t="shared" si="556"/>
        <v>#N/A</v>
      </c>
      <c r="EM96" s="179" t="e">
        <f t="shared" si="557"/>
        <v>#N/A</v>
      </c>
      <c r="EN96" s="179" t="e">
        <f t="shared" si="558"/>
        <v>#N/A</v>
      </c>
      <c r="EO96" s="179" t="e">
        <f t="shared" si="559"/>
        <v>#N/A</v>
      </c>
      <c r="EP96" s="179" t="e">
        <f t="shared" si="560"/>
        <v>#N/A</v>
      </c>
      <c r="EQ96" s="179" t="e">
        <f t="shared" si="561"/>
        <v>#N/A</v>
      </c>
      <c r="ER96" s="179" t="e">
        <f t="shared" si="562"/>
        <v>#N/A</v>
      </c>
      <c r="ES96" s="179" t="e">
        <f t="shared" si="563"/>
        <v>#N/A</v>
      </c>
      <c r="ET96" s="179" t="e">
        <f t="shared" si="564"/>
        <v>#N/A</v>
      </c>
      <c r="EU96" s="179" t="e">
        <f t="shared" si="565"/>
        <v>#N/A</v>
      </c>
      <c r="EV96" s="179" t="e">
        <f t="shared" si="566"/>
        <v>#N/A</v>
      </c>
      <c r="EW96" s="179" t="e">
        <f t="shared" si="567"/>
        <v>#N/A</v>
      </c>
      <c r="EX96" s="179" t="e">
        <f t="shared" si="568"/>
        <v>#N/A</v>
      </c>
      <c r="EY96" s="179" t="e">
        <f t="shared" si="569"/>
        <v>#N/A</v>
      </c>
      <c r="EZ96" s="179" t="e">
        <f t="shared" si="570"/>
        <v>#N/A</v>
      </c>
      <c r="FA96" s="179" t="e">
        <f t="shared" si="571"/>
        <v>#N/A</v>
      </c>
      <c r="FB96" s="179" t="e">
        <f t="shared" si="572"/>
        <v>#N/A</v>
      </c>
      <c r="FC96" s="179" t="e">
        <f t="shared" si="573"/>
        <v>#N/A</v>
      </c>
      <c r="FD96" s="179" t="e">
        <f t="shared" si="574"/>
        <v>#N/A</v>
      </c>
      <c r="FE96" s="179" t="e">
        <f t="shared" si="575"/>
        <v>#N/A</v>
      </c>
      <c r="FF96" s="179" t="e">
        <f t="shared" si="576"/>
        <v>#N/A</v>
      </c>
      <c r="FG96" s="179" t="e">
        <f t="shared" si="577"/>
        <v>#N/A</v>
      </c>
      <c r="FH96" s="179" t="e">
        <f t="shared" si="578"/>
        <v>#N/A</v>
      </c>
      <c r="FI96" s="179" t="e">
        <f t="shared" si="579"/>
        <v>#N/A</v>
      </c>
      <c r="FJ96" s="179" t="e">
        <f t="shared" si="580"/>
        <v>#N/A</v>
      </c>
      <c r="FK96" s="179" t="e">
        <f t="shared" si="581"/>
        <v>#N/A</v>
      </c>
      <c r="FL96" s="179" t="e">
        <f t="shared" si="582"/>
        <v>#N/A</v>
      </c>
      <c r="FM96" s="179" t="e">
        <f t="shared" si="583"/>
        <v>#N/A</v>
      </c>
      <c r="FN96" s="179" t="e">
        <f t="shared" si="584"/>
        <v>#N/A</v>
      </c>
      <c r="FO96" s="179" t="e">
        <f t="shared" si="585"/>
        <v>#N/A</v>
      </c>
      <c r="FP96" s="179" t="e">
        <f t="shared" si="586"/>
        <v>#N/A</v>
      </c>
      <c r="FQ96" s="179" t="e">
        <f t="shared" si="587"/>
        <v>#N/A</v>
      </c>
      <c r="FR96" s="179" t="e">
        <f t="shared" si="588"/>
        <v>#N/A</v>
      </c>
      <c r="FS96" s="179" t="e">
        <f t="shared" si="589"/>
        <v>#N/A</v>
      </c>
      <c r="FT96" s="179" t="e">
        <f t="shared" si="590"/>
        <v>#N/A</v>
      </c>
      <c r="FU96" s="179" t="e">
        <f t="shared" si="591"/>
        <v>#N/A</v>
      </c>
      <c r="FV96" s="179" t="e">
        <f t="shared" si="592"/>
        <v>#N/A</v>
      </c>
      <c r="FW96" s="179" t="e">
        <f t="shared" si="593"/>
        <v>#N/A</v>
      </c>
      <c r="FX96" s="179" t="e">
        <f t="shared" si="594"/>
        <v>#N/A</v>
      </c>
      <c r="FY96" s="179" t="e">
        <f t="shared" si="595"/>
        <v>#N/A</v>
      </c>
      <c r="FZ96" s="179" t="e">
        <f t="shared" si="596"/>
        <v>#N/A</v>
      </c>
      <c r="GA96" s="179" t="e">
        <f t="shared" si="597"/>
        <v>#N/A</v>
      </c>
      <c r="GB96" s="179" t="e">
        <f t="shared" si="598"/>
        <v>#N/A</v>
      </c>
      <c r="GC96" s="179" t="e">
        <f t="shared" si="599"/>
        <v>#N/A</v>
      </c>
      <c r="GD96" s="179" t="e">
        <f t="shared" si="600"/>
        <v>#N/A</v>
      </c>
      <c r="GE96" s="179" t="e">
        <f t="shared" si="601"/>
        <v>#N/A</v>
      </c>
      <c r="GF96" s="179" t="e">
        <f t="shared" si="602"/>
        <v>#N/A</v>
      </c>
      <c r="GG96" s="179" t="e">
        <f t="shared" si="603"/>
        <v>#N/A</v>
      </c>
      <c r="GH96" s="179" t="e">
        <f t="shared" si="604"/>
        <v>#N/A</v>
      </c>
      <c r="GI96" s="179" t="e">
        <f t="shared" si="605"/>
        <v>#N/A</v>
      </c>
      <c r="GJ96" s="179" t="e">
        <f t="shared" si="606"/>
        <v>#N/A</v>
      </c>
      <c r="GK96" s="179" t="e">
        <f t="shared" si="607"/>
        <v>#N/A</v>
      </c>
      <c r="GL96" s="179" t="e">
        <f t="shared" si="608"/>
        <v>#N/A</v>
      </c>
      <c r="GM96" s="179" t="e">
        <f t="shared" si="609"/>
        <v>#N/A</v>
      </c>
      <c r="GN96" s="179" t="e">
        <f t="shared" si="610"/>
        <v>#N/A</v>
      </c>
      <c r="GO96" s="179" t="e">
        <f t="shared" si="611"/>
        <v>#N/A</v>
      </c>
      <c r="GP96" s="179" t="e">
        <f t="shared" si="612"/>
        <v>#N/A</v>
      </c>
      <c r="GQ96" s="179" t="e">
        <f t="shared" si="613"/>
        <v>#N/A</v>
      </c>
      <c r="GR96" s="179" t="e">
        <f t="shared" si="614"/>
        <v>#N/A</v>
      </c>
      <c r="GS96" s="179" t="e">
        <f t="shared" si="615"/>
        <v>#N/A</v>
      </c>
      <c r="GT96" s="179" t="e">
        <f t="shared" si="616"/>
        <v>#N/A</v>
      </c>
      <c r="GU96" s="179" t="e">
        <f t="shared" si="617"/>
        <v>#N/A</v>
      </c>
      <c r="GV96" s="179" t="e">
        <f t="shared" si="618"/>
        <v>#N/A</v>
      </c>
      <c r="GW96" s="179" t="e">
        <f t="shared" si="619"/>
        <v>#N/A</v>
      </c>
      <c r="GX96" s="179" t="e">
        <f t="shared" si="620"/>
        <v>#N/A</v>
      </c>
      <c r="GY96" s="179" t="e">
        <f t="shared" si="621"/>
        <v>#N/A</v>
      </c>
      <c r="GZ96" s="179" t="e">
        <f t="shared" si="622"/>
        <v>#N/A</v>
      </c>
      <c r="HA96" s="179" t="e">
        <f t="shared" si="623"/>
        <v>#N/A</v>
      </c>
      <c r="HB96" s="179" t="e">
        <f t="shared" si="624"/>
        <v>#N/A</v>
      </c>
      <c r="HC96" s="179" t="e">
        <f t="shared" si="625"/>
        <v>#N/A</v>
      </c>
      <c r="HD96" s="179" t="e">
        <f t="shared" si="626"/>
        <v>#N/A</v>
      </c>
      <c r="HE96" s="179" t="e">
        <f t="shared" si="627"/>
        <v>#N/A</v>
      </c>
      <c r="HF96" s="179" t="e">
        <f t="shared" si="628"/>
        <v>#N/A</v>
      </c>
      <c r="HG96" s="179" t="e">
        <f t="shared" si="629"/>
        <v>#N/A</v>
      </c>
      <c r="HH96" s="179" t="e">
        <f t="shared" si="630"/>
        <v>#N/A</v>
      </c>
      <c r="HI96" s="179" t="e">
        <f t="shared" si="631"/>
        <v>#N/A</v>
      </c>
      <c r="HJ96" s="179" t="e">
        <f t="shared" si="632"/>
        <v>#N/A</v>
      </c>
      <c r="HK96" s="179" t="e">
        <f t="shared" si="633"/>
        <v>#N/A</v>
      </c>
      <c r="HL96" s="179" t="e">
        <f t="shared" si="634"/>
        <v>#N/A</v>
      </c>
      <c r="HM96" s="179" t="e">
        <f t="shared" si="635"/>
        <v>#N/A</v>
      </c>
      <c r="HN96" s="179" t="e">
        <f t="shared" si="636"/>
        <v>#N/A</v>
      </c>
      <c r="HO96" s="179" t="e">
        <f t="shared" si="637"/>
        <v>#N/A</v>
      </c>
    </row>
    <row r="97" spans="1:223" hidden="1" x14ac:dyDescent="0.25">
      <c r="A97" s="4">
        <v>94</v>
      </c>
      <c r="B97" s="104" t="str">
        <f t="shared" si="511"/>
        <v/>
      </c>
      <c r="C97" s="103"/>
      <c r="D97" s="104" t="str">
        <f t="shared" si="512"/>
        <v/>
      </c>
      <c r="E97" s="38" t="str">
        <f t="shared" si="505"/>
        <v/>
      </c>
      <c r="F97" s="38" t="str">
        <f t="shared" si="506"/>
        <v/>
      </c>
      <c r="G97" s="81" t="str">
        <f t="shared" si="513"/>
        <v/>
      </c>
      <c r="H97" s="24"/>
      <c r="I97" s="61"/>
      <c r="J97" s="82" t="str">
        <f>IF(AND(B97&gt;0,C97&gt;0,D97&gt;0,NOT(ISBLANK(H97))),(D97-B97)*VLOOKUP(H97,VLookups!$A$2:$B$8,2,FALSE),"")</f>
        <v/>
      </c>
      <c r="K97" s="83" t="str">
        <f t="shared" si="507"/>
        <v/>
      </c>
      <c r="L97" s="103"/>
      <c r="M97" s="34" t="str">
        <f>IF(AND(L97&gt;0,C97&gt;0,J97&gt;0,NOT(ISBLANK(H97))),ABS(VLOOKUP($L$1,VLookups!$A$38:$B$39,2,FALSE)-_xlfn.NORM.DIST(L97,G97,J97,TRUE)),"")</f>
        <v/>
      </c>
      <c r="N97" s="102" t="str">
        <f>IF(AND($B97&gt;0,$C97&gt;0,$D97&gt;0,NOT(ISBLANK($H97))),_xlfn.NORM.INV(ABS(VLOOKUP($L$1,VLookups!$A$38:$B$39,2,FALSE)-N$3),$G97,$J97),"")</f>
        <v/>
      </c>
      <c r="O97" s="101" t="str">
        <f>IF(AND($B97&gt;0,$C97&gt;0,$D97&gt;0,NOT(ISBLANK($H97))),_xlfn.NORM.INV(ABS(VLOOKUP($L$1,VLookups!$A$38:$B$39,2,FALSE)-O$3),$G97,$J97),"")</f>
        <v/>
      </c>
      <c r="P97" s="102" t="str">
        <f>IF(AND($B97&gt;0,$C97&gt;0,$D97&gt;0,NOT(ISBLANK($H97))),_xlfn.NORM.INV(ABS(VLOOKUP($L$1,VLookups!$A$38:$B$39,2,FALSE)-P$3),$G97,$J97),"")</f>
        <v/>
      </c>
      <c r="Q97" s="101" t="str">
        <f>IF(AND($B97&gt;0,$C97&gt;0,$D97&gt;0,NOT(ISBLANK($H97))),_xlfn.NORM.INV(ABS(VLOOKUP($L$1,VLookups!$A$38:$B$39,2,FALSE)-Q$3),$G97,$J97),"")</f>
        <v/>
      </c>
      <c r="R97" s="102" t="str">
        <f>IF(AND($B97&gt;0,$C97&gt;0,$D97&gt;0,NOT(ISBLANK($H97))),_xlfn.NORM.INV(ABS(VLOOKUP($L$1,VLookups!$A$38:$B$39,2,FALSE)-R$3),$G97,$J97),"")</f>
        <v/>
      </c>
      <c r="S97" s="101" t="str">
        <f>IF(AND($B97&gt;0,$C97&gt;0,$D97&gt;0,NOT(ISBLANK($H97))),_xlfn.NORM.INV(ABS(VLOOKUP($L$1,VLookups!$A$38:$B$39,2,FALSE)-S$3),$G97,$J97),"")</f>
        <v/>
      </c>
      <c r="T97" s="5"/>
      <c r="U97" s="178" t="str">
        <f t="shared" si="514"/>
        <v/>
      </c>
      <c r="V97" s="52" t="str">
        <f t="shared" ref="V97:AO97" si="701">IF(ISNONTEXT($U97),W97-$U97,"")</f>
        <v/>
      </c>
      <c r="W97" s="52" t="str">
        <f t="shared" si="701"/>
        <v/>
      </c>
      <c r="X97" s="52" t="str">
        <f t="shared" si="701"/>
        <v/>
      </c>
      <c r="Y97" s="52" t="str">
        <f t="shared" si="701"/>
        <v/>
      </c>
      <c r="Z97" s="52" t="str">
        <f t="shared" si="701"/>
        <v/>
      </c>
      <c r="AA97" s="52" t="str">
        <f t="shared" si="701"/>
        <v/>
      </c>
      <c r="AB97" s="52" t="str">
        <f t="shared" si="701"/>
        <v/>
      </c>
      <c r="AC97" s="52" t="str">
        <f t="shared" si="701"/>
        <v/>
      </c>
      <c r="AD97" s="52" t="str">
        <f t="shared" si="701"/>
        <v/>
      </c>
      <c r="AE97" s="52" t="str">
        <f t="shared" si="701"/>
        <v/>
      </c>
      <c r="AF97" s="52" t="str">
        <f t="shared" si="701"/>
        <v/>
      </c>
      <c r="AG97" s="52" t="str">
        <f t="shared" si="701"/>
        <v/>
      </c>
      <c r="AH97" s="52" t="str">
        <f t="shared" si="701"/>
        <v/>
      </c>
      <c r="AI97" s="52" t="str">
        <f t="shared" si="701"/>
        <v/>
      </c>
      <c r="AJ97" s="52" t="str">
        <f t="shared" si="701"/>
        <v/>
      </c>
      <c r="AK97" s="52" t="str">
        <f t="shared" si="701"/>
        <v/>
      </c>
      <c r="AL97" s="52" t="str">
        <f t="shared" si="701"/>
        <v/>
      </c>
      <c r="AM97" s="52" t="str">
        <f t="shared" si="701"/>
        <v/>
      </c>
      <c r="AN97" s="52" t="str">
        <f t="shared" si="701"/>
        <v/>
      </c>
      <c r="AO97" s="52" t="str">
        <f t="shared" si="701"/>
        <v/>
      </c>
      <c r="AP97" s="193" t="str">
        <f t="shared" si="516"/>
        <v/>
      </c>
      <c r="AQ97" s="52" t="str">
        <f t="shared" ref="AQ97:DB97" si="702">IF(ISNONTEXT($U97),AP97+$U97,"")</f>
        <v/>
      </c>
      <c r="AR97" s="52" t="str">
        <f t="shared" si="702"/>
        <v/>
      </c>
      <c r="AS97" s="52" t="str">
        <f t="shared" si="702"/>
        <v/>
      </c>
      <c r="AT97" s="52" t="str">
        <f t="shared" si="702"/>
        <v/>
      </c>
      <c r="AU97" s="52" t="str">
        <f t="shared" si="702"/>
        <v/>
      </c>
      <c r="AV97" s="52" t="str">
        <f t="shared" si="702"/>
        <v/>
      </c>
      <c r="AW97" s="52" t="str">
        <f t="shared" si="702"/>
        <v/>
      </c>
      <c r="AX97" s="52" t="str">
        <f t="shared" si="702"/>
        <v/>
      </c>
      <c r="AY97" s="52" t="str">
        <f t="shared" si="702"/>
        <v/>
      </c>
      <c r="AZ97" s="52" t="str">
        <f t="shared" si="702"/>
        <v/>
      </c>
      <c r="BA97" s="52" t="str">
        <f t="shared" si="702"/>
        <v/>
      </c>
      <c r="BB97" s="52" t="str">
        <f t="shared" si="702"/>
        <v/>
      </c>
      <c r="BC97" s="52" t="str">
        <f t="shared" si="702"/>
        <v/>
      </c>
      <c r="BD97" s="52" t="str">
        <f t="shared" si="702"/>
        <v/>
      </c>
      <c r="BE97" s="52" t="str">
        <f t="shared" si="702"/>
        <v/>
      </c>
      <c r="BF97" s="52" t="str">
        <f t="shared" si="702"/>
        <v/>
      </c>
      <c r="BG97" s="52" t="str">
        <f t="shared" si="702"/>
        <v/>
      </c>
      <c r="BH97" s="52" t="str">
        <f t="shared" si="702"/>
        <v/>
      </c>
      <c r="BI97" s="52" t="str">
        <f t="shared" si="702"/>
        <v/>
      </c>
      <c r="BJ97" s="52" t="str">
        <f t="shared" si="702"/>
        <v/>
      </c>
      <c r="BK97" s="52" t="str">
        <f t="shared" si="702"/>
        <v/>
      </c>
      <c r="BL97" s="52" t="str">
        <f t="shared" si="702"/>
        <v/>
      </c>
      <c r="BM97" s="52" t="str">
        <f t="shared" si="702"/>
        <v/>
      </c>
      <c r="BN97" s="52" t="str">
        <f t="shared" si="702"/>
        <v/>
      </c>
      <c r="BO97" s="52" t="str">
        <f t="shared" si="702"/>
        <v/>
      </c>
      <c r="BP97" s="52" t="str">
        <f t="shared" si="702"/>
        <v/>
      </c>
      <c r="BQ97" s="52" t="str">
        <f t="shared" si="702"/>
        <v/>
      </c>
      <c r="BR97" s="52" t="str">
        <f t="shared" si="702"/>
        <v/>
      </c>
      <c r="BS97" s="52" t="str">
        <f t="shared" si="702"/>
        <v/>
      </c>
      <c r="BT97" s="52" t="str">
        <f t="shared" si="702"/>
        <v/>
      </c>
      <c r="BU97" s="52" t="str">
        <f t="shared" si="702"/>
        <v/>
      </c>
      <c r="BV97" s="52" t="str">
        <f t="shared" si="702"/>
        <v/>
      </c>
      <c r="BW97" s="52" t="str">
        <f t="shared" si="702"/>
        <v/>
      </c>
      <c r="BX97" s="52" t="str">
        <f t="shared" si="702"/>
        <v/>
      </c>
      <c r="BY97" s="52" t="str">
        <f t="shared" si="702"/>
        <v/>
      </c>
      <c r="BZ97" s="52" t="str">
        <f t="shared" si="702"/>
        <v/>
      </c>
      <c r="CA97" s="52" t="str">
        <f t="shared" si="702"/>
        <v/>
      </c>
      <c r="CB97" s="52" t="str">
        <f t="shared" si="702"/>
        <v/>
      </c>
      <c r="CC97" s="52" t="str">
        <f t="shared" si="702"/>
        <v/>
      </c>
      <c r="CD97" s="52" t="str">
        <f t="shared" si="702"/>
        <v/>
      </c>
      <c r="CE97" s="52" t="str">
        <f t="shared" si="702"/>
        <v/>
      </c>
      <c r="CF97" s="52" t="str">
        <f t="shared" si="702"/>
        <v/>
      </c>
      <c r="CG97" s="52" t="str">
        <f t="shared" si="702"/>
        <v/>
      </c>
      <c r="CH97" s="52" t="str">
        <f t="shared" si="702"/>
        <v/>
      </c>
      <c r="CI97" s="52" t="str">
        <f t="shared" si="702"/>
        <v/>
      </c>
      <c r="CJ97" s="52" t="str">
        <f t="shared" si="702"/>
        <v/>
      </c>
      <c r="CK97" s="52" t="str">
        <f t="shared" si="702"/>
        <v/>
      </c>
      <c r="CL97" s="52" t="str">
        <f t="shared" si="702"/>
        <v/>
      </c>
      <c r="CM97" s="52" t="str">
        <f t="shared" si="702"/>
        <v/>
      </c>
      <c r="CN97" s="52" t="str">
        <f t="shared" si="702"/>
        <v/>
      </c>
      <c r="CO97" s="52" t="str">
        <f t="shared" si="702"/>
        <v/>
      </c>
      <c r="CP97" s="52" t="str">
        <f t="shared" si="702"/>
        <v/>
      </c>
      <c r="CQ97" s="52" t="str">
        <f t="shared" si="702"/>
        <v/>
      </c>
      <c r="CR97" s="52" t="str">
        <f t="shared" si="702"/>
        <v/>
      </c>
      <c r="CS97" s="52" t="str">
        <f t="shared" si="702"/>
        <v/>
      </c>
      <c r="CT97" s="52" t="str">
        <f t="shared" si="702"/>
        <v/>
      </c>
      <c r="CU97" s="52" t="str">
        <f t="shared" si="702"/>
        <v/>
      </c>
      <c r="CV97" s="52" t="str">
        <f t="shared" si="702"/>
        <v/>
      </c>
      <c r="CW97" s="52" t="str">
        <f t="shared" si="702"/>
        <v/>
      </c>
      <c r="CX97" s="52" t="str">
        <f t="shared" si="702"/>
        <v/>
      </c>
      <c r="CY97" s="52" t="str">
        <f t="shared" si="702"/>
        <v/>
      </c>
      <c r="CZ97" s="52" t="str">
        <f t="shared" si="702"/>
        <v/>
      </c>
      <c r="DA97" s="52" t="str">
        <f t="shared" si="702"/>
        <v/>
      </c>
      <c r="DB97" s="52" t="str">
        <f t="shared" si="702"/>
        <v/>
      </c>
      <c r="DC97" s="52" t="str">
        <f t="shared" ref="DC97:DR97" si="703">IF(ISNONTEXT($U97),DB97+$U97,"")</f>
        <v/>
      </c>
      <c r="DD97" s="52" t="str">
        <f t="shared" si="703"/>
        <v/>
      </c>
      <c r="DE97" s="52" t="str">
        <f t="shared" si="703"/>
        <v/>
      </c>
      <c r="DF97" s="52" t="str">
        <f t="shared" si="703"/>
        <v/>
      </c>
      <c r="DG97" s="52" t="str">
        <f t="shared" si="703"/>
        <v/>
      </c>
      <c r="DH97" s="52" t="str">
        <f t="shared" si="703"/>
        <v/>
      </c>
      <c r="DI97" s="52" t="str">
        <f t="shared" si="703"/>
        <v/>
      </c>
      <c r="DJ97" s="52" t="str">
        <f t="shared" si="703"/>
        <v/>
      </c>
      <c r="DK97" s="52" t="str">
        <f t="shared" si="703"/>
        <v/>
      </c>
      <c r="DL97" s="52" t="str">
        <f t="shared" si="703"/>
        <v/>
      </c>
      <c r="DM97" s="52" t="str">
        <f t="shared" si="703"/>
        <v/>
      </c>
      <c r="DN97" s="52" t="str">
        <f t="shared" si="703"/>
        <v/>
      </c>
      <c r="DO97" s="52" t="str">
        <f t="shared" si="703"/>
        <v/>
      </c>
      <c r="DP97" s="52" t="str">
        <f t="shared" si="703"/>
        <v/>
      </c>
      <c r="DQ97" s="52" t="str">
        <f t="shared" si="703"/>
        <v/>
      </c>
      <c r="DR97" s="52" t="str">
        <f t="shared" si="703"/>
        <v/>
      </c>
      <c r="DS97" s="179" t="e">
        <f t="shared" si="537"/>
        <v>#N/A</v>
      </c>
      <c r="DT97" s="179" t="e">
        <f t="shared" si="538"/>
        <v>#N/A</v>
      </c>
      <c r="DU97" s="179" t="e">
        <f t="shared" si="539"/>
        <v>#N/A</v>
      </c>
      <c r="DV97" s="179" t="e">
        <f t="shared" si="540"/>
        <v>#N/A</v>
      </c>
      <c r="DW97" s="179" t="e">
        <f t="shared" si="541"/>
        <v>#N/A</v>
      </c>
      <c r="DX97" s="179" t="e">
        <f t="shared" si="542"/>
        <v>#N/A</v>
      </c>
      <c r="DY97" s="179" t="e">
        <f t="shared" si="543"/>
        <v>#N/A</v>
      </c>
      <c r="DZ97" s="179" t="e">
        <f t="shared" si="544"/>
        <v>#N/A</v>
      </c>
      <c r="EA97" s="179" t="e">
        <f t="shared" si="545"/>
        <v>#N/A</v>
      </c>
      <c r="EB97" s="179" t="e">
        <f t="shared" si="546"/>
        <v>#N/A</v>
      </c>
      <c r="EC97" s="179" t="e">
        <f t="shared" si="547"/>
        <v>#N/A</v>
      </c>
      <c r="ED97" s="179" t="e">
        <f t="shared" si="548"/>
        <v>#N/A</v>
      </c>
      <c r="EE97" s="179" t="e">
        <f t="shared" si="549"/>
        <v>#N/A</v>
      </c>
      <c r="EF97" s="179" t="e">
        <f t="shared" si="550"/>
        <v>#N/A</v>
      </c>
      <c r="EG97" s="179" t="e">
        <f t="shared" si="551"/>
        <v>#N/A</v>
      </c>
      <c r="EH97" s="179" t="e">
        <f t="shared" si="552"/>
        <v>#N/A</v>
      </c>
      <c r="EI97" s="179" t="e">
        <f t="shared" si="553"/>
        <v>#N/A</v>
      </c>
      <c r="EJ97" s="179" t="e">
        <f t="shared" si="554"/>
        <v>#N/A</v>
      </c>
      <c r="EK97" s="179" t="e">
        <f t="shared" si="555"/>
        <v>#N/A</v>
      </c>
      <c r="EL97" s="179" t="e">
        <f t="shared" si="556"/>
        <v>#N/A</v>
      </c>
      <c r="EM97" s="179" t="e">
        <f t="shared" si="557"/>
        <v>#N/A</v>
      </c>
      <c r="EN97" s="179" t="e">
        <f t="shared" si="558"/>
        <v>#N/A</v>
      </c>
      <c r="EO97" s="179" t="e">
        <f t="shared" si="559"/>
        <v>#N/A</v>
      </c>
      <c r="EP97" s="179" t="e">
        <f t="shared" si="560"/>
        <v>#N/A</v>
      </c>
      <c r="EQ97" s="179" t="e">
        <f t="shared" si="561"/>
        <v>#N/A</v>
      </c>
      <c r="ER97" s="179" t="e">
        <f t="shared" si="562"/>
        <v>#N/A</v>
      </c>
      <c r="ES97" s="179" t="e">
        <f t="shared" si="563"/>
        <v>#N/A</v>
      </c>
      <c r="ET97" s="179" t="e">
        <f t="shared" si="564"/>
        <v>#N/A</v>
      </c>
      <c r="EU97" s="179" t="e">
        <f t="shared" si="565"/>
        <v>#N/A</v>
      </c>
      <c r="EV97" s="179" t="e">
        <f t="shared" si="566"/>
        <v>#N/A</v>
      </c>
      <c r="EW97" s="179" t="e">
        <f t="shared" si="567"/>
        <v>#N/A</v>
      </c>
      <c r="EX97" s="179" t="e">
        <f t="shared" si="568"/>
        <v>#N/A</v>
      </c>
      <c r="EY97" s="179" t="e">
        <f t="shared" si="569"/>
        <v>#N/A</v>
      </c>
      <c r="EZ97" s="179" t="e">
        <f t="shared" si="570"/>
        <v>#N/A</v>
      </c>
      <c r="FA97" s="179" t="e">
        <f t="shared" si="571"/>
        <v>#N/A</v>
      </c>
      <c r="FB97" s="179" t="e">
        <f t="shared" si="572"/>
        <v>#N/A</v>
      </c>
      <c r="FC97" s="179" t="e">
        <f t="shared" si="573"/>
        <v>#N/A</v>
      </c>
      <c r="FD97" s="179" t="e">
        <f t="shared" si="574"/>
        <v>#N/A</v>
      </c>
      <c r="FE97" s="179" t="e">
        <f t="shared" si="575"/>
        <v>#N/A</v>
      </c>
      <c r="FF97" s="179" t="e">
        <f t="shared" si="576"/>
        <v>#N/A</v>
      </c>
      <c r="FG97" s="179" t="e">
        <f t="shared" si="577"/>
        <v>#N/A</v>
      </c>
      <c r="FH97" s="179" t="e">
        <f t="shared" si="578"/>
        <v>#N/A</v>
      </c>
      <c r="FI97" s="179" t="e">
        <f t="shared" si="579"/>
        <v>#N/A</v>
      </c>
      <c r="FJ97" s="179" t="e">
        <f t="shared" si="580"/>
        <v>#N/A</v>
      </c>
      <c r="FK97" s="179" t="e">
        <f t="shared" si="581"/>
        <v>#N/A</v>
      </c>
      <c r="FL97" s="179" t="e">
        <f t="shared" si="582"/>
        <v>#N/A</v>
      </c>
      <c r="FM97" s="179" t="e">
        <f t="shared" si="583"/>
        <v>#N/A</v>
      </c>
      <c r="FN97" s="179" t="e">
        <f t="shared" si="584"/>
        <v>#N/A</v>
      </c>
      <c r="FO97" s="179" t="e">
        <f t="shared" si="585"/>
        <v>#N/A</v>
      </c>
      <c r="FP97" s="179" t="e">
        <f t="shared" si="586"/>
        <v>#N/A</v>
      </c>
      <c r="FQ97" s="179" t="e">
        <f t="shared" si="587"/>
        <v>#N/A</v>
      </c>
      <c r="FR97" s="179" t="e">
        <f t="shared" si="588"/>
        <v>#N/A</v>
      </c>
      <c r="FS97" s="179" t="e">
        <f t="shared" si="589"/>
        <v>#N/A</v>
      </c>
      <c r="FT97" s="179" t="e">
        <f t="shared" si="590"/>
        <v>#N/A</v>
      </c>
      <c r="FU97" s="179" t="e">
        <f t="shared" si="591"/>
        <v>#N/A</v>
      </c>
      <c r="FV97" s="179" t="e">
        <f t="shared" si="592"/>
        <v>#N/A</v>
      </c>
      <c r="FW97" s="179" t="e">
        <f t="shared" si="593"/>
        <v>#N/A</v>
      </c>
      <c r="FX97" s="179" t="e">
        <f t="shared" si="594"/>
        <v>#N/A</v>
      </c>
      <c r="FY97" s="179" t="e">
        <f t="shared" si="595"/>
        <v>#N/A</v>
      </c>
      <c r="FZ97" s="179" t="e">
        <f t="shared" si="596"/>
        <v>#N/A</v>
      </c>
      <c r="GA97" s="179" t="e">
        <f t="shared" si="597"/>
        <v>#N/A</v>
      </c>
      <c r="GB97" s="179" t="e">
        <f t="shared" si="598"/>
        <v>#N/A</v>
      </c>
      <c r="GC97" s="179" t="e">
        <f t="shared" si="599"/>
        <v>#N/A</v>
      </c>
      <c r="GD97" s="179" t="e">
        <f t="shared" si="600"/>
        <v>#N/A</v>
      </c>
      <c r="GE97" s="179" t="e">
        <f t="shared" si="601"/>
        <v>#N/A</v>
      </c>
      <c r="GF97" s="179" t="e">
        <f t="shared" si="602"/>
        <v>#N/A</v>
      </c>
      <c r="GG97" s="179" t="e">
        <f t="shared" si="603"/>
        <v>#N/A</v>
      </c>
      <c r="GH97" s="179" t="e">
        <f t="shared" si="604"/>
        <v>#N/A</v>
      </c>
      <c r="GI97" s="179" t="e">
        <f t="shared" si="605"/>
        <v>#N/A</v>
      </c>
      <c r="GJ97" s="179" t="e">
        <f t="shared" si="606"/>
        <v>#N/A</v>
      </c>
      <c r="GK97" s="179" t="e">
        <f t="shared" si="607"/>
        <v>#N/A</v>
      </c>
      <c r="GL97" s="179" t="e">
        <f t="shared" si="608"/>
        <v>#N/A</v>
      </c>
      <c r="GM97" s="179" t="e">
        <f t="shared" si="609"/>
        <v>#N/A</v>
      </c>
      <c r="GN97" s="179" t="e">
        <f t="shared" si="610"/>
        <v>#N/A</v>
      </c>
      <c r="GO97" s="179" t="e">
        <f t="shared" si="611"/>
        <v>#N/A</v>
      </c>
      <c r="GP97" s="179" t="e">
        <f t="shared" si="612"/>
        <v>#N/A</v>
      </c>
      <c r="GQ97" s="179" t="e">
        <f t="shared" si="613"/>
        <v>#N/A</v>
      </c>
      <c r="GR97" s="179" t="e">
        <f t="shared" si="614"/>
        <v>#N/A</v>
      </c>
      <c r="GS97" s="179" t="e">
        <f t="shared" si="615"/>
        <v>#N/A</v>
      </c>
      <c r="GT97" s="179" t="e">
        <f t="shared" si="616"/>
        <v>#N/A</v>
      </c>
      <c r="GU97" s="179" t="e">
        <f t="shared" si="617"/>
        <v>#N/A</v>
      </c>
      <c r="GV97" s="179" t="e">
        <f t="shared" si="618"/>
        <v>#N/A</v>
      </c>
      <c r="GW97" s="179" t="e">
        <f t="shared" si="619"/>
        <v>#N/A</v>
      </c>
      <c r="GX97" s="179" t="e">
        <f t="shared" si="620"/>
        <v>#N/A</v>
      </c>
      <c r="GY97" s="179" t="e">
        <f t="shared" si="621"/>
        <v>#N/A</v>
      </c>
      <c r="GZ97" s="179" t="e">
        <f t="shared" si="622"/>
        <v>#N/A</v>
      </c>
      <c r="HA97" s="179" t="e">
        <f t="shared" si="623"/>
        <v>#N/A</v>
      </c>
      <c r="HB97" s="179" t="e">
        <f t="shared" si="624"/>
        <v>#N/A</v>
      </c>
      <c r="HC97" s="179" t="e">
        <f t="shared" si="625"/>
        <v>#N/A</v>
      </c>
      <c r="HD97" s="179" t="e">
        <f t="shared" si="626"/>
        <v>#N/A</v>
      </c>
      <c r="HE97" s="179" t="e">
        <f t="shared" si="627"/>
        <v>#N/A</v>
      </c>
      <c r="HF97" s="179" t="e">
        <f t="shared" si="628"/>
        <v>#N/A</v>
      </c>
      <c r="HG97" s="179" t="e">
        <f t="shared" si="629"/>
        <v>#N/A</v>
      </c>
      <c r="HH97" s="179" t="e">
        <f t="shared" si="630"/>
        <v>#N/A</v>
      </c>
      <c r="HI97" s="179" t="e">
        <f t="shared" si="631"/>
        <v>#N/A</v>
      </c>
      <c r="HJ97" s="179" t="e">
        <f t="shared" si="632"/>
        <v>#N/A</v>
      </c>
      <c r="HK97" s="179" t="e">
        <f t="shared" si="633"/>
        <v>#N/A</v>
      </c>
      <c r="HL97" s="179" t="e">
        <f t="shared" si="634"/>
        <v>#N/A</v>
      </c>
      <c r="HM97" s="179" t="e">
        <f t="shared" si="635"/>
        <v>#N/A</v>
      </c>
      <c r="HN97" s="179" t="e">
        <f t="shared" si="636"/>
        <v>#N/A</v>
      </c>
      <c r="HO97" s="179" t="e">
        <f t="shared" si="637"/>
        <v>#N/A</v>
      </c>
    </row>
    <row r="98" spans="1:223" hidden="1" x14ac:dyDescent="0.25">
      <c r="A98" s="4">
        <v>95</v>
      </c>
      <c r="B98" s="104" t="str">
        <f t="shared" si="511"/>
        <v/>
      </c>
      <c r="C98" s="103"/>
      <c r="D98" s="104" t="str">
        <f t="shared" si="512"/>
        <v/>
      </c>
      <c r="E98" s="38" t="str">
        <f t="shared" si="505"/>
        <v/>
      </c>
      <c r="F98" s="38" t="str">
        <f t="shared" si="506"/>
        <v/>
      </c>
      <c r="G98" s="81" t="str">
        <f t="shared" si="513"/>
        <v/>
      </c>
      <c r="H98" s="24"/>
      <c r="I98" s="61"/>
      <c r="J98" s="82" t="str">
        <f>IF(AND(B98&gt;0,C98&gt;0,D98&gt;0,NOT(ISBLANK(H98))),(D98-B98)*VLOOKUP(H98,VLookups!$A$2:$B$8,2,FALSE),"")</f>
        <v/>
      </c>
      <c r="K98" s="83" t="str">
        <f t="shared" si="507"/>
        <v/>
      </c>
      <c r="L98" s="103"/>
      <c r="M98" s="34" t="str">
        <f>IF(AND(L98&gt;0,C98&gt;0,J98&gt;0,NOT(ISBLANK(H98))),ABS(VLOOKUP($L$1,VLookups!$A$38:$B$39,2,FALSE)-_xlfn.NORM.DIST(L98,G98,J98,TRUE)),"")</f>
        <v/>
      </c>
      <c r="N98" s="102" t="str">
        <f>IF(AND($B98&gt;0,$C98&gt;0,$D98&gt;0,NOT(ISBLANK($H98))),_xlfn.NORM.INV(ABS(VLOOKUP($L$1,VLookups!$A$38:$B$39,2,FALSE)-N$3),$G98,$J98),"")</f>
        <v/>
      </c>
      <c r="O98" s="101" t="str">
        <f>IF(AND($B98&gt;0,$C98&gt;0,$D98&gt;0,NOT(ISBLANK($H98))),_xlfn.NORM.INV(ABS(VLOOKUP($L$1,VLookups!$A$38:$B$39,2,FALSE)-O$3),$G98,$J98),"")</f>
        <v/>
      </c>
      <c r="P98" s="102" t="str">
        <f>IF(AND($B98&gt;0,$C98&gt;0,$D98&gt;0,NOT(ISBLANK($H98))),_xlfn.NORM.INV(ABS(VLOOKUP($L$1,VLookups!$A$38:$B$39,2,FALSE)-P$3),$G98,$J98),"")</f>
        <v/>
      </c>
      <c r="Q98" s="101" t="str">
        <f>IF(AND($B98&gt;0,$C98&gt;0,$D98&gt;0,NOT(ISBLANK($H98))),_xlfn.NORM.INV(ABS(VLOOKUP($L$1,VLookups!$A$38:$B$39,2,FALSE)-Q$3),$G98,$J98),"")</f>
        <v/>
      </c>
      <c r="R98" s="102" t="str">
        <f>IF(AND($B98&gt;0,$C98&gt;0,$D98&gt;0,NOT(ISBLANK($H98))),_xlfn.NORM.INV(ABS(VLOOKUP($L$1,VLookups!$A$38:$B$39,2,FALSE)-R$3),$G98,$J98),"")</f>
        <v/>
      </c>
      <c r="S98" s="101" t="str">
        <f>IF(AND($B98&gt;0,$C98&gt;0,$D98&gt;0,NOT(ISBLANK($H98))),_xlfn.NORM.INV(ABS(VLOOKUP($L$1,VLookups!$A$38:$B$39,2,FALSE)-S$3),$G98,$J98),"")</f>
        <v/>
      </c>
      <c r="T98" s="5"/>
      <c r="U98" s="178" t="str">
        <f t="shared" si="514"/>
        <v/>
      </c>
      <c r="V98" s="52" t="str">
        <f t="shared" ref="V98:AO98" si="704">IF(ISNONTEXT($U98),W98-$U98,"")</f>
        <v/>
      </c>
      <c r="W98" s="52" t="str">
        <f t="shared" si="704"/>
        <v/>
      </c>
      <c r="X98" s="52" t="str">
        <f t="shared" si="704"/>
        <v/>
      </c>
      <c r="Y98" s="52" t="str">
        <f t="shared" si="704"/>
        <v/>
      </c>
      <c r="Z98" s="52" t="str">
        <f t="shared" si="704"/>
        <v/>
      </c>
      <c r="AA98" s="52" t="str">
        <f t="shared" si="704"/>
        <v/>
      </c>
      <c r="AB98" s="52" t="str">
        <f t="shared" si="704"/>
        <v/>
      </c>
      <c r="AC98" s="52" t="str">
        <f t="shared" si="704"/>
        <v/>
      </c>
      <c r="AD98" s="52" t="str">
        <f t="shared" si="704"/>
        <v/>
      </c>
      <c r="AE98" s="52" t="str">
        <f t="shared" si="704"/>
        <v/>
      </c>
      <c r="AF98" s="52" t="str">
        <f t="shared" si="704"/>
        <v/>
      </c>
      <c r="AG98" s="52" t="str">
        <f t="shared" si="704"/>
        <v/>
      </c>
      <c r="AH98" s="52" t="str">
        <f t="shared" si="704"/>
        <v/>
      </c>
      <c r="AI98" s="52" t="str">
        <f t="shared" si="704"/>
        <v/>
      </c>
      <c r="AJ98" s="52" t="str">
        <f t="shared" si="704"/>
        <v/>
      </c>
      <c r="AK98" s="52" t="str">
        <f t="shared" si="704"/>
        <v/>
      </c>
      <c r="AL98" s="52" t="str">
        <f t="shared" si="704"/>
        <v/>
      </c>
      <c r="AM98" s="52" t="str">
        <f t="shared" si="704"/>
        <v/>
      </c>
      <c r="AN98" s="52" t="str">
        <f t="shared" si="704"/>
        <v/>
      </c>
      <c r="AO98" s="52" t="str">
        <f t="shared" si="704"/>
        <v/>
      </c>
      <c r="AP98" s="193" t="str">
        <f t="shared" si="516"/>
        <v/>
      </c>
      <c r="AQ98" s="52" t="str">
        <f t="shared" ref="AQ98:DB98" si="705">IF(ISNONTEXT($U98),AP98+$U98,"")</f>
        <v/>
      </c>
      <c r="AR98" s="52" t="str">
        <f t="shared" si="705"/>
        <v/>
      </c>
      <c r="AS98" s="52" t="str">
        <f t="shared" si="705"/>
        <v/>
      </c>
      <c r="AT98" s="52" t="str">
        <f t="shared" si="705"/>
        <v/>
      </c>
      <c r="AU98" s="52" t="str">
        <f t="shared" si="705"/>
        <v/>
      </c>
      <c r="AV98" s="52" t="str">
        <f t="shared" si="705"/>
        <v/>
      </c>
      <c r="AW98" s="52" t="str">
        <f t="shared" si="705"/>
        <v/>
      </c>
      <c r="AX98" s="52" t="str">
        <f t="shared" si="705"/>
        <v/>
      </c>
      <c r="AY98" s="52" t="str">
        <f t="shared" si="705"/>
        <v/>
      </c>
      <c r="AZ98" s="52" t="str">
        <f t="shared" si="705"/>
        <v/>
      </c>
      <c r="BA98" s="52" t="str">
        <f t="shared" si="705"/>
        <v/>
      </c>
      <c r="BB98" s="52" t="str">
        <f t="shared" si="705"/>
        <v/>
      </c>
      <c r="BC98" s="52" t="str">
        <f t="shared" si="705"/>
        <v/>
      </c>
      <c r="BD98" s="52" t="str">
        <f t="shared" si="705"/>
        <v/>
      </c>
      <c r="BE98" s="52" t="str">
        <f t="shared" si="705"/>
        <v/>
      </c>
      <c r="BF98" s="52" t="str">
        <f t="shared" si="705"/>
        <v/>
      </c>
      <c r="BG98" s="52" t="str">
        <f t="shared" si="705"/>
        <v/>
      </c>
      <c r="BH98" s="52" t="str">
        <f t="shared" si="705"/>
        <v/>
      </c>
      <c r="BI98" s="52" t="str">
        <f t="shared" si="705"/>
        <v/>
      </c>
      <c r="BJ98" s="52" t="str">
        <f t="shared" si="705"/>
        <v/>
      </c>
      <c r="BK98" s="52" t="str">
        <f t="shared" si="705"/>
        <v/>
      </c>
      <c r="BL98" s="52" t="str">
        <f t="shared" si="705"/>
        <v/>
      </c>
      <c r="BM98" s="52" t="str">
        <f t="shared" si="705"/>
        <v/>
      </c>
      <c r="BN98" s="52" t="str">
        <f t="shared" si="705"/>
        <v/>
      </c>
      <c r="BO98" s="52" t="str">
        <f t="shared" si="705"/>
        <v/>
      </c>
      <c r="BP98" s="52" t="str">
        <f t="shared" si="705"/>
        <v/>
      </c>
      <c r="BQ98" s="52" t="str">
        <f t="shared" si="705"/>
        <v/>
      </c>
      <c r="BR98" s="52" t="str">
        <f t="shared" si="705"/>
        <v/>
      </c>
      <c r="BS98" s="52" t="str">
        <f t="shared" si="705"/>
        <v/>
      </c>
      <c r="BT98" s="52" t="str">
        <f t="shared" si="705"/>
        <v/>
      </c>
      <c r="BU98" s="52" t="str">
        <f t="shared" si="705"/>
        <v/>
      </c>
      <c r="BV98" s="52" t="str">
        <f t="shared" si="705"/>
        <v/>
      </c>
      <c r="BW98" s="52" t="str">
        <f t="shared" si="705"/>
        <v/>
      </c>
      <c r="BX98" s="52" t="str">
        <f t="shared" si="705"/>
        <v/>
      </c>
      <c r="BY98" s="52" t="str">
        <f t="shared" si="705"/>
        <v/>
      </c>
      <c r="BZ98" s="52" t="str">
        <f t="shared" si="705"/>
        <v/>
      </c>
      <c r="CA98" s="52" t="str">
        <f t="shared" si="705"/>
        <v/>
      </c>
      <c r="CB98" s="52" t="str">
        <f t="shared" si="705"/>
        <v/>
      </c>
      <c r="CC98" s="52" t="str">
        <f t="shared" si="705"/>
        <v/>
      </c>
      <c r="CD98" s="52" t="str">
        <f t="shared" si="705"/>
        <v/>
      </c>
      <c r="CE98" s="52" t="str">
        <f t="shared" si="705"/>
        <v/>
      </c>
      <c r="CF98" s="52" t="str">
        <f t="shared" si="705"/>
        <v/>
      </c>
      <c r="CG98" s="52" t="str">
        <f t="shared" si="705"/>
        <v/>
      </c>
      <c r="CH98" s="52" t="str">
        <f t="shared" si="705"/>
        <v/>
      </c>
      <c r="CI98" s="52" t="str">
        <f t="shared" si="705"/>
        <v/>
      </c>
      <c r="CJ98" s="52" t="str">
        <f t="shared" si="705"/>
        <v/>
      </c>
      <c r="CK98" s="52" t="str">
        <f t="shared" si="705"/>
        <v/>
      </c>
      <c r="CL98" s="52" t="str">
        <f t="shared" si="705"/>
        <v/>
      </c>
      <c r="CM98" s="52" t="str">
        <f t="shared" si="705"/>
        <v/>
      </c>
      <c r="CN98" s="52" t="str">
        <f t="shared" si="705"/>
        <v/>
      </c>
      <c r="CO98" s="52" t="str">
        <f t="shared" si="705"/>
        <v/>
      </c>
      <c r="CP98" s="52" t="str">
        <f t="shared" si="705"/>
        <v/>
      </c>
      <c r="CQ98" s="52" t="str">
        <f t="shared" si="705"/>
        <v/>
      </c>
      <c r="CR98" s="52" t="str">
        <f t="shared" si="705"/>
        <v/>
      </c>
      <c r="CS98" s="52" t="str">
        <f t="shared" si="705"/>
        <v/>
      </c>
      <c r="CT98" s="52" t="str">
        <f t="shared" si="705"/>
        <v/>
      </c>
      <c r="CU98" s="52" t="str">
        <f t="shared" si="705"/>
        <v/>
      </c>
      <c r="CV98" s="52" t="str">
        <f t="shared" si="705"/>
        <v/>
      </c>
      <c r="CW98" s="52" t="str">
        <f t="shared" si="705"/>
        <v/>
      </c>
      <c r="CX98" s="52" t="str">
        <f t="shared" si="705"/>
        <v/>
      </c>
      <c r="CY98" s="52" t="str">
        <f t="shared" si="705"/>
        <v/>
      </c>
      <c r="CZ98" s="52" t="str">
        <f t="shared" si="705"/>
        <v/>
      </c>
      <c r="DA98" s="52" t="str">
        <f t="shared" si="705"/>
        <v/>
      </c>
      <c r="DB98" s="52" t="str">
        <f t="shared" si="705"/>
        <v/>
      </c>
      <c r="DC98" s="52" t="str">
        <f t="shared" ref="DC98:DR98" si="706">IF(ISNONTEXT($U98),DB98+$U98,"")</f>
        <v/>
      </c>
      <c r="DD98" s="52" t="str">
        <f t="shared" si="706"/>
        <v/>
      </c>
      <c r="DE98" s="52" t="str">
        <f t="shared" si="706"/>
        <v/>
      </c>
      <c r="DF98" s="52" t="str">
        <f t="shared" si="706"/>
        <v/>
      </c>
      <c r="DG98" s="52" t="str">
        <f t="shared" si="706"/>
        <v/>
      </c>
      <c r="DH98" s="52" t="str">
        <f t="shared" si="706"/>
        <v/>
      </c>
      <c r="DI98" s="52" t="str">
        <f t="shared" si="706"/>
        <v/>
      </c>
      <c r="DJ98" s="52" t="str">
        <f t="shared" si="706"/>
        <v/>
      </c>
      <c r="DK98" s="52" t="str">
        <f t="shared" si="706"/>
        <v/>
      </c>
      <c r="DL98" s="52" t="str">
        <f t="shared" si="706"/>
        <v/>
      </c>
      <c r="DM98" s="52" t="str">
        <f t="shared" si="706"/>
        <v/>
      </c>
      <c r="DN98" s="52" t="str">
        <f t="shared" si="706"/>
        <v/>
      </c>
      <c r="DO98" s="52" t="str">
        <f t="shared" si="706"/>
        <v/>
      </c>
      <c r="DP98" s="52" t="str">
        <f t="shared" si="706"/>
        <v/>
      </c>
      <c r="DQ98" s="52" t="str">
        <f t="shared" si="706"/>
        <v/>
      </c>
      <c r="DR98" s="52" t="str">
        <f t="shared" si="706"/>
        <v/>
      </c>
      <c r="DS98" s="179" t="e">
        <f t="shared" si="537"/>
        <v>#N/A</v>
      </c>
      <c r="DT98" s="179" t="e">
        <f t="shared" si="538"/>
        <v>#N/A</v>
      </c>
      <c r="DU98" s="179" t="e">
        <f t="shared" si="539"/>
        <v>#N/A</v>
      </c>
      <c r="DV98" s="179" t="e">
        <f t="shared" si="540"/>
        <v>#N/A</v>
      </c>
      <c r="DW98" s="179" t="e">
        <f t="shared" si="541"/>
        <v>#N/A</v>
      </c>
      <c r="DX98" s="179" t="e">
        <f t="shared" si="542"/>
        <v>#N/A</v>
      </c>
      <c r="DY98" s="179" t="e">
        <f t="shared" si="543"/>
        <v>#N/A</v>
      </c>
      <c r="DZ98" s="179" t="e">
        <f t="shared" si="544"/>
        <v>#N/A</v>
      </c>
      <c r="EA98" s="179" t="e">
        <f t="shared" si="545"/>
        <v>#N/A</v>
      </c>
      <c r="EB98" s="179" t="e">
        <f t="shared" si="546"/>
        <v>#N/A</v>
      </c>
      <c r="EC98" s="179" t="e">
        <f t="shared" si="547"/>
        <v>#N/A</v>
      </c>
      <c r="ED98" s="179" t="e">
        <f t="shared" si="548"/>
        <v>#N/A</v>
      </c>
      <c r="EE98" s="179" t="e">
        <f t="shared" si="549"/>
        <v>#N/A</v>
      </c>
      <c r="EF98" s="179" t="e">
        <f t="shared" si="550"/>
        <v>#N/A</v>
      </c>
      <c r="EG98" s="179" t="e">
        <f t="shared" si="551"/>
        <v>#N/A</v>
      </c>
      <c r="EH98" s="179" t="e">
        <f t="shared" si="552"/>
        <v>#N/A</v>
      </c>
      <c r="EI98" s="179" t="e">
        <f t="shared" si="553"/>
        <v>#N/A</v>
      </c>
      <c r="EJ98" s="179" t="e">
        <f t="shared" si="554"/>
        <v>#N/A</v>
      </c>
      <c r="EK98" s="179" t="e">
        <f t="shared" si="555"/>
        <v>#N/A</v>
      </c>
      <c r="EL98" s="179" t="e">
        <f t="shared" si="556"/>
        <v>#N/A</v>
      </c>
      <c r="EM98" s="179" t="e">
        <f t="shared" si="557"/>
        <v>#N/A</v>
      </c>
      <c r="EN98" s="179" t="e">
        <f t="shared" si="558"/>
        <v>#N/A</v>
      </c>
      <c r="EO98" s="179" t="e">
        <f t="shared" si="559"/>
        <v>#N/A</v>
      </c>
      <c r="EP98" s="179" t="e">
        <f t="shared" si="560"/>
        <v>#N/A</v>
      </c>
      <c r="EQ98" s="179" t="e">
        <f t="shared" si="561"/>
        <v>#N/A</v>
      </c>
      <c r="ER98" s="179" t="e">
        <f t="shared" si="562"/>
        <v>#N/A</v>
      </c>
      <c r="ES98" s="179" t="e">
        <f t="shared" si="563"/>
        <v>#N/A</v>
      </c>
      <c r="ET98" s="179" t="e">
        <f t="shared" si="564"/>
        <v>#N/A</v>
      </c>
      <c r="EU98" s="179" t="e">
        <f t="shared" si="565"/>
        <v>#N/A</v>
      </c>
      <c r="EV98" s="179" t="e">
        <f t="shared" si="566"/>
        <v>#N/A</v>
      </c>
      <c r="EW98" s="179" t="e">
        <f t="shared" si="567"/>
        <v>#N/A</v>
      </c>
      <c r="EX98" s="179" t="e">
        <f t="shared" si="568"/>
        <v>#N/A</v>
      </c>
      <c r="EY98" s="179" t="e">
        <f t="shared" si="569"/>
        <v>#N/A</v>
      </c>
      <c r="EZ98" s="179" t="e">
        <f t="shared" si="570"/>
        <v>#N/A</v>
      </c>
      <c r="FA98" s="179" t="e">
        <f t="shared" si="571"/>
        <v>#N/A</v>
      </c>
      <c r="FB98" s="179" t="e">
        <f t="shared" si="572"/>
        <v>#N/A</v>
      </c>
      <c r="FC98" s="179" t="e">
        <f t="shared" si="573"/>
        <v>#N/A</v>
      </c>
      <c r="FD98" s="179" t="e">
        <f t="shared" si="574"/>
        <v>#N/A</v>
      </c>
      <c r="FE98" s="179" t="e">
        <f t="shared" si="575"/>
        <v>#N/A</v>
      </c>
      <c r="FF98" s="179" t="e">
        <f t="shared" si="576"/>
        <v>#N/A</v>
      </c>
      <c r="FG98" s="179" t="e">
        <f t="shared" si="577"/>
        <v>#N/A</v>
      </c>
      <c r="FH98" s="179" t="e">
        <f t="shared" si="578"/>
        <v>#N/A</v>
      </c>
      <c r="FI98" s="179" t="e">
        <f t="shared" si="579"/>
        <v>#N/A</v>
      </c>
      <c r="FJ98" s="179" t="e">
        <f t="shared" si="580"/>
        <v>#N/A</v>
      </c>
      <c r="FK98" s="179" t="e">
        <f t="shared" si="581"/>
        <v>#N/A</v>
      </c>
      <c r="FL98" s="179" t="e">
        <f t="shared" si="582"/>
        <v>#N/A</v>
      </c>
      <c r="FM98" s="179" t="e">
        <f t="shared" si="583"/>
        <v>#N/A</v>
      </c>
      <c r="FN98" s="179" t="e">
        <f t="shared" si="584"/>
        <v>#N/A</v>
      </c>
      <c r="FO98" s="179" t="e">
        <f t="shared" si="585"/>
        <v>#N/A</v>
      </c>
      <c r="FP98" s="179" t="e">
        <f t="shared" si="586"/>
        <v>#N/A</v>
      </c>
      <c r="FQ98" s="179" t="e">
        <f t="shared" si="587"/>
        <v>#N/A</v>
      </c>
      <c r="FR98" s="179" t="e">
        <f t="shared" si="588"/>
        <v>#N/A</v>
      </c>
      <c r="FS98" s="179" t="e">
        <f t="shared" si="589"/>
        <v>#N/A</v>
      </c>
      <c r="FT98" s="179" t="e">
        <f t="shared" si="590"/>
        <v>#N/A</v>
      </c>
      <c r="FU98" s="179" t="e">
        <f t="shared" si="591"/>
        <v>#N/A</v>
      </c>
      <c r="FV98" s="179" t="e">
        <f t="shared" si="592"/>
        <v>#N/A</v>
      </c>
      <c r="FW98" s="179" t="e">
        <f t="shared" si="593"/>
        <v>#N/A</v>
      </c>
      <c r="FX98" s="179" t="e">
        <f t="shared" si="594"/>
        <v>#N/A</v>
      </c>
      <c r="FY98" s="179" t="e">
        <f t="shared" si="595"/>
        <v>#N/A</v>
      </c>
      <c r="FZ98" s="179" t="e">
        <f t="shared" si="596"/>
        <v>#N/A</v>
      </c>
      <c r="GA98" s="179" t="e">
        <f t="shared" si="597"/>
        <v>#N/A</v>
      </c>
      <c r="GB98" s="179" t="e">
        <f t="shared" si="598"/>
        <v>#N/A</v>
      </c>
      <c r="GC98" s="179" t="e">
        <f t="shared" si="599"/>
        <v>#N/A</v>
      </c>
      <c r="GD98" s="179" t="e">
        <f t="shared" si="600"/>
        <v>#N/A</v>
      </c>
      <c r="GE98" s="179" t="e">
        <f t="shared" si="601"/>
        <v>#N/A</v>
      </c>
      <c r="GF98" s="179" t="e">
        <f t="shared" si="602"/>
        <v>#N/A</v>
      </c>
      <c r="GG98" s="179" t="e">
        <f t="shared" si="603"/>
        <v>#N/A</v>
      </c>
      <c r="GH98" s="179" t="e">
        <f t="shared" si="604"/>
        <v>#N/A</v>
      </c>
      <c r="GI98" s="179" t="e">
        <f t="shared" si="605"/>
        <v>#N/A</v>
      </c>
      <c r="GJ98" s="179" t="e">
        <f t="shared" si="606"/>
        <v>#N/A</v>
      </c>
      <c r="GK98" s="179" t="e">
        <f t="shared" si="607"/>
        <v>#N/A</v>
      </c>
      <c r="GL98" s="179" t="e">
        <f t="shared" si="608"/>
        <v>#N/A</v>
      </c>
      <c r="GM98" s="179" t="e">
        <f t="shared" si="609"/>
        <v>#N/A</v>
      </c>
      <c r="GN98" s="179" t="e">
        <f t="shared" si="610"/>
        <v>#N/A</v>
      </c>
      <c r="GO98" s="179" t="e">
        <f t="shared" si="611"/>
        <v>#N/A</v>
      </c>
      <c r="GP98" s="179" t="e">
        <f t="shared" si="612"/>
        <v>#N/A</v>
      </c>
      <c r="GQ98" s="179" t="e">
        <f t="shared" si="613"/>
        <v>#N/A</v>
      </c>
      <c r="GR98" s="179" t="e">
        <f t="shared" si="614"/>
        <v>#N/A</v>
      </c>
      <c r="GS98" s="179" t="e">
        <f t="shared" si="615"/>
        <v>#N/A</v>
      </c>
      <c r="GT98" s="179" t="e">
        <f t="shared" si="616"/>
        <v>#N/A</v>
      </c>
      <c r="GU98" s="179" t="e">
        <f t="shared" si="617"/>
        <v>#N/A</v>
      </c>
      <c r="GV98" s="179" t="e">
        <f t="shared" si="618"/>
        <v>#N/A</v>
      </c>
      <c r="GW98" s="179" t="e">
        <f t="shared" si="619"/>
        <v>#N/A</v>
      </c>
      <c r="GX98" s="179" t="e">
        <f t="shared" si="620"/>
        <v>#N/A</v>
      </c>
      <c r="GY98" s="179" t="e">
        <f t="shared" si="621"/>
        <v>#N/A</v>
      </c>
      <c r="GZ98" s="179" t="e">
        <f t="shared" si="622"/>
        <v>#N/A</v>
      </c>
      <c r="HA98" s="179" t="e">
        <f t="shared" si="623"/>
        <v>#N/A</v>
      </c>
      <c r="HB98" s="179" t="e">
        <f t="shared" si="624"/>
        <v>#N/A</v>
      </c>
      <c r="HC98" s="179" t="e">
        <f t="shared" si="625"/>
        <v>#N/A</v>
      </c>
      <c r="HD98" s="179" t="e">
        <f t="shared" si="626"/>
        <v>#N/A</v>
      </c>
      <c r="HE98" s="179" t="e">
        <f t="shared" si="627"/>
        <v>#N/A</v>
      </c>
      <c r="HF98" s="179" t="e">
        <f t="shared" si="628"/>
        <v>#N/A</v>
      </c>
      <c r="HG98" s="179" t="e">
        <f t="shared" si="629"/>
        <v>#N/A</v>
      </c>
      <c r="HH98" s="179" t="e">
        <f t="shared" si="630"/>
        <v>#N/A</v>
      </c>
      <c r="HI98" s="179" t="e">
        <f t="shared" si="631"/>
        <v>#N/A</v>
      </c>
      <c r="HJ98" s="179" t="e">
        <f t="shared" si="632"/>
        <v>#N/A</v>
      </c>
      <c r="HK98" s="179" t="e">
        <f t="shared" si="633"/>
        <v>#N/A</v>
      </c>
      <c r="HL98" s="179" t="e">
        <f t="shared" si="634"/>
        <v>#N/A</v>
      </c>
      <c r="HM98" s="179" t="e">
        <f t="shared" si="635"/>
        <v>#N/A</v>
      </c>
      <c r="HN98" s="179" t="e">
        <f t="shared" si="636"/>
        <v>#N/A</v>
      </c>
      <c r="HO98" s="179" t="e">
        <f t="shared" si="637"/>
        <v>#N/A</v>
      </c>
    </row>
    <row r="99" spans="1:223" hidden="1" x14ac:dyDescent="0.25">
      <c r="A99" s="4">
        <v>96</v>
      </c>
      <c r="B99" s="104" t="str">
        <f t="shared" si="511"/>
        <v/>
      </c>
      <c r="C99" s="103"/>
      <c r="D99" s="104" t="str">
        <f t="shared" si="512"/>
        <v/>
      </c>
      <c r="E99" s="38" t="str">
        <f t="shared" si="505"/>
        <v/>
      </c>
      <c r="F99" s="38" t="str">
        <f t="shared" si="506"/>
        <v/>
      </c>
      <c r="G99" s="81" t="str">
        <f t="shared" si="513"/>
        <v/>
      </c>
      <c r="H99" s="24"/>
      <c r="I99" s="61"/>
      <c r="J99" s="82" t="str">
        <f>IF(AND(B99&gt;0,C99&gt;0,D99&gt;0,NOT(ISBLANK(H99))),(D99-B99)*VLOOKUP(H99,VLookups!$A$2:$B$8,2,FALSE),"")</f>
        <v/>
      </c>
      <c r="K99" s="83" t="str">
        <f t="shared" si="507"/>
        <v/>
      </c>
      <c r="L99" s="103"/>
      <c r="M99" s="34" t="str">
        <f>IF(AND(L99&gt;0,C99&gt;0,J99&gt;0,NOT(ISBLANK(H99))),ABS(VLOOKUP($L$1,VLookups!$A$38:$B$39,2,FALSE)-_xlfn.NORM.DIST(L99,G99,J99,TRUE)),"")</f>
        <v/>
      </c>
      <c r="N99" s="102" t="str">
        <f>IF(AND($B99&gt;0,$C99&gt;0,$D99&gt;0,NOT(ISBLANK($H99))),_xlfn.NORM.INV(ABS(VLOOKUP($L$1,VLookups!$A$38:$B$39,2,FALSE)-N$3),$G99,$J99),"")</f>
        <v/>
      </c>
      <c r="O99" s="101" t="str">
        <f>IF(AND($B99&gt;0,$C99&gt;0,$D99&gt;0,NOT(ISBLANK($H99))),_xlfn.NORM.INV(ABS(VLOOKUP($L$1,VLookups!$A$38:$B$39,2,FALSE)-O$3),$G99,$J99),"")</f>
        <v/>
      </c>
      <c r="P99" s="102" t="str">
        <f>IF(AND($B99&gt;0,$C99&gt;0,$D99&gt;0,NOT(ISBLANK($H99))),_xlfn.NORM.INV(ABS(VLOOKUP($L$1,VLookups!$A$38:$B$39,2,FALSE)-P$3),$G99,$J99),"")</f>
        <v/>
      </c>
      <c r="Q99" s="101" t="str">
        <f>IF(AND($B99&gt;0,$C99&gt;0,$D99&gt;0,NOT(ISBLANK($H99))),_xlfn.NORM.INV(ABS(VLOOKUP($L$1,VLookups!$A$38:$B$39,2,FALSE)-Q$3),$G99,$J99),"")</f>
        <v/>
      </c>
      <c r="R99" s="102" t="str">
        <f>IF(AND($B99&gt;0,$C99&gt;0,$D99&gt;0,NOT(ISBLANK($H99))),_xlfn.NORM.INV(ABS(VLOOKUP($L$1,VLookups!$A$38:$B$39,2,FALSE)-R$3),$G99,$J99),"")</f>
        <v/>
      </c>
      <c r="S99" s="101" t="str">
        <f>IF(AND($B99&gt;0,$C99&gt;0,$D99&gt;0,NOT(ISBLANK($H99))),_xlfn.NORM.INV(ABS(VLOOKUP($L$1,VLookups!$A$38:$B$39,2,FALSE)-S$3),$G99,$J99),"")</f>
        <v/>
      </c>
      <c r="T99" s="5"/>
      <c r="U99" s="178" t="str">
        <f t="shared" si="514"/>
        <v/>
      </c>
      <c r="V99" s="52" t="str">
        <f t="shared" ref="V99:AO99" si="707">IF(ISNONTEXT($U99),W99-$U99,"")</f>
        <v/>
      </c>
      <c r="W99" s="52" t="str">
        <f t="shared" si="707"/>
        <v/>
      </c>
      <c r="X99" s="52" t="str">
        <f t="shared" si="707"/>
        <v/>
      </c>
      <c r="Y99" s="52" t="str">
        <f t="shared" si="707"/>
        <v/>
      </c>
      <c r="Z99" s="52" t="str">
        <f t="shared" si="707"/>
        <v/>
      </c>
      <c r="AA99" s="52" t="str">
        <f t="shared" si="707"/>
        <v/>
      </c>
      <c r="AB99" s="52" t="str">
        <f t="shared" si="707"/>
        <v/>
      </c>
      <c r="AC99" s="52" t="str">
        <f t="shared" si="707"/>
        <v/>
      </c>
      <c r="AD99" s="52" t="str">
        <f t="shared" si="707"/>
        <v/>
      </c>
      <c r="AE99" s="52" t="str">
        <f t="shared" si="707"/>
        <v/>
      </c>
      <c r="AF99" s="52" t="str">
        <f t="shared" si="707"/>
        <v/>
      </c>
      <c r="AG99" s="52" t="str">
        <f t="shared" si="707"/>
        <v/>
      </c>
      <c r="AH99" s="52" t="str">
        <f t="shared" si="707"/>
        <v/>
      </c>
      <c r="AI99" s="52" t="str">
        <f t="shared" si="707"/>
        <v/>
      </c>
      <c r="AJ99" s="52" t="str">
        <f t="shared" si="707"/>
        <v/>
      </c>
      <c r="AK99" s="52" t="str">
        <f t="shared" si="707"/>
        <v/>
      </c>
      <c r="AL99" s="52" t="str">
        <f t="shared" si="707"/>
        <v/>
      </c>
      <c r="AM99" s="52" t="str">
        <f t="shared" si="707"/>
        <v/>
      </c>
      <c r="AN99" s="52" t="str">
        <f t="shared" si="707"/>
        <v/>
      </c>
      <c r="AO99" s="52" t="str">
        <f t="shared" si="707"/>
        <v/>
      </c>
      <c r="AP99" s="193" t="str">
        <f t="shared" si="516"/>
        <v/>
      </c>
      <c r="AQ99" s="52" t="str">
        <f t="shared" ref="AQ99:DB99" si="708">IF(ISNONTEXT($U99),AP99+$U99,"")</f>
        <v/>
      </c>
      <c r="AR99" s="52" t="str">
        <f t="shared" si="708"/>
        <v/>
      </c>
      <c r="AS99" s="52" t="str">
        <f t="shared" si="708"/>
        <v/>
      </c>
      <c r="AT99" s="52" t="str">
        <f t="shared" si="708"/>
        <v/>
      </c>
      <c r="AU99" s="52" t="str">
        <f t="shared" si="708"/>
        <v/>
      </c>
      <c r="AV99" s="52" t="str">
        <f t="shared" si="708"/>
        <v/>
      </c>
      <c r="AW99" s="52" t="str">
        <f t="shared" si="708"/>
        <v/>
      </c>
      <c r="AX99" s="52" t="str">
        <f t="shared" si="708"/>
        <v/>
      </c>
      <c r="AY99" s="52" t="str">
        <f t="shared" si="708"/>
        <v/>
      </c>
      <c r="AZ99" s="52" t="str">
        <f t="shared" si="708"/>
        <v/>
      </c>
      <c r="BA99" s="52" t="str">
        <f t="shared" si="708"/>
        <v/>
      </c>
      <c r="BB99" s="52" t="str">
        <f t="shared" si="708"/>
        <v/>
      </c>
      <c r="BC99" s="52" t="str">
        <f t="shared" si="708"/>
        <v/>
      </c>
      <c r="BD99" s="52" t="str">
        <f t="shared" si="708"/>
        <v/>
      </c>
      <c r="BE99" s="52" t="str">
        <f t="shared" si="708"/>
        <v/>
      </c>
      <c r="BF99" s="52" t="str">
        <f t="shared" si="708"/>
        <v/>
      </c>
      <c r="BG99" s="52" t="str">
        <f t="shared" si="708"/>
        <v/>
      </c>
      <c r="BH99" s="52" t="str">
        <f t="shared" si="708"/>
        <v/>
      </c>
      <c r="BI99" s="52" t="str">
        <f t="shared" si="708"/>
        <v/>
      </c>
      <c r="BJ99" s="52" t="str">
        <f t="shared" si="708"/>
        <v/>
      </c>
      <c r="BK99" s="52" t="str">
        <f t="shared" si="708"/>
        <v/>
      </c>
      <c r="BL99" s="52" t="str">
        <f t="shared" si="708"/>
        <v/>
      </c>
      <c r="BM99" s="52" t="str">
        <f t="shared" si="708"/>
        <v/>
      </c>
      <c r="BN99" s="52" t="str">
        <f t="shared" si="708"/>
        <v/>
      </c>
      <c r="BO99" s="52" t="str">
        <f t="shared" si="708"/>
        <v/>
      </c>
      <c r="BP99" s="52" t="str">
        <f t="shared" si="708"/>
        <v/>
      </c>
      <c r="BQ99" s="52" t="str">
        <f t="shared" si="708"/>
        <v/>
      </c>
      <c r="BR99" s="52" t="str">
        <f t="shared" si="708"/>
        <v/>
      </c>
      <c r="BS99" s="52" t="str">
        <f t="shared" si="708"/>
        <v/>
      </c>
      <c r="BT99" s="52" t="str">
        <f t="shared" si="708"/>
        <v/>
      </c>
      <c r="BU99" s="52" t="str">
        <f t="shared" si="708"/>
        <v/>
      </c>
      <c r="BV99" s="52" t="str">
        <f t="shared" si="708"/>
        <v/>
      </c>
      <c r="BW99" s="52" t="str">
        <f t="shared" si="708"/>
        <v/>
      </c>
      <c r="BX99" s="52" t="str">
        <f t="shared" si="708"/>
        <v/>
      </c>
      <c r="BY99" s="52" t="str">
        <f t="shared" si="708"/>
        <v/>
      </c>
      <c r="BZ99" s="52" t="str">
        <f t="shared" si="708"/>
        <v/>
      </c>
      <c r="CA99" s="52" t="str">
        <f t="shared" si="708"/>
        <v/>
      </c>
      <c r="CB99" s="52" t="str">
        <f t="shared" si="708"/>
        <v/>
      </c>
      <c r="CC99" s="52" t="str">
        <f t="shared" si="708"/>
        <v/>
      </c>
      <c r="CD99" s="52" t="str">
        <f t="shared" si="708"/>
        <v/>
      </c>
      <c r="CE99" s="52" t="str">
        <f t="shared" si="708"/>
        <v/>
      </c>
      <c r="CF99" s="52" t="str">
        <f t="shared" si="708"/>
        <v/>
      </c>
      <c r="CG99" s="52" t="str">
        <f t="shared" si="708"/>
        <v/>
      </c>
      <c r="CH99" s="52" t="str">
        <f t="shared" si="708"/>
        <v/>
      </c>
      <c r="CI99" s="52" t="str">
        <f t="shared" si="708"/>
        <v/>
      </c>
      <c r="CJ99" s="52" t="str">
        <f t="shared" si="708"/>
        <v/>
      </c>
      <c r="CK99" s="52" t="str">
        <f t="shared" si="708"/>
        <v/>
      </c>
      <c r="CL99" s="52" t="str">
        <f t="shared" si="708"/>
        <v/>
      </c>
      <c r="CM99" s="52" t="str">
        <f t="shared" si="708"/>
        <v/>
      </c>
      <c r="CN99" s="52" t="str">
        <f t="shared" si="708"/>
        <v/>
      </c>
      <c r="CO99" s="52" t="str">
        <f t="shared" si="708"/>
        <v/>
      </c>
      <c r="CP99" s="52" t="str">
        <f t="shared" si="708"/>
        <v/>
      </c>
      <c r="CQ99" s="52" t="str">
        <f t="shared" si="708"/>
        <v/>
      </c>
      <c r="CR99" s="52" t="str">
        <f t="shared" si="708"/>
        <v/>
      </c>
      <c r="CS99" s="52" t="str">
        <f t="shared" si="708"/>
        <v/>
      </c>
      <c r="CT99" s="52" t="str">
        <f t="shared" si="708"/>
        <v/>
      </c>
      <c r="CU99" s="52" t="str">
        <f t="shared" si="708"/>
        <v/>
      </c>
      <c r="CV99" s="52" t="str">
        <f t="shared" si="708"/>
        <v/>
      </c>
      <c r="CW99" s="52" t="str">
        <f t="shared" si="708"/>
        <v/>
      </c>
      <c r="CX99" s="52" t="str">
        <f t="shared" si="708"/>
        <v/>
      </c>
      <c r="CY99" s="52" t="str">
        <f t="shared" si="708"/>
        <v/>
      </c>
      <c r="CZ99" s="52" t="str">
        <f t="shared" si="708"/>
        <v/>
      </c>
      <c r="DA99" s="52" t="str">
        <f t="shared" si="708"/>
        <v/>
      </c>
      <c r="DB99" s="52" t="str">
        <f t="shared" si="708"/>
        <v/>
      </c>
      <c r="DC99" s="52" t="str">
        <f t="shared" ref="DC99:DR99" si="709">IF(ISNONTEXT($U99),DB99+$U99,"")</f>
        <v/>
      </c>
      <c r="DD99" s="52" t="str">
        <f t="shared" si="709"/>
        <v/>
      </c>
      <c r="DE99" s="52" t="str">
        <f t="shared" si="709"/>
        <v/>
      </c>
      <c r="DF99" s="52" t="str">
        <f t="shared" si="709"/>
        <v/>
      </c>
      <c r="DG99" s="52" t="str">
        <f t="shared" si="709"/>
        <v/>
      </c>
      <c r="DH99" s="52" t="str">
        <f t="shared" si="709"/>
        <v/>
      </c>
      <c r="DI99" s="52" t="str">
        <f t="shared" si="709"/>
        <v/>
      </c>
      <c r="DJ99" s="52" t="str">
        <f t="shared" si="709"/>
        <v/>
      </c>
      <c r="DK99" s="52" t="str">
        <f t="shared" si="709"/>
        <v/>
      </c>
      <c r="DL99" s="52" t="str">
        <f t="shared" si="709"/>
        <v/>
      </c>
      <c r="DM99" s="52" t="str">
        <f t="shared" si="709"/>
        <v/>
      </c>
      <c r="DN99" s="52" t="str">
        <f t="shared" si="709"/>
        <v/>
      </c>
      <c r="DO99" s="52" t="str">
        <f t="shared" si="709"/>
        <v/>
      </c>
      <c r="DP99" s="52" t="str">
        <f t="shared" si="709"/>
        <v/>
      </c>
      <c r="DQ99" s="52" t="str">
        <f t="shared" si="709"/>
        <v/>
      </c>
      <c r="DR99" s="52" t="str">
        <f t="shared" si="709"/>
        <v/>
      </c>
      <c r="DS99" s="179" t="e">
        <f t="shared" si="537"/>
        <v>#N/A</v>
      </c>
      <c r="DT99" s="179" t="e">
        <f t="shared" si="538"/>
        <v>#N/A</v>
      </c>
      <c r="DU99" s="179" t="e">
        <f t="shared" si="539"/>
        <v>#N/A</v>
      </c>
      <c r="DV99" s="179" t="e">
        <f t="shared" si="540"/>
        <v>#N/A</v>
      </c>
      <c r="DW99" s="179" t="e">
        <f t="shared" si="541"/>
        <v>#N/A</v>
      </c>
      <c r="DX99" s="179" t="e">
        <f t="shared" si="542"/>
        <v>#N/A</v>
      </c>
      <c r="DY99" s="179" t="e">
        <f t="shared" si="543"/>
        <v>#N/A</v>
      </c>
      <c r="DZ99" s="179" t="e">
        <f t="shared" si="544"/>
        <v>#N/A</v>
      </c>
      <c r="EA99" s="179" t="e">
        <f t="shared" si="545"/>
        <v>#N/A</v>
      </c>
      <c r="EB99" s="179" t="e">
        <f t="shared" si="546"/>
        <v>#N/A</v>
      </c>
      <c r="EC99" s="179" t="e">
        <f t="shared" si="547"/>
        <v>#N/A</v>
      </c>
      <c r="ED99" s="179" t="e">
        <f t="shared" si="548"/>
        <v>#N/A</v>
      </c>
      <c r="EE99" s="179" t="e">
        <f t="shared" si="549"/>
        <v>#N/A</v>
      </c>
      <c r="EF99" s="179" t="e">
        <f t="shared" si="550"/>
        <v>#N/A</v>
      </c>
      <c r="EG99" s="179" t="e">
        <f t="shared" si="551"/>
        <v>#N/A</v>
      </c>
      <c r="EH99" s="179" t="e">
        <f t="shared" si="552"/>
        <v>#N/A</v>
      </c>
      <c r="EI99" s="179" t="e">
        <f t="shared" si="553"/>
        <v>#N/A</v>
      </c>
      <c r="EJ99" s="179" t="e">
        <f t="shared" si="554"/>
        <v>#N/A</v>
      </c>
      <c r="EK99" s="179" t="e">
        <f t="shared" si="555"/>
        <v>#N/A</v>
      </c>
      <c r="EL99" s="179" t="e">
        <f t="shared" si="556"/>
        <v>#N/A</v>
      </c>
      <c r="EM99" s="179" t="e">
        <f t="shared" si="557"/>
        <v>#N/A</v>
      </c>
      <c r="EN99" s="179" t="e">
        <f t="shared" si="558"/>
        <v>#N/A</v>
      </c>
      <c r="EO99" s="179" t="e">
        <f t="shared" si="559"/>
        <v>#N/A</v>
      </c>
      <c r="EP99" s="179" t="e">
        <f t="shared" si="560"/>
        <v>#N/A</v>
      </c>
      <c r="EQ99" s="179" t="e">
        <f t="shared" si="561"/>
        <v>#N/A</v>
      </c>
      <c r="ER99" s="179" t="e">
        <f t="shared" si="562"/>
        <v>#N/A</v>
      </c>
      <c r="ES99" s="179" t="e">
        <f t="shared" si="563"/>
        <v>#N/A</v>
      </c>
      <c r="ET99" s="179" t="e">
        <f t="shared" si="564"/>
        <v>#N/A</v>
      </c>
      <c r="EU99" s="179" t="e">
        <f t="shared" si="565"/>
        <v>#N/A</v>
      </c>
      <c r="EV99" s="179" t="e">
        <f t="shared" si="566"/>
        <v>#N/A</v>
      </c>
      <c r="EW99" s="179" t="e">
        <f t="shared" si="567"/>
        <v>#N/A</v>
      </c>
      <c r="EX99" s="179" t="e">
        <f t="shared" si="568"/>
        <v>#N/A</v>
      </c>
      <c r="EY99" s="179" t="e">
        <f t="shared" si="569"/>
        <v>#N/A</v>
      </c>
      <c r="EZ99" s="179" t="e">
        <f t="shared" si="570"/>
        <v>#N/A</v>
      </c>
      <c r="FA99" s="179" t="e">
        <f t="shared" si="571"/>
        <v>#N/A</v>
      </c>
      <c r="FB99" s="179" t="e">
        <f t="shared" si="572"/>
        <v>#N/A</v>
      </c>
      <c r="FC99" s="179" t="e">
        <f t="shared" si="573"/>
        <v>#N/A</v>
      </c>
      <c r="FD99" s="179" t="e">
        <f t="shared" si="574"/>
        <v>#N/A</v>
      </c>
      <c r="FE99" s="179" t="e">
        <f t="shared" si="575"/>
        <v>#N/A</v>
      </c>
      <c r="FF99" s="179" t="e">
        <f t="shared" si="576"/>
        <v>#N/A</v>
      </c>
      <c r="FG99" s="179" t="e">
        <f t="shared" si="577"/>
        <v>#N/A</v>
      </c>
      <c r="FH99" s="179" t="e">
        <f t="shared" si="578"/>
        <v>#N/A</v>
      </c>
      <c r="FI99" s="179" t="e">
        <f t="shared" si="579"/>
        <v>#N/A</v>
      </c>
      <c r="FJ99" s="179" t="e">
        <f t="shared" si="580"/>
        <v>#N/A</v>
      </c>
      <c r="FK99" s="179" t="e">
        <f t="shared" si="581"/>
        <v>#N/A</v>
      </c>
      <c r="FL99" s="179" t="e">
        <f t="shared" si="582"/>
        <v>#N/A</v>
      </c>
      <c r="FM99" s="179" t="e">
        <f t="shared" si="583"/>
        <v>#N/A</v>
      </c>
      <c r="FN99" s="179" t="e">
        <f t="shared" si="584"/>
        <v>#N/A</v>
      </c>
      <c r="FO99" s="179" t="e">
        <f t="shared" si="585"/>
        <v>#N/A</v>
      </c>
      <c r="FP99" s="179" t="e">
        <f t="shared" si="586"/>
        <v>#N/A</v>
      </c>
      <c r="FQ99" s="179" t="e">
        <f t="shared" si="587"/>
        <v>#N/A</v>
      </c>
      <c r="FR99" s="179" t="e">
        <f t="shared" si="588"/>
        <v>#N/A</v>
      </c>
      <c r="FS99" s="179" t="e">
        <f t="shared" si="589"/>
        <v>#N/A</v>
      </c>
      <c r="FT99" s="179" t="e">
        <f t="shared" si="590"/>
        <v>#N/A</v>
      </c>
      <c r="FU99" s="179" t="e">
        <f t="shared" si="591"/>
        <v>#N/A</v>
      </c>
      <c r="FV99" s="179" t="e">
        <f t="shared" si="592"/>
        <v>#N/A</v>
      </c>
      <c r="FW99" s="179" t="e">
        <f t="shared" si="593"/>
        <v>#N/A</v>
      </c>
      <c r="FX99" s="179" t="e">
        <f t="shared" si="594"/>
        <v>#N/A</v>
      </c>
      <c r="FY99" s="179" t="e">
        <f t="shared" si="595"/>
        <v>#N/A</v>
      </c>
      <c r="FZ99" s="179" t="e">
        <f t="shared" si="596"/>
        <v>#N/A</v>
      </c>
      <c r="GA99" s="179" t="e">
        <f t="shared" si="597"/>
        <v>#N/A</v>
      </c>
      <c r="GB99" s="179" t="e">
        <f t="shared" si="598"/>
        <v>#N/A</v>
      </c>
      <c r="GC99" s="179" t="e">
        <f t="shared" si="599"/>
        <v>#N/A</v>
      </c>
      <c r="GD99" s="179" t="e">
        <f t="shared" si="600"/>
        <v>#N/A</v>
      </c>
      <c r="GE99" s="179" t="e">
        <f t="shared" si="601"/>
        <v>#N/A</v>
      </c>
      <c r="GF99" s="179" t="e">
        <f t="shared" si="602"/>
        <v>#N/A</v>
      </c>
      <c r="GG99" s="179" t="e">
        <f t="shared" si="603"/>
        <v>#N/A</v>
      </c>
      <c r="GH99" s="179" t="e">
        <f t="shared" si="604"/>
        <v>#N/A</v>
      </c>
      <c r="GI99" s="179" t="e">
        <f t="shared" si="605"/>
        <v>#N/A</v>
      </c>
      <c r="GJ99" s="179" t="e">
        <f t="shared" si="606"/>
        <v>#N/A</v>
      </c>
      <c r="GK99" s="179" t="e">
        <f t="shared" si="607"/>
        <v>#N/A</v>
      </c>
      <c r="GL99" s="179" t="e">
        <f t="shared" si="608"/>
        <v>#N/A</v>
      </c>
      <c r="GM99" s="179" t="e">
        <f t="shared" si="609"/>
        <v>#N/A</v>
      </c>
      <c r="GN99" s="179" t="e">
        <f t="shared" si="610"/>
        <v>#N/A</v>
      </c>
      <c r="GO99" s="179" t="e">
        <f t="shared" si="611"/>
        <v>#N/A</v>
      </c>
      <c r="GP99" s="179" t="e">
        <f t="shared" si="612"/>
        <v>#N/A</v>
      </c>
      <c r="GQ99" s="179" t="e">
        <f t="shared" si="613"/>
        <v>#N/A</v>
      </c>
      <c r="GR99" s="179" t="e">
        <f t="shared" si="614"/>
        <v>#N/A</v>
      </c>
      <c r="GS99" s="179" t="e">
        <f t="shared" si="615"/>
        <v>#N/A</v>
      </c>
      <c r="GT99" s="179" t="e">
        <f t="shared" si="616"/>
        <v>#N/A</v>
      </c>
      <c r="GU99" s="179" t="e">
        <f t="shared" si="617"/>
        <v>#N/A</v>
      </c>
      <c r="GV99" s="179" t="e">
        <f t="shared" si="618"/>
        <v>#N/A</v>
      </c>
      <c r="GW99" s="179" t="e">
        <f t="shared" si="619"/>
        <v>#N/A</v>
      </c>
      <c r="GX99" s="179" t="e">
        <f t="shared" si="620"/>
        <v>#N/A</v>
      </c>
      <c r="GY99" s="179" t="e">
        <f t="shared" si="621"/>
        <v>#N/A</v>
      </c>
      <c r="GZ99" s="179" t="e">
        <f t="shared" si="622"/>
        <v>#N/A</v>
      </c>
      <c r="HA99" s="179" t="e">
        <f t="shared" si="623"/>
        <v>#N/A</v>
      </c>
      <c r="HB99" s="179" t="e">
        <f t="shared" si="624"/>
        <v>#N/A</v>
      </c>
      <c r="HC99" s="179" t="e">
        <f t="shared" si="625"/>
        <v>#N/A</v>
      </c>
      <c r="HD99" s="179" t="e">
        <f t="shared" si="626"/>
        <v>#N/A</v>
      </c>
      <c r="HE99" s="179" t="e">
        <f t="shared" si="627"/>
        <v>#N/A</v>
      </c>
      <c r="HF99" s="179" t="e">
        <f t="shared" si="628"/>
        <v>#N/A</v>
      </c>
      <c r="HG99" s="179" t="e">
        <f t="shared" si="629"/>
        <v>#N/A</v>
      </c>
      <c r="HH99" s="179" t="e">
        <f t="shared" si="630"/>
        <v>#N/A</v>
      </c>
      <c r="HI99" s="179" t="e">
        <f t="shared" si="631"/>
        <v>#N/A</v>
      </c>
      <c r="HJ99" s="179" t="e">
        <f t="shared" si="632"/>
        <v>#N/A</v>
      </c>
      <c r="HK99" s="179" t="e">
        <f t="shared" si="633"/>
        <v>#N/A</v>
      </c>
      <c r="HL99" s="179" t="e">
        <f t="shared" si="634"/>
        <v>#N/A</v>
      </c>
      <c r="HM99" s="179" t="e">
        <f t="shared" si="635"/>
        <v>#N/A</v>
      </c>
      <c r="HN99" s="179" t="e">
        <f t="shared" si="636"/>
        <v>#N/A</v>
      </c>
      <c r="HO99" s="179" t="e">
        <f t="shared" si="637"/>
        <v>#N/A</v>
      </c>
    </row>
    <row r="100" spans="1:223" hidden="1" x14ac:dyDescent="0.25">
      <c r="A100" s="4">
        <v>97</v>
      </c>
      <c r="B100" s="104" t="str">
        <f t="shared" si="511"/>
        <v/>
      </c>
      <c r="C100" s="103"/>
      <c r="D100" s="104" t="str">
        <f t="shared" si="512"/>
        <v/>
      </c>
      <c r="E100" s="38" t="str">
        <f t="shared" si="505"/>
        <v/>
      </c>
      <c r="F100" s="38" t="str">
        <f t="shared" si="506"/>
        <v/>
      </c>
      <c r="G100" s="81" t="str">
        <f t="shared" si="513"/>
        <v/>
      </c>
      <c r="H100" s="24"/>
      <c r="I100" s="61"/>
      <c r="J100" s="82" t="str">
        <f>IF(AND(B100&gt;0,C100&gt;0,D100&gt;0,NOT(ISBLANK(H100))),(D100-B100)*VLOOKUP(H100,VLookups!$A$2:$B$8,2,FALSE),"")</f>
        <v/>
      </c>
      <c r="K100" s="83" t="str">
        <f t="shared" si="507"/>
        <v/>
      </c>
      <c r="L100" s="103"/>
      <c r="M100" s="34" t="str">
        <f>IF(AND(L100&gt;0,C100&gt;0,J100&gt;0,NOT(ISBLANK(H100))),ABS(VLOOKUP($L$1,VLookups!$A$38:$B$39,2,FALSE)-_xlfn.NORM.DIST(L100,G100,J100,TRUE)),"")</f>
        <v/>
      </c>
      <c r="N100" s="102" t="str">
        <f>IF(AND($B100&gt;0,$C100&gt;0,$D100&gt;0,NOT(ISBLANK($H100))),_xlfn.NORM.INV(ABS(VLOOKUP($L$1,VLookups!$A$38:$B$39,2,FALSE)-N$3),$G100,$J100),"")</f>
        <v/>
      </c>
      <c r="O100" s="101" t="str">
        <f>IF(AND($B100&gt;0,$C100&gt;0,$D100&gt;0,NOT(ISBLANK($H100))),_xlfn.NORM.INV(ABS(VLOOKUP($L$1,VLookups!$A$38:$B$39,2,FALSE)-O$3),$G100,$J100),"")</f>
        <v/>
      </c>
      <c r="P100" s="102" t="str">
        <f>IF(AND($B100&gt;0,$C100&gt;0,$D100&gt;0,NOT(ISBLANK($H100))),_xlfn.NORM.INV(ABS(VLOOKUP($L$1,VLookups!$A$38:$B$39,2,FALSE)-P$3),$G100,$J100),"")</f>
        <v/>
      </c>
      <c r="Q100" s="101" t="str">
        <f>IF(AND($B100&gt;0,$C100&gt;0,$D100&gt;0,NOT(ISBLANK($H100))),_xlfn.NORM.INV(ABS(VLOOKUP($L$1,VLookups!$A$38:$B$39,2,FALSE)-Q$3),$G100,$J100),"")</f>
        <v/>
      </c>
      <c r="R100" s="102" t="str">
        <f>IF(AND($B100&gt;0,$C100&gt;0,$D100&gt;0,NOT(ISBLANK($H100))),_xlfn.NORM.INV(ABS(VLOOKUP($L$1,VLookups!$A$38:$B$39,2,FALSE)-R$3),$G100,$J100),"")</f>
        <v/>
      </c>
      <c r="S100" s="101" t="str">
        <f>IF(AND($B100&gt;0,$C100&gt;0,$D100&gt;0,NOT(ISBLANK($H100))),_xlfn.NORM.INV(ABS(VLOOKUP($L$1,VLookups!$A$38:$B$39,2,FALSE)-S$3),$G100,$J100),"")</f>
        <v/>
      </c>
      <c r="T100" s="5"/>
      <c r="U100" s="178" t="str">
        <f t="shared" si="514"/>
        <v/>
      </c>
      <c r="V100" s="52" t="str">
        <f t="shared" ref="V100:AO100" si="710">IF(ISNONTEXT($U100),W100-$U100,"")</f>
        <v/>
      </c>
      <c r="W100" s="52" t="str">
        <f t="shared" si="710"/>
        <v/>
      </c>
      <c r="X100" s="52" t="str">
        <f t="shared" si="710"/>
        <v/>
      </c>
      <c r="Y100" s="52" t="str">
        <f t="shared" si="710"/>
        <v/>
      </c>
      <c r="Z100" s="52" t="str">
        <f t="shared" si="710"/>
        <v/>
      </c>
      <c r="AA100" s="52" t="str">
        <f t="shared" si="710"/>
        <v/>
      </c>
      <c r="AB100" s="52" t="str">
        <f t="shared" si="710"/>
        <v/>
      </c>
      <c r="AC100" s="52" t="str">
        <f t="shared" si="710"/>
        <v/>
      </c>
      <c r="AD100" s="52" t="str">
        <f t="shared" si="710"/>
        <v/>
      </c>
      <c r="AE100" s="52" t="str">
        <f t="shared" si="710"/>
        <v/>
      </c>
      <c r="AF100" s="52" t="str">
        <f t="shared" si="710"/>
        <v/>
      </c>
      <c r="AG100" s="52" t="str">
        <f t="shared" si="710"/>
        <v/>
      </c>
      <c r="AH100" s="52" t="str">
        <f t="shared" si="710"/>
        <v/>
      </c>
      <c r="AI100" s="52" t="str">
        <f t="shared" si="710"/>
        <v/>
      </c>
      <c r="AJ100" s="52" t="str">
        <f t="shared" si="710"/>
        <v/>
      </c>
      <c r="AK100" s="52" t="str">
        <f t="shared" si="710"/>
        <v/>
      </c>
      <c r="AL100" s="52" t="str">
        <f t="shared" si="710"/>
        <v/>
      </c>
      <c r="AM100" s="52" t="str">
        <f t="shared" si="710"/>
        <v/>
      </c>
      <c r="AN100" s="52" t="str">
        <f t="shared" si="710"/>
        <v/>
      </c>
      <c r="AO100" s="52" t="str">
        <f t="shared" si="710"/>
        <v/>
      </c>
      <c r="AP100" s="193" t="str">
        <f t="shared" si="516"/>
        <v/>
      </c>
      <c r="AQ100" s="52" t="str">
        <f t="shared" ref="AQ100:DB100" si="711">IF(ISNONTEXT($U100),AP100+$U100,"")</f>
        <v/>
      </c>
      <c r="AR100" s="52" t="str">
        <f t="shared" si="711"/>
        <v/>
      </c>
      <c r="AS100" s="52" t="str">
        <f t="shared" si="711"/>
        <v/>
      </c>
      <c r="AT100" s="52" t="str">
        <f t="shared" si="711"/>
        <v/>
      </c>
      <c r="AU100" s="52" t="str">
        <f t="shared" si="711"/>
        <v/>
      </c>
      <c r="AV100" s="52" t="str">
        <f t="shared" si="711"/>
        <v/>
      </c>
      <c r="AW100" s="52" t="str">
        <f t="shared" si="711"/>
        <v/>
      </c>
      <c r="AX100" s="52" t="str">
        <f t="shared" si="711"/>
        <v/>
      </c>
      <c r="AY100" s="52" t="str">
        <f t="shared" si="711"/>
        <v/>
      </c>
      <c r="AZ100" s="52" t="str">
        <f t="shared" si="711"/>
        <v/>
      </c>
      <c r="BA100" s="52" t="str">
        <f t="shared" si="711"/>
        <v/>
      </c>
      <c r="BB100" s="52" t="str">
        <f t="shared" si="711"/>
        <v/>
      </c>
      <c r="BC100" s="52" t="str">
        <f t="shared" si="711"/>
        <v/>
      </c>
      <c r="BD100" s="52" t="str">
        <f t="shared" si="711"/>
        <v/>
      </c>
      <c r="BE100" s="52" t="str">
        <f t="shared" si="711"/>
        <v/>
      </c>
      <c r="BF100" s="52" t="str">
        <f t="shared" si="711"/>
        <v/>
      </c>
      <c r="BG100" s="52" t="str">
        <f t="shared" si="711"/>
        <v/>
      </c>
      <c r="BH100" s="52" t="str">
        <f t="shared" si="711"/>
        <v/>
      </c>
      <c r="BI100" s="52" t="str">
        <f t="shared" si="711"/>
        <v/>
      </c>
      <c r="BJ100" s="52" t="str">
        <f t="shared" si="711"/>
        <v/>
      </c>
      <c r="BK100" s="52" t="str">
        <f t="shared" si="711"/>
        <v/>
      </c>
      <c r="BL100" s="52" t="str">
        <f t="shared" si="711"/>
        <v/>
      </c>
      <c r="BM100" s="52" t="str">
        <f t="shared" si="711"/>
        <v/>
      </c>
      <c r="BN100" s="52" t="str">
        <f t="shared" si="711"/>
        <v/>
      </c>
      <c r="BO100" s="52" t="str">
        <f t="shared" si="711"/>
        <v/>
      </c>
      <c r="BP100" s="52" t="str">
        <f t="shared" si="711"/>
        <v/>
      </c>
      <c r="BQ100" s="52" t="str">
        <f t="shared" si="711"/>
        <v/>
      </c>
      <c r="BR100" s="52" t="str">
        <f t="shared" si="711"/>
        <v/>
      </c>
      <c r="BS100" s="52" t="str">
        <f t="shared" si="711"/>
        <v/>
      </c>
      <c r="BT100" s="52" t="str">
        <f t="shared" si="711"/>
        <v/>
      </c>
      <c r="BU100" s="52" t="str">
        <f t="shared" si="711"/>
        <v/>
      </c>
      <c r="BV100" s="52" t="str">
        <f t="shared" si="711"/>
        <v/>
      </c>
      <c r="BW100" s="52" t="str">
        <f t="shared" si="711"/>
        <v/>
      </c>
      <c r="BX100" s="52" t="str">
        <f t="shared" si="711"/>
        <v/>
      </c>
      <c r="BY100" s="52" t="str">
        <f t="shared" si="711"/>
        <v/>
      </c>
      <c r="BZ100" s="52" t="str">
        <f t="shared" si="711"/>
        <v/>
      </c>
      <c r="CA100" s="52" t="str">
        <f t="shared" si="711"/>
        <v/>
      </c>
      <c r="CB100" s="52" t="str">
        <f t="shared" si="711"/>
        <v/>
      </c>
      <c r="CC100" s="52" t="str">
        <f t="shared" si="711"/>
        <v/>
      </c>
      <c r="CD100" s="52" t="str">
        <f t="shared" si="711"/>
        <v/>
      </c>
      <c r="CE100" s="52" t="str">
        <f t="shared" si="711"/>
        <v/>
      </c>
      <c r="CF100" s="52" t="str">
        <f t="shared" si="711"/>
        <v/>
      </c>
      <c r="CG100" s="52" t="str">
        <f t="shared" si="711"/>
        <v/>
      </c>
      <c r="CH100" s="52" t="str">
        <f t="shared" si="711"/>
        <v/>
      </c>
      <c r="CI100" s="52" t="str">
        <f t="shared" si="711"/>
        <v/>
      </c>
      <c r="CJ100" s="52" t="str">
        <f t="shared" si="711"/>
        <v/>
      </c>
      <c r="CK100" s="52" t="str">
        <f t="shared" si="711"/>
        <v/>
      </c>
      <c r="CL100" s="52" t="str">
        <f t="shared" si="711"/>
        <v/>
      </c>
      <c r="CM100" s="52" t="str">
        <f t="shared" si="711"/>
        <v/>
      </c>
      <c r="CN100" s="52" t="str">
        <f t="shared" si="711"/>
        <v/>
      </c>
      <c r="CO100" s="52" t="str">
        <f t="shared" si="711"/>
        <v/>
      </c>
      <c r="CP100" s="52" t="str">
        <f t="shared" si="711"/>
        <v/>
      </c>
      <c r="CQ100" s="52" t="str">
        <f t="shared" si="711"/>
        <v/>
      </c>
      <c r="CR100" s="52" t="str">
        <f t="shared" si="711"/>
        <v/>
      </c>
      <c r="CS100" s="52" t="str">
        <f t="shared" si="711"/>
        <v/>
      </c>
      <c r="CT100" s="52" t="str">
        <f t="shared" si="711"/>
        <v/>
      </c>
      <c r="CU100" s="52" t="str">
        <f t="shared" si="711"/>
        <v/>
      </c>
      <c r="CV100" s="52" t="str">
        <f t="shared" si="711"/>
        <v/>
      </c>
      <c r="CW100" s="52" t="str">
        <f t="shared" si="711"/>
        <v/>
      </c>
      <c r="CX100" s="52" t="str">
        <f t="shared" si="711"/>
        <v/>
      </c>
      <c r="CY100" s="52" t="str">
        <f t="shared" si="711"/>
        <v/>
      </c>
      <c r="CZ100" s="52" t="str">
        <f t="shared" si="711"/>
        <v/>
      </c>
      <c r="DA100" s="52" t="str">
        <f t="shared" si="711"/>
        <v/>
      </c>
      <c r="DB100" s="52" t="str">
        <f t="shared" si="711"/>
        <v/>
      </c>
      <c r="DC100" s="52" t="str">
        <f t="shared" ref="DC100:DR100" si="712">IF(ISNONTEXT($U100),DB100+$U100,"")</f>
        <v/>
      </c>
      <c r="DD100" s="52" t="str">
        <f t="shared" si="712"/>
        <v/>
      </c>
      <c r="DE100" s="52" t="str">
        <f t="shared" si="712"/>
        <v/>
      </c>
      <c r="DF100" s="52" t="str">
        <f t="shared" si="712"/>
        <v/>
      </c>
      <c r="DG100" s="52" t="str">
        <f t="shared" si="712"/>
        <v/>
      </c>
      <c r="DH100" s="52" t="str">
        <f t="shared" si="712"/>
        <v/>
      </c>
      <c r="DI100" s="52" t="str">
        <f t="shared" si="712"/>
        <v/>
      </c>
      <c r="DJ100" s="52" t="str">
        <f t="shared" si="712"/>
        <v/>
      </c>
      <c r="DK100" s="52" t="str">
        <f t="shared" si="712"/>
        <v/>
      </c>
      <c r="DL100" s="52" t="str">
        <f t="shared" si="712"/>
        <v/>
      </c>
      <c r="DM100" s="52" t="str">
        <f t="shared" si="712"/>
        <v/>
      </c>
      <c r="DN100" s="52" t="str">
        <f t="shared" si="712"/>
        <v/>
      </c>
      <c r="DO100" s="52" t="str">
        <f t="shared" si="712"/>
        <v/>
      </c>
      <c r="DP100" s="52" t="str">
        <f t="shared" si="712"/>
        <v/>
      </c>
      <c r="DQ100" s="52" t="str">
        <f t="shared" si="712"/>
        <v/>
      </c>
      <c r="DR100" s="52" t="str">
        <f t="shared" si="712"/>
        <v/>
      </c>
      <c r="DS100" s="179" t="e">
        <f t="shared" si="537"/>
        <v>#N/A</v>
      </c>
      <c r="DT100" s="179" t="e">
        <f t="shared" si="538"/>
        <v>#N/A</v>
      </c>
      <c r="DU100" s="179" t="e">
        <f t="shared" si="539"/>
        <v>#N/A</v>
      </c>
      <c r="DV100" s="179" t="e">
        <f t="shared" si="540"/>
        <v>#N/A</v>
      </c>
      <c r="DW100" s="179" t="e">
        <f t="shared" si="541"/>
        <v>#N/A</v>
      </c>
      <c r="DX100" s="179" t="e">
        <f t="shared" si="542"/>
        <v>#N/A</v>
      </c>
      <c r="DY100" s="179" t="e">
        <f t="shared" si="543"/>
        <v>#N/A</v>
      </c>
      <c r="DZ100" s="179" t="e">
        <f t="shared" si="544"/>
        <v>#N/A</v>
      </c>
      <c r="EA100" s="179" t="e">
        <f t="shared" si="545"/>
        <v>#N/A</v>
      </c>
      <c r="EB100" s="179" t="e">
        <f t="shared" si="546"/>
        <v>#N/A</v>
      </c>
      <c r="EC100" s="179" t="e">
        <f t="shared" si="547"/>
        <v>#N/A</v>
      </c>
      <c r="ED100" s="179" t="e">
        <f t="shared" si="548"/>
        <v>#N/A</v>
      </c>
      <c r="EE100" s="179" t="e">
        <f t="shared" si="549"/>
        <v>#N/A</v>
      </c>
      <c r="EF100" s="179" t="e">
        <f t="shared" si="550"/>
        <v>#N/A</v>
      </c>
      <c r="EG100" s="179" t="e">
        <f t="shared" si="551"/>
        <v>#N/A</v>
      </c>
      <c r="EH100" s="179" t="e">
        <f t="shared" si="552"/>
        <v>#N/A</v>
      </c>
      <c r="EI100" s="179" t="e">
        <f t="shared" si="553"/>
        <v>#N/A</v>
      </c>
      <c r="EJ100" s="179" t="e">
        <f t="shared" si="554"/>
        <v>#N/A</v>
      </c>
      <c r="EK100" s="179" t="e">
        <f t="shared" si="555"/>
        <v>#N/A</v>
      </c>
      <c r="EL100" s="179" t="e">
        <f t="shared" si="556"/>
        <v>#N/A</v>
      </c>
      <c r="EM100" s="179" t="e">
        <f t="shared" si="557"/>
        <v>#N/A</v>
      </c>
      <c r="EN100" s="179" t="e">
        <f t="shared" si="558"/>
        <v>#N/A</v>
      </c>
      <c r="EO100" s="179" t="e">
        <f t="shared" si="559"/>
        <v>#N/A</v>
      </c>
      <c r="EP100" s="179" t="e">
        <f t="shared" si="560"/>
        <v>#N/A</v>
      </c>
      <c r="EQ100" s="179" t="e">
        <f t="shared" si="561"/>
        <v>#N/A</v>
      </c>
      <c r="ER100" s="179" t="e">
        <f t="shared" si="562"/>
        <v>#N/A</v>
      </c>
      <c r="ES100" s="179" t="e">
        <f t="shared" si="563"/>
        <v>#N/A</v>
      </c>
      <c r="ET100" s="179" t="e">
        <f t="shared" si="564"/>
        <v>#N/A</v>
      </c>
      <c r="EU100" s="179" t="e">
        <f t="shared" si="565"/>
        <v>#N/A</v>
      </c>
      <c r="EV100" s="179" t="e">
        <f t="shared" si="566"/>
        <v>#N/A</v>
      </c>
      <c r="EW100" s="179" t="e">
        <f t="shared" si="567"/>
        <v>#N/A</v>
      </c>
      <c r="EX100" s="179" t="e">
        <f t="shared" si="568"/>
        <v>#N/A</v>
      </c>
      <c r="EY100" s="179" t="e">
        <f t="shared" si="569"/>
        <v>#N/A</v>
      </c>
      <c r="EZ100" s="179" t="e">
        <f t="shared" si="570"/>
        <v>#N/A</v>
      </c>
      <c r="FA100" s="179" t="e">
        <f t="shared" si="571"/>
        <v>#N/A</v>
      </c>
      <c r="FB100" s="179" t="e">
        <f t="shared" si="572"/>
        <v>#N/A</v>
      </c>
      <c r="FC100" s="179" t="e">
        <f t="shared" si="573"/>
        <v>#N/A</v>
      </c>
      <c r="FD100" s="179" t="e">
        <f t="shared" si="574"/>
        <v>#N/A</v>
      </c>
      <c r="FE100" s="179" t="e">
        <f t="shared" si="575"/>
        <v>#N/A</v>
      </c>
      <c r="FF100" s="179" t="e">
        <f t="shared" si="576"/>
        <v>#N/A</v>
      </c>
      <c r="FG100" s="179" t="e">
        <f t="shared" si="577"/>
        <v>#N/A</v>
      </c>
      <c r="FH100" s="179" t="e">
        <f t="shared" si="578"/>
        <v>#N/A</v>
      </c>
      <c r="FI100" s="179" t="e">
        <f t="shared" si="579"/>
        <v>#N/A</v>
      </c>
      <c r="FJ100" s="179" t="e">
        <f t="shared" si="580"/>
        <v>#N/A</v>
      </c>
      <c r="FK100" s="179" t="e">
        <f t="shared" si="581"/>
        <v>#N/A</v>
      </c>
      <c r="FL100" s="179" t="e">
        <f t="shared" si="582"/>
        <v>#N/A</v>
      </c>
      <c r="FM100" s="179" t="e">
        <f t="shared" si="583"/>
        <v>#N/A</v>
      </c>
      <c r="FN100" s="179" t="e">
        <f t="shared" si="584"/>
        <v>#N/A</v>
      </c>
      <c r="FO100" s="179" t="e">
        <f t="shared" si="585"/>
        <v>#N/A</v>
      </c>
      <c r="FP100" s="179" t="e">
        <f t="shared" si="586"/>
        <v>#N/A</v>
      </c>
      <c r="FQ100" s="179" t="e">
        <f t="shared" si="587"/>
        <v>#N/A</v>
      </c>
      <c r="FR100" s="179" t="e">
        <f t="shared" si="588"/>
        <v>#N/A</v>
      </c>
      <c r="FS100" s="179" t="e">
        <f t="shared" si="589"/>
        <v>#N/A</v>
      </c>
      <c r="FT100" s="179" t="e">
        <f t="shared" si="590"/>
        <v>#N/A</v>
      </c>
      <c r="FU100" s="179" t="e">
        <f t="shared" si="591"/>
        <v>#N/A</v>
      </c>
      <c r="FV100" s="179" t="e">
        <f t="shared" si="592"/>
        <v>#N/A</v>
      </c>
      <c r="FW100" s="179" t="e">
        <f t="shared" si="593"/>
        <v>#N/A</v>
      </c>
      <c r="FX100" s="179" t="e">
        <f t="shared" si="594"/>
        <v>#N/A</v>
      </c>
      <c r="FY100" s="179" t="e">
        <f t="shared" si="595"/>
        <v>#N/A</v>
      </c>
      <c r="FZ100" s="179" t="e">
        <f t="shared" si="596"/>
        <v>#N/A</v>
      </c>
      <c r="GA100" s="179" t="e">
        <f t="shared" si="597"/>
        <v>#N/A</v>
      </c>
      <c r="GB100" s="179" t="e">
        <f t="shared" si="598"/>
        <v>#N/A</v>
      </c>
      <c r="GC100" s="179" t="e">
        <f t="shared" si="599"/>
        <v>#N/A</v>
      </c>
      <c r="GD100" s="179" t="e">
        <f t="shared" si="600"/>
        <v>#N/A</v>
      </c>
      <c r="GE100" s="179" t="e">
        <f t="shared" si="601"/>
        <v>#N/A</v>
      </c>
      <c r="GF100" s="179" t="e">
        <f t="shared" si="602"/>
        <v>#N/A</v>
      </c>
      <c r="GG100" s="179" t="e">
        <f t="shared" si="603"/>
        <v>#N/A</v>
      </c>
      <c r="GH100" s="179" t="e">
        <f t="shared" si="604"/>
        <v>#N/A</v>
      </c>
      <c r="GI100" s="179" t="e">
        <f t="shared" si="605"/>
        <v>#N/A</v>
      </c>
      <c r="GJ100" s="179" t="e">
        <f t="shared" si="606"/>
        <v>#N/A</v>
      </c>
      <c r="GK100" s="179" t="e">
        <f t="shared" si="607"/>
        <v>#N/A</v>
      </c>
      <c r="GL100" s="179" t="e">
        <f t="shared" si="608"/>
        <v>#N/A</v>
      </c>
      <c r="GM100" s="179" t="e">
        <f t="shared" si="609"/>
        <v>#N/A</v>
      </c>
      <c r="GN100" s="179" t="e">
        <f t="shared" si="610"/>
        <v>#N/A</v>
      </c>
      <c r="GO100" s="179" t="e">
        <f t="shared" si="611"/>
        <v>#N/A</v>
      </c>
      <c r="GP100" s="179" t="e">
        <f t="shared" si="612"/>
        <v>#N/A</v>
      </c>
      <c r="GQ100" s="179" t="e">
        <f t="shared" si="613"/>
        <v>#N/A</v>
      </c>
      <c r="GR100" s="179" t="e">
        <f t="shared" si="614"/>
        <v>#N/A</v>
      </c>
      <c r="GS100" s="179" t="e">
        <f t="shared" si="615"/>
        <v>#N/A</v>
      </c>
      <c r="GT100" s="179" t="e">
        <f t="shared" si="616"/>
        <v>#N/A</v>
      </c>
      <c r="GU100" s="179" t="e">
        <f t="shared" si="617"/>
        <v>#N/A</v>
      </c>
      <c r="GV100" s="179" t="e">
        <f t="shared" si="618"/>
        <v>#N/A</v>
      </c>
      <c r="GW100" s="179" t="e">
        <f t="shared" si="619"/>
        <v>#N/A</v>
      </c>
      <c r="GX100" s="179" t="e">
        <f t="shared" si="620"/>
        <v>#N/A</v>
      </c>
      <c r="GY100" s="179" t="e">
        <f t="shared" si="621"/>
        <v>#N/A</v>
      </c>
      <c r="GZ100" s="179" t="e">
        <f t="shared" si="622"/>
        <v>#N/A</v>
      </c>
      <c r="HA100" s="179" t="e">
        <f t="shared" si="623"/>
        <v>#N/A</v>
      </c>
      <c r="HB100" s="179" t="e">
        <f t="shared" si="624"/>
        <v>#N/A</v>
      </c>
      <c r="HC100" s="179" t="e">
        <f t="shared" si="625"/>
        <v>#N/A</v>
      </c>
      <c r="HD100" s="179" t="e">
        <f t="shared" si="626"/>
        <v>#N/A</v>
      </c>
      <c r="HE100" s="179" t="e">
        <f t="shared" si="627"/>
        <v>#N/A</v>
      </c>
      <c r="HF100" s="179" t="e">
        <f t="shared" si="628"/>
        <v>#N/A</v>
      </c>
      <c r="HG100" s="179" t="e">
        <f t="shared" si="629"/>
        <v>#N/A</v>
      </c>
      <c r="HH100" s="179" t="e">
        <f t="shared" si="630"/>
        <v>#N/A</v>
      </c>
      <c r="HI100" s="179" t="e">
        <f t="shared" si="631"/>
        <v>#N/A</v>
      </c>
      <c r="HJ100" s="179" t="e">
        <f t="shared" si="632"/>
        <v>#N/A</v>
      </c>
      <c r="HK100" s="179" t="e">
        <f t="shared" si="633"/>
        <v>#N/A</v>
      </c>
      <c r="HL100" s="179" t="e">
        <f t="shared" si="634"/>
        <v>#N/A</v>
      </c>
      <c r="HM100" s="179" t="e">
        <f t="shared" si="635"/>
        <v>#N/A</v>
      </c>
      <c r="HN100" s="179" t="e">
        <f t="shared" si="636"/>
        <v>#N/A</v>
      </c>
      <c r="HO100" s="179" t="e">
        <f t="shared" si="637"/>
        <v>#N/A</v>
      </c>
    </row>
    <row r="101" spans="1:223" hidden="1" x14ac:dyDescent="0.25">
      <c r="A101" s="4">
        <v>98</v>
      </c>
      <c r="B101" s="104" t="str">
        <f t="shared" si="511"/>
        <v/>
      </c>
      <c r="C101" s="103"/>
      <c r="D101" s="104" t="str">
        <f t="shared" si="512"/>
        <v/>
      </c>
      <c r="E101" s="38" t="str">
        <f t="shared" si="505"/>
        <v/>
      </c>
      <c r="F101" s="38" t="str">
        <f t="shared" si="506"/>
        <v/>
      </c>
      <c r="G101" s="81" t="str">
        <f t="shared" si="513"/>
        <v/>
      </c>
      <c r="H101" s="24"/>
      <c r="I101" s="61"/>
      <c r="J101" s="82" t="str">
        <f>IF(AND(B101&gt;0,C101&gt;0,D101&gt;0,NOT(ISBLANK(H101))),(D101-B101)*VLOOKUP(H101,VLookups!$A$2:$B$8,2,FALSE),"")</f>
        <v/>
      </c>
      <c r="K101" s="83" t="str">
        <f t="shared" si="507"/>
        <v/>
      </c>
      <c r="L101" s="103"/>
      <c r="M101" s="34" t="str">
        <f>IF(AND(L101&gt;0,C101&gt;0,J101&gt;0,NOT(ISBLANK(H101))),ABS(VLOOKUP($L$1,VLookups!$A$38:$B$39,2,FALSE)-_xlfn.NORM.DIST(L101,G101,J101,TRUE)),"")</f>
        <v/>
      </c>
      <c r="N101" s="102" t="str">
        <f>IF(AND($B101&gt;0,$C101&gt;0,$D101&gt;0,NOT(ISBLANK($H101))),_xlfn.NORM.INV(ABS(VLOOKUP($L$1,VLookups!$A$38:$B$39,2,FALSE)-N$3),$G101,$J101),"")</f>
        <v/>
      </c>
      <c r="O101" s="101" t="str">
        <f>IF(AND($B101&gt;0,$C101&gt;0,$D101&gt;0,NOT(ISBLANK($H101))),_xlfn.NORM.INV(ABS(VLOOKUP($L$1,VLookups!$A$38:$B$39,2,FALSE)-O$3),$G101,$J101),"")</f>
        <v/>
      </c>
      <c r="P101" s="102" t="str">
        <f>IF(AND($B101&gt;0,$C101&gt;0,$D101&gt;0,NOT(ISBLANK($H101))),_xlfn.NORM.INV(ABS(VLOOKUP($L$1,VLookups!$A$38:$B$39,2,FALSE)-P$3),$G101,$J101),"")</f>
        <v/>
      </c>
      <c r="Q101" s="101" t="str">
        <f>IF(AND($B101&gt;0,$C101&gt;0,$D101&gt;0,NOT(ISBLANK($H101))),_xlfn.NORM.INV(ABS(VLOOKUP($L$1,VLookups!$A$38:$B$39,2,FALSE)-Q$3),$G101,$J101),"")</f>
        <v/>
      </c>
      <c r="R101" s="102" t="str">
        <f>IF(AND($B101&gt;0,$C101&gt;0,$D101&gt;0,NOT(ISBLANK($H101))),_xlfn.NORM.INV(ABS(VLOOKUP($L$1,VLookups!$A$38:$B$39,2,FALSE)-R$3),$G101,$J101),"")</f>
        <v/>
      </c>
      <c r="S101" s="101" t="str">
        <f>IF(AND($B101&gt;0,$C101&gt;0,$D101&gt;0,NOT(ISBLANK($H101))),_xlfn.NORM.INV(ABS(VLOOKUP($L$1,VLookups!$A$38:$B$39,2,FALSE)-S$3),$G101,$J101),"")</f>
        <v/>
      </c>
      <c r="T101" s="5"/>
      <c r="U101" s="178" t="str">
        <f t="shared" si="514"/>
        <v/>
      </c>
      <c r="V101" s="52" t="str">
        <f t="shared" ref="V101:AO101" si="713">IF(ISNONTEXT($U101),W101-$U101,"")</f>
        <v/>
      </c>
      <c r="W101" s="52" t="str">
        <f t="shared" si="713"/>
        <v/>
      </c>
      <c r="X101" s="52" t="str">
        <f t="shared" si="713"/>
        <v/>
      </c>
      <c r="Y101" s="52" t="str">
        <f t="shared" si="713"/>
        <v/>
      </c>
      <c r="Z101" s="52" t="str">
        <f t="shared" si="713"/>
        <v/>
      </c>
      <c r="AA101" s="52" t="str">
        <f t="shared" si="713"/>
        <v/>
      </c>
      <c r="AB101" s="52" t="str">
        <f t="shared" si="713"/>
        <v/>
      </c>
      <c r="AC101" s="52" t="str">
        <f t="shared" si="713"/>
        <v/>
      </c>
      <c r="AD101" s="52" t="str">
        <f t="shared" si="713"/>
        <v/>
      </c>
      <c r="AE101" s="52" t="str">
        <f t="shared" si="713"/>
        <v/>
      </c>
      <c r="AF101" s="52" t="str">
        <f t="shared" si="713"/>
        <v/>
      </c>
      <c r="AG101" s="52" t="str">
        <f t="shared" si="713"/>
        <v/>
      </c>
      <c r="AH101" s="52" t="str">
        <f t="shared" si="713"/>
        <v/>
      </c>
      <c r="AI101" s="52" t="str">
        <f t="shared" si="713"/>
        <v/>
      </c>
      <c r="AJ101" s="52" t="str">
        <f t="shared" si="713"/>
        <v/>
      </c>
      <c r="AK101" s="52" t="str">
        <f t="shared" si="713"/>
        <v/>
      </c>
      <c r="AL101" s="52" t="str">
        <f t="shared" si="713"/>
        <v/>
      </c>
      <c r="AM101" s="52" t="str">
        <f t="shared" si="713"/>
        <v/>
      </c>
      <c r="AN101" s="52" t="str">
        <f t="shared" si="713"/>
        <v/>
      </c>
      <c r="AO101" s="52" t="str">
        <f t="shared" si="713"/>
        <v/>
      </c>
      <c r="AP101" s="193" t="str">
        <f t="shared" si="516"/>
        <v/>
      </c>
      <c r="AQ101" s="52" t="str">
        <f t="shared" ref="AQ101:DB101" si="714">IF(ISNONTEXT($U101),AP101+$U101,"")</f>
        <v/>
      </c>
      <c r="AR101" s="52" t="str">
        <f t="shared" si="714"/>
        <v/>
      </c>
      <c r="AS101" s="52" t="str">
        <f t="shared" si="714"/>
        <v/>
      </c>
      <c r="AT101" s="52" t="str">
        <f t="shared" si="714"/>
        <v/>
      </c>
      <c r="AU101" s="52" t="str">
        <f t="shared" si="714"/>
        <v/>
      </c>
      <c r="AV101" s="52" t="str">
        <f t="shared" si="714"/>
        <v/>
      </c>
      <c r="AW101" s="52" t="str">
        <f t="shared" si="714"/>
        <v/>
      </c>
      <c r="AX101" s="52" t="str">
        <f t="shared" si="714"/>
        <v/>
      </c>
      <c r="AY101" s="52" t="str">
        <f t="shared" si="714"/>
        <v/>
      </c>
      <c r="AZ101" s="52" t="str">
        <f t="shared" si="714"/>
        <v/>
      </c>
      <c r="BA101" s="52" t="str">
        <f t="shared" si="714"/>
        <v/>
      </c>
      <c r="BB101" s="52" t="str">
        <f t="shared" si="714"/>
        <v/>
      </c>
      <c r="BC101" s="52" t="str">
        <f t="shared" si="714"/>
        <v/>
      </c>
      <c r="BD101" s="52" t="str">
        <f t="shared" si="714"/>
        <v/>
      </c>
      <c r="BE101" s="52" t="str">
        <f t="shared" si="714"/>
        <v/>
      </c>
      <c r="BF101" s="52" t="str">
        <f t="shared" si="714"/>
        <v/>
      </c>
      <c r="BG101" s="52" t="str">
        <f t="shared" si="714"/>
        <v/>
      </c>
      <c r="BH101" s="52" t="str">
        <f t="shared" si="714"/>
        <v/>
      </c>
      <c r="BI101" s="52" t="str">
        <f t="shared" si="714"/>
        <v/>
      </c>
      <c r="BJ101" s="52" t="str">
        <f t="shared" si="714"/>
        <v/>
      </c>
      <c r="BK101" s="52" t="str">
        <f t="shared" si="714"/>
        <v/>
      </c>
      <c r="BL101" s="52" t="str">
        <f t="shared" si="714"/>
        <v/>
      </c>
      <c r="BM101" s="52" t="str">
        <f t="shared" si="714"/>
        <v/>
      </c>
      <c r="BN101" s="52" t="str">
        <f t="shared" si="714"/>
        <v/>
      </c>
      <c r="BO101" s="52" t="str">
        <f t="shared" si="714"/>
        <v/>
      </c>
      <c r="BP101" s="52" t="str">
        <f t="shared" si="714"/>
        <v/>
      </c>
      <c r="BQ101" s="52" t="str">
        <f t="shared" si="714"/>
        <v/>
      </c>
      <c r="BR101" s="52" t="str">
        <f t="shared" si="714"/>
        <v/>
      </c>
      <c r="BS101" s="52" t="str">
        <f t="shared" si="714"/>
        <v/>
      </c>
      <c r="BT101" s="52" t="str">
        <f t="shared" si="714"/>
        <v/>
      </c>
      <c r="BU101" s="52" t="str">
        <f t="shared" si="714"/>
        <v/>
      </c>
      <c r="BV101" s="52" t="str">
        <f t="shared" si="714"/>
        <v/>
      </c>
      <c r="BW101" s="52" t="str">
        <f t="shared" si="714"/>
        <v/>
      </c>
      <c r="BX101" s="52" t="str">
        <f t="shared" si="714"/>
        <v/>
      </c>
      <c r="BY101" s="52" t="str">
        <f t="shared" si="714"/>
        <v/>
      </c>
      <c r="BZ101" s="52" t="str">
        <f t="shared" si="714"/>
        <v/>
      </c>
      <c r="CA101" s="52" t="str">
        <f t="shared" si="714"/>
        <v/>
      </c>
      <c r="CB101" s="52" t="str">
        <f t="shared" si="714"/>
        <v/>
      </c>
      <c r="CC101" s="52" t="str">
        <f t="shared" si="714"/>
        <v/>
      </c>
      <c r="CD101" s="52" t="str">
        <f t="shared" si="714"/>
        <v/>
      </c>
      <c r="CE101" s="52" t="str">
        <f t="shared" si="714"/>
        <v/>
      </c>
      <c r="CF101" s="52" t="str">
        <f t="shared" si="714"/>
        <v/>
      </c>
      <c r="CG101" s="52" t="str">
        <f t="shared" si="714"/>
        <v/>
      </c>
      <c r="CH101" s="52" t="str">
        <f t="shared" si="714"/>
        <v/>
      </c>
      <c r="CI101" s="52" t="str">
        <f t="shared" si="714"/>
        <v/>
      </c>
      <c r="CJ101" s="52" t="str">
        <f t="shared" si="714"/>
        <v/>
      </c>
      <c r="CK101" s="52" t="str">
        <f t="shared" si="714"/>
        <v/>
      </c>
      <c r="CL101" s="52" t="str">
        <f t="shared" si="714"/>
        <v/>
      </c>
      <c r="CM101" s="52" t="str">
        <f t="shared" si="714"/>
        <v/>
      </c>
      <c r="CN101" s="52" t="str">
        <f t="shared" si="714"/>
        <v/>
      </c>
      <c r="CO101" s="52" t="str">
        <f t="shared" si="714"/>
        <v/>
      </c>
      <c r="CP101" s="52" t="str">
        <f t="shared" si="714"/>
        <v/>
      </c>
      <c r="CQ101" s="52" t="str">
        <f t="shared" si="714"/>
        <v/>
      </c>
      <c r="CR101" s="52" t="str">
        <f t="shared" si="714"/>
        <v/>
      </c>
      <c r="CS101" s="52" t="str">
        <f t="shared" si="714"/>
        <v/>
      </c>
      <c r="CT101" s="52" t="str">
        <f t="shared" si="714"/>
        <v/>
      </c>
      <c r="CU101" s="52" t="str">
        <f t="shared" si="714"/>
        <v/>
      </c>
      <c r="CV101" s="52" t="str">
        <f t="shared" si="714"/>
        <v/>
      </c>
      <c r="CW101" s="52" t="str">
        <f t="shared" si="714"/>
        <v/>
      </c>
      <c r="CX101" s="52" t="str">
        <f t="shared" si="714"/>
        <v/>
      </c>
      <c r="CY101" s="52" t="str">
        <f t="shared" si="714"/>
        <v/>
      </c>
      <c r="CZ101" s="52" t="str">
        <f t="shared" si="714"/>
        <v/>
      </c>
      <c r="DA101" s="52" t="str">
        <f t="shared" si="714"/>
        <v/>
      </c>
      <c r="DB101" s="52" t="str">
        <f t="shared" si="714"/>
        <v/>
      </c>
      <c r="DC101" s="52" t="str">
        <f t="shared" ref="DC101:DR101" si="715">IF(ISNONTEXT($U101),DB101+$U101,"")</f>
        <v/>
      </c>
      <c r="DD101" s="52" t="str">
        <f t="shared" si="715"/>
        <v/>
      </c>
      <c r="DE101" s="52" t="str">
        <f t="shared" si="715"/>
        <v/>
      </c>
      <c r="DF101" s="52" t="str">
        <f t="shared" si="715"/>
        <v/>
      </c>
      <c r="DG101" s="52" t="str">
        <f t="shared" si="715"/>
        <v/>
      </c>
      <c r="DH101" s="52" t="str">
        <f t="shared" si="715"/>
        <v/>
      </c>
      <c r="DI101" s="52" t="str">
        <f t="shared" si="715"/>
        <v/>
      </c>
      <c r="DJ101" s="52" t="str">
        <f t="shared" si="715"/>
        <v/>
      </c>
      <c r="DK101" s="52" t="str">
        <f t="shared" si="715"/>
        <v/>
      </c>
      <c r="DL101" s="52" t="str">
        <f t="shared" si="715"/>
        <v/>
      </c>
      <c r="DM101" s="52" t="str">
        <f t="shared" si="715"/>
        <v/>
      </c>
      <c r="DN101" s="52" t="str">
        <f t="shared" si="715"/>
        <v/>
      </c>
      <c r="DO101" s="52" t="str">
        <f t="shared" si="715"/>
        <v/>
      </c>
      <c r="DP101" s="52" t="str">
        <f t="shared" si="715"/>
        <v/>
      </c>
      <c r="DQ101" s="52" t="str">
        <f t="shared" si="715"/>
        <v/>
      </c>
      <c r="DR101" s="52" t="str">
        <f t="shared" si="715"/>
        <v/>
      </c>
      <c r="DS101" s="179" t="e">
        <f t="shared" si="537"/>
        <v>#N/A</v>
      </c>
      <c r="DT101" s="179" t="e">
        <f t="shared" si="538"/>
        <v>#N/A</v>
      </c>
      <c r="DU101" s="179" t="e">
        <f t="shared" si="539"/>
        <v>#N/A</v>
      </c>
      <c r="DV101" s="179" t="e">
        <f t="shared" si="540"/>
        <v>#N/A</v>
      </c>
      <c r="DW101" s="179" t="e">
        <f t="shared" si="541"/>
        <v>#N/A</v>
      </c>
      <c r="DX101" s="179" t="e">
        <f t="shared" si="542"/>
        <v>#N/A</v>
      </c>
      <c r="DY101" s="179" t="e">
        <f t="shared" si="543"/>
        <v>#N/A</v>
      </c>
      <c r="DZ101" s="179" t="e">
        <f t="shared" si="544"/>
        <v>#N/A</v>
      </c>
      <c r="EA101" s="179" t="e">
        <f t="shared" si="545"/>
        <v>#N/A</v>
      </c>
      <c r="EB101" s="179" t="e">
        <f t="shared" si="546"/>
        <v>#N/A</v>
      </c>
      <c r="EC101" s="179" t="e">
        <f t="shared" si="547"/>
        <v>#N/A</v>
      </c>
      <c r="ED101" s="179" t="e">
        <f t="shared" si="548"/>
        <v>#N/A</v>
      </c>
      <c r="EE101" s="179" t="e">
        <f t="shared" si="549"/>
        <v>#N/A</v>
      </c>
      <c r="EF101" s="179" t="e">
        <f t="shared" si="550"/>
        <v>#N/A</v>
      </c>
      <c r="EG101" s="179" t="e">
        <f t="shared" si="551"/>
        <v>#N/A</v>
      </c>
      <c r="EH101" s="179" t="e">
        <f t="shared" si="552"/>
        <v>#N/A</v>
      </c>
      <c r="EI101" s="179" t="e">
        <f t="shared" si="553"/>
        <v>#N/A</v>
      </c>
      <c r="EJ101" s="179" t="e">
        <f t="shared" si="554"/>
        <v>#N/A</v>
      </c>
      <c r="EK101" s="179" t="e">
        <f t="shared" si="555"/>
        <v>#N/A</v>
      </c>
      <c r="EL101" s="179" t="e">
        <f t="shared" si="556"/>
        <v>#N/A</v>
      </c>
      <c r="EM101" s="179" t="e">
        <f t="shared" si="557"/>
        <v>#N/A</v>
      </c>
      <c r="EN101" s="179" t="e">
        <f t="shared" si="558"/>
        <v>#N/A</v>
      </c>
      <c r="EO101" s="179" t="e">
        <f t="shared" si="559"/>
        <v>#N/A</v>
      </c>
      <c r="EP101" s="179" t="e">
        <f t="shared" si="560"/>
        <v>#N/A</v>
      </c>
      <c r="EQ101" s="179" t="e">
        <f t="shared" si="561"/>
        <v>#N/A</v>
      </c>
      <c r="ER101" s="179" t="e">
        <f t="shared" si="562"/>
        <v>#N/A</v>
      </c>
      <c r="ES101" s="179" t="e">
        <f t="shared" si="563"/>
        <v>#N/A</v>
      </c>
      <c r="ET101" s="179" t="e">
        <f t="shared" si="564"/>
        <v>#N/A</v>
      </c>
      <c r="EU101" s="179" t="e">
        <f t="shared" si="565"/>
        <v>#N/A</v>
      </c>
      <c r="EV101" s="179" t="e">
        <f t="shared" si="566"/>
        <v>#N/A</v>
      </c>
      <c r="EW101" s="179" t="e">
        <f t="shared" si="567"/>
        <v>#N/A</v>
      </c>
      <c r="EX101" s="179" t="e">
        <f t="shared" si="568"/>
        <v>#N/A</v>
      </c>
      <c r="EY101" s="179" t="e">
        <f t="shared" si="569"/>
        <v>#N/A</v>
      </c>
      <c r="EZ101" s="179" t="e">
        <f t="shared" si="570"/>
        <v>#N/A</v>
      </c>
      <c r="FA101" s="179" t="e">
        <f t="shared" si="571"/>
        <v>#N/A</v>
      </c>
      <c r="FB101" s="179" t="e">
        <f t="shared" si="572"/>
        <v>#N/A</v>
      </c>
      <c r="FC101" s="179" t="e">
        <f t="shared" si="573"/>
        <v>#N/A</v>
      </c>
      <c r="FD101" s="179" t="e">
        <f t="shared" si="574"/>
        <v>#N/A</v>
      </c>
      <c r="FE101" s="179" t="e">
        <f t="shared" si="575"/>
        <v>#N/A</v>
      </c>
      <c r="FF101" s="179" t="e">
        <f t="shared" si="576"/>
        <v>#N/A</v>
      </c>
      <c r="FG101" s="179" t="e">
        <f t="shared" si="577"/>
        <v>#N/A</v>
      </c>
      <c r="FH101" s="179" t="e">
        <f t="shared" si="578"/>
        <v>#N/A</v>
      </c>
      <c r="FI101" s="179" t="e">
        <f t="shared" si="579"/>
        <v>#N/A</v>
      </c>
      <c r="FJ101" s="179" t="e">
        <f t="shared" si="580"/>
        <v>#N/A</v>
      </c>
      <c r="FK101" s="179" t="e">
        <f t="shared" si="581"/>
        <v>#N/A</v>
      </c>
      <c r="FL101" s="179" t="e">
        <f t="shared" si="582"/>
        <v>#N/A</v>
      </c>
      <c r="FM101" s="179" t="e">
        <f t="shared" si="583"/>
        <v>#N/A</v>
      </c>
      <c r="FN101" s="179" t="e">
        <f t="shared" si="584"/>
        <v>#N/A</v>
      </c>
      <c r="FO101" s="179" t="e">
        <f t="shared" si="585"/>
        <v>#N/A</v>
      </c>
      <c r="FP101" s="179" t="e">
        <f t="shared" si="586"/>
        <v>#N/A</v>
      </c>
      <c r="FQ101" s="179" t="e">
        <f t="shared" si="587"/>
        <v>#N/A</v>
      </c>
      <c r="FR101" s="179" t="e">
        <f t="shared" si="588"/>
        <v>#N/A</v>
      </c>
      <c r="FS101" s="179" t="e">
        <f t="shared" si="589"/>
        <v>#N/A</v>
      </c>
      <c r="FT101" s="179" t="e">
        <f t="shared" si="590"/>
        <v>#N/A</v>
      </c>
      <c r="FU101" s="179" t="e">
        <f t="shared" si="591"/>
        <v>#N/A</v>
      </c>
      <c r="FV101" s="179" t="e">
        <f t="shared" si="592"/>
        <v>#N/A</v>
      </c>
      <c r="FW101" s="179" t="e">
        <f t="shared" si="593"/>
        <v>#N/A</v>
      </c>
      <c r="FX101" s="179" t="e">
        <f t="shared" si="594"/>
        <v>#N/A</v>
      </c>
      <c r="FY101" s="179" t="e">
        <f t="shared" si="595"/>
        <v>#N/A</v>
      </c>
      <c r="FZ101" s="179" t="e">
        <f t="shared" si="596"/>
        <v>#N/A</v>
      </c>
      <c r="GA101" s="179" t="e">
        <f t="shared" si="597"/>
        <v>#N/A</v>
      </c>
      <c r="GB101" s="179" t="e">
        <f t="shared" si="598"/>
        <v>#N/A</v>
      </c>
      <c r="GC101" s="179" t="e">
        <f t="shared" si="599"/>
        <v>#N/A</v>
      </c>
      <c r="GD101" s="179" t="e">
        <f t="shared" si="600"/>
        <v>#N/A</v>
      </c>
      <c r="GE101" s="179" t="e">
        <f t="shared" si="601"/>
        <v>#N/A</v>
      </c>
      <c r="GF101" s="179" t="e">
        <f t="shared" si="602"/>
        <v>#N/A</v>
      </c>
      <c r="GG101" s="179" t="e">
        <f t="shared" si="603"/>
        <v>#N/A</v>
      </c>
      <c r="GH101" s="179" t="e">
        <f t="shared" si="604"/>
        <v>#N/A</v>
      </c>
      <c r="GI101" s="179" t="e">
        <f t="shared" si="605"/>
        <v>#N/A</v>
      </c>
      <c r="GJ101" s="179" t="e">
        <f t="shared" si="606"/>
        <v>#N/A</v>
      </c>
      <c r="GK101" s="179" t="e">
        <f t="shared" si="607"/>
        <v>#N/A</v>
      </c>
      <c r="GL101" s="179" t="e">
        <f t="shared" si="608"/>
        <v>#N/A</v>
      </c>
      <c r="GM101" s="179" t="e">
        <f t="shared" si="609"/>
        <v>#N/A</v>
      </c>
      <c r="GN101" s="179" t="e">
        <f t="shared" si="610"/>
        <v>#N/A</v>
      </c>
      <c r="GO101" s="179" t="e">
        <f t="shared" si="611"/>
        <v>#N/A</v>
      </c>
      <c r="GP101" s="179" t="e">
        <f t="shared" si="612"/>
        <v>#N/A</v>
      </c>
      <c r="GQ101" s="179" t="e">
        <f t="shared" si="613"/>
        <v>#N/A</v>
      </c>
      <c r="GR101" s="179" t="e">
        <f t="shared" si="614"/>
        <v>#N/A</v>
      </c>
      <c r="GS101" s="179" t="e">
        <f t="shared" si="615"/>
        <v>#N/A</v>
      </c>
      <c r="GT101" s="179" t="e">
        <f t="shared" si="616"/>
        <v>#N/A</v>
      </c>
      <c r="GU101" s="179" t="e">
        <f t="shared" si="617"/>
        <v>#N/A</v>
      </c>
      <c r="GV101" s="179" t="e">
        <f t="shared" si="618"/>
        <v>#N/A</v>
      </c>
      <c r="GW101" s="179" t="e">
        <f t="shared" si="619"/>
        <v>#N/A</v>
      </c>
      <c r="GX101" s="179" t="e">
        <f t="shared" si="620"/>
        <v>#N/A</v>
      </c>
      <c r="GY101" s="179" t="e">
        <f t="shared" si="621"/>
        <v>#N/A</v>
      </c>
      <c r="GZ101" s="179" t="e">
        <f t="shared" si="622"/>
        <v>#N/A</v>
      </c>
      <c r="HA101" s="179" t="e">
        <f t="shared" si="623"/>
        <v>#N/A</v>
      </c>
      <c r="HB101" s="179" t="e">
        <f t="shared" si="624"/>
        <v>#N/A</v>
      </c>
      <c r="HC101" s="179" t="e">
        <f t="shared" si="625"/>
        <v>#N/A</v>
      </c>
      <c r="HD101" s="179" t="e">
        <f t="shared" si="626"/>
        <v>#N/A</v>
      </c>
      <c r="HE101" s="179" t="e">
        <f t="shared" si="627"/>
        <v>#N/A</v>
      </c>
      <c r="HF101" s="179" t="e">
        <f t="shared" si="628"/>
        <v>#N/A</v>
      </c>
      <c r="HG101" s="179" t="e">
        <f t="shared" si="629"/>
        <v>#N/A</v>
      </c>
      <c r="HH101" s="179" t="e">
        <f t="shared" si="630"/>
        <v>#N/A</v>
      </c>
      <c r="HI101" s="179" t="e">
        <f t="shared" si="631"/>
        <v>#N/A</v>
      </c>
      <c r="HJ101" s="179" t="e">
        <f t="shared" si="632"/>
        <v>#N/A</v>
      </c>
      <c r="HK101" s="179" t="e">
        <f t="shared" si="633"/>
        <v>#N/A</v>
      </c>
      <c r="HL101" s="179" t="e">
        <f t="shared" si="634"/>
        <v>#N/A</v>
      </c>
      <c r="HM101" s="179" t="e">
        <f t="shared" si="635"/>
        <v>#N/A</v>
      </c>
      <c r="HN101" s="179" t="e">
        <f t="shared" si="636"/>
        <v>#N/A</v>
      </c>
      <c r="HO101" s="179" t="e">
        <f t="shared" si="637"/>
        <v>#N/A</v>
      </c>
    </row>
    <row r="102" spans="1:223" hidden="1" x14ac:dyDescent="0.25">
      <c r="A102" s="4">
        <v>99</v>
      </c>
      <c r="B102" s="104" t="str">
        <f t="shared" si="511"/>
        <v/>
      </c>
      <c r="C102" s="103"/>
      <c r="D102" s="104" t="str">
        <f t="shared" si="512"/>
        <v/>
      </c>
      <c r="E102" s="38" t="str">
        <f t="shared" si="505"/>
        <v/>
      </c>
      <c r="F102" s="38" t="str">
        <f t="shared" si="506"/>
        <v/>
      </c>
      <c r="G102" s="81" t="str">
        <f t="shared" si="513"/>
        <v/>
      </c>
      <c r="H102" s="24"/>
      <c r="I102" s="61"/>
      <c r="J102" s="82" t="str">
        <f>IF(AND(B102&gt;0,C102&gt;0,D102&gt;0,NOT(ISBLANK(H102))),(D102-B102)*VLOOKUP(H102,VLookups!$A$2:$B$8,2,FALSE),"")</f>
        <v/>
      </c>
      <c r="K102" s="83" t="str">
        <f t="shared" si="507"/>
        <v/>
      </c>
      <c r="L102" s="103"/>
      <c r="M102" s="34" t="str">
        <f>IF(AND(L102&gt;0,C102&gt;0,J102&gt;0,NOT(ISBLANK(H102))),ABS(VLOOKUP($L$1,VLookups!$A$38:$B$39,2,FALSE)-_xlfn.NORM.DIST(L102,G102,J102,TRUE)),"")</f>
        <v/>
      </c>
      <c r="N102" s="102" t="str">
        <f>IF(AND($B102&gt;0,$C102&gt;0,$D102&gt;0,NOT(ISBLANK($H102))),_xlfn.NORM.INV(ABS(VLOOKUP($L$1,VLookups!$A$38:$B$39,2,FALSE)-N$3),$G102,$J102),"")</f>
        <v/>
      </c>
      <c r="O102" s="101" t="str">
        <f>IF(AND($B102&gt;0,$C102&gt;0,$D102&gt;0,NOT(ISBLANK($H102))),_xlfn.NORM.INV(ABS(VLOOKUP($L$1,VLookups!$A$38:$B$39,2,FALSE)-O$3),$G102,$J102),"")</f>
        <v/>
      </c>
      <c r="P102" s="102" t="str">
        <f>IF(AND($B102&gt;0,$C102&gt;0,$D102&gt;0,NOT(ISBLANK($H102))),_xlfn.NORM.INV(ABS(VLOOKUP($L$1,VLookups!$A$38:$B$39,2,FALSE)-P$3),$G102,$J102),"")</f>
        <v/>
      </c>
      <c r="Q102" s="101" t="str">
        <f>IF(AND($B102&gt;0,$C102&gt;0,$D102&gt;0,NOT(ISBLANK($H102))),_xlfn.NORM.INV(ABS(VLOOKUP($L$1,VLookups!$A$38:$B$39,2,FALSE)-Q$3),$G102,$J102),"")</f>
        <v/>
      </c>
      <c r="R102" s="102" t="str">
        <f>IF(AND($B102&gt;0,$C102&gt;0,$D102&gt;0,NOT(ISBLANK($H102))),_xlfn.NORM.INV(ABS(VLOOKUP($L$1,VLookups!$A$38:$B$39,2,FALSE)-R$3),$G102,$J102),"")</f>
        <v/>
      </c>
      <c r="S102" s="101" t="str">
        <f>IF(AND($B102&gt;0,$C102&gt;0,$D102&gt;0,NOT(ISBLANK($H102))),_xlfn.NORM.INV(ABS(VLOOKUP($L$1,VLookups!$A$38:$B$39,2,FALSE)-S$3),$G102,$J102),"")</f>
        <v/>
      </c>
      <c r="T102" s="5"/>
      <c r="U102" s="178" t="str">
        <f t="shared" si="514"/>
        <v/>
      </c>
      <c r="V102" s="52" t="str">
        <f t="shared" ref="V102:AO102" si="716">IF(ISNONTEXT($U102),W102-$U102,"")</f>
        <v/>
      </c>
      <c r="W102" s="52" t="str">
        <f t="shared" si="716"/>
        <v/>
      </c>
      <c r="X102" s="52" t="str">
        <f t="shared" si="716"/>
        <v/>
      </c>
      <c r="Y102" s="52" t="str">
        <f t="shared" si="716"/>
        <v/>
      </c>
      <c r="Z102" s="52" t="str">
        <f t="shared" si="716"/>
        <v/>
      </c>
      <c r="AA102" s="52" t="str">
        <f t="shared" si="716"/>
        <v/>
      </c>
      <c r="AB102" s="52" t="str">
        <f t="shared" si="716"/>
        <v/>
      </c>
      <c r="AC102" s="52" t="str">
        <f t="shared" si="716"/>
        <v/>
      </c>
      <c r="AD102" s="52" t="str">
        <f t="shared" si="716"/>
        <v/>
      </c>
      <c r="AE102" s="52" t="str">
        <f t="shared" si="716"/>
        <v/>
      </c>
      <c r="AF102" s="52" t="str">
        <f t="shared" si="716"/>
        <v/>
      </c>
      <c r="AG102" s="52" t="str">
        <f t="shared" si="716"/>
        <v/>
      </c>
      <c r="AH102" s="52" t="str">
        <f t="shared" si="716"/>
        <v/>
      </c>
      <c r="AI102" s="52" t="str">
        <f t="shared" si="716"/>
        <v/>
      </c>
      <c r="AJ102" s="52" t="str">
        <f t="shared" si="716"/>
        <v/>
      </c>
      <c r="AK102" s="52" t="str">
        <f t="shared" si="716"/>
        <v/>
      </c>
      <c r="AL102" s="52" t="str">
        <f t="shared" si="716"/>
        <v/>
      </c>
      <c r="AM102" s="52" t="str">
        <f t="shared" si="716"/>
        <v/>
      </c>
      <c r="AN102" s="52" t="str">
        <f t="shared" si="716"/>
        <v/>
      </c>
      <c r="AO102" s="52" t="str">
        <f t="shared" si="716"/>
        <v/>
      </c>
      <c r="AP102" s="193" t="str">
        <f t="shared" si="516"/>
        <v/>
      </c>
      <c r="AQ102" s="52" t="str">
        <f t="shared" ref="AQ102:DB102" si="717">IF(ISNONTEXT($U102),AP102+$U102,"")</f>
        <v/>
      </c>
      <c r="AR102" s="52" t="str">
        <f t="shared" si="717"/>
        <v/>
      </c>
      <c r="AS102" s="52" t="str">
        <f t="shared" si="717"/>
        <v/>
      </c>
      <c r="AT102" s="52" t="str">
        <f t="shared" si="717"/>
        <v/>
      </c>
      <c r="AU102" s="52" t="str">
        <f t="shared" si="717"/>
        <v/>
      </c>
      <c r="AV102" s="52" t="str">
        <f t="shared" si="717"/>
        <v/>
      </c>
      <c r="AW102" s="52" t="str">
        <f t="shared" si="717"/>
        <v/>
      </c>
      <c r="AX102" s="52" t="str">
        <f t="shared" si="717"/>
        <v/>
      </c>
      <c r="AY102" s="52" t="str">
        <f t="shared" si="717"/>
        <v/>
      </c>
      <c r="AZ102" s="52" t="str">
        <f t="shared" si="717"/>
        <v/>
      </c>
      <c r="BA102" s="52" t="str">
        <f t="shared" si="717"/>
        <v/>
      </c>
      <c r="BB102" s="52" t="str">
        <f t="shared" si="717"/>
        <v/>
      </c>
      <c r="BC102" s="52" t="str">
        <f t="shared" si="717"/>
        <v/>
      </c>
      <c r="BD102" s="52" t="str">
        <f t="shared" si="717"/>
        <v/>
      </c>
      <c r="BE102" s="52" t="str">
        <f t="shared" si="717"/>
        <v/>
      </c>
      <c r="BF102" s="52" t="str">
        <f t="shared" si="717"/>
        <v/>
      </c>
      <c r="BG102" s="52" t="str">
        <f t="shared" si="717"/>
        <v/>
      </c>
      <c r="BH102" s="52" t="str">
        <f t="shared" si="717"/>
        <v/>
      </c>
      <c r="BI102" s="52" t="str">
        <f t="shared" si="717"/>
        <v/>
      </c>
      <c r="BJ102" s="52" t="str">
        <f t="shared" si="717"/>
        <v/>
      </c>
      <c r="BK102" s="52" t="str">
        <f t="shared" si="717"/>
        <v/>
      </c>
      <c r="BL102" s="52" t="str">
        <f t="shared" si="717"/>
        <v/>
      </c>
      <c r="BM102" s="52" t="str">
        <f t="shared" si="717"/>
        <v/>
      </c>
      <c r="BN102" s="52" t="str">
        <f t="shared" si="717"/>
        <v/>
      </c>
      <c r="BO102" s="52" t="str">
        <f t="shared" si="717"/>
        <v/>
      </c>
      <c r="BP102" s="52" t="str">
        <f t="shared" si="717"/>
        <v/>
      </c>
      <c r="BQ102" s="52" t="str">
        <f t="shared" si="717"/>
        <v/>
      </c>
      <c r="BR102" s="52" t="str">
        <f t="shared" si="717"/>
        <v/>
      </c>
      <c r="BS102" s="52" t="str">
        <f t="shared" si="717"/>
        <v/>
      </c>
      <c r="BT102" s="52" t="str">
        <f t="shared" si="717"/>
        <v/>
      </c>
      <c r="BU102" s="52" t="str">
        <f t="shared" si="717"/>
        <v/>
      </c>
      <c r="BV102" s="52" t="str">
        <f t="shared" si="717"/>
        <v/>
      </c>
      <c r="BW102" s="52" t="str">
        <f t="shared" si="717"/>
        <v/>
      </c>
      <c r="BX102" s="52" t="str">
        <f t="shared" si="717"/>
        <v/>
      </c>
      <c r="BY102" s="52" t="str">
        <f t="shared" si="717"/>
        <v/>
      </c>
      <c r="BZ102" s="52" t="str">
        <f t="shared" si="717"/>
        <v/>
      </c>
      <c r="CA102" s="52" t="str">
        <f t="shared" si="717"/>
        <v/>
      </c>
      <c r="CB102" s="52" t="str">
        <f t="shared" si="717"/>
        <v/>
      </c>
      <c r="CC102" s="52" t="str">
        <f t="shared" si="717"/>
        <v/>
      </c>
      <c r="CD102" s="52" t="str">
        <f t="shared" si="717"/>
        <v/>
      </c>
      <c r="CE102" s="52" t="str">
        <f t="shared" si="717"/>
        <v/>
      </c>
      <c r="CF102" s="52" t="str">
        <f t="shared" si="717"/>
        <v/>
      </c>
      <c r="CG102" s="52" t="str">
        <f t="shared" si="717"/>
        <v/>
      </c>
      <c r="CH102" s="52" t="str">
        <f t="shared" si="717"/>
        <v/>
      </c>
      <c r="CI102" s="52" t="str">
        <f t="shared" si="717"/>
        <v/>
      </c>
      <c r="CJ102" s="52" t="str">
        <f t="shared" si="717"/>
        <v/>
      </c>
      <c r="CK102" s="52" t="str">
        <f t="shared" si="717"/>
        <v/>
      </c>
      <c r="CL102" s="52" t="str">
        <f t="shared" si="717"/>
        <v/>
      </c>
      <c r="CM102" s="52" t="str">
        <f t="shared" si="717"/>
        <v/>
      </c>
      <c r="CN102" s="52" t="str">
        <f t="shared" si="717"/>
        <v/>
      </c>
      <c r="CO102" s="52" t="str">
        <f t="shared" si="717"/>
        <v/>
      </c>
      <c r="CP102" s="52" t="str">
        <f t="shared" si="717"/>
        <v/>
      </c>
      <c r="CQ102" s="52" t="str">
        <f t="shared" si="717"/>
        <v/>
      </c>
      <c r="CR102" s="52" t="str">
        <f t="shared" si="717"/>
        <v/>
      </c>
      <c r="CS102" s="52" t="str">
        <f t="shared" si="717"/>
        <v/>
      </c>
      <c r="CT102" s="52" t="str">
        <f t="shared" si="717"/>
        <v/>
      </c>
      <c r="CU102" s="52" t="str">
        <f t="shared" si="717"/>
        <v/>
      </c>
      <c r="CV102" s="52" t="str">
        <f t="shared" si="717"/>
        <v/>
      </c>
      <c r="CW102" s="52" t="str">
        <f t="shared" si="717"/>
        <v/>
      </c>
      <c r="CX102" s="52" t="str">
        <f t="shared" si="717"/>
        <v/>
      </c>
      <c r="CY102" s="52" t="str">
        <f t="shared" si="717"/>
        <v/>
      </c>
      <c r="CZ102" s="52" t="str">
        <f t="shared" si="717"/>
        <v/>
      </c>
      <c r="DA102" s="52" t="str">
        <f t="shared" si="717"/>
        <v/>
      </c>
      <c r="DB102" s="52" t="str">
        <f t="shared" si="717"/>
        <v/>
      </c>
      <c r="DC102" s="52" t="str">
        <f t="shared" ref="DC102:DR102" si="718">IF(ISNONTEXT($U102),DB102+$U102,"")</f>
        <v/>
      </c>
      <c r="DD102" s="52" t="str">
        <f t="shared" si="718"/>
        <v/>
      </c>
      <c r="DE102" s="52" t="str">
        <f t="shared" si="718"/>
        <v/>
      </c>
      <c r="DF102" s="52" t="str">
        <f t="shared" si="718"/>
        <v/>
      </c>
      <c r="DG102" s="52" t="str">
        <f t="shared" si="718"/>
        <v/>
      </c>
      <c r="DH102" s="52" t="str">
        <f t="shared" si="718"/>
        <v/>
      </c>
      <c r="DI102" s="52" t="str">
        <f t="shared" si="718"/>
        <v/>
      </c>
      <c r="DJ102" s="52" t="str">
        <f t="shared" si="718"/>
        <v/>
      </c>
      <c r="DK102" s="52" t="str">
        <f t="shared" si="718"/>
        <v/>
      </c>
      <c r="DL102" s="52" t="str">
        <f t="shared" si="718"/>
        <v/>
      </c>
      <c r="DM102" s="52" t="str">
        <f t="shared" si="718"/>
        <v/>
      </c>
      <c r="DN102" s="52" t="str">
        <f t="shared" si="718"/>
        <v/>
      </c>
      <c r="DO102" s="52" t="str">
        <f t="shared" si="718"/>
        <v/>
      </c>
      <c r="DP102" s="52" t="str">
        <f t="shared" si="718"/>
        <v/>
      </c>
      <c r="DQ102" s="52" t="str">
        <f t="shared" si="718"/>
        <v/>
      </c>
      <c r="DR102" s="52" t="str">
        <f t="shared" si="718"/>
        <v/>
      </c>
      <c r="DS102" s="179" t="e">
        <f t="shared" si="537"/>
        <v>#N/A</v>
      </c>
      <c r="DT102" s="179" t="e">
        <f t="shared" si="538"/>
        <v>#N/A</v>
      </c>
      <c r="DU102" s="179" t="e">
        <f t="shared" si="539"/>
        <v>#N/A</v>
      </c>
      <c r="DV102" s="179" t="e">
        <f t="shared" si="540"/>
        <v>#N/A</v>
      </c>
      <c r="DW102" s="179" t="e">
        <f t="shared" si="541"/>
        <v>#N/A</v>
      </c>
      <c r="DX102" s="179" t="e">
        <f t="shared" si="542"/>
        <v>#N/A</v>
      </c>
      <c r="DY102" s="179" t="e">
        <f t="shared" si="543"/>
        <v>#N/A</v>
      </c>
      <c r="DZ102" s="179" t="e">
        <f t="shared" si="544"/>
        <v>#N/A</v>
      </c>
      <c r="EA102" s="179" t="e">
        <f t="shared" si="545"/>
        <v>#N/A</v>
      </c>
      <c r="EB102" s="179" t="e">
        <f t="shared" si="546"/>
        <v>#N/A</v>
      </c>
      <c r="EC102" s="179" t="e">
        <f t="shared" si="547"/>
        <v>#N/A</v>
      </c>
      <c r="ED102" s="179" t="e">
        <f t="shared" si="548"/>
        <v>#N/A</v>
      </c>
      <c r="EE102" s="179" t="e">
        <f t="shared" si="549"/>
        <v>#N/A</v>
      </c>
      <c r="EF102" s="179" t="e">
        <f t="shared" si="550"/>
        <v>#N/A</v>
      </c>
      <c r="EG102" s="179" t="e">
        <f t="shared" si="551"/>
        <v>#N/A</v>
      </c>
      <c r="EH102" s="179" t="e">
        <f t="shared" si="552"/>
        <v>#N/A</v>
      </c>
      <c r="EI102" s="179" t="e">
        <f t="shared" si="553"/>
        <v>#N/A</v>
      </c>
      <c r="EJ102" s="179" t="e">
        <f t="shared" si="554"/>
        <v>#N/A</v>
      </c>
      <c r="EK102" s="179" t="e">
        <f t="shared" si="555"/>
        <v>#N/A</v>
      </c>
      <c r="EL102" s="179" t="e">
        <f t="shared" si="556"/>
        <v>#N/A</v>
      </c>
      <c r="EM102" s="179" t="e">
        <f t="shared" si="557"/>
        <v>#N/A</v>
      </c>
      <c r="EN102" s="179" t="e">
        <f t="shared" si="558"/>
        <v>#N/A</v>
      </c>
      <c r="EO102" s="179" t="e">
        <f t="shared" si="559"/>
        <v>#N/A</v>
      </c>
      <c r="EP102" s="179" t="e">
        <f t="shared" si="560"/>
        <v>#N/A</v>
      </c>
      <c r="EQ102" s="179" t="e">
        <f t="shared" si="561"/>
        <v>#N/A</v>
      </c>
      <c r="ER102" s="179" t="e">
        <f t="shared" si="562"/>
        <v>#N/A</v>
      </c>
      <c r="ES102" s="179" t="e">
        <f t="shared" si="563"/>
        <v>#N/A</v>
      </c>
      <c r="ET102" s="179" t="e">
        <f t="shared" si="564"/>
        <v>#N/A</v>
      </c>
      <c r="EU102" s="179" t="e">
        <f t="shared" si="565"/>
        <v>#N/A</v>
      </c>
      <c r="EV102" s="179" t="e">
        <f t="shared" si="566"/>
        <v>#N/A</v>
      </c>
      <c r="EW102" s="179" t="e">
        <f t="shared" si="567"/>
        <v>#N/A</v>
      </c>
      <c r="EX102" s="179" t="e">
        <f t="shared" si="568"/>
        <v>#N/A</v>
      </c>
      <c r="EY102" s="179" t="e">
        <f t="shared" si="569"/>
        <v>#N/A</v>
      </c>
      <c r="EZ102" s="179" t="e">
        <f t="shared" si="570"/>
        <v>#N/A</v>
      </c>
      <c r="FA102" s="179" t="e">
        <f t="shared" si="571"/>
        <v>#N/A</v>
      </c>
      <c r="FB102" s="179" t="e">
        <f t="shared" si="572"/>
        <v>#N/A</v>
      </c>
      <c r="FC102" s="179" t="e">
        <f t="shared" si="573"/>
        <v>#N/A</v>
      </c>
      <c r="FD102" s="179" t="e">
        <f t="shared" si="574"/>
        <v>#N/A</v>
      </c>
      <c r="FE102" s="179" t="e">
        <f t="shared" si="575"/>
        <v>#N/A</v>
      </c>
      <c r="FF102" s="179" t="e">
        <f t="shared" si="576"/>
        <v>#N/A</v>
      </c>
      <c r="FG102" s="179" t="e">
        <f t="shared" si="577"/>
        <v>#N/A</v>
      </c>
      <c r="FH102" s="179" t="e">
        <f t="shared" si="578"/>
        <v>#N/A</v>
      </c>
      <c r="FI102" s="179" t="e">
        <f t="shared" si="579"/>
        <v>#N/A</v>
      </c>
      <c r="FJ102" s="179" t="e">
        <f t="shared" si="580"/>
        <v>#N/A</v>
      </c>
      <c r="FK102" s="179" t="e">
        <f t="shared" si="581"/>
        <v>#N/A</v>
      </c>
      <c r="FL102" s="179" t="e">
        <f t="shared" si="582"/>
        <v>#N/A</v>
      </c>
      <c r="FM102" s="179" t="e">
        <f t="shared" si="583"/>
        <v>#N/A</v>
      </c>
      <c r="FN102" s="179" t="e">
        <f t="shared" si="584"/>
        <v>#N/A</v>
      </c>
      <c r="FO102" s="179" t="e">
        <f t="shared" si="585"/>
        <v>#N/A</v>
      </c>
      <c r="FP102" s="179" t="e">
        <f t="shared" si="586"/>
        <v>#N/A</v>
      </c>
      <c r="FQ102" s="179" t="e">
        <f t="shared" si="587"/>
        <v>#N/A</v>
      </c>
      <c r="FR102" s="179" t="e">
        <f t="shared" si="588"/>
        <v>#N/A</v>
      </c>
      <c r="FS102" s="179" t="e">
        <f t="shared" si="589"/>
        <v>#N/A</v>
      </c>
      <c r="FT102" s="179" t="e">
        <f t="shared" si="590"/>
        <v>#N/A</v>
      </c>
      <c r="FU102" s="179" t="e">
        <f t="shared" si="591"/>
        <v>#N/A</v>
      </c>
      <c r="FV102" s="179" t="e">
        <f t="shared" si="592"/>
        <v>#N/A</v>
      </c>
      <c r="FW102" s="179" t="e">
        <f t="shared" si="593"/>
        <v>#N/A</v>
      </c>
      <c r="FX102" s="179" t="e">
        <f t="shared" si="594"/>
        <v>#N/A</v>
      </c>
      <c r="FY102" s="179" t="e">
        <f t="shared" si="595"/>
        <v>#N/A</v>
      </c>
      <c r="FZ102" s="179" t="e">
        <f t="shared" si="596"/>
        <v>#N/A</v>
      </c>
      <c r="GA102" s="179" t="e">
        <f t="shared" si="597"/>
        <v>#N/A</v>
      </c>
      <c r="GB102" s="179" t="e">
        <f t="shared" si="598"/>
        <v>#N/A</v>
      </c>
      <c r="GC102" s="179" t="e">
        <f t="shared" si="599"/>
        <v>#N/A</v>
      </c>
      <c r="GD102" s="179" t="e">
        <f t="shared" si="600"/>
        <v>#N/A</v>
      </c>
      <c r="GE102" s="179" t="e">
        <f t="shared" si="601"/>
        <v>#N/A</v>
      </c>
      <c r="GF102" s="179" t="e">
        <f t="shared" si="602"/>
        <v>#N/A</v>
      </c>
      <c r="GG102" s="179" t="e">
        <f t="shared" si="603"/>
        <v>#N/A</v>
      </c>
      <c r="GH102" s="179" t="e">
        <f t="shared" si="604"/>
        <v>#N/A</v>
      </c>
      <c r="GI102" s="179" t="e">
        <f t="shared" si="605"/>
        <v>#N/A</v>
      </c>
      <c r="GJ102" s="179" t="e">
        <f t="shared" si="606"/>
        <v>#N/A</v>
      </c>
      <c r="GK102" s="179" t="e">
        <f t="shared" si="607"/>
        <v>#N/A</v>
      </c>
      <c r="GL102" s="179" t="e">
        <f t="shared" si="608"/>
        <v>#N/A</v>
      </c>
      <c r="GM102" s="179" t="e">
        <f t="shared" si="609"/>
        <v>#N/A</v>
      </c>
      <c r="GN102" s="179" t="e">
        <f t="shared" si="610"/>
        <v>#N/A</v>
      </c>
      <c r="GO102" s="179" t="e">
        <f t="shared" si="611"/>
        <v>#N/A</v>
      </c>
      <c r="GP102" s="179" t="e">
        <f t="shared" si="612"/>
        <v>#N/A</v>
      </c>
      <c r="GQ102" s="179" t="e">
        <f t="shared" si="613"/>
        <v>#N/A</v>
      </c>
      <c r="GR102" s="179" t="e">
        <f t="shared" si="614"/>
        <v>#N/A</v>
      </c>
      <c r="GS102" s="179" t="e">
        <f t="shared" si="615"/>
        <v>#N/A</v>
      </c>
      <c r="GT102" s="179" t="e">
        <f t="shared" si="616"/>
        <v>#N/A</v>
      </c>
      <c r="GU102" s="179" t="e">
        <f t="shared" si="617"/>
        <v>#N/A</v>
      </c>
      <c r="GV102" s="179" t="e">
        <f t="shared" si="618"/>
        <v>#N/A</v>
      </c>
      <c r="GW102" s="179" t="e">
        <f t="shared" si="619"/>
        <v>#N/A</v>
      </c>
      <c r="GX102" s="179" t="e">
        <f t="shared" si="620"/>
        <v>#N/A</v>
      </c>
      <c r="GY102" s="179" t="e">
        <f t="shared" si="621"/>
        <v>#N/A</v>
      </c>
      <c r="GZ102" s="179" t="e">
        <f t="shared" si="622"/>
        <v>#N/A</v>
      </c>
      <c r="HA102" s="179" t="e">
        <f t="shared" si="623"/>
        <v>#N/A</v>
      </c>
      <c r="HB102" s="179" t="e">
        <f t="shared" si="624"/>
        <v>#N/A</v>
      </c>
      <c r="HC102" s="179" t="e">
        <f t="shared" si="625"/>
        <v>#N/A</v>
      </c>
      <c r="HD102" s="179" t="e">
        <f t="shared" si="626"/>
        <v>#N/A</v>
      </c>
      <c r="HE102" s="179" t="e">
        <f t="shared" si="627"/>
        <v>#N/A</v>
      </c>
      <c r="HF102" s="179" t="e">
        <f t="shared" si="628"/>
        <v>#N/A</v>
      </c>
      <c r="HG102" s="179" t="e">
        <f t="shared" si="629"/>
        <v>#N/A</v>
      </c>
      <c r="HH102" s="179" t="e">
        <f t="shared" si="630"/>
        <v>#N/A</v>
      </c>
      <c r="HI102" s="179" t="e">
        <f t="shared" si="631"/>
        <v>#N/A</v>
      </c>
      <c r="HJ102" s="179" t="e">
        <f t="shared" si="632"/>
        <v>#N/A</v>
      </c>
      <c r="HK102" s="179" t="e">
        <f t="shared" si="633"/>
        <v>#N/A</v>
      </c>
      <c r="HL102" s="179" t="e">
        <f t="shared" si="634"/>
        <v>#N/A</v>
      </c>
      <c r="HM102" s="179" t="e">
        <f t="shared" si="635"/>
        <v>#N/A</v>
      </c>
      <c r="HN102" s="179" t="e">
        <f t="shared" si="636"/>
        <v>#N/A</v>
      </c>
      <c r="HO102" s="179" t="e">
        <f t="shared" si="637"/>
        <v>#N/A</v>
      </c>
    </row>
    <row r="103" spans="1:223" hidden="1" x14ac:dyDescent="0.25">
      <c r="A103" s="4">
        <v>100</v>
      </c>
      <c r="B103" s="104" t="str">
        <f t="shared" si="511"/>
        <v/>
      </c>
      <c r="C103" s="103"/>
      <c r="D103" s="104" t="str">
        <f t="shared" si="512"/>
        <v/>
      </c>
      <c r="E103" s="38" t="str">
        <f t="shared" si="505"/>
        <v/>
      </c>
      <c r="F103" s="38" t="str">
        <f t="shared" si="506"/>
        <v/>
      </c>
      <c r="G103" s="81" t="str">
        <f t="shared" si="513"/>
        <v/>
      </c>
      <c r="H103" s="24"/>
      <c r="I103" s="61"/>
      <c r="J103" s="82" t="str">
        <f>IF(AND(B103&gt;0,C103&gt;0,D103&gt;0,NOT(ISBLANK(H103))),(D103-B103)*VLOOKUP(H103,VLookups!$A$2:$B$8,2,FALSE),"")</f>
        <v/>
      </c>
      <c r="K103" s="83" t="str">
        <f t="shared" si="507"/>
        <v/>
      </c>
      <c r="L103" s="103"/>
      <c r="M103" s="34" t="str">
        <f>IF(AND(L103&gt;0,C103&gt;0,J103&gt;0,NOT(ISBLANK(H103))),ABS(VLOOKUP($L$1,VLookups!$A$38:$B$39,2,FALSE)-_xlfn.NORM.DIST(L103,G103,J103,TRUE)),"")</f>
        <v/>
      </c>
      <c r="N103" s="102" t="str">
        <f>IF(AND($B103&gt;0,$C103&gt;0,$D103&gt;0,NOT(ISBLANK($H103))),_xlfn.NORM.INV(ABS(VLOOKUP($L$1,VLookups!$A$38:$B$39,2,FALSE)-N$3),$G103,$J103),"")</f>
        <v/>
      </c>
      <c r="O103" s="101" t="str">
        <f>IF(AND($B103&gt;0,$C103&gt;0,$D103&gt;0,NOT(ISBLANK($H103))),_xlfn.NORM.INV(ABS(VLOOKUP($L$1,VLookups!$A$38:$B$39,2,FALSE)-O$3),$G103,$J103),"")</f>
        <v/>
      </c>
      <c r="P103" s="102" t="str">
        <f>IF(AND($B103&gt;0,$C103&gt;0,$D103&gt;0,NOT(ISBLANK($H103))),_xlfn.NORM.INV(ABS(VLOOKUP($L$1,VLookups!$A$38:$B$39,2,FALSE)-P$3),$G103,$J103),"")</f>
        <v/>
      </c>
      <c r="Q103" s="101" t="str">
        <f>IF(AND($B103&gt;0,$C103&gt;0,$D103&gt;0,NOT(ISBLANK($H103))),_xlfn.NORM.INV(ABS(VLOOKUP($L$1,VLookups!$A$38:$B$39,2,FALSE)-Q$3),$G103,$J103),"")</f>
        <v/>
      </c>
      <c r="R103" s="102" t="str">
        <f>IF(AND($B103&gt;0,$C103&gt;0,$D103&gt;0,NOT(ISBLANK($H103))),_xlfn.NORM.INV(ABS(VLOOKUP($L$1,VLookups!$A$38:$B$39,2,FALSE)-R$3),$G103,$J103),"")</f>
        <v/>
      </c>
      <c r="S103" s="101" t="str">
        <f>IF(AND($B103&gt;0,$C103&gt;0,$D103&gt;0,NOT(ISBLANK($H103))),_xlfn.NORM.INV(ABS(VLOOKUP($L$1,VLookups!$A$38:$B$39,2,FALSE)-S$3),$G103,$J103),"")</f>
        <v/>
      </c>
      <c r="T103" s="5"/>
      <c r="U103" s="178" t="str">
        <f t="shared" si="514"/>
        <v/>
      </c>
      <c r="V103" s="52" t="str">
        <f t="shared" ref="V103:AO103" si="719">IF(ISNONTEXT($U103),W103-$U103,"")</f>
        <v/>
      </c>
      <c r="W103" s="52" t="str">
        <f t="shared" si="719"/>
        <v/>
      </c>
      <c r="X103" s="52" t="str">
        <f t="shared" si="719"/>
        <v/>
      </c>
      <c r="Y103" s="52" t="str">
        <f t="shared" si="719"/>
        <v/>
      </c>
      <c r="Z103" s="52" t="str">
        <f t="shared" si="719"/>
        <v/>
      </c>
      <c r="AA103" s="52" t="str">
        <f t="shared" si="719"/>
        <v/>
      </c>
      <c r="AB103" s="52" t="str">
        <f t="shared" si="719"/>
        <v/>
      </c>
      <c r="AC103" s="52" t="str">
        <f t="shared" si="719"/>
        <v/>
      </c>
      <c r="AD103" s="52" t="str">
        <f t="shared" si="719"/>
        <v/>
      </c>
      <c r="AE103" s="52" t="str">
        <f t="shared" si="719"/>
        <v/>
      </c>
      <c r="AF103" s="52" t="str">
        <f t="shared" si="719"/>
        <v/>
      </c>
      <c r="AG103" s="52" t="str">
        <f t="shared" si="719"/>
        <v/>
      </c>
      <c r="AH103" s="52" t="str">
        <f t="shared" si="719"/>
        <v/>
      </c>
      <c r="AI103" s="52" t="str">
        <f t="shared" si="719"/>
        <v/>
      </c>
      <c r="AJ103" s="52" t="str">
        <f t="shared" si="719"/>
        <v/>
      </c>
      <c r="AK103" s="52" t="str">
        <f t="shared" si="719"/>
        <v/>
      </c>
      <c r="AL103" s="52" t="str">
        <f t="shared" si="719"/>
        <v/>
      </c>
      <c r="AM103" s="52" t="str">
        <f t="shared" si="719"/>
        <v/>
      </c>
      <c r="AN103" s="52" t="str">
        <f t="shared" si="719"/>
        <v/>
      </c>
      <c r="AO103" s="52" t="str">
        <f t="shared" si="719"/>
        <v/>
      </c>
      <c r="AP103" s="193" t="str">
        <f t="shared" si="516"/>
        <v/>
      </c>
      <c r="AQ103" s="52" t="str">
        <f t="shared" ref="AQ103:DB103" si="720">IF(ISNONTEXT($U103),AP103+$U103,"")</f>
        <v/>
      </c>
      <c r="AR103" s="52" t="str">
        <f t="shared" si="720"/>
        <v/>
      </c>
      <c r="AS103" s="52" t="str">
        <f t="shared" si="720"/>
        <v/>
      </c>
      <c r="AT103" s="52" t="str">
        <f t="shared" si="720"/>
        <v/>
      </c>
      <c r="AU103" s="52" t="str">
        <f t="shared" si="720"/>
        <v/>
      </c>
      <c r="AV103" s="52" t="str">
        <f t="shared" si="720"/>
        <v/>
      </c>
      <c r="AW103" s="52" t="str">
        <f t="shared" si="720"/>
        <v/>
      </c>
      <c r="AX103" s="52" t="str">
        <f t="shared" si="720"/>
        <v/>
      </c>
      <c r="AY103" s="52" t="str">
        <f t="shared" si="720"/>
        <v/>
      </c>
      <c r="AZ103" s="52" t="str">
        <f t="shared" si="720"/>
        <v/>
      </c>
      <c r="BA103" s="52" t="str">
        <f t="shared" si="720"/>
        <v/>
      </c>
      <c r="BB103" s="52" t="str">
        <f t="shared" si="720"/>
        <v/>
      </c>
      <c r="BC103" s="52" t="str">
        <f t="shared" si="720"/>
        <v/>
      </c>
      <c r="BD103" s="52" t="str">
        <f t="shared" si="720"/>
        <v/>
      </c>
      <c r="BE103" s="52" t="str">
        <f t="shared" si="720"/>
        <v/>
      </c>
      <c r="BF103" s="52" t="str">
        <f t="shared" si="720"/>
        <v/>
      </c>
      <c r="BG103" s="52" t="str">
        <f t="shared" si="720"/>
        <v/>
      </c>
      <c r="BH103" s="52" t="str">
        <f t="shared" si="720"/>
        <v/>
      </c>
      <c r="BI103" s="52" t="str">
        <f t="shared" si="720"/>
        <v/>
      </c>
      <c r="BJ103" s="52" t="str">
        <f t="shared" si="720"/>
        <v/>
      </c>
      <c r="BK103" s="52" t="str">
        <f t="shared" si="720"/>
        <v/>
      </c>
      <c r="BL103" s="52" t="str">
        <f t="shared" si="720"/>
        <v/>
      </c>
      <c r="BM103" s="52" t="str">
        <f t="shared" si="720"/>
        <v/>
      </c>
      <c r="BN103" s="52" t="str">
        <f t="shared" si="720"/>
        <v/>
      </c>
      <c r="BO103" s="52" t="str">
        <f t="shared" si="720"/>
        <v/>
      </c>
      <c r="BP103" s="52" t="str">
        <f t="shared" si="720"/>
        <v/>
      </c>
      <c r="BQ103" s="52" t="str">
        <f t="shared" si="720"/>
        <v/>
      </c>
      <c r="BR103" s="52" t="str">
        <f t="shared" si="720"/>
        <v/>
      </c>
      <c r="BS103" s="52" t="str">
        <f t="shared" si="720"/>
        <v/>
      </c>
      <c r="BT103" s="52" t="str">
        <f t="shared" si="720"/>
        <v/>
      </c>
      <c r="BU103" s="52" t="str">
        <f t="shared" si="720"/>
        <v/>
      </c>
      <c r="BV103" s="52" t="str">
        <f t="shared" si="720"/>
        <v/>
      </c>
      <c r="BW103" s="52" t="str">
        <f t="shared" si="720"/>
        <v/>
      </c>
      <c r="BX103" s="52" t="str">
        <f t="shared" si="720"/>
        <v/>
      </c>
      <c r="BY103" s="52" t="str">
        <f t="shared" si="720"/>
        <v/>
      </c>
      <c r="BZ103" s="52" t="str">
        <f t="shared" si="720"/>
        <v/>
      </c>
      <c r="CA103" s="52" t="str">
        <f t="shared" si="720"/>
        <v/>
      </c>
      <c r="CB103" s="52" t="str">
        <f t="shared" si="720"/>
        <v/>
      </c>
      <c r="CC103" s="52" t="str">
        <f t="shared" si="720"/>
        <v/>
      </c>
      <c r="CD103" s="52" t="str">
        <f t="shared" si="720"/>
        <v/>
      </c>
      <c r="CE103" s="52" t="str">
        <f t="shared" si="720"/>
        <v/>
      </c>
      <c r="CF103" s="52" t="str">
        <f t="shared" si="720"/>
        <v/>
      </c>
      <c r="CG103" s="52" t="str">
        <f t="shared" si="720"/>
        <v/>
      </c>
      <c r="CH103" s="52" t="str">
        <f t="shared" si="720"/>
        <v/>
      </c>
      <c r="CI103" s="52" t="str">
        <f t="shared" si="720"/>
        <v/>
      </c>
      <c r="CJ103" s="52" t="str">
        <f t="shared" si="720"/>
        <v/>
      </c>
      <c r="CK103" s="52" t="str">
        <f t="shared" si="720"/>
        <v/>
      </c>
      <c r="CL103" s="52" t="str">
        <f t="shared" si="720"/>
        <v/>
      </c>
      <c r="CM103" s="52" t="str">
        <f t="shared" si="720"/>
        <v/>
      </c>
      <c r="CN103" s="52" t="str">
        <f t="shared" si="720"/>
        <v/>
      </c>
      <c r="CO103" s="52" t="str">
        <f t="shared" si="720"/>
        <v/>
      </c>
      <c r="CP103" s="52" t="str">
        <f t="shared" si="720"/>
        <v/>
      </c>
      <c r="CQ103" s="52" t="str">
        <f t="shared" si="720"/>
        <v/>
      </c>
      <c r="CR103" s="52" t="str">
        <f t="shared" si="720"/>
        <v/>
      </c>
      <c r="CS103" s="52" t="str">
        <f t="shared" si="720"/>
        <v/>
      </c>
      <c r="CT103" s="52" t="str">
        <f t="shared" si="720"/>
        <v/>
      </c>
      <c r="CU103" s="52" t="str">
        <f t="shared" si="720"/>
        <v/>
      </c>
      <c r="CV103" s="52" t="str">
        <f t="shared" si="720"/>
        <v/>
      </c>
      <c r="CW103" s="52" t="str">
        <f t="shared" si="720"/>
        <v/>
      </c>
      <c r="CX103" s="52" t="str">
        <f t="shared" si="720"/>
        <v/>
      </c>
      <c r="CY103" s="52" t="str">
        <f t="shared" si="720"/>
        <v/>
      </c>
      <c r="CZ103" s="52" t="str">
        <f t="shared" si="720"/>
        <v/>
      </c>
      <c r="DA103" s="52" t="str">
        <f t="shared" si="720"/>
        <v/>
      </c>
      <c r="DB103" s="52" t="str">
        <f t="shared" si="720"/>
        <v/>
      </c>
      <c r="DC103" s="52" t="str">
        <f t="shared" ref="DC103:DR103" si="721">IF(ISNONTEXT($U103),DB103+$U103,"")</f>
        <v/>
      </c>
      <c r="DD103" s="52" t="str">
        <f t="shared" si="721"/>
        <v/>
      </c>
      <c r="DE103" s="52" t="str">
        <f t="shared" si="721"/>
        <v/>
      </c>
      <c r="DF103" s="52" t="str">
        <f t="shared" si="721"/>
        <v/>
      </c>
      <c r="DG103" s="52" t="str">
        <f t="shared" si="721"/>
        <v/>
      </c>
      <c r="DH103" s="52" t="str">
        <f t="shared" si="721"/>
        <v/>
      </c>
      <c r="DI103" s="52" t="str">
        <f t="shared" si="721"/>
        <v/>
      </c>
      <c r="DJ103" s="52" t="str">
        <f t="shared" si="721"/>
        <v/>
      </c>
      <c r="DK103" s="52" t="str">
        <f t="shared" si="721"/>
        <v/>
      </c>
      <c r="DL103" s="52" t="str">
        <f t="shared" si="721"/>
        <v/>
      </c>
      <c r="DM103" s="52" t="str">
        <f t="shared" si="721"/>
        <v/>
      </c>
      <c r="DN103" s="52" t="str">
        <f t="shared" si="721"/>
        <v/>
      </c>
      <c r="DO103" s="52" t="str">
        <f t="shared" si="721"/>
        <v/>
      </c>
      <c r="DP103" s="52" t="str">
        <f t="shared" si="721"/>
        <v/>
      </c>
      <c r="DQ103" s="52" t="str">
        <f t="shared" si="721"/>
        <v/>
      </c>
      <c r="DR103" s="52" t="str">
        <f t="shared" si="721"/>
        <v/>
      </c>
      <c r="DS103" s="179" t="e">
        <f t="shared" si="537"/>
        <v>#N/A</v>
      </c>
      <c r="DT103" s="179" t="e">
        <f t="shared" si="538"/>
        <v>#N/A</v>
      </c>
      <c r="DU103" s="179" t="e">
        <f t="shared" si="539"/>
        <v>#N/A</v>
      </c>
      <c r="DV103" s="179" t="e">
        <f t="shared" si="540"/>
        <v>#N/A</v>
      </c>
      <c r="DW103" s="179" t="e">
        <f t="shared" si="541"/>
        <v>#N/A</v>
      </c>
      <c r="DX103" s="179" t="e">
        <f t="shared" si="542"/>
        <v>#N/A</v>
      </c>
      <c r="DY103" s="179" t="e">
        <f t="shared" si="543"/>
        <v>#N/A</v>
      </c>
      <c r="DZ103" s="179" t="e">
        <f t="shared" si="544"/>
        <v>#N/A</v>
      </c>
      <c r="EA103" s="179" t="e">
        <f t="shared" si="545"/>
        <v>#N/A</v>
      </c>
      <c r="EB103" s="179" t="e">
        <f t="shared" si="546"/>
        <v>#N/A</v>
      </c>
      <c r="EC103" s="179" t="e">
        <f t="shared" si="547"/>
        <v>#N/A</v>
      </c>
      <c r="ED103" s="179" t="e">
        <f t="shared" si="548"/>
        <v>#N/A</v>
      </c>
      <c r="EE103" s="179" t="e">
        <f t="shared" si="549"/>
        <v>#N/A</v>
      </c>
      <c r="EF103" s="179" t="e">
        <f t="shared" si="550"/>
        <v>#N/A</v>
      </c>
      <c r="EG103" s="179" t="e">
        <f t="shared" si="551"/>
        <v>#N/A</v>
      </c>
      <c r="EH103" s="179" t="e">
        <f t="shared" si="552"/>
        <v>#N/A</v>
      </c>
      <c r="EI103" s="179" t="e">
        <f t="shared" si="553"/>
        <v>#N/A</v>
      </c>
      <c r="EJ103" s="179" t="e">
        <f t="shared" si="554"/>
        <v>#N/A</v>
      </c>
      <c r="EK103" s="179" t="e">
        <f t="shared" si="555"/>
        <v>#N/A</v>
      </c>
      <c r="EL103" s="179" t="e">
        <f t="shared" si="556"/>
        <v>#N/A</v>
      </c>
      <c r="EM103" s="179" t="e">
        <f t="shared" si="557"/>
        <v>#N/A</v>
      </c>
      <c r="EN103" s="179" t="e">
        <f t="shared" si="558"/>
        <v>#N/A</v>
      </c>
      <c r="EO103" s="179" t="e">
        <f t="shared" si="559"/>
        <v>#N/A</v>
      </c>
      <c r="EP103" s="179" t="e">
        <f t="shared" si="560"/>
        <v>#N/A</v>
      </c>
      <c r="EQ103" s="179" t="e">
        <f t="shared" si="561"/>
        <v>#N/A</v>
      </c>
      <c r="ER103" s="179" t="e">
        <f t="shared" si="562"/>
        <v>#N/A</v>
      </c>
      <c r="ES103" s="179" t="e">
        <f t="shared" si="563"/>
        <v>#N/A</v>
      </c>
      <c r="ET103" s="179" t="e">
        <f t="shared" si="564"/>
        <v>#N/A</v>
      </c>
      <c r="EU103" s="179" t="e">
        <f t="shared" si="565"/>
        <v>#N/A</v>
      </c>
      <c r="EV103" s="179" t="e">
        <f t="shared" si="566"/>
        <v>#N/A</v>
      </c>
      <c r="EW103" s="179" t="e">
        <f t="shared" si="567"/>
        <v>#N/A</v>
      </c>
      <c r="EX103" s="179" t="e">
        <f t="shared" si="568"/>
        <v>#N/A</v>
      </c>
      <c r="EY103" s="179" t="e">
        <f t="shared" si="569"/>
        <v>#N/A</v>
      </c>
      <c r="EZ103" s="179" t="e">
        <f t="shared" si="570"/>
        <v>#N/A</v>
      </c>
      <c r="FA103" s="179" t="e">
        <f t="shared" si="571"/>
        <v>#N/A</v>
      </c>
      <c r="FB103" s="179" t="e">
        <f t="shared" si="572"/>
        <v>#N/A</v>
      </c>
      <c r="FC103" s="179" t="e">
        <f t="shared" si="573"/>
        <v>#N/A</v>
      </c>
      <c r="FD103" s="179" t="e">
        <f t="shared" si="574"/>
        <v>#N/A</v>
      </c>
      <c r="FE103" s="179" t="e">
        <f t="shared" si="575"/>
        <v>#N/A</v>
      </c>
      <c r="FF103" s="179" t="e">
        <f t="shared" si="576"/>
        <v>#N/A</v>
      </c>
      <c r="FG103" s="179" t="e">
        <f t="shared" si="577"/>
        <v>#N/A</v>
      </c>
      <c r="FH103" s="179" t="e">
        <f t="shared" si="578"/>
        <v>#N/A</v>
      </c>
      <c r="FI103" s="179" t="e">
        <f t="shared" si="579"/>
        <v>#N/A</v>
      </c>
      <c r="FJ103" s="179" t="e">
        <f t="shared" si="580"/>
        <v>#N/A</v>
      </c>
      <c r="FK103" s="179" t="e">
        <f t="shared" si="581"/>
        <v>#N/A</v>
      </c>
      <c r="FL103" s="179" t="e">
        <f t="shared" si="582"/>
        <v>#N/A</v>
      </c>
      <c r="FM103" s="179" t="e">
        <f t="shared" si="583"/>
        <v>#N/A</v>
      </c>
      <c r="FN103" s="179" t="e">
        <f t="shared" si="584"/>
        <v>#N/A</v>
      </c>
      <c r="FO103" s="179" t="e">
        <f t="shared" si="585"/>
        <v>#N/A</v>
      </c>
      <c r="FP103" s="179" t="e">
        <f t="shared" si="586"/>
        <v>#N/A</v>
      </c>
      <c r="FQ103" s="179" t="e">
        <f t="shared" si="587"/>
        <v>#N/A</v>
      </c>
      <c r="FR103" s="179" t="e">
        <f t="shared" si="588"/>
        <v>#N/A</v>
      </c>
      <c r="FS103" s="179" t="e">
        <f t="shared" si="589"/>
        <v>#N/A</v>
      </c>
      <c r="FT103" s="179" t="e">
        <f t="shared" si="590"/>
        <v>#N/A</v>
      </c>
      <c r="FU103" s="179" t="e">
        <f t="shared" si="591"/>
        <v>#N/A</v>
      </c>
      <c r="FV103" s="179" t="e">
        <f t="shared" si="592"/>
        <v>#N/A</v>
      </c>
      <c r="FW103" s="179" t="e">
        <f t="shared" si="593"/>
        <v>#N/A</v>
      </c>
      <c r="FX103" s="179" t="e">
        <f t="shared" si="594"/>
        <v>#N/A</v>
      </c>
      <c r="FY103" s="179" t="e">
        <f t="shared" si="595"/>
        <v>#N/A</v>
      </c>
      <c r="FZ103" s="179" t="e">
        <f t="shared" si="596"/>
        <v>#N/A</v>
      </c>
      <c r="GA103" s="179" t="e">
        <f t="shared" si="597"/>
        <v>#N/A</v>
      </c>
      <c r="GB103" s="179" t="e">
        <f t="shared" si="598"/>
        <v>#N/A</v>
      </c>
      <c r="GC103" s="179" t="e">
        <f t="shared" si="599"/>
        <v>#N/A</v>
      </c>
      <c r="GD103" s="179" t="e">
        <f t="shared" si="600"/>
        <v>#N/A</v>
      </c>
      <c r="GE103" s="179" t="e">
        <f t="shared" si="601"/>
        <v>#N/A</v>
      </c>
      <c r="GF103" s="179" t="e">
        <f t="shared" si="602"/>
        <v>#N/A</v>
      </c>
      <c r="GG103" s="179" t="e">
        <f t="shared" si="603"/>
        <v>#N/A</v>
      </c>
      <c r="GH103" s="179" t="e">
        <f t="shared" si="604"/>
        <v>#N/A</v>
      </c>
      <c r="GI103" s="179" t="e">
        <f t="shared" si="605"/>
        <v>#N/A</v>
      </c>
      <c r="GJ103" s="179" t="e">
        <f t="shared" si="606"/>
        <v>#N/A</v>
      </c>
      <c r="GK103" s="179" t="e">
        <f t="shared" si="607"/>
        <v>#N/A</v>
      </c>
      <c r="GL103" s="179" t="e">
        <f t="shared" si="608"/>
        <v>#N/A</v>
      </c>
      <c r="GM103" s="179" t="e">
        <f t="shared" si="609"/>
        <v>#N/A</v>
      </c>
      <c r="GN103" s="179" t="e">
        <f t="shared" si="610"/>
        <v>#N/A</v>
      </c>
      <c r="GO103" s="179" t="e">
        <f t="shared" si="611"/>
        <v>#N/A</v>
      </c>
      <c r="GP103" s="179" t="e">
        <f t="shared" si="612"/>
        <v>#N/A</v>
      </c>
      <c r="GQ103" s="179" t="e">
        <f t="shared" si="613"/>
        <v>#N/A</v>
      </c>
      <c r="GR103" s="179" t="e">
        <f t="shared" si="614"/>
        <v>#N/A</v>
      </c>
      <c r="GS103" s="179" t="e">
        <f t="shared" si="615"/>
        <v>#N/A</v>
      </c>
      <c r="GT103" s="179" t="e">
        <f t="shared" si="616"/>
        <v>#N/A</v>
      </c>
      <c r="GU103" s="179" t="e">
        <f t="shared" si="617"/>
        <v>#N/A</v>
      </c>
      <c r="GV103" s="179" t="e">
        <f t="shared" si="618"/>
        <v>#N/A</v>
      </c>
      <c r="GW103" s="179" t="e">
        <f t="shared" si="619"/>
        <v>#N/A</v>
      </c>
      <c r="GX103" s="179" t="e">
        <f t="shared" si="620"/>
        <v>#N/A</v>
      </c>
      <c r="GY103" s="179" t="e">
        <f t="shared" si="621"/>
        <v>#N/A</v>
      </c>
      <c r="GZ103" s="179" t="e">
        <f t="shared" si="622"/>
        <v>#N/A</v>
      </c>
      <c r="HA103" s="179" t="e">
        <f t="shared" si="623"/>
        <v>#N/A</v>
      </c>
      <c r="HB103" s="179" t="e">
        <f t="shared" si="624"/>
        <v>#N/A</v>
      </c>
      <c r="HC103" s="179" t="e">
        <f t="shared" si="625"/>
        <v>#N/A</v>
      </c>
      <c r="HD103" s="179" t="e">
        <f t="shared" si="626"/>
        <v>#N/A</v>
      </c>
      <c r="HE103" s="179" t="e">
        <f t="shared" si="627"/>
        <v>#N/A</v>
      </c>
      <c r="HF103" s="179" t="e">
        <f t="shared" si="628"/>
        <v>#N/A</v>
      </c>
      <c r="HG103" s="179" t="e">
        <f t="shared" si="629"/>
        <v>#N/A</v>
      </c>
      <c r="HH103" s="179" t="e">
        <f t="shared" si="630"/>
        <v>#N/A</v>
      </c>
      <c r="HI103" s="179" t="e">
        <f t="shared" si="631"/>
        <v>#N/A</v>
      </c>
      <c r="HJ103" s="179" t="e">
        <f t="shared" si="632"/>
        <v>#N/A</v>
      </c>
      <c r="HK103" s="179" t="e">
        <f t="shared" si="633"/>
        <v>#N/A</v>
      </c>
      <c r="HL103" s="179" t="e">
        <f t="shared" si="634"/>
        <v>#N/A</v>
      </c>
      <c r="HM103" s="179" t="e">
        <f t="shared" si="635"/>
        <v>#N/A</v>
      </c>
      <c r="HN103" s="179" t="e">
        <f t="shared" si="636"/>
        <v>#N/A</v>
      </c>
      <c r="HO103" s="179" t="e">
        <f t="shared" si="637"/>
        <v>#N/A</v>
      </c>
    </row>
    <row r="104" spans="1:223" x14ac:dyDescent="0.25">
      <c r="A104" s="2"/>
      <c r="B104" s="98">
        <f>SUM(B4:B103)</f>
        <v>420</v>
      </c>
      <c r="C104" s="98">
        <f>SUM(C4:C103)</f>
        <v>840</v>
      </c>
      <c r="D104" s="98">
        <f>SUM(D4:D103)</f>
        <v>1680</v>
      </c>
      <c r="E104" s="39"/>
      <c r="F104" s="39"/>
      <c r="G104" s="98">
        <f>SUM(G4:G103)</f>
        <v>910</v>
      </c>
      <c r="H104" s="5"/>
      <c r="I104" s="5"/>
      <c r="J104" s="99">
        <f>IF(J4="","",SQRT(K104))</f>
        <v>118.5369839606973</v>
      </c>
      <c r="K104" s="80">
        <f>IF(K4="","",SUM(K4:K103))</f>
        <v>14051.016566498609</v>
      </c>
      <c r="L104" s="98">
        <f>IF(SUM(L4:L103)=0,"",SUM(L4:L103))</f>
        <v>1050</v>
      </c>
      <c r="M104" s="86">
        <f>IF(OR(J104="",L104=""),"",ABS(VLOOKUP($L$1,VLookups!$A$38:$B$39,2,FALSE)-_xlfn.NORM.DIST(L104,G104,J104,TRUE)))</f>
        <v>0.88121174480722164</v>
      </c>
      <c r="N104" s="100">
        <f>SUM(N4:N103)</f>
        <v>551.56471958535542</v>
      </c>
      <c r="O104" s="100">
        <f t="shared" ref="O104:S104" si="722">SUM(O4:O103)</f>
        <v>1268.4352804146447</v>
      </c>
      <c r="P104" s="100">
        <f t="shared" si="722"/>
        <v>1199.8785367535634</v>
      </c>
      <c r="Q104" s="100">
        <f t="shared" si="722"/>
        <v>1145.3918101847369</v>
      </c>
      <c r="R104" s="100">
        <f t="shared" si="722"/>
        <v>1098.6470503788109</v>
      </c>
      <c r="S104" s="100">
        <f t="shared" si="722"/>
        <v>910</v>
      </c>
      <c r="T104" s="5"/>
      <c r="U104" s="194">
        <f>IF(AND(B104&gt;0,C104&gt;0,D104&gt;0),G104-(3*J104),"")</f>
        <v>554.38904811790803</v>
      </c>
      <c r="V104" s="269">
        <f>IF(ISNONTEXT($U104),U104+(($DR$104-$U$104)/101),"")</f>
        <v>561.43084914527617</v>
      </c>
      <c r="W104" s="269">
        <f t="shared" ref="W104:CH104" si="723">IF(ISNONTEXT($U104),V104+(($DR$104-$U$104)/101),"")</f>
        <v>568.47265017264431</v>
      </c>
      <c r="X104" s="269">
        <f t="shared" si="723"/>
        <v>575.51445120001245</v>
      </c>
      <c r="Y104" s="269">
        <f t="shared" si="723"/>
        <v>582.55625222738058</v>
      </c>
      <c r="Z104" s="269">
        <f t="shared" si="723"/>
        <v>589.59805325474872</v>
      </c>
      <c r="AA104" s="269">
        <f t="shared" si="723"/>
        <v>596.63985428211686</v>
      </c>
      <c r="AB104" s="269">
        <f t="shared" si="723"/>
        <v>603.681655309485</v>
      </c>
      <c r="AC104" s="269">
        <f t="shared" si="723"/>
        <v>610.72345633685313</v>
      </c>
      <c r="AD104" s="269">
        <f t="shared" si="723"/>
        <v>617.76525736422127</v>
      </c>
      <c r="AE104" s="269">
        <f t="shared" si="723"/>
        <v>624.80705839158941</v>
      </c>
      <c r="AF104" s="269">
        <f t="shared" si="723"/>
        <v>631.84885941895755</v>
      </c>
      <c r="AG104" s="269">
        <f t="shared" si="723"/>
        <v>638.89066044632568</v>
      </c>
      <c r="AH104" s="269">
        <f t="shared" si="723"/>
        <v>645.93246147369382</v>
      </c>
      <c r="AI104" s="269">
        <f t="shared" si="723"/>
        <v>652.97426250106196</v>
      </c>
      <c r="AJ104" s="269">
        <f t="shared" si="723"/>
        <v>660.0160635284301</v>
      </c>
      <c r="AK104" s="269">
        <f t="shared" si="723"/>
        <v>667.05786455579823</v>
      </c>
      <c r="AL104" s="269">
        <f t="shared" si="723"/>
        <v>674.09966558316637</v>
      </c>
      <c r="AM104" s="269">
        <f t="shared" si="723"/>
        <v>681.14146661053451</v>
      </c>
      <c r="AN104" s="269">
        <f t="shared" si="723"/>
        <v>688.18326763790265</v>
      </c>
      <c r="AO104" s="269">
        <f t="shared" si="723"/>
        <v>695.22506866527078</v>
      </c>
      <c r="AP104" s="269">
        <f t="shared" si="723"/>
        <v>702.26686969263892</v>
      </c>
      <c r="AQ104" s="269">
        <f t="shared" si="723"/>
        <v>709.30867072000706</v>
      </c>
      <c r="AR104" s="269">
        <f t="shared" si="723"/>
        <v>716.3504717473752</v>
      </c>
      <c r="AS104" s="269">
        <f t="shared" si="723"/>
        <v>723.39227277474333</v>
      </c>
      <c r="AT104" s="269">
        <f t="shared" si="723"/>
        <v>730.43407380211147</v>
      </c>
      <c r="AU104" s="269">
        <f t="shared" si="723"/>
        <v>737.47587482947961</v>
      </c>
      <c r="AV104" s="269">
        <f t="shared" si="723"/>
        <v>744.51767585684775</v>
      </c>
      <c r="AW104" s="269">
        <f t="shared" si="723"/>
        <v>751.55947688421588</v>
      </c>
      <c r="AX104" s="269">
        <f t="shared" si="723"/>
        <v>758.60127791158402</v>
      </c>
      <c r="AY104" s="269">
        <f t="shared" si="723"/>
        <v>765.64307893895216</v>
      </c>
      <c r="AZ104" s="269">
        <f t="shared" si="723"/>
        <v>772.6848799663203</v>
      </c>
      <c r="BA104" s="269">
        <f t="shared" si="723"/>
        <v>779.72668099368843</v>
      </c>
      <c r="BB104" s="269">
        <f t="shared" si="723"/>
        <v>786.76848202105657</v>
      </c>
      <c r="BC104" s="269">
        <f t="shared" si="723"/>
        <v>793.81028304842471</v>
      </c>
      <c r="BD104" s="269">
        <f t="shared" si="723"/>
        <v>800.85208407579285</v>
      </c>
      <c r="BE104" s="269">
        <f t="shared" si="723"/>
        <v>807.89388510316098</v>
      </c>
      <c r="BF104" s="269">
        <f t="shared" si="723"/>
        <v>814.93568613052912</v>
      </c>
      <c r="BG104" s="269">
        <f t="shared" si="723"/>
        <v>821.97748715789726</v>
      </c>
      <c r="BH104" s="269">
        <f t="shared" si="723"/>
        <v>829.0192881852654</v>
      </c>
      <c r="BI104" s="269">
        <f t="shared" si="723"/>
        <v>836.06108921263353</v>
      </c>
      <c r="BJ104" s="269">
        <f t="shared" si="723"/>
        <v>843.10289024000167</v>
      </c>
      <c r="BK104" s="269">
        <f t="shared" si="723"/>
        <v>850.14469126736981</v>
      </c>
      <c r="BL104" s="269">
        <f t="shared" si="723"/>
        <v>857.18649229473795</v>
      </c>
      <c r="BM104" s="269">
        <f t="shared" si="723"/>
        <v>864.22829332210608</v>
      </c>
      <c r="BN104" s="269">
        <f t="shared" si="723"/>
        <v>871.27009434947422</v>
      </c>
      <c r="BO104" s="269">
        <f t="shared" si="723"/>
        <v>878.31189537684236</v>
      </c>
      <c r="BP104" s="269">
        <f t="shared" si="723"/>
        <v>885.3536964042105</v>
      </c>
      <c r="BQ104" s="269">
        <f t="shared" si="723"/>
        <v>892.39549743157863</v>
      </c>
      <c r="BR104" s="269">
        <f t="shared" si="723"/>
        <v>899.43729845894677</v>
      </c>
      <c r="BS104" s="269">
        <f t="shared" si="723"/>
        <v>906.47909948631491</v>
      </c>
      <c r="BT104" s="269">
        <f t="shared" si="723"/>
        <v>913.52090051368305</v>
      </c>
      <c r="BU104" s="269">
        <f t="shared" si="723"/>
        <v>920.56270154105118</v>
      </c>
      <c r="BV104" s="269">
        <f t="shared" si="723"/>
        <v>927.60450256841932</v>
      </c>
      <c r="BW104" s="269">
        <f t="shared" si="723"/>
        <v>934.64630359578746</v>
      </c>
      <c r="BX104" s="269">
        <f t="shared" si="723"/>
        <v>941.6881046231556</v>
      </c>
      <c r="BY104" s="269">
        <f t="shared" si="723"/>
        <v>948.72990565052373</v>
      </c>
      <c r="BZ104" s="269">
        <f t="shared" si="723"/>
        <v>955.77170667789187</v>
      </c>
      <c r="CA104" s="269">
        <f t="shared" si="723"/>
        <v>962.81350770526001</v>
      </c>
      <c r="CB104" s="269">
        <f t="shared" si="723"/>
        <v>969.85530873262815</v>
      </c>
      <c r="CC104" s="269">
        <f t="shared" si="723"/>
        <v>976.89710975999628</v>
      </c>
      <c r="CD104" s="269">
        <f t="shared" si="723"/>
        <v>983.93891078736442</v>
      </c>
      <c r="CE104" s="269">
        <f t="shared" si="723"/>
        <v>990.98071181473256</v>
      </c>
      <c r="CF104" s="269">
        <f t="shared" si="723"/>
        <v>998.0225128421007</v>
      </c>
      <c r="CG104" s="269">
        <f t="shared" si="723"/>
        <v>1005.0643138694688</v>
      </c>
      <c r="CH104" s="269">
        <f t="shared" si="723"/>
        <v>1012.106114896837</v>
      </c>
      <c r="CI104" s="269">
        <f t="shared" ref="CI104:DQ104" si="724">IF(ISNONTEXT($U104),CH104+(($DR$104-$U$104)/101),"")</f>
        <v>1019.1479159242051</v>
      </c>
      <c r="CJ104" s="269">
        <f t="shared" si="724"/>
        <v>1026.1897169515732</v>
      </c>
      <c r="CK104" s="269">
        <f t="shared" si="724"/>
        <v>1033.2315179789414</v>
      </c>
      <c r="CL104" s="269">
        <f t="shared" si="724"/>
        <v>1040.2733190063095</v>
      </c>
      <c r="CM104" s="269">
        <f t="shared" si="724"/>
        <v>1047.3151200336777</v>
      </c>
      <c r="CN104" s="269">
        <f t="shared" si="724"/>
        <v>1054.3569210610458</v>
      </c>
      <c r="CO104" s="269">
        <f t="shared" si="724"/>
        <v>1061.3987220884139</v>
      </c>
      <c r="CP104" s="269">
        <f t="shared" si="724"/>
        <v>1068.4405231157821</v>
      </c>
      <c r="CQ104" s="269">
        <f t="shared" si="724"/>
        <v>1075.4823241431502</v>
      </c>
      <c r="CR104" s="269">
        <f t="shared" si="724"/>
        <v>1082.5241251705183</v>
      </c>
      <c r="CS104" s="269">
        <f t="shared" si="724"/>
        <v>1089.5659261978865</v>
      </c>
      <c r="CT104" s="269">
        <f t="shared" si="724"/>
        <v>1096.6077272252546</v>
      </c>
      <c r="CU104" s="269">
        <f t="shared" si="724"/>
        <v>1103.6495282526228</v>
      </c>
      <c r="CV104" s="269">
        <f t="shared" si="724"/>
        <v>1110.6913292799909</v>
      </c>
      <c r="CW104" s="269">
        <f t="shared" si="724"/>
        <v>1117.733130307359</v>
      </c>
      <c r="CX104" s="269">
        <f t="shared" si="724"/>
        <v>1124.7749313347272</v>
      </c>
      <c r="CY104" s="269">
        <f t="shared" si="724"/>
        <v>1131.8167323620953</v>
      </c>
      <c r="CZ104" s="269">
        <f t="shared" si="724"/>
        <v>1138.8585333894634</v>
      </c>
      <c r="DA104" s="269">
        <f t="shared" si="724"/>
        <v>1145.9003344168316</v>
      </c>
      <c r="DB104" s="269">
        <f t="shared" si="724"/>
        <v>1152.9421354441997</v>
      </c>
      <c r="DC104" s="269">
        <f t="shared" si="724"/>
        <v>1159.9839364715679</v>
      </c>
      <c r="DD104" s="269">
        <f t="shared" si="724"/>
        <v>1167.025737498936</v>
      </c>
      <c r="DE104" s="269">
        <f t="shared" si="724"/>
        <v>1174.0675385263041</v>
      </c>
      <c r="DF104" s="269">
        <f t="shared" si="724"/>
        <v>1181.1093395536723</v>
      </c>
      <c r="DG104" s="269">
        <f t="shared" si="724"/>
        <v>1188.1511405810404</v>
      </c>
      <c r="DH104" s="269">
        <f t="shared" si="724"/>
        <v>1195.1929416084085</v>
      </c>
      <c r="DI104" s="269">
        <f t="shared" si="724"/>
        <v>1202.2347426357767</v>
      </c>
      <c r="DJ104" s="269">
        <f t="shared" si="724"/>
        <v>1209.2765436631448</v>
      </c>
      <c r="DK104" s="269">
        <f t="shared" si="724"/>
        <v>1216.318344690513</v>
      </c>
      <c r="DL104" s="269">
        <f t="shared" si="724"/>
        <v>1223.3601457178811</v>
      </c>
      <c r="DM104" s="269">
        <f t="shared" si="724"/>
        <v>1230.4019467452492</v>
      </c>
      <c r="DN104" s="269">
        <f t="shared" si="724"/>
        <v>1237.4437477726174</v>
      </c>
      <c r="DO104" s="269">
        <f t="shared" si="724"/>
        <v>1244.4855487999855</v>
      </c>
      <c r="DP104" s="269">
        <f t="shared" si="724"/>
        <v>1251.5273498273536</v>
      </c>
      <c r="DQ104" s="269">
        <f t="shared" si="724"/>
        <v>1258.5691508547218</v>
      </c>
      <c r="DR104" s="194">
        <f>IF(ISNONTEXT($U104),G104+(3*J104),"")</f>
        <v>1265.610951882092</v>
      </c>
      <c r="DS104" s="179">
        <f>IF(ISNONTEXT($J104),_xlfn.NORM.DIST(V104,$G104,$J104,FALSE),NA())</f>
        <v>4.4602963403209806E-5</v>
      </c>
      <c r="DT104" s="179">
        <f t="shared" ref="DT104" si="725">IF(ISNONTEXT($J104),_xlfn.NORM.DIST(W104,$G104,$J104,FALSE),NA())</f>
        <v>5.3022933311443702E-5</v>
      </c>
      <c r="DU104" s="179">
        <f t="shared" ref="DU104" si="726">IF(ISNONTEXT($J104),_xlfn.NORM.DIST(X104,$G104,$J104,FALSE),NA())</f>
        <v>6.2810338221673179E-5</v>
      </c>
      <c r="DV104" s="179">
        <f t="shared" ref="DV104" si="727">IF(ISNONTEXT($J104),_xlfn.NORM.DIST(Y104,$G104,$J104,FALSE),NA())</f>
        <v>7.4142266874558039E-5</v>
      </c>
      <c r="DW104" s="179">
        <f t="shared" ref="DW104" si="728">IF(ISNONTEXT($J104),_xlfn.NORM.DIST(Z104,$G104,$J104,FALSE),NA())</f>
        <v>8.7210330996791296E-5</v>
      </c>
      <c r="DX104" s="179">
        <f t="shared" ref="DX104" si="729">IF(ISNONTEXT($J104),_xlfn.NORM.DIST(AA104,$G104,$J104,FALSE),NA())</f>
        <v>1.0222034808984656E-4</v>
      </c>
      <c r="DY104" s="179">
        <f t="shared" ref="DY104" si="730">IF(ISNONTEXT($J104),_xlfn.NORM.DIST(AB104,$G104,$J104,FALSE),NA())</f>
        <v>1.1939169624593811E-4</v>
      </c>
      <c r="DZ104" s="179">
        <f t="shared" ref="DZ104" si="731">IF(ISNONTEXT($J104),_xlfn.NORM.DIST(AC104,$G104,$J104,FALSE),NA())</f>
        <v>1.389562980682724E-4</v>
      </c>
      <c r="EA104" s="179">
        <f t="shared" ref="EA104" si="732">IF(ISNONTEXT($J104),_xlfn.NORM.DIST(AD104,$G104,$J104,FALSE),NA())</f>
        <v>1.6115719320653163E-4</v>
      </c>
      <c r="EB104" s="179">
        <f t="shared" ref="EB104" si="733">IF(ISNONTEXT($J104),_xlfn.NORM.DIST(AE104,$G104,$J104,FALSE),NA())</f>
        <v>1.8624666310271872E-4</v>
      </c>
      <c r="EC104" s="179">
        <f t="shared" ref="EC104" si="734">IF(ISNONTEXT($J104),_xlfn.NORM.DIST(AF104,$G104,$J104,FALSE),NA())</f>
        <v>2.1448387741715294E-4</v>
      </c>
      <c r="ED104" s="179">
        <f t="shared" ref="ED104" si="735">IF(ISNONTEXT($J104),_xlfn.NORM.DIST(AG104,$G104,$J104,FALSE),NA())</f>
        <v>2.4613203936530153E-4</v>
      </c>
      <c r="EE104" s="179">
        <f t="shared" ref="EE104" si="736">IF(ISNONTEXT($J104),_xlfn.NORM.DIST(AH104,$G104,$J104,FALSE),NA())</f>
        <v>2.8145501688317119E-4</v>
      </c>
      <c r="EF104" s="179">
        <f t="shared" ref="EF104" si="737">IF(ISNONTEXT($J104),_xlfn.NORM.DIST(AI104,$G104,$J104,FALSE),NA())</f>
        <v>3.2071345812570944E-4</v>
      </c>
      <c r="EG104" s="179">
        <f t="shared" ref="EG104" si="738">IF(ISNONTEXT($J104),_xlfn.NORM.DIST(AJ104,$G104,$J104,FALSE),NA())</f>
        <v>3.6416040318673274E-4</v>
      </c>
      <c r="EH104" s="179">
        <f t="shared" ref="EH104" si="739">IF(ISNONTEXT($J104),_xlfn.NORM.DIST(AK104,$G104,$J104,FALSE),NA())</f>
        <v>4.1203641892493994E-4</v>
      </c>
      <c r="EI104" s="179">
        <f t="shared" ref="EI104" si="740">IF(ISNONTEXT($J104),_xlfn.NORM.DIST(AL104,$G104,$J104,FALSE),NA())</f>
        <v>4.6456430011518953E-4</v>
      </c>
      <c r="EJ104" s="179">
        <f t="shared" ref="EJ104" si="741">IF(ISNONTEXT($J104),_xlfn.NORM.DIST(AM104,$G104,$J104,FALSE),NA())</f>
        <v>5.2194339745485188E-4</v>
      </c>
      <c r="EK104" s="179">
        <f t="shared" ref="EK104" si="742">IF(ISNONTEXT($J104),_xlfn.NORM.DIST(AN104,$G104,$J104,FALSE),NA())</f>
        <v>5.8434365079196998E-4</v>
      </c>
      <c r="EL104" s="179">
        <f t="shared" ref="EL104" si="743">IF(ISNONTEXT($J104),_xlfn.NORM.DIST(AO104,$G104,$J104,FALSE),NA())</f>
        <v>6.518994237752233E-4</v>
      </c>
      <c r="EM104" s="179">
        <f t="shared" ref="EM104" si="744">IF(ISNONTEXT($J104),_xlfn.NORM.DIST(AP104,$G104,$J104,FALSE),NA())</f>
        <v>7.2470325335584362E-4</v>
      </c>
      <c r="EN104" s="179">
        <f t="shared" ref="EN104" si="745">IF(ISNONTEXT($J104),_xlfn.NORM.DIST(AQ104,$G104,$J104,FALSE),NA())</f>
        <v>8.027996435456781E-4</v>
      </c>
      <c r="EO104" s="179">
        <f t="shared" ref="EO104" si="746">IF(ISNONTEXT($J104),_xlfn.NORM.DIST(AR104,$G104,$J104,FALSE),NA())</f>
        <v>8.8617904686672476E-4</v>
      </c>
      <c r="EP104" s="179">
        <f t="shared" ref="EP104" si="747">IF(ISNONTEXT($J104),_xlfn.NORM.DIST(AS104,$G104,$J104,FALSE),NA())</f>
        <v>9.7477218831921834E-4</v>
      </c>
      <c r="EQ104" s="179">
        <f t="shared" ref="EQ104" si="748">IF(ISNONTEXT($J104),_xlfn.NORM.DIST(AT104,$G104,$J104,FALSE),NA())</f>
        <v>1.0684448947687851E-3</v>
      </c>
      <c r="ER104" s="179">
        <f t="shared" ref="ER104" si="749">IF(ISNONTEXT($J104),_xlfn.NORM.DIST(AU104,$G104,$J104,FALSE),NA())</f>
        <v>1.1669935967765072E-3</v>
      </c>
      <c r="ES104" s="179">
        <f t="shared" ref="ES104" si="750">IF(ISNONTEXT($J104),_xlfn.NORM.DIST(AV104,$G104,$J104,FALSE),NA())</f>
        <v>1.2701416695151881E-3</v>
      </c>
      <c r="ET104" s="179">
        <f t="shared" ref="ET104" si="751">IF(ISNONTEXT($J104),_xlfn.NORM.DIST(AW104,$G104,$J104,FALSE),NA())</f>
        <v>1.3775367740855211E-3</v>
      </c>
      <c r="EU104" s="179">
        <f t="shared" ref="EU104" si="752">IF(ISNONTEXT($J104),_xlfn.NORM.DIST(AX104,$G104,$J104,FALSE),NA())</f>
        <v>1.4887493499599071E-3</v>
      </c>
      <c r="EV104" s="179">
        <f t="shared" ref="EV104" si="753">IF(ISNONTEXT($J104),_xlfn.NORM.DIST(AY104,$G104,$J104,FALSE),NA())</f>
        <v>1.6032723932954964E-3</v>
      </c>
      <c r="EW104" s="179">
        <f t="shared" ref="EW104" si="754">IF(ISNONTEXT($J104),_xlfn.NORM.DIST(AZ104,$G104,$J104,FALSE),NA())</f>
        <v>1.7205226345127016E-3</v>
      </c>
      <c r="EX104" s="179">
        <f t="shared" ref="EX104" si="755">IF(ISNONTEXT($J104),_xlfn.NORM.DIST(BA104,$G104,$J104,FALSE),NA())</f>
        <v>1.8398432020716043E-3</v>
      </c>
      <c r="EY104" s="179">
        <f t="shared" ref="EY104" si="756">IF(ISNONTEXT($J104),_xlfn.NORM.DIST(BB104,$G104,$J104,FALSE),NA())</f>
        <v>1.9605078282444281E-3</v>
      </c>
      <c r="EZ104" s="179">
        <f t="shared" ref="EZ104" si="757">IF(ISNONTEXT($J104),_xlfn.NORM.DIST(BC104,$G104,$J104,FALSE),NA())</f>
        <v>2.0817266175319231E-3</v>
      </c>
      <c r="FA104" s="179">
        <f t="shared" ref="FA104" si="758">IF(ISNONTEXT($J104),_xlfn.NORM.DIST(BD104,$G104,$J104,FALSE),NA())</f>
        <v>2.2026533600558794E-3</v>
      </c>
      <c r="FB104" s="179">
        <f t="shared" ref="FB104" si="759">IF(ISNONTEXT($J104),_xlfn.NORM.DIST(BE104,$G104,$J104,FALSE),NA())</f>
        <v>2.3223943318068734E-3</v>
      </c>
      <c r="FC104" s="179">
        <f t="shared" ref="FC104" si="760">IF(ISNONTEXT($J104),_xlfn.NORM.DIST(BF104,$G104,$J104,FALSE),NA())</f>
        <v>2.4400184822121755E-3</v>
      </c>
      <c r="FD104" s="179">
        <f t="shared" ref="FD104" si="761">IF(ISNONTEXT($J104),_xlfn.NORM.DIST(BG104,$G104,$J104,FALSE),NA())</f>
        <v>2.5545688684015981E-3</v>
      </c>
      <c r="FE104" s="179">
        <f t="shared" ref="FE104" si="762">IF(ISNONTEXT($J104),_xlfn.NORM.DIST(BH104,$G104,$J104,FALSE),NA())</f>
        <v>2.6650751561447137E-3</v>
      </c>
      <c r="FF104" s="179">
        <f t="shared" ref="FF104" si="763">IF(ISNONTEXT($J104),_xlfn.NORM.DIST(BI104,$G104,$J104,FALSE),NA())</f>
        <v>2.7705669710847637E-3</v>
      </c>
      <c r="FG104" s="179">
        <f t="shared" ref="FG104" si="764">IF(ISNONTEXT($J104),_xlfn.NORM.DIST(BJ104,$G104,$J104,FALSE),NA())</f>
        <v>2.870087851940675E-3</v>
      </c>
      <c r="FH104" s="179">
        <f t="shared" ref="FH104" si="765">IF(ISNONTEXT($J104),_xlfn.NORM.DIST(BK104,$G104,$J104,FALSE),NA())</f>
        <v>2.9627095310362736E-3</v>
      </c>
      <c r="FI104" s="179">
        <f t="shared" ref="FI104" si="766">IF(ISNONTEXT($J104),_xlfn.NORM.DIST(BL104,$G104,$J104,FALSE),NA())</f>
        <v>3.0475462479484794E-3</v>
      </c>
      <c r="FJ104" s="179">
        <f t="shared" ref="FJ104" si="767">IF(ISNONTEXT($J104),_xlfn.NORM.DIST(BM104,$G104,$J104,FALSE),NA())</f>
        <v>3.1237687901532955E-3</v>
      </c>
      <c r="FK104" s="179">
        <f t="shared" ref="FK104" si="768">IF(ISNONTEXT($J104),_xlfn.NORM.DIST(BN104,$G104,$J104,FALSE),NA())</f>
        <v>3.190617950961208E-3</v>
      </c>
      <c r="FL104" s="179">
        <f t="shared" ref="FL104" si="769">IF(ISNONTEXT($J104),_xlfn.NORM.DIST(BO104,$G104,$J104,FALSE),NA())</f>
        <v>3.2474171001705856E-3</v>
      </c>
      <c r="FM104" s="179">
        <f t="shared" ref="FM104" si="770">IF(ISNONTEXT($J104),_xlfn.NORM.DIST(BP104,$G104,$J104,FALSE),NA())</f>
        <v>3.2935835768289901E-3</v>
      </c>
      <c r="FN104" s="179">
        <f t="shared" ref="FN104" si="771">IF(ISNONTEXT($J104),_xlfn.NORM.DIST(BQ104,$G104,$J104,FALSE),NA())</f>
        <v>3.3286386360672198E-3</v>
      </c>
      <c r="FO104" s="179">
        <f t="shared" ref="FO104" si="772">IF(ISNONTEXT($J104),_xlfn.NORM.DIST(BR104,$G104,$J104,FALSE),NA())</f>
        <v>3.3522157126375136E-3</v>
      </c>
      <c r="FP104" s="179">
        <f t="shared" ref="FP104" si="773">IF(ISNONTEXT($J104),_xlfn.NORM.DIST(BS104,$G104,$J104,FALSE),NA())</f>
        <v>3.3640668017257164E-3</v>
      </c>
      <c r="FQ104" s="179">
        <f t="shared" ref="FQ104" si="774">IF(ISNONTEXT($J104),_xlfn.NORM.DIST(BT104,$G104,$J104,FALSE),NA())</f>
        <v>3.3640668017257186E-3</v>
      </c>
      <c r="FR104" s="179">
        <f t="shared" ref="FR104" si="775">IF(ISNONTEXT($J104),_xlfn.NORM.DIST(BU104,$G104,$J104,FALSE),NA())</f>
        <v>3.3522157126375184E-3</v>
      </c>
      <c r="FS104" s="179">
        <f t="shared" ref="FS104" si="776">IF(ISNONTEXT($J104),_xlfn.NORM.DIST(BV104,$G104,$J104,FALSE),NA())</f>
        <v>3.3286386360672281E-3</v>
      </c>
      <c r="FT104" s="179">
        <f t="shared" ref="FT104" si="777">IF(ISNONTEXT($J104),_xlfn.NORM.DIST(BW104,$G104,$J104,FALSE),NA())</f>
        <v>3.2935835768290013E-3</v>
      </c>
      <c r="FU104" s="179">
        <f t="shared" ref="FU104" si="778">IF(ISNONTEXT($J104),_xlfn.NORM.DIST(BX104,$G104,$J104,FALSE),NA())</f>
        <v>3.2474171001706008E-3</v>
      </c>
      <c r="FV104" s="179">
        <f t="shared" ref="FV104" si="779">IF(ISNONTEXT($J104),_xlfn.NORM.DIST(BY104,$G104,$J104,FALSE),NA())</f>
        <v>3.1906179509612262E-3</v>
      </c>
      <c r="FW104" s="179">
        <f t="shared" ref="FW104" si="780">IF(ISNONTEXT($J104),_xlfn.NORM.DIST(BZ104,$G104,$J104,FALSE),NA())</f>
        <v>3.1237687901533163E-3</v>
      </c>
      <c r="FX104" s="179">
        <f t="shared" ref="FX104" si="781">IF(ISNONTEXT($J104),_xlfn.NORM.DIST(CA104,$G104,$J104,FALSE),NA())</f>
        <v>3.0475462479485028E-3</v>
      </c>
      <c r="FY104" s="179">
        <f t="shared" ref="FY104" si="782">IF(ISNONTEXT($J104),_xlfn.NORM.DIST(CB104,$G104,$J104,FALSE),NA())</f>
        <v>2.9627095310362991E-3</v>
      </c>
      <c r="FZ104" s="179">
        <f t="shared" ref="FZ104" si="783">IF(ISNONTEXT($J104),_xlfn.NORM.DIST(CC104,$G104,$J104,FALSE),NA())</f>
        <v>2.8700878519407032E-3</v>
      </c>
      <c r="GA104" s="179">
        <f t="shared" ref="GA104" si="784">IF(ISNONTEXT($J104),_xlfn.NORM.DIST(CD104,$G104,$J104,FALSE),NA())</f>
        <v>2.7705669710847937E-3</v>
      </c>
      <c r="GB104" s="179">
        <f t="shared" ref="GB104" si="785">IF(ISNONTEXT($J104),_xlfn.NORM.DIST(CE104,$G104,$J104,FALSE),NA())</f>
        <v>2.665075156144745E-3</v>
      </c>
      <c r="GC104" s="179">
        <f t="shared" ref="GC104" si="786">IF(ISNONTEXT($J104),_xlfn.NORM.DIST(CF104,$G104,$J104,FALSE),NA())</f>
        <v>2.5545688684016311E-3</v>
      </c>
      <c r="GD104" s="179">
        <f t="shared" ref="GD104" si="787">IF(ISNONTEXT($J104),_xlfn.NORM.DIST(CG104,$G104,$J104,FALSE),NA())</f>
        <v>2.4400184822122094E-3</v>
      </c>
      <c r="GE104" s="179">
        <f t="shared" ref="GE104" si="788">IF(ISNONTEXT($J104),_xlfn.NORM.DIST(CH104,$G104,$J104,FALSE),NA())</f>
        <v>2.3223943318069077E-3</v>
      </c>
      <c r="GF104" s="179">
        <f t="shared" ref="GF104" si="789">IF(ISNONTEXT($J104),_xlfn.NORM.DIST(CI104,$G104,$J104,FALSE),NA())</f>
        <v>2.2026533600559141E-3</v>
      </c>
      <c r="GG104" s="179">
        <f t="shared" ref="GG104" si="790">IF(ISNONTEXT($J104),_xlfn.NORM.DIST(CJ104,$G104,$J104,FALSE),NA())</f>
        <v>2.0817266175319582E-3</v>
      </c>
      <c r="GH104" s="179">
        <f t="shared" ref="GH104" si="791">IF(ISNONTEXT($J104),_xlfn.NORM.DIST(CK104,$G104,$J104,FALSE),NA())</f>
        <v>1.9605078282444628E-3</v>
      </c>
      <c r="GI104" s="179">
        <f t="shared" ref="GI104" si="792">IF(ISNONTEXT($J104),_xlfn.NORM.DIST(CL104,$G104,$J104,FALSE),NA())</f>
        <v>1.8398432020716397E-3</v>
      </c>
      <c r="GJ104" s="179">
        <f t="shared" ref="GJ104" si="793">IF(ISNONTEXT($J104),_xlfn.NORM.DIST(CM104,$G104,$J104,FALSE),NA())</f>
        <v>1.7205226345127357E-3</v>
      </c>
      <c r="GK104" s="179">
        <f t="shared" ref="GK104" si="794">IF(ISNONTEXT($J104),_xlfn.NORM.DIST(CN104,$G104,$J104,FALSE),NA())</f>
        <v>1.6032723932955296E-3</v>
      </c>
      <c r="GL104" s="179">
        <f t="shared" ref="GL104" si="795">IF(ISNONTEXT($J104),_xlfn.NORM.DIST(CO104,$G104,$J104,FALSE),NA())</f>
        <v>1.4887493499599394E-3</v>
      </c>
      <c r="GM104" s="179">
        <f t="shared" ref="GM104" si="796">IF(ISNONTEXT($J104),_xlfn.NORM.DIST(CP104,$G104,$J104,FALSE),NA())</f>
        <v>1.3775367740855528E-3</v>
      </c>
      <c r="GN104" s="179">
        <f t="shared" ref="GN104" si="797">IF(ISNONTEXT($J104),_xlfn.NORM.DIST(CQ104,$G104,$J104,FALSE),NA())</f>
        <v>1.2701416695152185E-3</v>
      </c>
      <c r="GO104" s="179">
        <f t="shared" ref="GO104" si="798">IF(ISNONTEXT($J104),_xlfn.NORM.DIST(CR104,$G104,$J104,FALSE),NA())</f>
        <v>1.1669935967765362E-3</v>
      </c>
      <c r="GP104" s="179">
        <f t="shared" ref="GP104" si="799">IF(ISNONTEXT($J104),_xlfn.NORM.DIST(CS104,$G104,$J104,FALSE),NA())</f>
        <v>1.0684448947688131E-3</v>
      </c>
      <c r="GQ104" s="179">
        <f t="shared" ref="GQ104" si="800">IF(ISNONTEXT($J104),_xlfn.NORM.DIST(CT104,$G104,$J104,FALSE),NA())</f>
        <v>9.7477218831924502E-4</v>
      </c>
      <c r="GR104" s="179">
        <f t="shared" ref="GR104" si="801">IF(ISNONTEXT($J104),_xlfn.NORM.DIST(CU104,$G104,$J104,FALSE),NA())</f>
        <v>8.8617904686674981E-4</v>
      </c>
      <c r="GS104" s="179">
        <f t="shared" ref="GS104" si="802">IF(ISNONTEXT($J104),_xlfn.NORM.DIST(CV104,$G104,$J104,FALSE),NA())</f>
        <v>8.0279964354570163E-4</v>
      </c>
      <c r="GT104" s="179">
        <f t="shared" ref="GT104" si="803">IF(ISNONTEXT($J104),_xlfn.NORM.DIST(CW104,$G104,$J104,FALSE),NA())</f>
        <v>7.2470325335586563E-4</v>
      </c>
      <c r="GU104" s="179">
        <f t="shared" ref="GU104" si="804">IF(ISNONTEXT($J104),_xlfn.NORM.DIST(CX104,$G104,$J104,FALSE),NA())</f>
        <v>6.5189942377524379E-4</v>
      </c>
      <c r="GV104" s="179">
        <f t="shared" ref="GV104" si="805">IF(ISNONTEXT($J104),_xlfn.NORM.DIST(CY104,$G104,$J104,FALSE),NA())</f>
        <v>5.8434365079198896E-4</v>
      </c>
      <c r="GW104" s="179">
        <f t="shared" ref="GW104" si="806">IF(ISNONTEXT($J104),_xlfn.NORM.DIST(CZ104,$G104,$J104,FALSE),NA())</f>
        <v>5.2194339745486934E-4</v>
      </c>
      <c r="GX104" s="179">
        <f t="shared" ref="GX104" si="807">IF(ISNONTEXT($J104),_xlfn.NORM.DIST(DA104,$G104,$J104,FALSE),NA())</f>
        <v>4.6456430011520563E-4</v>
      </c>
      <c r="GY104" s="179">
        <f t="shared" ref="GY104" si="808">IF(ISNONTEXT($J104),_xlfn.NORM.DIST(DB104,$G104,$J104,FALSE),NA())</f>
        <v>4.1203641892495463E-4</v>
      </c>
      <c r="GZ104" s="179">
        <f t="shared" ref="GZ104" si="809">IF(ISNONTEXT($J104),_xlfn.NORM.DIST(DC104,$G104,$J104,FALSE),NA())</f>
        <v>3.6416040318674618E-4</v>
      </c>
      <c r="HA104" s="179">
        <f t="shared" ref="HA104" si="810">IF(ISNONTEXT($J104),_xlfn.NORM.DIST(DD104,$G104,$J104,FALSE),NA())</f>
        <v>3.2071345812572142E-4</v>
      </c>
      <c r="HB104" s="179">
        <f t="shared" ref="HB104" si="811">IF(ISNONTEXT($J104),_xlfn.NORM.DIST(DE104,$G104,$J104,FALSE),NA())</f>
        <v>2.8145501688318193E-4</v>
      </c>
      <c r="HC104" s="179">
        <f t="shared" ref="HC104" si="812">IF(ISNONTEXT($J104),_xlfn.NORM.DIST(DF104,$G104,$J104,FALSE),NA())</f>
        <v>2.4613203936531123E-4</v>
      </c>
      <c r="HD104" s="179">
        <f t="shared" ref="HD104" si="813">IF(ISNONTEXT($J104),_xlfn.NORM.DIST(DG104,$G104,$J104,FALSE),NA())</f>
        <v>2.1448387741716167E-4</v>
      </c>
      <c r="HE104" s="179">
        <f t="shared" ref="HE104" si="814">IF(ISNONTEXT($J104),_xlfn.NORM.DIST(DH104,$G104,$J104,FALSE),NA())</f>
        <v>1.862466631027265E-4</v>
      </c>
      <c r="HF104" s="179">
        <f t="shared" ref="HF104" si="815">IF(ISNONTEXT($J104),_xlfn.NORM.DIST(DI104,$G104,$J104,FALSE),NA())</f>
        <v>1.6115719320653848E-4</v>
      </c>
      <c r="HG104" s="179">
        <f t="shared" ref="HG104" si="816">IF(ISNONTEXT($J104),_xlfn.NORM.DIST(DJ104,$G104,$J104,FALSE),NA())</f>
        <v>1.3895629806827853E-4</v>
      </c>
      <c r="HH104" s="179">
        <f t="shared" ref="HH104" si="817">IF(ISNONTEXT($J104),_xlfn.NORM.DIST(DK104,$G104,$J104,FALSE),NA())</f>
        <v>1.1939169624594349E-4</v>
      </c>
      <c r="HI104" s="179">
        <f t="shared" ref="HI104" si="818">IF(ISNONTEXT($J104),_xlfn.NORM.DIST(DL104,$G104,$J104,FALSE),NA())</f>
        <v>1.0222034808985123E-4</v>
      </c>
      <c r="HJ104" s="179">
        <f t="shared" ref="HJ104" si="819">IF(ISNONTEXT($J104),_xlfn.NORM.DIST(DM104,$G104,$J104,FALSE),NA())</f>
        <v>8.7210330996795362E-5</v>
      </c>
      <c r="HK104" s="179">
        <f t="shared" ref="HK104" si="820">IF(ISNONTEXT($J104),_xlfn.NORM.DIST(DN104,$G104,$J104,FALSE),NA())</f>
        <v>7.4142266874561589E-5</v>
      </c>
      <c r="HL104" s="179">
        <f t="shared" ref="HL104" si="821">IF(ISNONTEXT($J104),_xlfn.NORM.DIST(DO104,$G104,$J104,FALSE),NA())</f>
        <v>6.2810338221676242E-5</v>
      </c>
      <c r="HM104" s="179">
        <f t="shared" ref="HM104" si="822">IF(ISNONTEXT($J104),_xlfn.NORM.DIST(DP104,$G104,$J104,FALSE),NA())</f>
        <v>5.3022933311446338E-5</v>
      </c>
      <c r="HN104" s="179">
        <f t="shared" ref="HN104" si="823">IF(ISNONTEXT($J104),_xlfn.NORM.DIST(DQ104,$G104,$J104,FALSE),NA())</f>
        <v>4.4602963403212103E-5</v>
      </c>
      <c r="HO104" s="179">
        <f t="shared" ref="HO104" si="824">IF(ISNONTEXT($J104),_xlfn.NORM.DIST(DR104,$G104,$J104,FALSE),NA())</f>
        <v>3.7387895860480518E-5</v>
      </c>
    </row>
    <row r="105" spans="1:223" x14ac:dyDescent="0.25">
      <c r="A105" s="2"/>
      <c r="B105" s="5"/>
      <c r="C105" s="5"/>
      <c r="D105" s="5"/>
      <c r="E105" s="2"/>
      <c r="F105" s="2"/>
      <c r="G105" s="5"/>
      <c r="H105" s="2"/>
      <c r="I105" s="2"/>
      <c r="J105" s="2"/>
      <c r="K105" s="2"/>
      <c r="L105" s="25"/>
      <c r="M105" s="5"/>
      <c r="N105" s="37"/>
      <c r="O105" s="37"/>
      <c r="P105" s="37"/>
      <c r="Q105" s="37"/>
      <c r="R105" s="37"/>
      <c r="S105" s="37"/>
      <c r="T105" s="5"/>
    </row>
    <row r="106" spans="1:223" ht="15.75" x14ac:dyDescent="0.25">
      <c r="A106" s="5"/>
      <c r="B106" s="307" t="s">
        <v>81</v>
      </c>
      <c r="C106" s="308"/>
      <c r="D106" s="309"/>
      <c r="E106" s="5"/>
      <c r="F106" s="5"/>
      <c r="G106" s="5"/>
      <c r="H106" s="5"/>
      <c r="I106" s="5"/>
      <c r="J106" s="35" t="s">
        <v>90</v>
      </c>
      <c r="K106" s="35"/>
      <c r="L106" s="105">
        <v>1000</v>
      </c>
      <c r="M106" s="43">
        <f>IF(OR(J104="",L106=""),"",ABS(VLOOKUP($L$1,VLookups!$A$38:$B$39,2,FALSE)-_xlfn.NORM.DIST(L106,G104,J104,TRUE)))</f>
        <v>0.77615049480589504</v>
      </c>
      <c r="N106" s="74">
        <f>IF($J$104="","",_xlfn.NORM.INV(ABS(VLOOKUP($L$1,VLookups!$A$38:$B$39,2,FALSE)-N$3),$G$104,$J104))</f>
        <v>758.08874263023313</v>
      </c>
      <c r="O106" s="75">
        <f>IF($J$104="","",_xlfn.NORM.INV(ABS(VLOOKUP($L$1,VLookups!$A$38:$B$39,2,FALSE)-O$3),$G$104,$J104))</f>
        <v>1061.9112573697669</v>
      </c>
      <c r="P106" s="76">
        <f>IF($J$104="","",_xlfn.NORM.INV(ABS(VLOOKUP($L$1,VLookups!$A$38:$B$39,2,FALSE)-P$3),$G$104,$J104))</f>
        <v>1032.8556880667566</v>
      </c>
      <c r="Q106" s="77">
        <f>IF($J$104="","",_xlfn.NORM.INV(ABS(VLOOKUP($L$1,VLookups!$A$38:$B$39,2,FALSE)-Q$3),$G$104,$J104))</f>
        <v>1009.7632426650149</v>
      </c>
      <c r="R106" s="78">
        <f>IF($J$104="","",_xlfn.NORM.INV(ABS(VLOOKUP($L$1,VLookups!$A$38:$B$39,2,FALSE)-R$3),$G$104,$J104))</f>
        <v>989.95198070064771</v>
      </c>
      <c r="S106" s="79">
        <f>IF($J$104="","",_xlfn.NORM.INV(ABS(VLOOKUP($L$1,VLookups!$A$38:$B$39,2,FALSE)-S$3),$G$104,$J104))</f>
        <v>910</v>
      </c>
      <c r="T106" s="5"/>
      <c r="DS106" s="221">
        <f>IF(AND($D$112&gt;0,$D$113&gt;0),IF(OR(V104&lt;$D$112,V104=$D$112),DS104,0),"")</f>
        <v>4.4602963403209806E-5</v>
      </c>
      <c r="DT106" s="221">
        <f t="shared" ref="DT106:GE106" si="825">IF(AND($D$112&gt;0,$D$113&gt;0),IF(OR(W104&lt;$D$112,W104=$D$112),DT104,0),"")</f>
        <v>5.3022933311443702E-5</v>
      </c>
      <c r="DU106" s="221">
        <f t="shared" si="825"/>
        <v>6.2810338221673179E-5</v>
      </c>
      <c r="DV106" s="221">
        <f t="shared" si="825"/>
        <v>7.4142266874558039E-5</v>
      </c>
      <c r="DW106" s="221">
        <f t="shared" si="825"/>
        <v>8.7210330996791296E-5</v>
      </c>
      <c r="DX106" s="221">
        <f t="shared" si="825"/>
        <v>1.0222034808984656E-4</v>
      </c>
      <c r="DY106" s="221">
        <f t="shared" si="825"/>
        <v>1.1939169624593811E-4</v>
      </c>
      <c r="DZ106" s="221">
        <f t="shared" si="825"/>
        <v>1.389562980682724E-4</v>
      </c>
      <c r="EA106" s="221">
        <f t="shared" si="825"/>
        <v>1.6115719320653163E-4</v>
      </c>
      <c r="EB106" s="221">
        <f t="shared" si="825"/>
        <v>1.8624666310271872E-4</v>
      </c>
      <c r="EC106" s="221">
        <f t="shared" si="825"/>
        <v>2.1448387741715294E-4</v>
      </c>
      <c r="ED106" s="221">
        <f t="shared" si="825"/>
        <v>2.4613203936530153E-4</v>
      </c>
      <c r="EE106" s="221">
        <f t="shared" si="825"/>
        <v>2.8145501688317119E-4</v>
      </c>
      <c r="EF106" s="221">
        <f t="shared" si="825"/>
        <v>3.2071345812570944E-4</v>
      </c>
      <c r="EG106" s="221">
        <f t="shared" si="825"/>
        <v>3.6416040318673274E-4</v>
      </c>
      <c r="EH106" s="221">
        <f t="shared" si="825"/>
        <v>4.1203641892493994E-4</v>
      </c>
      <c r="EI106" s="221">
        <f t="shared" si="825"/>
        <v>4.6456430011518953E-4</v>
      </c>
      <c r="EJ106" s="221">
        <f t="shared" si="825"/>
        <v>5.2194339745485188E-4</v>
      </c>
      <c r="EK106" s="221">
        <f t="shared" si="825"/>
        <v>5.8434365079196998E-4</v>
      </c>
      <c r="EL106" s="221">
        <f t="shared" si="825"/>
        <v>6.518994237752233E-4</v>
      </c>
      <c r="EM106" s="221">
        <f t="shared" si="825"/>
        <v>7.2470325335584362E-4</v>
      </c>
      <c r="EN106" s="221">
        <f t="shared" si="825"/>
        <v>8.027996435456781E-4</v>
      </c>
      <c r="EO106" s="221">
        <f t="shared" si="825"/>
        <v>8.8617904686672476E-4</v>
      </c>
      <c r="EP106" s="221">
        <f t="shared" si="825"/>
        <v>9.7477218831921834E-4</v>
      </c>
      <c r="EQ106" s="221">
        <f t="shared" si="825"/>
        <v>1.0684448947687851E-3</v>
      </c>
      <c r="ER106" s="221">
        <f t="shared" si="825"/>
        <v>1.1669935967765072E-3</v>
      </c>
      <c r="ES106" s="221">
        <f t="shared" si="825"/>
        <v>1.2701416695151881E-3</v>
      </c>
      <c r="ET106" s="221">
        <f t="shared" si="825"/>
        <v>1.3775367740855211E-3</v>
      </c>
      <c r="EU106" s="221">
        <f t="shared" si="825"/>
        <v>1.4887493499599071E-3</v>
      </c>
      <c r="EV106" s="221">
        <f t="shared" si="825"/>
        <v>1.6032723932954964E-3</v>
      </c>
      <c r="EW106" s="221">
        <f t="shared" si="825"/>
        <v>1.7205226345127016E-3</v>
      </c>
      <c r="EX106" s="221">
        <f t="shared" si="825"/>
        <v>1.8398432020716043E-3</v>
      </c>
      <c r="EY106" s="221">
        <f t="shared" si="825"/>
        <v>1.9605078282444281E-3</v>
      </c>
      <c r="EZ106" s="221">
        <f t="shared" si="825"/>
        <v>2.0817266175319231E-3</v>
      </c>
      <c r="FA106" s="221">
        <f t="shared" si="825"/>
        <v>0</v>
      </c>
      <c r="FB106" s="221">
        <f t="shared" si="825"/>
        <v>0</v>
      </c>
      <c r="FC106" s="221">
        <f t="shared" si="825"/>
        <v>0</v>
      </c>
      <c r="FD106" s="221">
        <f t="shared" si="825"/>
        <v>0</v>
      </c>
      <c r="FE106" s="221">
        <f t="shared" si="825"/>
        <v>0</v>
      </c>
      <c r="FF106" s="221">
        <f t="shared" si="825"/>
        <v>0</v>
      </c>
      <c r="FG106" s="221">
        <f t="shared" si="825"/>
        <v>0</v>
      </c>
      <c r="FH106" s="221">
        <f t="shared" si="825"/>
        <v>0</v>
      </c>
      <c r="FI106" s="221">
        <f t="shared" si="825"/>
        <v>0</v>
      </c>
      <c r="FJ106" s="221">
        <f t="shared" si="825"/>
        <v>0</v>
      </c>
      <c r="FK106" s="221">
        <f t="shared" si="825"/>
        <v>0</v>
      </c>
      <c r="FL106" s="221">
        <f t="shared" si="825"/>
        <v>0</v>
      </c>
      <c r="FM106" s="221">
        <f t="shared" si="825"/>
        <v>0</v>
      </c>
      <c r="FN106" s="221">
        <f t="shared" si="825"/>
        <v>0</v>
      </c>
      <c r="FO106" s="221">
        <f t="shared" si="825"/>
        <v>0</v>
      </c>
      <c r="FP106" s="221">
        <f t="shared" si="825"/>
        <v>0</v>
      </c>
      <c r="FQ106" s="221">
        <f t="shared" si="825"/>
        <v>0</v>
      </c>
      <c r="FR106" s="221">
        <f t="shared" si="825"/>
        <v>0</v>
      </c>
      <c r="FS106" s="221">
        <f t="shared" si="825"/>
        <v>0</v>
      </c>
      <c r="FT106" s="221">
        <f t="shared" si="825"/>
        <v>0</v>
      </c>
      <c r="FU106" s="221">
        <f t="shared" si="825"/>
        <v>0</v>
      </c>
      <c r="FV106" s="221">
        <f t="shared" si="825"/>
        <v>0</v>
      </c>
      <c r="FW106" s="221">
        <f t="shared" si="825"/>
        <v>0</v>
      </c>
      <c r="FX106" s="221">
        <f t="shared" si="825"/>
        <v>0</v>
      </c>
      <c r="FY106" s="221">
        <f t="shared" si="825"/>
        <v>0</v>
      </c>
      <c r="FZ106" s="221">
        <f t="shared" si="825"/>
        <v>0</v>
      </c>
      <c r="GA106" s="221">
        <f t="shared" si="825"/>
        <v>0</v>
      </c>
      <c r="GB106" s="221">
        <f t="shared" si="825"/>
        <v>0</v>
      </c>
      <c r="GC106" s="221">
        <f t="shared" si="825"/>
        <v>0</v>
      </c>
      <c r="GD106" s="221">
        <f t="shared" si="825"/>
        <v>0</v>
      </c>
      <c r="GE106" s="221">
        <f t="shared" si="825"/>
        <v>0</v>
      </c>
      <c r="GF106" s="221">
        <f t="shared" ref="GF106:HO106" si="826">IF(AND($D$112&gt;0,$D$113&gt;0),IF(OR(CI104&lt;$D$112,CI104=$D$112),GF104,0),"")</f>
        <v>0</v>
      </c>
      <c r="GG106" s="221">
        <f t="shared" si="826"/>
        <v>0</v>
      </c>
      <c r="GH106" s="221">
        <f t="shared" si="826"/>
        <v>0</v>
      </c>
      <c r="GI106" s="221">
        <f t="shared" si="826"/>
        <v>0</v>
      </c>
      <c r="GJ106" s="221">
        <f t="shared" si="826"/>
        <v>0</v>
      </c>
      <c r="GK106" s="221">
        <f t="shared" si="826"/>
        <v>0</v>
      </c>
      <c r="GL106" s="221">
        <f t="shared" si="826"/>
        <v>0</v>
      </c>
      <c r="GM106" s="221">
        <f t="shared" si="826"/>
        <v>0</v>
      </c>
      <c r="GN106" s="221">
        <f t="shared" si="826"/>
        <v>0</v>
      </c>
      <c r="GO106" s="221">
        <f t="shared" si="826"/>
        <v>0</v>
      </c>
      <c r="GP106" s="221">
        <f t="shared" si="826"/>
        <v>0</v>
      </c>
      <c r="GQ106" s="221">
        <f t="shared" si="826"/>
        <v>0</v>
      </c>
      <c r="GR106" s="221">
        <f t="shared" si="826"/>
        <v>0</v>
      </c>
      <c r="GS106" s="221">
        <f t="shared" si="826"/>
        <v>0</v>
      </c>
      <c r="GT106" s="221">
        <f t="shared" si="826"/>
        <v>0</v>
      </c>
      <c r="GU106" s="221">
        <f t="shared" si="826"/>
        <v>0</v>
      </c>
      <c r="GV106" s="221">
        <f t="shared" si="826"/>
        <v>0</v>
      </c>
      <c r="GW106" s="221">
        <f t="shared" si="826"/>
        <v>0</v>
      </c>
      <c r="GX106" s="221">
        <f t="shared" si="826"/>
        <v>0</v>
      </c>
      <c r="GY106" s="221">
        <f t="shared" si="826"/>
        <v>0</v>
      </c>
      <c r="GZ106" s="221">
        <f t="shared" si="826"/>
        <v>0</v>
      </c>
      <c r="HA106" s="221">
        <f t="shared" si="826"/>
        <v>0</v>
      </c>
      <c r="HB106" s="221">
        <f t="shared" si="826"/>
        <v>0</v>
      </c>
      <c r="HC106" s="221">
        <f t="shared" si="826"/>
        <v>0</v>
      </c>
      <c r="HD106" s="221">
        <f t="shared" si="826"/>
        <v>0</v>
      </c>
      <c r="HE106" s="221">
        <f t="shared" si="826"/>
        <v>0</v>
      </c>
      <c r="HF106" s="221">
        <f t="shared" si="826"/>
        <v>0</v>
      </c>
      <c r="HG106" s="221">
        <f t="shared" si="826"/>
        <v>0</v>
      </c>
      <c r="HH106" s="221">
        <f t="shared" si="826"/>
        <v>0</v>
      </c>
      <c r="HI106" s="221">
        <f t="shared" si="826"/>
        <v>0</v>
      </c>
      <c r="HJ106" s="221">
        <f t="shared" si="826"/>
        <v>0</v>
      </c>
      <c r="HK106" s="221">
        <f t="shared" si="826"/>
        <v>0</v>
      </c>
      <c r="HL106" s="221">
        <f t="shared" si="826"/>
        <v>0</v>
      </c>
      <c r="HM106" s="221">
        <f t="shared" si="826"/>
        <v>0</v>
      </c>
      <c r="HN106" s="221">
        <f t="shared" si="826"/>
        <v>0</v>
      </c>
      <c r="HO106" s="221">
        <f t="shared" si="826"/>
        <v>0</v>
      </c>
    </row>
    <row r="107" spans="1:223" x14ac:dyDescent="0.25">
      <c r="B107" s="5"/>
      <c r="C107" s="5"/>
      <c r="D107" s="5"/>
      <c r="E107" s="2"/>
      <c r="F107" s="2"/>
      <c r="G107" s="5"/>
      <c r="H107" s="5"/>
      <c r="I107" s="5"/>
      <c r="J107" s="5"/>
      <c r="K107" s="5"/>
      <c r="L107" s="5"/>
      <c r="M107" s="5"/>
      <c r="N107" s="5"/>
      <c r="O107" s="5"/>
      <c r="P107" s="5"/>
      <c r="Q107" s="5"/>
      <c r="R107" s="5"/>
      <c r="S107" s="5"/>
      <c r="T107" s="5"/>
      <c r="DS107" s="221">
        <f>IF(AND($D$112&gt;0,$D$113&gt;0),IF(AND(V104&gt;$D$112,OR(V104&lt;$D$113,V104=$D$113)),DS104,0),"")</f>
        <v>0</v>
      </c>
      <c r="DT107" s="221">
        <f t="shared" ref="DT107:GE107" si="827">IF(AND($D$112&gt;0,$D$113&gt;0),IF(AND(W104&gt;$D$112,OR(W104&lt;$D$113,W104=$D$113)),DT104,0),"")</f>
        <v>0</v>
      </c>
      <c r="DU107" s="221">
        <f t="shared" si="827"/>
        <v>0</v>
      </c>
      <c r="DV107" s="221">
        <f t="shared" si="827"/>
        <v>0</v>
      </c>
      <c r="DW107" s="221">
        <f t="shared" si="827"/>
        <v>0</v>
      </c>
      <c r="DX107" s="221">
        <f t="shared" si="827"/>
        <v>0</v>
      </c>
      <c r="DY107" s="221">
        <f t="shared" si="827"/>
        <v>0</v>
      </c>
      <c r="DZ107" s="221">
        <f t="shared" si="827"/>
        <v>0</v>
      </c>
      <c r="EA107" s="221">
        <f t="shared" si="827"/>
        <v>0</v>
      </c>
      <c r="EB107" s="221">
        <f t="shared" si="827"/>
        <v>0</v>
      </c>
      <c r="EC107" s="221">
        <f t="shared" si="827"/>
        <v>0</v>
      </c>
      <c r="ED107" s="221">
        <f t="shared" si="827"/>
        <v>0</v>
      </c>
      <c r="EE107" s="221">
        <f t="shared" si="827"/>
        <v>0</v>
      </c>
      <c r="EF107" s="221">
        <f t="shared" si="827"/>
        <v>0</v>
      </c>
      <c r="EG107" s="221">
        <f t="shared" si="827"/>
        <v>0</v>
      </c>
      <c r="EH107" s="221">
        <f t="shared" si="827"/>
        <v>0</v>
      </c>
      <c r="EI107" s="221">
        <f t="shared" si="827"/>
        <v>0</v>
      </c>
      <c r="EJ107" s="221">
        <f t="shared" si="827"/>
        <v>0</v>
      </c>
      <c r="EK107" s="221">
        <f t="shared" si="827"/>
        <v>0</v>
      </c>
      <c r="EL107" s="221">
        <f t="shared" si="827"/>
        <v>0</v>
      </c>
      <c r="EM107" s="221">
        <f t="shared" si="827"/>
        <v>0</v>
      </c>
      <c r="EN107" s="221">
        <f t="shared" si="827"/>
        <v>0</v>
      </c>
      <c r="EO107" s="221">
        <f t="shared" si="827"/>
        <v>0</v>
      </c>
      <c r="EP107" s="221">
        <f t="shared" si="827"/>
        <v>0</v>
      </c>
      <c r="EQ107" s="221">
        <f t="shared" si="827"/>
        <v>0</v>
      </c>
      <c r="ER107" s="221">
        <f t="shared" si="827"/>
        <v>0</v>
      </c>
      <c r="ES107" s="221">
        <f t="shared" si="827"/>
        <v>0</v>
      </c>
      <c r="ET107" s="221">
        <f t="shared" si="827"/>
        <v>0</v>
      </c>
      <c r="EU107" s="221">
        <f t="shared" si="827"/>
        <v>0</v>
      </c>
      <c r="EV107" s="221">
        <f t="shared" si="827"/>
        <v>0</v>
      </c>
      <c r="EW107" s="221">
        <f t="shared" si="827"/>
        <v>0</v>
      </c>
      <c r="EX107" s="221">
        <f t="shared" si="827"/>
        <v>0</v>
      </c>
      <c r="EY107" s="221">
        <f t="shared" si="827"/>
        <v>0</v>
      </c>
      <c r="EZ107" s="221">
        <f t="shared" si="827"/>
        <v>0</v>
      </c>
      <c r="FA107" s="221">
        <f t="shared" si="827"/>
        <v>2.2026533600558794E-3</v>
      </c>
      <c r="FB107" s="221">
        <f t="shared" si="827"/>
        <v>2.3223943318068734E-3</v>
      </c>
      <c r="FC107" s="221">
        <f t="shared" si="827"/>
        <v>2.4400184822121755E-3</v>
      </c>
      <c r="FD107" s="221">
        <f t="shared" si="827"/>
        <v>2.5545688684015981E-3</v>
      </c>
      <c r="FE107" s="221">
        <f t="shared" si="827"/>
        <v>2.6650751561447137E-3</v>
      </c>
      <c r="FF107" s="221">
        <f t="shared" si="827"/>
        <v>2.7705669710847637E-3</v>
      </c>
      <c r="FG107" s="221">
        <f t="shared" si="827"/>
        <v>2.870087851940675E-3</v>
      </c>
      <c r="FH107" s="221">
        <f t="shared" si="827"/>
        <v>2.9627095310362736E-3</v>
      </c>
      <c r="FI107" s="221">
        <f t="shared" si="827"/>
        <v>3.0475462479484794E-3</v>
      </c>
      <c r="FJ107" s="221">
        <f t="shared" si="827"/>
        <v>3.1237687901532955E-3</v>
      </c>
      <c r="FK107" s="221">
        <f t="shared" si="827"/>
        <v>3.190617950961208E-3</v>
      </c>
      <c r="FL107" s="221">
        <f t="shared" si="827"/>
        <v>3.2474171001705856E-3</v>
      </c>
      <c r="FM107" s="221">
        <f t="shared" si="827"/>
        <v>3.2935835768289901E-3</v>
      </c>
      <c r="FN107" s="221">
        <f t="shared" si="827"/>
        <v>3.3286386360672198E-3</v>
      </c>
      <c r="FO107" s="221">
        <f t="shared" si="827"/>
        <v>3.3522157126375136E-3</v>
      </c>
      <c r="FP107" s="221">
        <f t="shared" si="827"/>
        <v>3.3640668017257164E-3</v>
      </c>
      <c r="FQ107" s="221">
        <f t="shared" si="827"/>
        <v>3.3640668017257186E-3</v>
      </c>
      <c r="FR107" s="221">
        <f t="shared" si="827"/>
        <v>3.3522157126375184E-3</v>
      </c>
      <c r="FS107" s="221">
        <f t="shared" si="827"/>
        <v>3.3286386360672281E-3</v>
      </c>
      <c r="FT107" s="221">
        <f t="shared" si="827"/>
        <v>3.2935835768290013E-3</v>
      </c>
      <c r="FU107" s="221">
        <f t="shared" si="827"/>
        <v>3.2474171001706008E-3</v>
      </c>
      <c r="FV107" s="221">
        <f t="shared" si="827"/>
        <v>3.1906179509612262E-3</v>
      </c>
      <c r="FW107" s="221">
        <f t="shared" si="827"/>
        <v>3.1237687901533163E-3</v>
      </c>
      <c r="FX107" s="221">
        <f t="shared" si="827"/>
        <v>3.0475462479485028E-3</v>
      </c>
      <c r="FY107" s="221">
        <f t="shared" si="827"/>
        <v>2.9627095310362991E-3</v>
      </c>
      <c r="FZ107" s="221">
        <f t="shared" si="827"/>
        <v>2.8700878519407032E-3</v>
      </c>
      <c r="GA107" s="221">
        <f t="shared" si="827"/>
        <v>2.7705669710847937E-3</v>
      </c>
      <c r="GB107" s="221">
        <f t="shared" si="827"/>
        <v>2.665075156144745E-3</v>
      </c>
      <c r="GC107" s="221">
        <f t="shared" si="827"/>
        <v>2.5545688684016311E-3</v>
      </c>
      <c r="GD107" s="221">
        <f t="shared" si="827"/>
        <v>2.4400184822122094E-3</v>
      </c>
      <c r="GE107" s="221">
        <f t="shared" si="827"/>
        <v>2.3223943318069077E-3</v>
      </c>
      <c r="GF107" s="221">
        <f t="shared" ref="GF107:HO107" si="828">IF(AND($D$112&gt;0,$D$113&gt;0),IF(AND(CI104&gt;$D$112,OR(CI104&lt;$D$113,CI104=$D$113)),GF104,0),"")</f>
        <v>2.2026533600559141E-3</v>
      </c>
      <c r="GG107" s="221">
        <f t="shared" si="828"/>
        <v>2.0817266175319582E-3</v>
      </c>
      <c r="GH107" s="221">
        <f t="shared" si="828"/>
        <v>1.9605078282444628E-3</v>
      </c>
      <c r="GI107" s="221">
        <f t="shared" si="828"/>
        <v>1.8398432020716397E-3</v>
      </c>
      <c r="GJ107" s="221">
        <f t="shared" si="828"/>
        <v>1.7205226345127357E-3</v>
      </c>
      <c r="GK107" s="221">
        <f t="shared" si="828"/>
        <v>1.6032723932955296E-3</v>
      </c>
      <c r="GL107" s="221">
        <f t="shared" si="828"/>
        <v>1.4887493499599394E-3</v>
      </c>
      <c r="GM107" s="221">
        <f t="shared" si="828"/>
        <v>1.3775367740855528E-3</v>
      </c>
      <c r="GN107" s="221">
        <f t="shared" si="828"/>
        <v>1.2701416695152185E-3</v>
      </c>
      <c r="GO107" s="221">
        <f t="shared" si="828"/>
        <v>1.1669935967765362E-3</v>
      </c>
      <c r="GP107" s="221">
        <f t="shared" si="828"/>
        <v>1.0684448947688131E-3</v>
      </c>
      <c r="GQ107" s="221">
        <f t="shared" si="828"/>
        <v>9.7477218831924502E-4</v>
      </c>
      <c r="GR107" s="221">
        <f t="shared" si="828"/>
        <v>0</v>
      </c>
      <c r="GS107" s="221">
        <f t="shared" si="828"/>
        <v>0</v>
      </c>
      <c r="GT107" s="221">
        <f t="shared" si="828"/>
        <v>0</v>
      </c>
      <c r="GU107" s="221">
        <f t="shared" si="828"/>
        <v>0</v>
      </c>
      <c r="GV107" s="221">
        <f t="shared" si="828"/>
        <v>0</v>
      </c>
      <c r="GW107" s="221">
        <f t="shared" si="828"/>
        <v>0</v>
      </c>
      <c r="GX107" s="221">
        <f t="shared" si="828"/>
        <v>0</v>
      </c>
      <c r="GY107" s="221">
        <f t="shared" si="828"/>
        <v>0</v>
      </c>
      <c r="GZ107" s="221">
        <f t="shared" si="828"/>
        <v>0</v>
      </c>
      <c r="HA107" s="221">
        <f t="shared" si="828"/>
        <v>0</v>
      </c>
      <c r="HB107" s="221">
        <f t="shared" si="828"/>
        <v>0</v>
      </c>
      <c r="HC107" s="221">
        <f t="shared" si="828"/>
        <v>0</v>
      </c>
      <c r="HD107" s="221">
        <f t="shared" si="828"/>
        <v>0</v>
      </c>
      <c r="HE107" s="221">
        <f t="shared" si="828"/>
        <v>0</v>
      </c>
      <c r="HF107" s="221">
        <f t="shared" si="828"/>
        <v>0</v>
      </c>
      <c r="HG107" s="221">
        <f t="shared" si="828"/>
        <v>0</v>
      </c>
      <c r="HH107" s="221">
        <f t="shared" si="828"/>
        <v>0</v>
      </c>
      <c r="HI107" s="221">
        <f t="shared" si="828"/>
        <v>0</v>
      </c>
      <c r="HJ107" s="221">
        <f t="shared" si="828"/>
        <v>0</v>
      </c>
      <c r="HK107" s="221">
        <f t="shared" si="828"/>
        <v>0</v>
      </c>
      <c r="HL107" s="221">
        <f t="shared" si="828"/>
        <v>0</v>
      </c>
      <c r="HM107" s="221">
        <f t="shared" si="828"/>
        <v>0</v>
      </c>
      <c r="HN107" s="221">
        <f t="shared" si="828"/>
        <v>0</v>
      </c>
      <c r="HO107" s="221">
        <f t="shared" si="828"/>
        <v>0</v>
      </c>
    </row>
    <row r="108" spans="1:223" ht="15.75" x14ac:dyDescent="0.25">
      <c r="A108" s="5"/>
      <c r="B108" s="5"/>
      <c r="C108" s="35" t="s">
        <v>31</v>
      </c>
      <c r="D108" s="106">
        <v>0.8</v>
      </c>
      <c r="E108" s="40" t="s">
        <v>35</v>
      </c>
      <c r="F108" s="42"/>
      <c r="G108" s="5"/>
      <c r="H108" s="5"/>
      <c r="I108" s="5"/>
      <c r="J108" s="5"/>
      <c r="K108" s="5"/>
      <c r="L108" s="5"/>
      <c r="M108" s="5"/>
      <c r="N108" s="5"/>
      <c r="O108" s="5"/>
      <c r="P108" s="5"/>
      <c r="Q108" s="5"/>
      <c r="R108" s="5"/>
      <c r="S108" s="5"/>
      <c r="T108" s="5"/>
      <c r="DS108" s="221">
        <f>IF(AND($D$112&gt;0,$D$113&gt;0),IF(AND(V104&gt;$D$113),DS104,0),"")</f>
        <v>0</v>
      </c>
      <c r="DT108" s="221">
        <f t="shared" ref="DT108:GE108" si="829">IF(AND($D$112&gt;0,$D$113&gt;0),IF(AND(W104&gt;$D$113),DT104,0),"")</f>
        <v>0</v>
      </c>
      <c r="DU108" s="221">
        <f t="shared" si="829"/>
        <v>0</v>
      </c>
      <c r="DV108" s="221">
        <f t="shared" si="829"/>
        <v>0</v>
      </c>
      <c r="DW108" s="221">
        <f t="shared" si="829"/>
        <v>0</v>
      </c>
      <c r="DX108" s="221">
        <f t="shared" si="829"/>
        <v>0</v>
      </c>
      <c r="DY108" s="221">
        <f t="shared" si="829"/>
        <v>0</v>
      </c>
      <c r="DZ108" s="221">
        <f t="shared" si="829"/>
        <v>0</v>
      </c>
      <c r="EA108" s="221">
        <f t="shared" si="829"/>
        <v>0</v>
      </c>
      <c r="EB108" s="221">
        <f t="shared" si="829"/>
        <v>0</v>
      </c>
      <c r="EC108" s="221">
        <f t="shared" si="829"/>
        <v>0</v>
      </c>
      <c r="ED108" s="221">
        <f t="shared" si="829"/>
        <v>0</v>
      </c>
      <c r="EE108" s="221">
        <f t="shared" si="829"/>
        <v>0</v>
      </c>
      <c r="EF108" s="221">
        <f t="shared" si="829"/>
        <v>0</v>
      </c>
      <c r="EG108" s="221">
        <f t="shared" si="829"/>
        <v>0</v>
      </c>
      <c r="EH108" s="221">
        <f t="shared" si="829"/>
        <v>0</v>
      </c>
      <c r="EI108" s="221">
        <f t="shared" si="829"/>
        <v>0</v>
      </c>
      <c r="EJ108" s="221">
        <f t="shared" si="829"/>
        <v>0</v>
      </c>
      <c r="EK108" s="221">
        <f t="shared" si="829"/>
        <v>0</v>
      </c>
      <c r="EL108" s="221">
        <f t="shared" si="829"/>
        <v>0</v>
      </c>
      <c r="EM108" s="221">
        <f t="shared" si="829"/>
        <v>0</v>
      </c>
      <c r="EN108" s="221">
        <f t="shared" si="829"/>
        <v>0</v>
      </c>
      <c r="EO108" s="221">
        <f t="shared" si="829"/>
        <v>0</v>
      </c>
      <c r="EP108" s="221">
        <f t="shared" si="829"/>
        <v>0</v>
      </c>
      <c r="EQ108" s="221">
        <f t="shared" si="829"/>
        <v>0</v>
      </c>
      <c r="ER108" s="221">
        <f t="shared" si="829"/>
        <v>0</v>
      </c>
      <c r="ES108" s="221">
        <f t="shared" si="829"/>
        <v>0</v>
      </c>
      <c r="ET108" s="221">
        <f t="shared" si="829"/>
        <v>0</v>
      </c>
      <c r="EU108" s="221">
        <f t="shared" si="829"/>
        <v>0</v>
      </c>
      <c r="EV108" s="221">
        <f t="shared" si="829"/>
        <v>0</v>
      </c>
      <c r="EW108" s="221">
        <f t="shared" si="829"/>
        <v>0</v>
      </c>
      <c r="EX108" s="221">
        <f t="shared" si="829"/>
        <v>0</v>
      </c>
      <c r="EY108" s="221">
        <f t="shared" si="829"/>
        <v>0</v>
      </c>
      <c r="EZ108" s="221">
        <f t="shared" si="829"/>
        <v>0</v>
      </c>
      <c r="FA108" s="221">
        <f t="shared" si="829"/>
        <v>0</v>
      </c>
      <c r="FB108" s="221">
        <f t="shared" si="829"/>
        <v>0</v>
      </c>
      <c r="FC108" s="221">
        <f t="shared" si="829"/>
        <v>0</v>
      </c>
      <c r="FD108" s="221">
        <f t="shared" si="829"/>
        <v>0</v>
      </c>
      <c r="FE108" s="221">
        <f t="shared" si="829"/>
        <v>0</v>
      </c>
      <c r="FF108" s="221">
        <f t="shared" si="829"/>
        <v>0</v>
      </c>
      <c r="FG108" s="221">
        <f t="shared" si="829"/>
        <v>0</v>
      </c>
      <c r="FH108" s="221">
        <f t="shared" si="829"/>
        <v>0</v>
      </c>
      <c r="FI108" s="221">
        <f t="shared" si="829"/>
        <v>0</v>
      </c>
      <c r="FJ108" s="221">
        <f t="shared" si="829"/>
        <v>0</v>
      </c>
      <c r="FK108" s="221">
        <f t="shared" si="829"/>
        <v>0</v>
      </c>
      <c r="FL108" s="221">
        <f t="shared" si="829"/>
        <v>0</v>
      </c>
      <c r="FM108" s="221">
        <f t="shared" si="829"/>
        <v>0</v>
      </c>
      <c r="FN108" s="221">
        <f t="shared" si="829"/>
        <v>0</v>
      </c>
      <c r="FO108" s="221">
        <f t="shared" si="829"/>
        <v>0</v>
      </c>
      <c r="FP108" s="221">
        <f t="shared" si="829"/>
        <v>0</v>
      </c>
      <c r="FQ108" s="221">
        <f t="shared" si="829"/>
        <v>0</v>
      </c>
      <c r="FR108" s="221">
        <f t="shared" si="829"/>
        <v>0</v>
      </c>
      <c r="FS108" s="221">
        <f t="shared" si="829"/>
        <v>0</v>
      </c>
      <c r="FT108" s="221">
        <f t="shared" si="829"/>
        <v>0</v>
      </c>
      <c r="FU108" s="221">
        <f t="shared" si="829"/>
        <v>0</v>
      </c>
      <c r="FV108" s="221">
        <f t="shared" si="829"/>
        <v>0</v>
      </c>
      <c r="FW108" s="221">
        <f t="shared" si="829"/>
        <v>0</v>
      </c>
      <c r="FX108" s="221">
        <f t="shared" si="829"/>
        <v>0</v>
      </c>
      <c r="FY108" s="221">
        <f t="shared" si="829"/>
        <v>0</v>
      </c>
      <c r="FZ108" s="221">
        <f t="shared" si="829"/>
        <v>0</v>
      </c>
      <c r="GA108" s="221">
        <f t="shared" si="829"/>
        <v>0</v>
      </c>
      <c r="GB108" s="221">
        <f t="shared" si="829"/>
        <v>0</v>
      </c>
      <c r="GC108" s="221">
        <f t="shared" si="829"/>
        <v>0</v>
      </c>
      <c r="GD108" s="221">
        <f t="shared" si="829"/>
        <v>0</v>
      </c>
      <c r="GE108" s="221">
        <f t="shared" si="829"/>
        <v>0</v>
      </c>
      <c r="GF108" s="221">
        <f t="shared" ref="GF108:HO108" si="830">IF(AND($D$112&gt;0,$D$113&gt;0),IF(AND(CI104&gt;$D$113),GF104,0),"")</f>
        <v>0</v>
      </c>
      <c r="GG108" s="221">
        <f t="shared" si="830"/>
        <v>0</v>
      </c>
      <c r="GH108" s="221">
        <f t="shared" si="830"/>
        <v>0</v>
      </c>
      <c r="GI108" s="221">
        <f t="shared" si="830"/>
        <v>0</v>
      </c>
      <c r="GJ108" s="221">
        <f t="shared" si="830"/>
        <v>0</v>
      </c>
      <c r="GK108" s="221">
        <f t="shared" si="830"/>
        <v>0</v>
      </c>
      <c r="GL108" s="221">
        <f t="shared" si="830"/>
        <v>0</v>
      </c>
      <c r="GM108" s="221">
        <f t="shared" si="830"/>
        <v>0</v>
      </c>
      <c r="GN108" s="221">
        <f t="shared" si="830"/>
        <v>0</v>
      </c>
      <c r="GO108" s="221">
        <f t="shared" si="830"/>
        <v>0</v>
      </c>
      <c r="GP108" s="221">
        <f t="shared" si="830"/>
        <v>0</v>
      </c>
      <c r="GQ108" s="221">
        <f t="shared" si="830"/>
        <v>0</v>
      </c>
      <c r="GR108" s="221">
        <f t="shared" si="830"/>
        <v>8.8617904686674981E-4</v>
      </c>
      <c r="GS108" s="221">
        <f t="shared" si="830"/>
        <v>8.0279964354570163E-4</v>
      </c>
      <c r="GT108" s="221">
        <f t="shared" si="830"/>
        <v>7.2470325335586563E-4</v>
      </c>
      <c r="GU108" s="221">
        <f t="shared" si="830"/>
        <v>6.5189942377524379E-4</v>
      </c>
      <c r="GV108" s="221">
        <f t="shared" si="830"/>
        <v>5.8434365079198896E-4</v>
      </c>
      <c r="GW108" s="221">
        <f t="shared" si="830"/>
        <v>5.2194339745486934E-4</v>
      </c>
      <c r="GX108" s="221">
        <f t="shared" si="830"/>
        <v>4.6456430011520563E-4</v>
      </c>
      <c r="GY108" s="221">
        <f t="shared" si="830"/>
        <v>4.1203641892495463E-4</v>
      </c>
      <c r="GZ108" s="221">
        <f t="shared" si="830"/>
        <v>3.6416040318674618E-4</v>
      </c>
      <c r="HA108" s="221">
        <f t="shared" si="830"/>
        <v>3.2071345812572142E-4</v>
      </c>
      <c r="HB108" s="221">
        <f t="shared" si="830"/>
        <v>2.8145501688318193E-4</v>
      </c>
      <c r="HC108" s="221">
        <f t="shared" si="830"/>
        <v>2.4613203936531123E-4</v>
      </c>
      <c r="HD108" s="221">
        <f t="shared" si="830"/>
        <v>2.1448387741716167E-4</v>
      </c>
      <c r="HE108" s="221">
        <f t="shared" si="830"/>
        <v>1.862466631027265E-4</v>
      </c>
      <c r="HF108" s="221">
        <f t="shared" si="830"/>
        <v>1.6115719320653848E-4</v>
      </c>
      <c r="HG108" s="221">
        <f t="shared" si="830"/>
        <v>1.3895629806827853E-4</v>
      </c>
      <c r="HH108" s="221">
        <f t="shared" si="830"/>
        <v>1.1939169624594349E-4</v>
      </c>
      <c r="HI108" s="221">
        <f t="shared" si="830"/>
        <v>1.0222034808985123E-4</v>
      </c>
      <c r="HJ108" s="221">
        <f t="shared" si="830"/>
        <v>8.7210330996795362E-5</v>
      </c>
      <c r="HK108" s="221">
        <f t="shared" si="830"/>
        <v>7.4142266874561589E-5</v>
      </c>
      <c r="HL108" s="221">
        <f t="shared" si="830"/>
        <v>6.2810338221676242E-5</v>
      </c>
      <c r="HM108" s="221">
        <f t="shared" si="830"/>
        <v>5.3022933311446338E-5</v>
      </c>
      <c r="HN108" s="221">
        <f t="shared" si="830"/>
        <v>4.4602963403212103E-5</v>
      </c>
      <c r="HO108" s="221">
        <f t="shared" si="830"/>
        <v>3.7387895860480518E-5</v>
      </c>
    </row>
    <row r="109" spans="1:223" ht="15.75" x14ac:dyDescent="0.25">
      <c r="A109" s="5"/>
      <c r="C109" s="35" t="s">
        <v>30</v>
      </c>
      <c r="D109" s="84">
        <f>IF(AND(D108&gt;0,D108&lt;1,NOT(J104="")),_xlfn.NORM.INV((1-$D$108)/2,$G$104,$J$104),"")</f>
        <v>758.08874263023313</v>
      </c>
      <c r="E109" s="41"/>
      <c r="F109" s="2"/>
      <c r="G109" s="5"/>
      <c r="H109" s="5"/>
      <c r="I109" s="5"/>
      <c r="J109" s="5"/>
      <c r="K109" s="5"/>
      <c r="L109" s="5"/>
      <c r="M109" s="5"/>
      <c r="N109" s="5"/>
      <c r="O109" s="5"/>
      <c r="P109" s="5"/>
      <c r="Q109" s="5"/>
      <c r="R109" s="5"/>
      <c r="S109" s="5"/>
      <c r="T109" s="5"/>
      <c r="DS109" s="284">
        <f>MAX(DS106:DS108)</f>
        <v>4.4602963403209806E-5</v>
      </c>
      <c r="DT109" s="284">
        <f t="shared" ref="DT109:GE109" si="831">MAX(DT106:DT108)</f>
        <v>5.3022933311443702E-5</v>
      </c>
      <c r="DU109" s="284">
        <f t="shared" si="831"/>
        <v>6.2810338221673179E-5</v>
      </c>
      <c r="DV109" s="284">
        <f t="shared" si="831"/>
        <v>7.4142266874558039E-5</v>
      </c>
      <c r="DW109" s="284">
        <f t="shared" si="831"/>
        <v>8.7210330996791296E-5</v>
      </c>
      <c r="DX109" s="284">
        <f t="shared" si="831"/>
        <v>1.0222034808984656E-4</v>
      </c>
      <c r="DY109" s="284">
        <f t="shared" si="831"/>
        <v>1.1939169624593811E-4</v>
      </c>
      <c r="DZ109" s="284">
        <f t="shared" si="831"/>
        <v>1.389562980682724E-4</v>
      </c>
      <c r="EA109" s="284">
        <f t="shared" si="831"/>
        <v>1.6115719320653163E-4</v>
      </c>
      <c r="EB109" s="284">
        <f t="shared" si="831"/>
        <v>1.8624666310271872E-4</v>
      </c>
      <c r="EC109" s="284">
        <f t="shared" si="831"/>
        <v>2.1448387741715294E-4</v>
      </c>
      <c r="ED109" s="284">
        <f t="shared" si="831"/>
        <v>2.4613203936530153E-4</v>
      </c>
      <c r="EE109" s="284">
        <f t="shared" si="831"/>
        <v>2.8145501688317119E-4</v>
      </c>
      <c r="EF109" s="284">
        <f t="shared" si="831"/>
        <v>3.2071345812570944E-4</v>
      </c>
      <c r="EG109" s="284">
        <f t="shared" si="831"/>
        <v>3.6416040318673274E-4</v>
      </c>
      <c r="EH109" s="284">
        <f t="shared" si="831"/>
        <v>4.1203641892493994E-4</v>
      </c>
      <c r="EI109" s="284">
        <f t="shared" si="831"/>
        <v>4.6456430011518953E-4</v>
      </c>
      <c r="EJ109" s="284">
        <f t="shared" si="831"/>
        <v>5.2194339745485188E-4</v>
      </c>
      <c r="EK109" s="284">
        <f t="shared" si="831"/>
        <v>5.8434365079196998E-4</v>
      </c>
      <c r="EL109" s="284">
        <f t="shared" si="831"/>
        <v>6.518994237752233E-4</v>
      </c>
      <c r="EM109" s="284">
        <f t="shared" si="831"/>
        <v>7.2470325335584362E-4</v>
      </c>
      <c r="EN109" s="284">
        <f t="shared" si="831"/>
        <v>8.027996435456781E-4</v>
      </c>
      <c r="EO109" s="284">
        <f t="shared" si="831"/>
        <v>8.8617904686672476E-4</v>
      </c>
      <c r="EP109" s="284">
        <f t="shared" si="831"/>
        <v>9.7477218831921834E-4</v>
      </c>
      <c r="EQ109" s="284">
        <f t="shared" si="831"/>
        <v>1.0684448947687851E-3</v>
      </c>
      <c r="ER109" s="284">
        <f t="shared" si="831"/>
        <v>1.1669935967765072E-3</v>
      </c>
      <c r="ES109" s="284">
        <f t="shared" si="831"/>
        <v>1.2701416695151881E-3</v>
      </c>
      <c r="ET109" s="284">
        <f t="shared" si="831"/>
        <v>1.3775367740855211E-3</v>
      </c>
      <c r="EU109" s="284">
        <f t="shared" si="831"/>
        <v>1.4887493499599071E-3</v>
      </c>
      <c r="EV109" s="284">
        <f t="shared" si="831"/>
        <v>1.6032723932954964E-3</v>
      </c>
      <c r="EW109" s="284">
        <f t="shared" si="831"/>
        <v>1.7205226345127016E-3</v>
      </c>
      <c r="EX109" s="284">
        <f t="shared" si="831"/>
        <v>1.8398432020716043E-3</v>
      </c>
      <c r="EY109" s="284">
        <f t="shared" si="831"/>
        <v>1.9605078282444281E-3</v>
      </c>
      <c r="EZ109" s="284">
        <f t="shared" si="831"/>
        <v>2.0817266175319231E-3</v>
      </c>
      <c r="FA109" s="284">
        <f t="shared" si="831"/>
        <v>2.2026533600558794E-3</v>
      </c>
      <c r="FB109" s="284">
        <f t="shared" si="831"/>
        <v>2.3223943318068734E-3</v>
      </c>
      <c r="FC109" s="284">
        <f t="shared" si="831"/>
        <v>2.4400184822121755E-3</v>
      </c>
      <c r="FD109" s="284">
        <f t="shared" si="831"/>
        <v>2.5545688684015981E-3</v>
      </c>
      <c r="FE109" s="284">
        <f t="shared" si="831"/>
        <v>2.6650751561447137E-3</v>
      </c>
      <c r="FF109" s="284">
        <f t="shared" si="831"/>
        <v>2.7705669710847637E-3</v>
      </c>
      <c r="FG109" s="284">
        <f t="shared" si="831"/>
        <v>2.870087851940675E-3</v>
      </c>
      <c r="FH109" s="284">
        <f t="shared" si="831"/>
        <v>2.9627095310362736E-3</v>
      </c>
      <c r="FI109" s="284">
        <f t="shared" si="831"/>
        <v>3.0475462479484794E-3</v>
      </c>
      <c r="FJ109" s="284">
        <f t="shared" si="831"/>
        <v>3.1237687901532955E-3</v>
      </c>
      <c r="FK109" s="284">
        <f t="shared" si="831"/>
        <v>3.190617950961208E-3</v>
      </c>
      <c r="FL109" s="284">
        <f t="shared" si="831"/>
        <v>3.2474171001705856E-3</v>
      </c>
      <c r="FM109" s="284">
        <f t="shared" si="831"/>
        <v>3.2935835768289901E-3</v>
      </c>
      <c r="FN109" s="284">
        <f t="shared" si="831"/>
        <v>3.3286386360672198E-3</v>
      </c>
      <c r="FO109" s="284">
        <f t="shared" si="831"/>
        <v>3.3522157126375136E-3</v>
      </c>
      <c r="FP109" s="284">
        <f t="shared" si="831"/>
        <v>3.3640668017257164E-3</v>
      </c>
      <c r="FQ109" s="284">
        <f t="shared" si="831"/>
        <v>3.3640668017257186E-3</v>
      </c>
      <c r="FR109" s="284">
        <f t="shared" si="831"/>
        <v>3.3522157126375184E-3</v>
      </c>
      <c r="FS109" s="284">
        <f t="shared" si="831"/>
        <v>3.3286386360672281E-3</v>
      </c>
      <c r="FT109" s="284">
        <f t="shared" si="831"/>
        <v>3.2935835768290013E-3</v>
      </c>
      <c r="FU109" s="284">
        <f t="shared" si="831"/>
        <v>3.2474171001706008E-3</v>
      </c>
      <c r="FV109" s="284">
        <f t="shared" si="831"/>
        <v>3.1906179509612262E-3</v>
      </c>
      <c r="FW109" s="284">
        <f t="shared" si="831"/>
        <v>3.1237687901533163E-3</v>
      </c>
      <c r="FX109" s="284">
        <f t="shared" si="831"/>
        <v>3.0475462479485028E-3</v>
      </c>
      <c r="FY109" s="284">
        <f t="shared" si="831"/>
        <v>2.9627095310362991E-3</v>
      </c>
      <c r="FZ109" s="284">
        <f t="shared" si="831"/>
        <v>2.8700878519407032E-3</v>
      </c>
      <c r="GA109" s="284">
        <f t="shared" si="831"/>
        <v>2.7705669710847937E-3</v>
      </c>
      <c r="GB109" s="284">
        <f t="shared" si="831"/>
        <v>2.665075156144745E-3</v>
      </c>
      <c r="GC109" s="284">
        <f t="shared" si="831"/>
        <v>2.5545688684016311E-3</v>
      </c>
      <c r="GD109" s="284">
        <f t="shared" si="831"/>
        <v>2.4400184822122094E-3</v>
      </c>
      <c r="GE109" s="284">
        <f t="shared" si="831"/>
        <v>2.3223943318069077E-3</v>
      </c>
      <c r="GF109" s="284">
        <f t="shared" ref="GF109:HO109" si="832">MAX(GF106:GF108)</f>
        <v>2.2026533600559141E-3</v>
      </c>
      <c r="GG109" s="284">
        <f t="shared" si="832"/>
        <v>2.0817266175319582E-3</v>
      </c>
      <c r="GH109" s="284">
        <f t="shared" si="832"/>
        <v>1.9605078282444628E-3</v>
      </c>
      <c r="GI109" s="284">
        <f t="shared" si="832"/>
        <v>1.8398432020716397E-3</v>
      </c>
      <c r="GJ109" s="284">
        <f t="shared" si="832"/>
        <v>1.7205226345127357E-3</v>
      </c>
      <c r="GK109" s="284">
        <f t="shared" si="832"/>
        <v>1.6032723932955296E-3</v>
      </c>
      <c r="GL109" s="284">
        <f t="shared" si="832"/>
        <v>1.4887493499599394E-3</v>
      </c>
      <c r="GM109" s="284">
        <f t="shared" si="832"/>
        <v>1.3775367740855528E-3</v>
      </c>
      <c r="GN109" s="284">
        <f t="shared" si="832"/>
        <v>1.2701416695152185E-3</v>
      </c>
      <c r="GO109" s="284">
        <f t="shared" si="832"/>
        <v>1.1669935967765362E-3</v>
      </c>
      <c r="GP109" s="284">
        <f t="shared" si="832"/>
        <v>1.0684448947688131E-3</v>
      </c>
      <c r="GQ109" s="284">
        <f t="shared" si="832"/>
        <v>9.7477218831924502E-4</v>
      </c>
      <c r="GR109" s="284">
        <f t="shared" si="832"/>
        <v>8.8617904686674981E-4</v>
      </c>
      <c r="GS109" s="284">
        <f t="shared" si="832"/>
        <v>8.0279964354570163E-4</v>
      </c>
      <c r="GT109" s="284">
        <f t="shared" si="832"/>
        <v>7.2470325335586563E-4</v>
      </c>
      <c r="GU109" s="284">
        <f t="shared" si="832"/>
        <v>6.5189942377524379E-4</v>
      </c>
      <c r="GV109" s="284">
        <f t="shared" si="832"/>
        <v>5.8434365079198896E-4</v>
      </c>
      <c r="GW109" s="284">
        <f t="shared" si="832"/>
        <v>5.2194339745486934E-4</v>
      </c>
      <c r="GX109" s="284">
        <f t="shared" si="832"/>
        <v>4.6456430011520563E-4</v>
      </c>
      <c r="GY109" s="284">
        <f t="shared" si="832"/>
        <v>4.1203641892495463E-4</v>
      </c>
      <c r="GZ109" s="284">
        <f t="shared" si="832"/>
        <v>3.6416040318674618E-4</v>
      </c>
      <c r="HA109" s="284">
        <f t="shared" si="832"/>
        <v>3.2071345812572142E-4</v>
      </c>
      <c r="HB109" s="284">
        <f t="shared" si="832"/>
        <v>2.8145501688318193E-4</v>
      </c>
      <c r="HC109" s="284">
        <f t="shared" si="832"/>
        <v>2.4613203936531123E-4</v>
      </c>
      <c r="HD109" s="284">
        <f t="shared" si="832"/>
        <v>2.1448387741716167E-4</v>
      </c>
      <c r="HE109" s="284">
        <f t="shared" si="832"/>
        <v>1.862466631027265E-4</v>
      </c>
      <c r="HF109" s="284">
        <f t="shared" si="832"/>
        <v>1.6115719320653848E-4</v>
      </c>
      <c r="HG109" s="284">
        <f t="shared" si="832"/>
        <v>1.3895629806827853E-4</v>
      </c>
      <c r="HH109" s="284">
        <f t="shared" si="832"/>
        <v>1.1939169624594349E-4</v>
      </c>
      <c r="HI109" s="284">
        <f t="shared" si="832"/>
        <v>1.0222034808985123E-4</v>
      </c>
      <c r="HJ109" s="284">
        <f t="shared" si="832"/>
        <v>8.7210330996795362E-5</v>
      </c>
      <c r="HK109" s="284">
        <f t="shared" si="832"/>
        <v>7.4142266874561589E-5</v>
      </c>
      <c r="HL109" s="284">
        <f t="shared" si="832"/>
        <v>6.2810338221676242E-5</v>
      </c>
      <c r="HM109" s="284">
        <f t="shared" si="832"/>
        <v>5.3022933311446338E-5</v>
      </c>
      <c r="HN109" s="284">
        <f t="shared" si="832"/>
        <v>4.4602963403212103E-5</v>
      </c>
      <c r="HO109" s="284">
        <f t="shared" si="832"/>
        <v>3.7387895860480518E-5</v>
      </c>
    </row>
    <row r="110" spans="1:223" ht="15.75" x14ac:dyDescent="0.25">
      <c r="A110" s="5"/>
      <c r="B110" s="5"/>
      <c r="C110" s="35" t="s">
        <v>84</v>
      </c>
      <c r="D110" s="84">
        <f>IF(AND(D108&gt;0,D108&lt;1,NOT(J104="")),_xlfn.NORM.INV(($D$108+(1-$D$108)/2),$G$104,$J$104),"")</f>
        <v>1061.9112573697669</v>
      </c>
      <c r="E110" s="41"/>
      <c r="F110" s="2"/>
      <c r="G110" s="5"/>
      <c r="H110" s="5"/>
      <c r="I110" s="5"/>
      <c r="J110" s="5"/>
      <c r="K110" s="5"/>
      <c r="L110" s="5"/>
      <c r="M110" s="5"/>
      <c r="N110" s="5"/>
      <c r="O110" s="5"/>
      <c r="P110" s="5"/>
      <c r="Q110" s="5"/>
      <c r="R110" s="5"/>
      <c r="S110" s="5"/>
      <c r="T110" s="5"/>
    </row>
    <row r="111" spans="1:223" ht="17.25" x14ac:dyDescent="0.3">
      <c r="A111" s="5"/>
      <c r="B111" s="5"/>
      <c r="C111" s="35"/>
      <c r="D111" s="44"/>
      <c r="E111" s="41"/>
      <c r="F111" s="2"/>
      <c r="G111" s="5"/>
      <c r="H111" s="5"/>
      <c r="I111" s="5"/>
      <c r="J111" s="5"/>
      <c r="K111" s="5"/>
      <c r="L111" s="5"/>
      <c r="M111" s="5"/>
      <c r="N111" s="5"/>
      <c r="O111" s="5"/>
      <c r="P111" s="5"/>
      <c r="Q111" s="5"/>
      <c r="R111" s="5"/>
      <c r="S111" s="5"/>
      <c r="T111" s="5"/>
    </row>
    <row r="112" spans="1:223" ht="15.75" x14ac:dyDescent="0.25">
      <c r="A112" s="5"/>
      <c r="B112" s="5"/>
      <c r="C112" s="85" t="s">
        <v>33</v>
      </c>
      <c r="D112" s="107">
        <v>800</v>
      </c>
      <c r="E112" s="41"/>
      <c r="F112" s="48" t="s">
        <v>37</v>
      </c>
      <c r="G112" s="5"/>
      <c r="H112" s="5"/>
      <c r="I112" s="5"/>
      <c r="J112" s="5"/>
      <c r="K112" s="5"/>
      <c r="L112" s="5"/>
      <c r="M112" s="5"/>
      <c r="N112" s="5"/>
      <c r="O112" s="5"/>
      <c r="P112" s="5"/>
      <c r="Q112" s="5"/>
      <c r="R112" s="5"/>
      <c r="S112" s="5"/>
      <c r="T112" s="5"/>
    </row>
    <row r="113" spans="1:20" ht="15.75" x14ac:dyDescent="0.25">
      <c r="A113" s="5"/>
      <c r="B113" s="5"/>
      <c r="C113" s="85" t="s">
        <v>34</v>
      </c>
      <c r="D113" s="107">
        <v>1100</v>
      </c>
      <c r="E113" s="41"/>
      <c r="F113" s="48" t="s">
        <v>38</v>
      </c>
      <c r="G113" s="5"/>
      <c r="H113" s="5"/>
      <c r="I113" s="5"/>
      <c r="J113" s="5"/>
      <c r="K113" s="5"/>
      <c r="L113" s="5"/>
      <c r="M113" s="5"/>
      <c r="N113" s="5"/>
      <c r="O113" s="5"/>
      <c r="P113" s="5"/>
      <c r="Q113" s="5"/>
      <c r="R113" s="5"/>
      <c r="S113" s="5"/>
      <c r="T113" s="5"/>
    </row>
    <row r="114" spans="1:20" ht="17.25" x14ac:dyDescent="0.3">
      <c r="A114" s="5"/>
      <c r="B114" s="5"/>
      <c r="C114" s="85" t="s">
        <v>85</v>
      </c>
      <c r="D114" s="45">
        <f>IF(AND($D$112&gt;0,$D$113&gt;0,$D$112&lt;$D$113,NOT(ISBLANK(D113)),NOT(J104="")),_xlfn.NORM.DIST($D$113,$G$104,$J$104,TRUE)-_xlfn.NORM.DIST($D$112,$G$104,$J$104,TRUE),"")</f>
        <v>0.76881003905680756</v>
      </c>
      <c r="E114" s="41"/>
      <c r="F114" s="48" t="s">
        <v>66</v>
      </c>
      <c r="G114" s="5"/>
      <c r="H114" s="5"/>
      <c r="I114" s="5"/>
      <c r="J114" s="5"/>
      <c r="K114" s="5"/>
      <c r="L114" s="5"/>
      <c r="M114" s="5"/>
      <c r="N114" s="5"/>
      <c r="O114" s="5"/>
      <c r="P114" s="5"/>
      <c r="Q114" s="5"/>
      <c r="R114" s="5"/>
      <c r="S114" s="5"/>
      <c r="T114" s="5"/>
    </row>
    <row r="115" spans="1:20" ht="17.25" x14ac:dyDescent="0.3">
      <c r="A115" s="5"/>
      <c r="B115" s="5"/>
      <c r="C115" s="85" t="s">
        <v>284</v>
      </c>
      <c r="D115" s="47">
        <f>IF(AND($D$112&gt;0,$D$113&gt;0,$D$112&lt;$D$113,NOT($J$104="")),_xlfn.NORM.DIST(D112,$G$104,$J$104,TRUE),"")</f>
        <v>0.17670886351665163</v>
      </c>
      <c r="E115" s="41"/>
      <c r="F115" s="48" t="s">
        <v>67</v>
      </c>
      <c r="G115" s="5"/>
      <c r="H115" s="5"/>
      <c r="I115" s="5"/>
      <c r="J115" s="5"/>
      <c r="K115" s="5"/>
      <c r="L115" s="5"/>
      <c r="M115" s="5"/>
      <c r="N115" s="5"/>
      <c r="O115" s="5"/>
      <c r="P115" s="5"/>
      <c r="Q115" s="5"/>
      <c r="R115" s="5"/>
      <c r="S115" s="5"/>
      <c r="T115" s="5"/>
    </row>
    <row r="116" spans="1:20" ht="17.25" x14ac:dyDescent="0.3">
      <c r="A116" s="5"/>
      <c r="B116" s="5"/>
      <c r="C116" s="85" t="s">
        <v>285</v>
      </c>
      <c r="D116" s="46">
        <f>IF(AND($D$112&gt;0,$D$113&gt;0,$D$112&lt;$D$113,NOT($J$104="")),1-_xlfn.NORM.DIST(D113,$G$104,$J$104,TRUE),"")</f>
        <v>5.4481097426540837E-2</v>
      </c>
      <c r="E116" s="41"/>
      <c r="F116" s="48" t="s">
        <v>65</v>
      </c>
      <c r="G116" s="5"/>
      <c r="H116" s="5"/>
      <c r="I116" s="5"/>
      <c r="J116" s="5"/>
      <c r="K116" s="5"/>
      <c r="L116" s="5"/>
      <c r="M116" s="5"/>
      <c r="N116" s="5"/>
      <c r="O116" s="5"/>
      <c r="P116" s="5"/>
      <c r="Q116" s="5"/>
      <c r="R116" s="5"/>
      <c r="S116" s="5"/>
      <c r="T116" s="5"/>
    </row>
    <row r="117" spans="1:20" x14ac:dyDescent="0.25">
      <c r="A117" s="5"/>
      <c r="B117" s="5"/>
      <c r="C117" s="35"/>
      <c r="D117" s="35"/>
      <c r="E117" s="2"/>
      <c r="F117" s="2"/>
      <c r="G117" s="5"/>
      <c r="H117" s="5"/>
      <c r="I117" s="5"/>
      <c r="J117" s="5"/>
      <c r="K117" s="5"/>
      <c r="L117" s="5"/>
      <c r="M117" s="5"/>
      <c r="N117" s="5"/>
      <c r="O117" s="5"/>
      <c r="P117" s="5"/>
      <c r="Q117" s="5"/>
      <c r="R117" s="5"/>
      <c r="S117" s="5"/>
      <c r="T117" s="5"/>
    </row>
    <row r="118" spans="1:20" x14ac:dyDescent="0.25">
      <c r="A118" s="5"/>
      <c r="B118" s="5"/>
      <c r="C118" s="35"/>
      <c r="D118" s="35"/>
      <c r="E118" s="2"/>
      <c r="F118" s="2"/>
      <c r="G118" s="5"/>
      <c r="H118" s="5"/>
      <c r="I118" s="5"/>
      <c r="J118" s="5"/>
      <c r="K118" s="5"/>
      <c r="L118" s="5"/>
      <c r="M118" s="5"/>
      <c r="N118" s="5"/>
      <c r="O118" s="5"/>
      <c r="P118" s="5"/>
      <c r="Q118" s="5"/>
      <c r="R118" s="5"/>
      <c r="S118" s="5"/>
      <c r="T118" s="5"/>
    </row>
    <row r="119" spans="1:20" x14ac:dyDescent="0.25">
      <c r="A119" s="5"/>
      <c r="B119" s="5"/>
      <c r="C119" s="35"/>
      <c r="D119" s="35"/>
      <c r="E119" s="2"/>
      <c r="F119" s="2"/>
      <c r="G119" s="5"/>
      <c r="H119" s="5"/>
      <c r="I119" s="5"/>
      <c r="J119" s="5"/>
      <c r="K119" s="5"/>
      <c r="L119" s="5"/>
      <c r="M119" s="5"/>
      <c r="N119" s="5"/>
      <c r="O119" s="5"/>
      <c r="P119" s="5"/>
      <c r="Q119" s="5"/>
      <c r="R119" s="5"/>
      <c r="S119" s="5"/>
      <c r="T119" s="5"/>
    </row>
    <row r="120" spans="1:20" x14ac:dyDescent="0.25">
      <c r="A120" s="5"/>
      <c r="B120" s="5"/>
      <c r="C120" s="35"/>
      <c r="D120" s="35"/>
      <c r="E120" s="2"/>
      <c r="F120" s="2"/>
      <c r="G120" s="5"/>
      <c r="H120" s="5"/>
      <c r="I120" s="5"/>
      <c r="J120" s="5"/>
      <c r="K120" s="5"/>
      <c r="L120" s="5"/>
      <c r="M120" s="5"/>
      <c r="N120" s="5"/>
      <c r="O120" s="5"/>
      <c r="P120" s="5"/>
      <c r="Q120" s="5"/>
      <c r="R120" s="5"/>
      <c r="S120" s="5"/>
      <c r="T120" s="5"/>
    </row>
    <row r="121" spans="1:20" x14ac:dyDescent="0.25">
      <c r="A121" s="5"/>
      <c r="B121" s="5"/>
      <c r="C121" s="35"/>
      <c r="D121" s="35"/>
      <c r="E121" s="2"/>
      <c r="F121" s="2"/>
      <c r="G121" s="5"/>
      <c r="H121" s="5"/>
      <c r="I121" s="5"/>
      <c r="J121" s="5"/>
      <c r="K121" s="5"/>
      <c r="L121" s="5"/>
      <c r="M121" s="5"/>
      <c r="N121" s="5"/>
      <c r="O121" s="5"/>
      <c r="P121" s="5"/>
      <c r="Q121" s="5"/>
      <c r="R121" s="5"/>
      <c r="S121" s="5"/>
      <c r="T121" s="5"/>
    </row>
    <row r="122" spans="1:20" x14ac:dyDescent="0.25">
      <c r="A122" s="5"/>
      <c r="B122" s="5"/>
      <c r="C122" s="35"/>
      <c r="D122" s="35"/>
      <c r="E122" s="2"/>
      <c r="F122" s="2"/>
      <c r="G122" s="5"/>
      <c r="H122" s="5"/>
      <c r="I122" s="5"/>
      <c r="J122" s="5"/>
      <c r="K122" s="5"/>
      <c r="L122" s="5"/>
      <c r="M122" s="5"/>
      <c r="N122" s="5"/>
      <c r="O122" s="5"/>
      <c r="P122" s="5"/>
      <c r="Q122" s="5"/>
      <c r="R122" s="5"/>
      <c r="S122" s="5"/>
      <c r="T122" s="5"/>
    </row>
    <row r="123" spans="1:20" x14ac:dyDescent="0.25">
      <c r="A123" s="5"/>
      <c r="B123" s="5"/>
      <c r="C123" s="35"/>
      <c r="D123" s="35"/>
      <c r="E123" s="2"/>
      <c r="F123" s="2"/>
      <c r="G123" s="5"/>
      <c r="H123" s="5"/>
      <c r="I123" s="5"/>
      <c r="J123" s="5"/>
      <c r="K123" s="5"/>
      <c r="L123" s="5"/>
      <c r="M123" s="5"/>
      <c r="N123" s="5"/>
      <c r="O123" s="5"/>
      <c r="P123" s="5"/>
      <c r="Q123" s="5"/>
      <c r="R123" s="5"/>
      <c r="S123" s="5"/>
      <c r="T123" s="5"/>
    </row>
    <row r="124" spans="1:20" x14ac:dyDescent="0.25">
      <c r="A124" s="5"/>
      <c r="B124" s="5"/>
      <c r="C124" s="35"/>
      <c r="D124" s="35"/>
      <c r="E124" s="2"/>
      <c r="F124" s="2"/>
      <c r="G124" s="5"/>
      <c r="H124" s="5"/>
      <c r="I124" s="5"/>
      <c r="J124" s="5"/>
      <c r="K124" s="5"/>
      <c r="L124" s="5"/>
      <c r="M124" s="5"/>
      <c r="N124" s="5"/>
      <c r="O124" s="5"/>
      <c r="P124" s="5"/>
      <c r="Q124" s="5"/>
      <c r="R124" s="5"/>
      <c r="S124" s="5"/>
      <c r="T124" s="5"/>
    </row>
    <row r="125" spans="1:20" x14ac:dyDescent="0.25">
      <c r="A125" s="5"/>
      <c r="B125" s="5"/>
      <c r="C125" s="35"/>
      <c r="D125" s="35"/>
      <c r="E125" s="2"/>
      <c r="F125" s="2"/>
      <c r="G125" s="5"/>
      <c r="H125" s="5"/>
      <c r="I125" s="5"/>
      <c r="J125" s="5"/>
      <c r="K125" s="5"/>
      <c r="L125" s="5"/>
      <c r="M125" s="5"/>
      <c r="N125" s="5"/>
      <c r="O125" s="5"/>
      <c r="P125" s="5"/>
      <c r="Q125" s="5"/>
      <c r="R125" s="5"/>
      <c r="S125" s="5"/>
      <c r="T125" s="5"/>
    </row>
    <row r="126" spans="1:20" x14ac:dyDescent="0.25">
      <c r="A126" s="5"/>
      <c r="B126" s="5"/>
      <c r="C126" s="35"/>
      <c r="D126" s="35"/>
      <c r="E126" s="2"/>
      <c r="F126" s="2"/>
      <c r="G126" s="5"/>
      <c r="H126" s="5"/>
      <c r="I126" s="5"/>
      <c r="J126" s="5"/>
      <c r="K126" s="5"/>
      <c r="L126" s="5"/>
      <c r="M126" s="5"/>
      <c r="N126" s="5"/>
      <c r="O126" s="5"/>
      <c r="P126" s="5"/>
      <c r="Q126" s="5"/>
      <c r="R126" s="5"/>
      <c r="S126" s="5"/>
      <c r="T126" s="5"/>
    </row>
    <row r="127" spans="1:20" x14ac:dyDescent="0.25">
      <c r="A127" s="5"/>
      <c r="B127" s="5"/>
      <c r="C127" s="35"/>
      <c r="D127" s="35"/>
      <c r="E127" s="2"/>
      <c r="F127" s="2"/>
      <c r="G127" s="5"/>
      <c r="H127" s="5"/>
      <c r="I127" s="5"/>
      <c r="J127" s="5"/>
      <c r="K127" s="5"/>
      <c r="L127" s="5"/>
      <c r="M127" s="5"/>
      <c r="N127" s="5"/>
      <c r="O127" s="5"/>
      <c r="P127" s="5"/>
      <c r="Q127" s="5"/>
      <c r="R127" s="5"/>
      <c r="S127" s="5"/>
      <c r="T127" s="5"/>
    </row>
    <row r="128" spans="1:20" x14ac:dyDescent="0.25">
      <c r="A128" s="5"/>
      <c r="B128" s="5"/>
      <c r="C128" s="35"/>
      <c r="D128" s="35"/>
      <c r="E128" s="2"/>
      <c r="F128" s="2"/>
      <c r="G128" s="5"/>
      <c r="H128" s="5"/>
      <c r="I128" s="5"/>
      <c r="J128" s="5"/>
      <c r="K128" s="5"/>
      <c r="L128" s="5"/>
      <c r="M128" s="5"/>
      <c r="N128" s="5"/>
      <c r="O128" s="5"/>
      <c r="P128" s="5"/>
      <c r="Q128" s="5"/>
      <c r="R128" s="5"/>
      <c r="S128" s="5"/>
      <c r="T128" s="5"/>
    </row>
    <row r="129" spans="1:20" x14ac:dyDescent="0.25">
      <c r="A129" s="5"/>
      <c r="B129" s="5"/>
      <c r="C129" s="35"/>
      <c r="D129" s="35"/>
      <c r="E129" s="2"/>
      <c r="F129" s="2"/>
      <c r="G129" s="5"/>
      <c r="H129" s="5"/>
      <c r="I129" s="5"/>
      <c r="J129" s="5"/>
      <c r="K129" s="5"/>
      <c r="L129" s="5"/>
      <c r="M129" s="5"/>
      <c r="N129" s="5"/>
      <c r="O129" s="5"/>
      <c r="P129" s="5"/>
      <c r="Q129" s="5"/>
      <c r="R129" s="5"/>
      <c r="S129" s="5"/>
      <c r="T129" s="5"/>
    </row>
    <row r="130" spans="1:20" x14ac:dyDescent="0.25">
      <c r="A130" s="5"/>
      <c r="B130" s="5"/>
      <c r="C130" s="35"/>
      <c r="D130" s="35"/>
      <c r="E130" s="2"/>
      <c r="F130" s="2"/>
      <c r="G130" s="5"/>
      <c r="H130" s="5"/>
      <c r="I130" s="5"/>
      <c r="J130" s="5"/>
      <c r="K130" s="5"/>
      <c r="L130" s="5"/>
      <c r="M130" s="5"/>
      <c r="N130" s="5"/>
      <c r="O130" s="5"/>
      <c r="P130" s="5"/>
      <c r="Q130" s="5"/>
      <c r="R130" s="5"/>
      <c r="S130" s="5"/>
      <c r="T130" s="5"/>
    </row>
    <row r="131" spans="1:20" x14ac:dyDescent="0.25">
      <c r="A131" s="5"/>
      <c r="B131" s="5"/>
      <c r="C131" s="35"/>
      <c r="D131" s="35"/>
      <c r="E131" s="2"/>
      <c r="F131" s="2"/>
      <c r="G131" s="5"/>
      <c r="H131" s="5"/>
      <c r="I131" s="5"/>
      <c r="J131" s="5"/>
      <c r="K131" s="5"/>
      <c r="L131" s="5"/>
      <c r="M131" s="5"/>
      <c r="N131" s="5"/>
      <c r="O131" s="5"/>
      <c r="P131" s="5"/>
      <c r="Q131" s="5"/>
      <c r="R131" s="5"/>
      <c r="S131" s="5"/>
      <c r="T131" s="5"/>
    </row>
    <row r="132" spans="1:20" x14ac:dyDescent="0.25">
      <c r="A132" s="5"/>
      <c r="B132" s="5"/>
      <c r="C132" s="35"/>
      <c r="D132" s="35"/>
      <c r="E132" s="2"/>
      <c r="F132" s="2"/>
      <c r="G132" s="5"/>
      <c r="H132" s="5"/>
      <c r="I132" s="5"/>
      <c r="J132" s="5"/>
      <c r="K132" s="5"/>
      <c r="L132" s="5"/>
      <c r="M132" s="5"/>
      <c r="N132" s="5"/>
      <c r="O132" s="5"/>
      <c r="P132" s="5"/>
      <c r="Q132" s="5"/>
      <c r="R132" s="5"/>
      <c r="S132" s="5"/>
      <c r="T132" s="5"/>
    </row>
    <row r="133" spans="1:20" x14ac:dyDescent="0.25">
      <c r="A133" s="5"/>
      <c r="B133" s="5"/>
      <c r="C133" s="35"/>
      <c r="D133" s="35"/>
      <c r="E133" s="2"/>
      <c r="F133" s="2"/>
      <c r="G133" s="5"/>
      <c r="H133" s="5"/>
      <c r="I133" s="5"/>
      <c r="J133" s="5"/>
      <c r="K133" s="5"/>
      <c r="L133" s="5"/>
      <c r="M133" s="5"/>
      <c r="N133" s="5"/>
      <c r="O133" s="5"/>
      <c r="P133" s="5"/>
      <c r="Q133" s="5"/>
      <c r="R133" s="5"/>
      <c r="S133" s="5"/>
      <c r="T133" s="5"/>
    </row>
    <row r="134" spans="1:20" x14ac:dyDescent="0.25">
      <c r="A134" s="5"/>
      <c r="B134" s="5"/>
      <c r="C134" s="35"/>
      <c r="D134" s="35"/>
      <c r="E134" s="2"/>
      <c r="F134" s="2"/>
      <c r="G134" s="5"/>
      <c r="H134" s="5"/>
      <c r="I134" s="5"/>
      <c r="J134" s="5"/>
      <c r="K134" s="5"/>
      <c r="L134" s="5"/>
      <c r="M134" s="5"/>
      <c r="N134" s="5"/>
      <c r="O134" s="5"/>
      <c r="P134" s="5"/>
      <c r="Q134" s="5"/>
      <c r="R134" s="5"/>
      <c r="S134" s="5"/>
      <c r="T134" s="5"/>
    </row>
    <row r="135" spans="1:20" x14ac:dyDescent="0.25">
      <c r="A135" s="5"/>
      <c r="B135" s="5"/>
      <c r="C135" s="35"/>
      <c r="D135" s="35"/>
      <c r="E135" s="2"/>
      <c r="F135" s="2"/>
      <c r="G135" s="5"/>
      <c r="H135" s="5"/>
      <c r="I135" s="5"/>
      <c r="J135" s="5"/>
      <c r="K135" s="5"/>
      <c r="L135" s="5"/>
      <c r="M135" s="5"/>
      <c r="N135" s="5"/>
      <c r="O135" s="5"/>
      <c r="P135" s="5"/>
      <c r="Q135" s="5"/>
      <c r="R135" s="5"/>
      <c r="S135" s="5"/>
      <c r="T135" s="5"/>
    </row>
    <row r="136" spans="1:20" x14ac:dyDescent="0.25">
      <c r="A136" s="5"/>
      <c r="B136" s="5"/>
      <c r="C136" s="5"/>
      <c r="D136" s="5"/>
      <c r="E136" s="2"/>
      <c r="F136" s="2"/>
      <c r="G136" s="5"/>
      <c r="H136" s="5"/>
      <c r="I136" s="5"/>
      <c r="J136" s="5"/>
      <c r="K136" s="5"/>
      <c r="L136" s="5"/>
      <c r="M136" s="5"/>
      <c r="N136" s="5"/>
      <c r="O136" s="5"/>
      <c r="P136" s="5"/>
      <c r="Q136" s="5"/>
      <c r="R136" s="5"/>
      <c r="S136" s="5"/>
      <c r="T136" s="5"/>
    </row>
    <row r="137" spans="1:20" x14ac:dyDescent="0.25">
      <c r="A137" s="2"/>
      <c r="B137" s="7" t="s">
        <v>7</v>
      </c>
      <c r="C137" s="8"/>
      <c r="D137" s="8"/>
      <c r="E137" s="9"/>
      <c r="F137" s="9"/>
      <c r="G137" s="8"/>
      <c r="H137" s="9"/>
      <c r="I137" s="9"/>
      <c r="J137" s="8"/>
      <c r="K137" s="8"/>
      <c r="L137" s="8"/>
      <c r="M137" s="36"/>
      <c r="T137" s="5"/>
    </row>
    <row r="138" spans="1:20" x14ac:dyDescent="0.25">
      <c r="A138" s="2"/>
      <c r="B138" s="10" t="s">
        <v>82</v>
      </c>
      <c r="C138" s="11"/>
      <c r="D138" s="11"/>
      <c r="E138" s="12"/>
      <c r="F138" s="12"/>
      <c r="G138" s="11"/>
      <c r="H138" s="12"/>
      <c r="I138" s="12"/>
      <c r="J138" s="11"/>
      <c r="K138" s="11"/>
      <c r="L138" s="11"/>
      <c r="M138" s="13"/>
      <c r="T138" s="5"/>
    </row>
    <row r="139" spans="1:20" x14ac:dyDescent="0.25">
      <c r="A139" s="2"/>
      <c r="B139" s="10" t="s">
        <v>92</v>
      </c>
      <c r="C139" s="11"/>
      <c r="D139" s="11"/>
      <c r="E139" s="12"/>
      <c r="F139" s="12"/>
      <c r="G139" s="11"/>
      <c r="H139" s="12"/>
      <c r="I139" s="12"/>
      <c r="J139" s="11"/>
      <c r="K139" s="11"/>
      <c r="L139" s="11"/>
      <c r="M139" s="13"/>
      <c r="T139" s="5"/>
    </row>
    <row r="140" spans="1:20" x14ac:dyDescent="0.25">
      <c r="A140" s="2"/>
      <c r="B140" s="10" t="s">
        <v>56</v>
      </c>
      <c r="C140" s="11"/>
      <c r="D140" s="11"/>
      <c r="E140" s="12"/>
      <c r="F140" s="12"/>
      <c r="G140" s="11"/>
      <c r="H140" s="12"/>
      <c r="I140" s="12"/>
      <c r="J140" s="11"/>
      <c r="K140" s="11"/>
      <c r="L140" s="11"/>
      <c r="M140" s="13"/>
      <c r="T140" s="5"/>
    </row>
    <row r="141" spans="1:20" x14ac:dyDescent="0.25">
      <c r="A141" s="2"/>
      <c r="B141" s="10" t="s">
        <v>57</v>
      </c>
      <c r="C141" s="11"/>
      <c r="D141" s="11"/>
      <c r="E141" s="12"/>
      <c r="F141" s="12"/>
      <c r="G141" s="11"/>
      <c r="H141" s="12"/>
      <c r="I141" s="12"/>
      <c r="J141" s="11"/>
      <c r="K141" s="11"/>
      <c r="L141" s="11"/>
      <c r="M141" s="13"/>
      <c r="T141" s="5"/>
    </row>
    <row r="142" spans="1:20" x14ac:dyDescent="0.25">
      <c r="A142" s="2"/>
      <c r="B142" s="10"/>
      <c r="C142" s="11"/>
      <c r="D142" s="11"/>
      <c r="E142" s="12"/>
      <c r="F142" s="12"/>
      <c r="G142" s="11"/>
      <c r="H142" s="12"/>
      <c r="I142" s="12"/>
      <c r="J142" s="11"/>
      <c r="K142" s="11"/>
      <c r="L142" s="11"/>
      <c r="M142" s="13"/>
      <c r="T142" s="5"/>
    </row>
    <row r="143" spans="1:20" x14ac:dyDescent="0.25">
      <c r="A143" s="2"/>
      <c r="B143" s="14" t="s">
        <v>8</v>
      </c>
      <c r="C143" s="11"/>
      <c r="D143" s="11"/>
      <c r="E143" s="12"/>
      <c r="F143" s="12"/>
      <c r="G143" s="11"/>
      <c r="H143" s="12"/>
      <c r="I143" s="12"/>
      <c r="J143" s="11"/>
      <c r="K143" s="11"/>
      <c r="L143" s="11"/>
      <c r="M143" s="13"/>
      <c r="T143" s="5"/>
    </row>
    <row r="144" spans="1:20" x14ac:dyDescent="0.25">
      <c r="A144" s="2"/>
      <c r="B144" s="10" t="s">
        <v>83</v>
      </c>
      <c r="C144" s="11"/>
      <c r="D144" s="11"/>
      <c r="E144" s="12"/>
      <c r="F144" s="12"/>
      <c r="G144" s="11"/>
      <c r="H144" s="12"/>
      <c r="I144" s="12"/>
      <c r="J144" s="11"/>
      <c r="K144" s="11"/>
      <c r="L144" s="11"/>
      <c r="M144" s="13"/>
      <c r="T144" s="5"/>
    </row>
    <row r="145" spans="1:20" x14ac:dyDescent="0.25">
      <c r="A145" s="2"/>
      <c r="B145" s="15"/>
      <c r="C145" s="16"/>
      <c r="D145" s="16"/>
      <c r="E145" s="17"/>
      <c r="F145" s="17"/>
      <c r="G145" s="16"/>
      <c r="H145" s="17"/>
      <c r="I145" s="17"/>
      <c r="J145" s="16"/>
      <c r="K145" s="16"/>
      <c r="L145" s="16"/>
      <c r="M145" s="18"/>
      <c r="T145" s="5"/>
    </row>
    <row r="146" spans="1:20" x14ac:dyDescent="0.25">
      <c r="A146" s="2"/>
      <c r="B146" s="5"/>
      <c r="C146" s="5"/>
      <c r="D146" s="5"/>
      <c r="E146" s="2"/>
      <c r="F146" s="2"/>
      <c r="G146" s="5"/>
      <c r="H146" s="2"/>
      <c r="I146" s="2"/>
      <c r="J146" s="5"/>
      <c r="K146" s="5"/>
      <c r="L146" s="5"/>
      <c r="M146" s="5"/>
      <c r="N146" s="5"/>
      <c r="O146" s="5"/>
      <c r="P146" s="5"/>
      <c r="Q146" s="5"/>
      <c r="R146" s="5"/>
      <c r="S146" s="5"/>
      <c r="T146" s="5"/>
    </row>
    <row r="147" spans="1:20" x14ac:dyDescent="0.25">
      <c r="A147" s="2"/>
      <c r="B147" s="19" t="str">
        <f>CONCATENATE("Version ",'Change Log'!$B$2," – © 2015-",YEAR('Change Log'!$A$2),", William W. Davis, MSPM, PMP")</f>
        <v>Version 3.0.2 – © 2015-2019, William W. Davis, MSPM, PMP</v>
      </c>
      <c r="C147" s="5"/>
      <c r="D147" s="5"/>
      <c r="E147" s="2"/>
      <c r="F147" s="2"/>
      <c r="G147" s="5"/>
      <c r="H147" s="2"/>
      <c r="I147" s="2"/>
      <c r="J147" s="5"/>
      <c r="K147" s="5"/>
      <c r="L147" s="5"/>
      <c r="M147" s="5"/>
      <c r="N147" s="5"/>
      <c r="O147" s="5"/>
      <c r="P147" s="5"/>
      <c r="Q147" s="5"/>
      <c r="R147" s="5"/>
      <c r="S147" s="5"/>
      <c r="T147" s="5"/>
    </row>
    <row r="148" spans="1:20" x14ac:dyDescent="0.25">
      <c r="A148" s="2"/>
      <c r="B148" s="296" t="s">
        <v>146</v>
      </c>
      <c r="C148" s="296"/>
      <c r="D148" s="296"/>
      <c r="E148" s="296"/>
      <c r="F148" s="296"/>
      <c r="G148" s="296"/>
      <c r="H148" s="296"/>
      <c r="I148" s="112"/>
      <c r="J148" s="5"/>
      <c r="K148" s="5"/>
      <c r="L148" s="5"/>
      <c r="M148" s="5"/>
      <c r="N148" s="5"/>
      <c r="O148" s="5"/>
      <c r="P148" s="5"/>
      <c r="Q148" s="5"/>
      <c r="R148" s="5"/>
      <c r="S148" s="5"/>
      <c r="T148" s="5"/>
    </row>
    <row r="149" spans="1:20" x14ac:dyDescent="0.25">
      <c r="A149" s="2"/>
      <c r="B149" s="296" t="s">
        <v>147</v>
      </c>
      <c r="C149" s="296"/>
      <c r="D149" s="296"/>
      <c r="E149" s="296"/>
      <c r="F149" s="296"/>
      <c r="G149" s="296"/>
      <c r="H149" s="296"/>
      <c r="I149" s="112"/>
      <c r="J149" s="5"/>
      <c r="K149" s="5"/>
      <c r="L149" s="5"/>
      <c r="M149" s="5"/>
      <c r="N149" s="5"/>
      <c r="O149" s="5"/>
      <c r="P149" s="5"/>
      <c r="Q149" s="5"/>
      <c r="R149" s="5"/>
      <c r="S149" s="5"/>
      <c r="T149" s="5"/>
    </row>
    <row r="150" spans="1:20" x14ac:dyDescent="0.25">
      <c r="A150" s="2"/>
      <c r="B150" s="296" t="s">
        <v>96</v>
      </c>
      <c r="C150" s="296"/>
      <c r="D150" s="296"/>
      <c r="E150" s="296"/>
      <c r="F150" s="296"/>
      <c r="G150" s="296"/>
      <c r="H150" s="296"/>
      <c r="I150" s="112"/>
      <c r="J150" s="5"/>
      <c r="K150" s="5"/>
      <c r="L150" s="5"/>
      <c r="M150" s="5"/>
      <c r="N150" s="5"/>
      <c r="O150" s="5"/>
      <c r="P150" s="5"/>
      <c r="Q150" s="5"/>
      <c r="R150" s="5"/>
      <c r="S150" s="5"/>
      <c r="T150" s="5"/>
    </row>
    <row r="151" spans="1:20" x14ac:dyDescent="0.25">
      <c r="A151" s="2"/>
      <c r="B151" s="296" t="s">
        <v>230</v>
      </c>
      <c r="C151" s="296"/>
      <c r="D151" s="296"/>
      <c r="E151" s="296"/>
      <c r="F151" s="296"/>
      <c r="G151" s="296"/>
      <c r="H151" s="296"/>
      <c r="I151" s="112"/>
      <c r="J151" s="5"/>
      <c r="K151" s="5"/>
      <c r="L151" s="5"/>
      <c r="M151" s="5"/>
      <c r="N151" s="5"/>
      <c r="O151" s="5"/>
      <c r="P151" s="5"/>
      <c r="Q151" s="5"/>
      <c r="R151" s="5"/>
      <c r="S151" s="5"/>
      <c r="T151" s="5"/>
    </row>
    <row r="152" spans="1:20" x14ac:dyDescent="0.25">
      <c r="A152" s="2"/>
      <c r="B152" s="296" t="s">
        <v>97</v>
      </c>
      <c r="C152" s="296"/>
      <c r="D152" s="296"/>
      <c r="E152" s="296"/>
      <c r="F152" s="296"/>
      <c r="G152" s="296"/>
      <c r="H152" s="296"/>
      <c r="I152" s="112"/>
      <c r="J152" s="5"/>
      <c r="K152" s="5"/>
      <c r="L152" s="5"/>
      <c r="M152" s="5"/>
      <c r="N152" s="5"/>
      <c r="O152" s="5"/>
      <c r="P152" s="5"/>
      <c r="Q152" s="5"/>
      <c r="R152" s="5"/>
      <c r="S152" s="5"/>
      <c r="T152" s="5"/>
    </row>
    <row r="153" spans="1:20" x14ac:dyDescent="0.25">
      <c r="A153" s="2"/>
      <c r="B153" s="164" t="s">
        <v>225</v>
      </c>
      <c r="C153" s="5"/>
      <c r="D153" s="5"/>
      <c r="E153" s="2"/>
      <c r="F153" s="2"/>
      <c r="G153" s="5"/>
      <c r="H153" s="2"/>
      <c r="I153" s="2"/>
      <c r="J153" s="5"/>
      <c r="K153" s="5"/>
      <c r="L153" s="5"/>
      <c r="M153" s="5"/>
      <c r="N153" s="5"/>
      <c r="O153" s="5"/>
      <c r="P153" s="5"/>
      <c r="Q153" s="5"/>
      <c r="R153" s="5"/>
      <c r="S153" s="5"/>
      <c r="T153" s="5"/>
    </row>
    <row r="154" spans="1:20" x14ac:dyDescent="0.25">
      <c r="A154" s="2"/>
      <c r="B154" s="164" t="s">
        <v>94</v>
      </c>
      <c r="C154" s="5"/>
      <c r="D154" s="5"/>
      <c r="E154" s="2"/>
      <c r="F154" s="2"/>
      <c r="G154" s="5"/>
      <c r="H154" s="2"/>
      <c r="I154" s="2"/>
      <c r="J154" s="5"/>
      <c r="K154" s="5"/>
      <c r="L154" s="5"/>
      <c r="M154" s="5"/>
      <c r="N154" s="5"/>
      <c r="O154" s="5"/>
      <c r="P154" s="5"/>
      <c r="Q154" s="5"/>
      <c r="R154" s="5"/>
      <c r="S154" s="5"/>
      <c r="T154" s="5"/>
    </row>
    <row r="155" spans="1:20" x14ac:dyDescent="0.25">
      <c r="A155" s="2"/>
      <c r="B155" s="164" t="s">
        <v>224</v>
      </c>
      <c r="C155" s="5"/>
      <c r="D155" s="5"/>
      <c r="E155" s="2"/>
      <c r="F155" s="2"/>
      <c r="G155" s="5"/>
      <c r="H155" s="2"/>
      <c r="I155" s="2"/>
      <c r="J155" s="5"/>
      <c r="K155" s="5"/>
      <c r="L155" s="5"/>
      <c r="M155" s="5"/>
      <c r="N155" s="5"/>
      <c r="O155" s="5"/>
      <c r="P155" s="5"/>
      <c r="Q155" s="5"/>
      <c r="R155" s="5"/>
      <c r="S155" s="5"/>
      <c r="T155" s="5"/>
    </row>
    <row r="156" spans="1:20" x14ac:dyDescent="0.25">
      <c r="A156" s="2"/>
      <c r="B156" s="164" t="s">
        <v>226</v>
      </c>
      <c r="C156" s="5"/>
      <c r="D156" s="5"/>
      <c r="E156" s="2"/>
      <c r="F156" s="2"/>
      <c r="G156" s="5"/>
      <c r="H156" s="2"/>
      <c r="I156" s="2"/>
      <c r="J156" s="5"/>
      <c r="K156" s="5"/>
      <c r="L156" s="5"/>
      <c r="M156" s="5"/>
      <c r="N156" s="5"/>
      <c r="O156" s="5"/>
      <c r="P156" s="5"/>
      <c r="Q156" s="5"/>
      <c r="R156" s="5"/>
      <c r="S156" s="5"/>
      <c r="T156" s="5"/>
    </row>
    <row r="157" spans="1:20" x14ac:dyDescent="0.25">
      <c r="A157" s="2"/>
      <c r="B157" s="164" t="s">
        <v>809</v>
      </c>
      <c r="C157" s="5"/>
      <c r="D157" s="5"/>
      <c r="E157" s="2"/>
      <c r="F157" s="2"/>
      <c r="G157" s="5"/>
      <c r="H157" s="2"/>
      <c r="I157" s="2"/>
      <c r="J157" s="5"/>
      <c r="K157" s="5"/>
      <c r="L157" s="5"/>
      <c r="M157" s="5"/>
      <c r="N157" s="5"/>
      <c r="O157" s="5"/>
      <c r="P157" s="5"/>
      <c r="Q157" s="5"/>
      <c r="R157" s="5"/>
      <c r="S157" s="5"/>
      <c r="T157" s="5"/>
    </row>
    <row r="158" spans="1:20" x14ac:dyDescent="0.25">
      <c r="A158" s="2"/>
      <c r="B158" s="164" t="s">
        <v>810</v>
      </c>
      <c r="C158" s="5"/>
      <c r="D158" s="5"/>
      <c r="E158" s="2"/>
      <c r="F158" s="2"/>
      <c r="G158" s="5"/>
      <c r="H158" s="2"/>
      <c r="I158" s="2"/>
      <c r="J158" s="5"/>
      <c r="K158" s="5"/>
      <c r="L158" s="5"/>
      <c r="M158" s="5"/>
      <c r="N158" s="5"/>
      <c r="O158" s="5"/>
      <c r="P158" s="5"/>
      <c r="Q158" s="5"/>
      <c r="R158" s="5"/>
      <c r="S158" s="5"/>
      <c r="T158" s="5"/>
    </row>
    <row r="159" spans="1:20" x14ac:dyDescent="0.25">
      <c r="B159" s="164"/>
    </row>
    <row r="160" spans="1:20" x14ac:dyDescent="0.25">
      <c r="B160" s="164" t="s">
        <v>811</v>
      </c>
    </row>
    <row r="161" spans="1:9" x14ac:dyDescent="0.25">
      <c r="B161" s="164" t="s">
        <v>93</v>
      </c>
    </row>
    <row r="162" spans="1:9" x14ac:dyDescent="0.25">
      <c r="B162" s="330" t="s">
        <v>817</v>
      </c>
      <c r="C162" s="330"/>
      <c r="D162" s="330"/>
      <c r="E162" s="330"/>
      <c r="F162" s="330"/>
      <c r="G162" s="330"/>
      <c r="H162" s="330"/>
    </row>
    <row r="171" spans="1:9" x14ac:dyDescent="0.25">
      <c r="A171"/>
      <c r="H171"/>
      <c r="I171"/>
    </row>
    <row r="172" spans="1:9" x14ac:dyDescent="0.25">
      <c r="A172"/>
      <c r="H172"/>
      <c r="I172"/>
    </row>
    <row r="173" spans="1:9" x14ac:dyDescent="0.25">
      <c r="A173"/>
      <c r="H173"/>
      <c r="I173"/>
    </row>
    <row r="174" spans="1:9" x14ac:dyDescent="0.25">
      <c r="A174"/>
      <c r="H174"/>
      <c r="I174"/>
    </row>
    <row r="175" spans="1:9" x14ac:dyDescent="0.25">
      <c r="A175"/>
      <c r="H175"/>
      <c r="I175"/>
    </row>
    <row r="176" spans="1:9" x14ac:dyDescent="0.25">
      <c r="A176"/>
      <c r="H176"/>
      <c r="I176"/>
    </row>
    <row r="177" spans="1:9" x14ac:dyDescent="0.25">
      <c r="A177"/>
      <c r="H177"/>
      <c r="I177"/>
    </row>
    <row r="178" spans="1:9" x14ac:dyDescent="0.25">
      <c r="A178"/>
      <c r="H178"/>
      <c r="I178"/>
    </row>
    <row r="179" spans="1:9" x14ac:dyDescent="0.25">
      <c r="A179"/>
      <c r="H179"/>
      <c r="I179"/>
    </row>
    <row r="180" spans="1:9" x14ac:dyDescent="0.25">
      <c r="A180"/>
      <c r="H180"/>
      <c r="I180"/>
    </row>
    <row r="181" spans="1:9" x14ac:dyDescent="0.25">
      <c r="A181"/>
      <c r="H181"/>
      <c r="I181"/>
    </row>
    <row r="182" spans="1:9" x14ac:dyDescent="0.25">
      <c r="A182"/>
      <c r="H182"/>
      <c r="I182"/>
    </row>
    <row r="183" spans="1:9" x14ac:dyDescent="0.25">
      <c r="A183"/>
      <c r="H183"/>
      <c r="I183"/>
    </row>
    <row r="184" spans="1:9" x14ac:dyDescent="0.25">
      <c r="A184"/>
      <c r="H184"/>
      <c r="I184"/>
    </row>
    <row r="185" spans="1:9" x14ac:dyDescent="0.25">
      <c r="A185"/>
      <c r="H185"/>
      <c r="I185"/>
    </row>
    <row r="186" spans="1:9" x14ac:dyDescent="0.25">
      <c r="A186"/>
      <c r="H186"/>
      <c r="I186"/>
    </row>
    <row r="187" spans="1:9" x14ac:dyDescent="0.25">
      <c r="A187"/>
      <c r="H187"/>
      <c r="I187"/>
    </row>
    <row r="188" spans="1:9" x14ac:dyDescent="0.25">
      <c r="A188"/>
      <c r="H188"/>
      <c r="I188"/>
    </row>
    <row r="189" spans="1:9" x14ac:dyDescent="0.25">
      <c r="A189"/>
      <c r="H189"/>
      <c r="I189"/>
    </row>
    <row r="190" spans="1:9" x14ac:dyDescent="0.25">
      <c r="A190"/>
      <c r="H190"/>
      <c r="I190"/>
    </row>
    <row r="191" spans="1:9" x14ac:dyDescent="0.25">
      <c r="A191"/>
      <c r="H191"/>
      <c r="I191"/>
    </row>
    <row r="192" spans="1:9" x14ac:dyDescent="0.25">
      <c r="A192"/>
      <c r="H192"/>
      <c r="I192"/>
    </row>
    <row r="193" spans="1:9" x14ac:dyDescent="0.25">
      <c r="A193"/>
      <c r="H193"/>
      <c r="I193"/>
    </row>
    <row r="194" spans="1:9" x14ac:dyDescent="0.25">
      <c r="A194"/>
      <c r="H194"/>
      <c r="I194"/>
    </row>
    <row r="195" spans="1:9" x14ac:dyDescent="0.25">
      <c r="A195"/>
      <c r="H195"/>
      <c r="I195"/>
    </row>
    <row r="196" spans="1:9" x14ac:dyDescent="0.25">
      <c r="A196"/>
      <c r="H196"/>
      <c r="I196"/>
    </row>
    <row r="197" spans="1:9" x14ac:dyDescent="0.25">
      <c r="A197"/>
      <c r="H197"/>
      <c r="I197"/>
    </row>
    <row r="198" spans="1:9" x14ac:dyDescent="0.25">
      <c r="A198"/>
      <c r="H198"/>
      <c r="I198"/>
    </row>
    <row r="199" spans="1:9" x14ac:dyDescent="0.25">
      <c r="A199"/>
      <c r="H199"/>
      <c r="I199"/>
    </row>
    <row r="200" spans="1:9" x14ac:dyDescent="0.25">
      <c r="A200"/>
      <c r="H200"/>
      <c r="I200"/>
    </row>
    <row r="201" spans="1:9" x14ac:dyDescent="0.25">
      <c r="A201"/>
      <c r="H201"/>
      <c r="I201"/>
    </row>
    <row r="202" spans="1:9" x14ac:dyDescent="0.25">
      <c r="A202"/>
      <c r="H202"/>
      <c r="I202"/>
    </row>
    <row r="203" spans="1:9" x14ac:dyDescent="0.25">
      <c r="A203"/>
      <c r="H203"/>
      <c r="I203"/>
    </row>
    <row r="204" spans="1:9" x14ac:dyDescent="0.25">
      <c r="A204"/>
      <c r="H204"/>
      <c r="I204"/>
    </row>
    <row r="205" spans="1:9" x14ac:dyDescent="0.25">
      <c r="A205"/>
      <c r="H205"/>
      <c r="I205"/>
    </row>
    <row r="206" spans="1:9" x14ac:dyDescent="0.25">
      <c r="A206"/>
      <c r="H206"/>
      <c r="I206"/>
    </row>
    <row r="207" spans="1:9" x14ac:dyDescent="0.25">
      <c r="A207"/>
      <c r="H207"/>
      <c r="I207"/>
    </row>
    <row r="208" spans="1:9" x14ac:dyDescent="0.25">
      <c r="A208"/>
      <c r="H208"/>
      <c r="I208"/>
    </row>
    <row r="209" spans="1:9" x14ac:dyDescent="0.25">
      <c r="A209"/>
      <c r="H209"/>
      <c r="I209"/>
    </row>
    <row r="210" spans="1:9" x14ac:dyDescent="0.25">
      <c r="A210"/>
      <c r="H210"/>
      <c r="I210"/>
    </row>
    <row r="211" spans="1:9" x14ac:dyDescent="0.25">
      <c r="A211"/>
      <c r="H211"/>
      <c r="I211"/>
    </row>
    <row r="212" spans="1:9" x14ac:dyDescent="0.25">
      <c r="A212"/>
      <c r="H212"/>
      <c r="I212"/>
    </row>
    <row r="213" spans="1:9" x14ac:dyDescent="0.25">
      <c r="A213"/>
      <c r="H213"/>
      <c r="I213"/>
    </row>
    <row r="214" spans="1:9" x14ac:dyDescent="0.25">
      <c r="A214"/>
      <c r="H214"/>
      <c r="I214"/>
    </row>
    <row r="215" spans="1:9" x14ac:dyDescent="0.25">
      <c r="A215"/>
      <c r="H215"/>
      <c r="I215"/>
    </row>
    <row r="216" spans="1:9" x14ac:dyDescent="0.25">
      <c r="A216"/>
      <c r="H216"/>
      <c r="I216"/>
    </row>
    <row r="217" spans="1:9" x14ac:dyDescent="0.25">
      <c r="A217"/>
      <c r="H217"/>
      <c r="I217"/>
    </row>
    <row r="218" spans="1:9" x14ac:dyDescent="0.25">
      <c r="A218"/>
      <c r="H218"/>
      <c r="I218"/>
    </row>
    <row r="219" spans="1:9" x14ac:dyDescent="0.25">
      <c r="A219"/>
      <c r="H219"/>
      <c r="I219"/>
    </row>
    <row r="220" spans="1:9" x14ac:dyDescent="0.25">
      <c r="A220"/>
      <c r="H220"/>
      <c r="I220"/>
    </row>
    <row r="221" spans="1:9" x14ac:dyDescent="0.25">
      <c r="A221"/>
      <c r="H221"/>
      <c r="I221"/>
    </row>
    <row r="222" spans="1:9" x14ac:dyDescent="0.25">
      <c r="A222"/>
      <c r="H222"/>
      <c r="I222"/>
    </row>
    <row r="223" spans="1:9" x14ac:dyDescent="0.25">
      <c r="A223"/>
      <c r="H223"/>
      <c r="I223"/>
    </row>
    <row r="224" spans="1:9" x14ac:dyDescent="0.25">
      <c r="A224"/>
      <c r="H224"/>
      <c r="I224"/>
    </row>
    <row r="225" spans="1:9" x14ac:dyDescent="0.25">
      <c r="A225"/>
      <c r="H225"/>
      <c r="I225"/>
    </row>
    <row r="226" spans="1:9" x14ac:dyDescent="0.25">
      <c r="A226"/>
      <c r="H226"/>
      <c r="I226"/>
    </row>
    <row r="227" spans="1:9" x14ac:dyDescent="0.25">
      <c r="A227"/>
      <c r="H227"/>
      <c r="I227"/>
    </row>
    <row r="228" spans="1:9" x14ac:dyDescent="0.25">
      <c r="A228"/>
      <c r="H228"/>
      <c r="I228"/>
    </row>
    <row r="229" spans="1:9" x14ac:dyDescent="0.25">
      <c r="A229"/>
      <c r="H229"/>
      <c r="I229"/>
    </row>
    <row r="230" spans="1:9" x14ac:dyDescent="0.25">
      <c r="A230"/>
      <c r="H230"/>
      <c r="I230"/>
    </row>
    <row r="231" spans="1:9" x14ac:dyDescent="0.25">
      <c r="A231"/>
      <c r="H231"/>
      <c r="I231"/>
    </row>
    <row r="232" spans="1:9" x14ac:dyDescent="0.25">
      <c r="A232"/>
      <c r="H232"/>
      <c r="I232"/>
    </row>
    <row r="233" spans="1:9" x14ac:dyDescent="0.25">
      <c r="A233"/>
      <c r="H233"/>
      <c r="I233"/>
    </row>
    <row r="234" spans="1:9" x14ac:dyDescent="0.25">
      <c r="A234"/>
      <c r="H234"/>
      <c r="I234"/>
    </row>
    <row r="235" spans="1:9" x14ac:dyDescent="0.25">
      <c r="A235"/>
      <c r="H235"/>
      <c r="I235"/>
    </row>
    <row r="236" spans="1:9" x14ac:dyDescent="0.25">
      <c r="A236"/>
      <c r="H236"/>
      <c r="I236"/>
    </row>
    <row r="237" spans="1:9" x14ac:dyDescent="0.25">
      <c r="A237"/>
      <c r="H237"/>
      <c r="I237"/>
    </row>
    <row r="238" spans="1:9" x14ac:dyDescent="0.25">
      <c r="A238"/>
      <c r="H238"/>
      <c r="I238"/>
    </row>
    <row r="239" spans="1:9" x14ac:dyDescent="0.25">
      <c r="A239"/>
      <c r="H239"/>
      <c r="I239"/>
    </row>
    <row r="240" spans="1:9" x14ac:dyDescent="0.25">
      <c r="A240"/>
      <c r="H240"/>
      <c r="I240"/>
    </row>
    <row r="241" spans="1:9" x14ac:dyDescent="0.25">
      <c r="A241"/>
      <c r="H241"/>
      <c r="I241"/>
    </row>
    <row r="242" spans="1:9" x14ac:dyDescent="0.25">
      <c r="A242"/>
      <c r="H242"/>
      <c r="I242"/>
    </row>
    <row r="243" spans="1:9" x14ac:dyDescent="0.25">
      <c r="A243"/>
      <c r="H243"/>
      <c r="I243"/>
    </row>
    <row r="244" spans="1:9" x14ac:dyDescent="0.25">
      <c r="A244"/>
      <c r="H244"/>
      <c r="I244"/>
    </row>
    <row r="245" spans="1:9" x14ac:dyDescent="0.25">
      <c r="A245"/>
      <c r="H245"/>
      <c r="I245"/>
    </row>
    <row r="246" spans="1:9" x14ac:dyDescent="0.25">
      <c r="A246"/>
      <c r="H246"/>
      <c r="I246"/>
    </row>
    <row r="247" spans="1:9" x14ac:dyDescent="0.25">
      <c r="A247"/>
      <c r="H247"/>
      <c r="I247"/>
    </row>
    <row r="248" spans="1:9" x14ac:dyDescent="0.25">
      <c r="A248"/>
      <c r="H248"/>
      <c r="I248"/>
    </row>
    <row r="249" spans="1:9" x14ac:dyDescent="0.25">
      <c r="A249"/>
      <c r="H249"/>
      <c r="I249"/>
    </row>
    <row r="250" spans="1:9" x14ac:dyDescent="0.25">
      <c r="A250"/>
      <c r="H250"/>
      <c r="I250"/>
    </row>
    <row r="251" spans="1:9" x14ac:dyDescent="0.25">
      <c r="A251"/>
      <c r="H251"/>
      <c r="I251"/>
    </row>
    <row r="252" spans="1:9" x14ac:dyDescent="0.25">
      <c r="A252"/>
      <c r="H252"/>
      <c r="I252"/>
    </row>
    <row r="253" spans="1:9" x14ac:dyDescent="0.25">
      <c r="A253"/>
      <c r="H253"/>
      <c r="I253"/>
    </row>
    <row r="254" spans="1:9" x14ac:dyDescent="0.25">
      <c r="A254"/>
      <c r="H254"/>
      <c r="I254"/>
    </row>
    <row r="255" spans="1:9" x14ac:dyDescent="0.25">
      <c r="A255"/>
      <c r="H255"/>
      <c r="I255"/>
    </row>
    <row r="256" spans="1:9" x14ac:dyDescent="0.25">
      <c r="A256"/>
      <c r="H256"/>
      <c r="I256"/>
    </row>
    <row r="257" spans="1:9" x14ac:dyDescent="0.25">
      <c r="A257"/>
      <c r="H257"/>
      <c r="I257"/>
    </row>
    <row r="258" spans="1:9" x14ac:dyDescent="0.25">
      <c r="A258"/>
      <c r="H258"/>
      <c r="I258"/>
    </row>
    <row r="259" spans="1:9" x14ac:dyDescent="0.25">
      <c r="A259"/>
      <c r="H259"/>
      <c r="I259"/>
    </row>
    <row r="260" spans="1:9" x14ac:dyDescent="0.25">
      <c r="A260"/>
      <c r="H260"/>
      <c r="I260"/>
    </row>
    <row r="261" spans="1:9" x14ac:dyDescent="0.25">
      <c r="A261"/>
      <c r="H261"/>
      <c r="I261"/>
    </row>
    <row r="262" spans="1:9" x14ac:dyDescent="0.25">
      <c r="A262"/>
      <c r="H262"/>
      <c r="I262"/>
    </row>
    <row r="263" spans="1:9" x14ac:dyDescent="0.25">
      <c r="A263"/>
      <c r="H263"/>
      <c r="I263"/>
    </row>
    <row r="264" spans="1:9" x14ac:dyDescent="0.25">
      <c r="A264"/>
      <c r="H264"/>
      <c r="I264"/>
    </row>
    <row r="265" spans="1:9" x14ac:dyDescent="0.25">
      <c r="A265"/>
      <c r="H265"/>
      <c r="I265"/>
    </row>
    <row r="266" spans="1:9" x14ac:dyDescent="0.25">
      <c r="A266"/>
      <c r="H266"/>
      <c r="I266"/>
    </row>
    <row r="267" spans="1:9" x14ac:dyDescent="0.25">
      <c r="A267"/>
      <c r="H267"/>
      <c r="I267"/>
    </row>
    <row r="268" spans="1:9" x14ac:dyDescent="0.25">
      <c r="A268"/>
      <c r="H268"/>
      <c r="I268"/>
    </row>
    <row r="269" spans="1:9" x14ac:dyDescent="0.25">
      <c r="A269"/>
      <c r="H269"/>
      <c r="I269"/>
    </row>
    <row r="270" spans="1:9" x14ac:dyDescent="0.25">
      <c r="A270"/>
      <c r="H270"/>
      <c r="I270"/>
    </row>
    <row r="271" spans="1:9" x14ac:dyDescent="0.25">
      <c r="A271"/>
      <c r="H271"/>
      <c r="I271"/>
    </row>
    <row r="272" spans="1:9" x14ac:dyDescent="0.25">
      <c r="A272"/>
      <c r="H272"/>
      <c r="I272"/>
    </row>
    <row r="273" spans="1:9" x14ac:dyDescent="0.25">
      <c r="A273"/>
      <c r="H273"/>
      <c r="I273"/>
    </row>
    <row r="274" spans="1:9" x14ac:dyDescent="0.25">
      <c r="A274"/>
      <c r="H274"/>
      <c r="I274"/>
    </row>
    <row r="275" spans="1:9" x14ac:dyDescent="0.25">
      <c r="A275"/>
      <c r="H275"/>
      <c r="I275"/>
    </row>
    <row r="276" spans="1:9" x14ac:dyDescent="0.25">
      <c r="A276"/>
      <c r="H276"/>
      <c r="I276"/>
    </row>
    <row r="277" spans="1:9" x14ac:dyDescent="0.25">
      <c r="A277"/>
      <c r="H277"/>
      <c r="I277"/>
    </row>
    <row r="278" spans="1:9" x14ac:dyDescent="0.25">
      <c r="A278"/>
      <c r="H278"/>
      <c r="I278"/>
    </row>
    <row r="279" spans="1:9" x14ac:dyDescent="0.25">
      <c r="A279"/>
      <c r="H279"/>
      <c r="I279"/>
    </row>
    <row r="280" spans="1:9" x14ac:dyDescent="0.25">
      <c r="A280"/>
      <c r="H280"/>
      <c r="I280"/>
    </row>
    <row r="281" spans="1:9" x14ac:dyDescent="0.25">
      <c r="A281"/>
      <c r="H281"/>
      <c r="I281"/>
    </row>
    <row r="282" spans="1:9" x14ac:dyDescent="0.25">
      <c r="A282"/>
      <c r="H282"/>
      <c r="I282"/>
    </row>
    <row r="283" spans="1:9" x14ac:dyDescent="0.25">
      <c r="A283"/>
      <c r="H283"/>
      <c r="I283"/>
    </row>
    <row r="284" spans="1:9" x14ac:dyDescent="0.25">
      <c r="A284"/>
      <c r="H284"/>
      <c r="I284"/>
    </row>
    <row r="285" spans="1:9" x14ac:dyDescent="0.25">
      <c r="A285"/>
      <c r="H285"/>
      <c r="I285"/>
    </row>
    <row r="286" spans="1:9" x14ac:dyDescent="0.25">
      <c r="A286"/>
      <c r="H286"/>
      <c r="I286"/>
    </row>
    <row r="287" spans="1:9" x14ac:dyDescent="0.25">
      <c r="A287"/>
      <c r="H287"/>
      <c r="I287"/>
    </row>
    <row r="288" spans="1:9" x14ac:dyDescent="0.25">
      <c r="A288"/>
      <c r="H288"/>
      <c r="I288"/>
    </row>
    <row r="289" spans="1:9" x14ac:dyDescent="0.25">
      <c r="A289"/>
      <c r="H289"/>
      <c r="I289"/>
    </row>
    <row r="290" spans="1:9" x14ac:dyDescent="0.25">
      <c r="A290"/>
      <c r="H290"/>
      <c r="I290"/>
    </row>
    <row r="291" spans="1:9" x14ac:dyDescent="0.25">
      <c r="A291"/>
      <c r="H291"/>
      <c r="I291"/>
    </row>
    <row r="292" spans="1:9" x14ac:dyDescent="0.25">
      <c r="A292"/>
      <c r="H292"/>
      <c r="I292"/>
    </row>
    <row r="293" spans="1:9" x14ac:dyDescent="0.25">
      <c r="A293"/>
      <c r="H293"/>
      <c r="I293"/>
    </row>
    <row r="294" spans="1:9" x14ac:dyDescent="0.25">
      <c r="A294"/>
      <c r="H294"/>
      <c r="I294"/>
    </row>
    <row r="295" spans="1:9" x14ac:dyDescent="0.25">
      <c r="A295"/>
      <c r="H295"/>
      <c r="I295"/>
    </row>
    <row r="296" spans="1:9" x14ac:dyDescent="0.25">
      <c r="A296"/>
      <c r="H296"/>
      <c r="I296"/>
    </row>
    <row r="297" spans="1:9" x14ac:dyDescent="0.25">
      <c r="A297"/>
      <c r="H297"/>
      <c r="I297"/>
    </row>
    <row r="298" spans="1:9" x14ac:dyDescent="0.25">
      <c r="A298"/>
      <c r="H298"/>
      <c r="I298"/>
    </row>
    <row r="299" spans="1:9" x14ac:dyDescent="0.25">
      <c r="A299"/>
      <c r="H299"/>
      <c r="I299"/>
    </row>
    <row r="300" spans="1:9" x14ac:dyDescent="0.25">
      <c r="A300"/>
      <c r="H300"/>
      <c r="I300"/>
    </row>
    <row r="301" spans="1:9" x14ac:dyDescent="0.25">
      <c r="A301"/>
      <c r="H301"/>
      <c r="I301"/>
    </row>
    <row r="302" spans="1:9" x14ac:dyDescent="0.25">
      <c r="A302"/>
      <c r="H302"/>
      <c r="I302"/>
    </row>
    <row r="303" spans="1:9" x14ac:dyDescent="0.25">
      <c r="A303"/>
      <c r="H303"/>
      <c r="I303"/>
    </row>
    <row r="304" spans="1:9" x14ac:dyDescent="0.25">
      <c r="A304"/>
      <c r="H304"/>
      <c r="I304"/>
    </row>
    <row r="305" spans="1:9" x14ac:dyDescent="0.25">
      <c r="A305"/>
      <c r="H305"/>
      <c r="I305"/>
    </row>
    <row r="306" spans="1:9" x14ac:dyDescent="0.25">
      <c r="A306"/>
      <c r="H306"/>
      <c r="I306"/>
    </row>
    <row r="307" spans="1:9" x14ac:dyDescent="0.25">
      <c r="A307"/>
      <c r="H307"/>
      <c r="I307"/>
    </row>
    <row r="308" spans="1:9" x14ac:dyDescent="0.25">
      <c r="A308"/>
      <c r="H308"/>
      <c r="I308"/>
    </row>
    <row r="309" spans="1:9" x14ac:dyDescent="0.25">
      <c r="A309"/>
      <c r="H309"/>
      <c r="I309"/>
    </row>
    <row r="310" spans="1:9" x14ac:dyDescent="0.25">
      <c r="A310"/>
      <c r="H310"/>
      <c r="I310"/>
    </row>
    <row r="311" spans="1:9" x14ac:dyDescent="0.25">
      <c r="A311"/>
      <c r="H311"/>
      <c r="I311"/>
    </row>
    <row r="312" spans="1:9" x14ac:dyDescent="0.25">
      <c r="A312"/>
      <c r="H312"/>
      <c r="I312"/>
    </row>
    <row r="313" spans="1:9" x14ac:dyDescent="0.25">
      <c r="A313"/>
      <c r="H313"/>
      <c r="I313"/>
    </row>
    <row r="314" spans="1:9" x14ac:dyDescent="0.25">
      <c r="A314"/>
      <c r="H314"/>
      <c r="I314"/>
    </row>
    <row r="315" spans="1:9" x14ac:dyDescent="0.25">
      <c r="A315"/>
      <c r="H315"/>
      <c r="I315"/>
    </row>
    <row r="316" spans="1:9" x14ac:dyDescent="0.25">
      <c r="A316"/>
      <c r="H316"/>
      <c r="I316"/>
    </row>
    <row r="317" spans="1:9" x14ac:dyDescent="0.25">
      <c r="A317"/>
      <c r="H317"/>
      <c r="I317"/>
    </row>
    <row r="318" spans="1:9" x14ac:dyDescent="0.25">
      <c r="A318"/>
      <c r="H318"/>
      <c r="I318"/>
    </row>
    <row r="319" spans="1:9" x14ac:dyDescent="0.25">
      <c r="A319"/>
      <c r="H319"/>
      <c r="I319"/>
    </row>
    <row r="320" spans="1:9" x14ac:dyDescent="0.25">
      <c r="A320"/>
      <c r="H320"/>
      <c r="I320"/>
    </row>
    <row r="321" spans="1:9" x14ac:dyDescent="0.25">
      <c r="A321"/>
      <c r="H321"/>
      <c r="I321"/>
    </row>
    <row r="322" spans="1:9" x14ac:dyDescent="0.25">
      <c r="A322"/>
      <c r="H322"/>
      <c r="I322"/>
    </row>
    <row r="323" spans="1:9" x14ac:dyDescent="0.25">
      <c r="A323"/>
      <c r="H323"/>
      <c r="I323"/>
    </row>
    <row r="324" spans="1:9" x14ac:dyDescent="0.25">
      <c r="A324"/>
      <c r="H324"/>
      <c r="I324"/>
    </row>
    <row r="325" spans="1:9" x14ac:dyDescent="0.25">
      <c r="A325"/>
      <c r="H325"/>
      <c r="I325"/>
    </row>
    <row r="328" spans="1:9" x14ac:dyDescent="0.25">
      <c r="A328"/>
      <c r="H328"/>
      <c r="I328"/>
    </row>
    <row r="329" spans="1:9" x14ac:dyDescent="0.25">
      <c r="A329"/>
      <c r="H329"/>
      <c r="I329"/>
    </row>
    <row r="330" spans="1:9" x14ac:dyDescent="0.25">
      <c r="A330"/>
      <c r="H330"/>
      <c r="I330"/>
    </row>
    <row r="331" spans="1:9" x14ac:dyDescent="0.25">
      <c r="A331"/>
      <c r="H331"/>
      <c r="I331"/>
    </row>
    <row r="332" spans="1:9" x14ac:dyDescent="0.25">
      <c r="A332"/>
      <c r="H332"/>
      <c r="I332"/>
    </row>
    <row r="333" spans="1:9" x14ac:dyDescent="0.25">
      <c r="A333"/>
      <c r="H333"/>
      <c r="I333"/>
    </row>
    <row r="334" spans="1:9" x14ac:dyDescent="0.25">
      <c r="A334"/>
      <c r="H334"/>
      <c r="I334"/>
    </row>
    <row r="335" spans="1:9" x14ac:dyDescent="0.25">
      <c r="A335"/>
      <c r="H335"/>
      <c r="I335"/>
    </row>
    <row r="336" spans="1:9" x14ac:dyDescent="0.25">
      <c r="A336"/>
      <c r="H336"/>
      <c r="I336"/>
    </row>
    <row r="337" spans="1:9" x14ac:dyDescent="0.25">
      <c r="A337"/>
      <c r="H337"/>
      <c r="I337"/>
    </row>
    <row r="338" spans="1:9" x14ac:dyDescent="0.25">
      <c r="A338"/>
      <c r="H338"/>
      <c r="I338"/>
    </row>
    <row r="339" spans="1:9" x14ac:dyDescent="0.25">
      <c r="A339"/>
      <c r="H339"/>
      <c r="I339"/>
    </row>
    <row r="340" spans="1:9" x14ac:dyDescent="0.25">
      <c r="A340"/>
      <c r="H340"/>
      <c r="I340"/>
    </row>
    <row r="341" spans="1:9" x14ac:dyDescent="0.25">
      <c r="A341"/>
      <c r="H341"/>
      <c r="I341"/>
    </row>
    <row r="342" spans="1:9" x14ac:dyDescent="0.25">
      <c r="A342"/>
      <c r="H342"/>
      <c r="I342"/>
    </row>
    <row r="343" spans="1:9" x14ac:dyDescent="0.25">
      <c r="A343"/>
      <c r="H343"/>
      <c r="I343"/>
    </row>
  </sheetData>
  <mergeCells count="12">
    <mergeCell ref="B162:H162"/>
    <mergeCell ref="B152:H152"/>
    <mergeCell ref="N1:S1"/>
    <mergeCell ref="N2:S2"/>
    <mergeCell ref="B148:H148"/>
    <mergeCell ref="L2:L3"/>
    <mergeCell ref="M2:M3"/>
    <mergeCell ref="L1:M1"/>
    <mergeCell ref="B106:D106"/>
    <mergeCell ref="B149:H149"/>
    <mergeCell ref="B150:H150"/>
    <mergeCell ref="B151:H151"/>
  </mergeCells>
  <conditionalFormatting sqref="E4:E103">
    <cfRule type="iconSet" priority="6">
      <iconSet iconSet="3Symbols2" showValue="0">
        <cfvo type="percent" val="0"/>
        <cfvo type="percent" val="0.5"/>
        <cfvo type="num" val="1"/>
      </iconSet>
    </cfRule>
  </conditionalFormatting>
  <conditionalFormatting sqref="F4:F103">
    <cfRule type="iconSet" priority="7">
      <iconSet showValue="0">
        <cfvo type="percent" val="0"/>
        <cfvo type="num" val="0.2"/>
        <cfvo type="num" val="0.3332"/>
      </iconSet>
    </cfRule>
  </conditionalFormatting>
  <conditionalFormatting sqref="N106:S106">
    <cfRule type="colorScale" priority="1">
      <colorScale>
        <cfvo type="min"/>
        <cfvo type="max"/>
        <color theme="9" tint="0.79998168889431442"/>
        <color theme="9"/>
      </colorScale>
    </cfRule>
  </conditionalFormatting>
  <hyperlinks>
    <hyperlink ref="B148" r:id="rId1" display="Download more FREE Statistical PERT templates at https://www.statisticalpert.com" xr:uid="{00000000-0004-0000-0200-000000000000}"/>
    <hyperlink ref="B149" r:id="rId2" display="Take a Pluralsight course on Statistical PERT" xr:uid="{00000000-0004-0000-0200-000001000000}"/>
    <hyperlink ref="B150" r:id="rId3" xr:uid="{00000000-0004-0000-0200-000002000000}"/>
    <hyperlink ref="B152" r:id="rId4" xr:uid="{00000000-0004-0000-0200-000003000000}"/>
    <hyperlink ref="B150:H150" r:id="rId5" display="Watch Statistical PERT videos on YouTube " xr:uid="{00000000-0004-0000-0200-000004000000}"/>
    <hyperlink ref="B151:H151" r:id="rId6" display="Connect with or follow me on LinkedIn" xr:uid="{282A74EB-7E37-440B-8353-FAE8DC00F2C9}"/>
    <hyperlink ref="B149:H149" r:id="rId7" display="Watch a Pluralsight course on Statistical PERT® Normal Edition" xr:uid="{E6376792-76D3-4F03-AB01-8AA7B71ECE12}"/>
    <hyperlink ref="B162" r:id="rId8" display="See the GNU General Public License for more details (http://www.gnu.org/licenses/)." xr:uid="{C4602B27-3EB4-4B8E-91D2-50410341B9B6}"/>
  </hyperlinks>
  <pageMargins left="0.7" right="0.7" top="0.75" bottom="0.75" header="0.3" footer="0.3"/>
  <pageSetup orientation="portrait" horizontalDpi="0" verticalDpi="0" r:id="rId9"/>
  <drawing r:id="rId10"/>
  <legacyDrawing r:id="rId11"/>
  <extLst>
    <ext xmlns:x14="http://schemas.microsoft.com/office/spreadsheetml/2009/9/main" uri="{78C0D931-6437-407d-A8EE-F0AAD7539E65}">
      <x14:conditionalFormattings>
        <x14:conditionalFormatting xmlns:xm="http://schemas.microsoft.com/office/excel/2006/main">
          <x14:cfRule type="expression" priority="2" id="{5568D61A-46A7-4C45-A4F7-4F58FC8A39CA}">
            <xm:f>IF($B$106=VLookups!$A$43,TRUE,FALSE)</xm:f>
            <x14:dxf>
              <numFmt numFmtId="9" formatCode="&quot;$&quot;#,##0_);\(&quot;$&quot;#,##0\)"/>
            </x14:dxf>
          </x14:cfRule>
          <xm:sqref>G4:G104 J4:L105 D109:D113 L106 N4:S106 B4:D104</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200-000000000000}">
          <x14:formula1>
            <xm:f>VLookups!$A$2:$A$8</xm:f>
          </x14:formula1>
          <xm:sqref>I104 H4:H104</xm:sqref>
        </x14:dataValidation>
        <x14:dataValidation type="list" allowBlank="1" showInputMessage="1" showErrorMessage="1" xr:uid="{00000000-0002-0000-0200-000001000000}">
          <x14:formula1>
            <xm:f>VLookups!$B$11:$B$21</xm:f>
          </x14:formula1>
          <xm:sqref>B2</xm:sqref>
        </x14:dataValidation>
        <x14:dataValidation type="list" allowBlank="1" showInputMessage="1" showErrorMessage="1" xr:uid="{00000000-0002-0000-0200-000002000000}">
          <x14:formula1>
            <xm:f>VLookups!$B$24:$B$34</xm:f>
          </x14:formula1>
          <xm:sqref>D2</xm:sqref>
        </x14:dataValidation>
        <x14:dataValidation type="list" allowBlank="1" showInputMessage="1" showErrorMessage="1" xr:uid="{00000000-0002-0000-0200-000003000000}">
          <x14:formula1>
            <xm:f>VLookups!$A$38:$A$39</xm:f>
          </x14:formula1>
          <xm:sqref>L1:M1</xm:sqref>
        </x14:dataValidation>
        <x14:dataValidation type="list" allowBlank="1" showInputMessage="1" showErrorMessage="1" xr:uid="{00000000-0002-0000-0200-000004000000}">
          <x14:formula1>
            <xm:f>VLookups!$A$43:$A$44</xm:f>
          </x14:formula1>
          <xm:sqref>B106:D106</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311AE02E-78A3-41A7-B342-7BC0D06EBAD6}">
          <x14:colorSeries theme="1"/>
          <x14:colorNegative rgb="FFD00000"/>
          <x14:colorAxis rgb="FF000000"/>
          <x14:colorMarkers rgb="FFD00000"/>
          <x14:colorFirst rgb="FFD00000"/>
          <x14:colorLast rgb="FFD00000"/>
          <x14:colorHigh rgb="FFD00000"/>
          <x14:colorLow rgb="FFD00000"/>
          <x14:sparklines>
            <x14:sparkline>
              <xm:f>'SPERT® Normal (1-Point entry)'!DS4:HO4</xm:f>
              <xm:sqref>I4</xm:sqref>
            </x14:sparkline>
            <x14:sparkline>
              <xm:f>'SPERT® Normal (1-Point entry)'!DS5:HO5</xm:f>
              <xm:sqref>I5</xm:sqref>
            </x14:sparkline>
            <x14:sparkline>
              <xm:f>'SPERT® Normal (1-Point entry)'!DS6:HO6</xm:f>
              <xm:sqref>I6</xm:sqref>
            </x14:sparkline>
            <x14:sparkline>
              <xm:f>'SPERT® Normal (1-Point entry)'!DS7:HO7</xm:f>
              <xm:sqref>I7</xm:sqref>
            </x14:sparkline>
            <x14:sparkline>
              <xm:f>'SPERT® Normal (1-Point entry)'!DS8:HO8</xm:f>
              <xm:sqref>I8</xm:sqref>
            </x14:sparkline>
            <x14:sparkline>
              <xm:f>'SPERT® Normal (1-Point entry)'!DS9:HO9</xm:f>
              <xm:sqref>I9</xm:sqref>
            </x14:sparkline>
            <x14:sparkline>
              <xm:f>'SPERT® Normal (1-Point entry)'!DS10:HO10</xm:f>
              <xm:sqref>I10</xm:sqref>
            </x14:sparkline>
            <x14:sparkline>
              <xm:f>'SPERT® Normal (1-Point entry)'!DS11:HO11</xm:f>
              <xm:sqref>I11</xm:sqref>
            </x14:sparkline>
            <x14:sparkline>
              <xm:f>'SPERT® Normal (1-Point entry)'!DS12:HO12</xm:f>
              <xm:sqref>I12</xm:sqref>
            </x14:sparkline>
            <x14:sparkline>
              <xm:f>'SPERT® Normal (1-Point entry)'!DS13:HO13</xm:f>
              <xm:sqref>I13</xm:sqref>
            </x14:sparkline>
            <x14:sparkline>
              <xm:f>'SPERT® Normal (1-Point entry)'!DS14:HO14</xm:f>
              <xm:sqref>I14</xm:sqref>
            </x14:sparkline>
            <x14:sparkline>
              <xm:f>'SPERT® Normal (1-Point entry)'!DS15:HO15</xm:f>
              <xm:sqref>I15</xm:sqref>
            </x14:sparkline>
            <x14:sparkline>
              <xm:f>'SPERT® Normal (1-Point entry)'!DS16:HO16</xm:f>
              <xm:sqref>I16</xm:sqref>
            </x14:sparkline>
            <x14:sparkline>
              <xm:f>'SPERT® Normal (1-Point entry)'!DS17:HO17</xm:f>
              <xm:sqref>I17</xm:sqref>
            </x14:sparkline>
            <x14:sparkline>
              <xm:f>'SPERT® Normal (1-Point entry)'!DS18:HO18</xm:f>
              <xm:sqref>I18</xm:sqref>
            </x14:sparkline>
            <x14:sparkline>
              <xm:f>'SPERT® Normal (1-Point entry)'!DS19:HO19</xm:f>
              <xm:sqref>I19</xm:sqref>
            </x14:sparkline>
            <x14:sparkline>
              <xm:f>'SPERT® Normal (1-Point entry)'!DS20:HO20</xm:f>
              <xm:sqref>I20</xm:sqref>
            </x14:sparkline>
            <x14:sparkline>
              <xm:f>'SPERT® Normal (1-Point entry)'!DS21:HO21</xm:f>
              <xm:sqref>I21</xm:sqref>
            </x14:sparkline>
            <x14:sparkline>
              <xm:f>'SPERT® Normal (1-Point entry)'!DS22:HO22</xm:f>
              <xm:sqref>I22</xm:sqref>
            </x14:sparkline>
            <x14:sparkline>
              <xm:f>'SPERT® Normal (1-Point entry)'!DS23:HO23</xm:f>
              <xm:sqref>I23</xm:sqref>
            </x14:sparkline>
            <x14:sparkline>
              <xm:f>'SPERT® Normal (1-Point entry)'!DS24:HO24</xm:f>
              <xm:sqref>I24</xm:sqref>
            </x14:sparkline>
            <x14:sparkline>
              <xm:f>'SPERT® Normal (1-Point entry)'!DS25:HO25</xm:f>
              <xm:sqref>I25</xm:sqref>
            </x14:sparkline>
            <x14:sparkline>
              <xm:f>'SPERT® Normal (1-Point entry)'!DS26:HO26</xm:f>
              <xm:sqref>I26</xm:sqref>
            </x14:sparkline>
            <x14:sparkline>
              <xm:f>'SPERT® Normal (1-Point entry)'!DS27:HO27</xm:f>
              <xm:sqref>I27</xm:sqref>
            </x14:sparkline>
            <x14:sparkline>
              <xm:f>'SPERT® Normal (1-Point entry)'!DS28:HO28</xm:f>
              <xm:sqref>I28</xm:sqref>
            </x14:sparkline>
            <x14:sparkline>
              <xm:f>'SPERT® Normal (1-Point entry)'!DS29:HO29</xm:f>
              <xm:sqref>I29</xm:sqref>
            </x14:sparkline>
            <x14:sparkline>
              <xm:f>'SPERT® Normal (1-Point entry)'!DS30:HO30</xm:f>
              <xm:sqref>I30</xm:sqref>
            </x14:sparkline>
            <x14:sparkline>
              <xm:f>'SPERT® Normal (1-Point entry)'!DS31:HO31</xm:f>
              <xm:sqref>I31</xm:sqref>
            </x14:sparkline>
            <x14:sparkline>
              <xm:f>'SPERT® Normal (1-Point entry)'!DS32:HO32</xm:f>
              <xm:sqref>I32</xm:sqref>
            </x14:sparkline>
            <x14:sparkline>
              <xm:f>'SPERT® Normal (1-Point entry)'!DS33:HO33</xm:f>
              <xm:sqref>I33</xm:sqref>
            </x14:sparkline>
            <x14:sparkline>
              <xm:f>'SPERT® Normal (1-Point entry)'!DS34:HO34</xm:f>
              <xm:sqref>I34</xm:sqref>
            </x14:sparkline>
            <x14:sparkline>
              <xm:f>'SPERT® Normal (1-Point entry)'!DS35:HO35</xm:f>
              <xm:sqref>I35</xm:sqref>
            </x14:sparkline>
            <x14:sparkline>
              <xm:f>'SPERT® Normal (1-Point entry)'!DS36:HO36</xm:f>
              <xm:sqref>I36</xm:sqref>
            </x14:sparkline>
            <x14:sparkline>
              <xm:f>'SPERT® Normal (1-Point entry)'!DS37:HO37</xm:f>
              <xm:sqref>I37</xm:sqref>
            </x14:sparkline>
            <x14:sparkline>
              <xm:f>'SPERT® Normal (1-Point entry)'!DS38:HO38</xm:f>
              <xm:sqref>I38</xm:sqref>
            </x14:sparkline>
            <x14:sparkline>
              <xm:f>'SPERT® Normal (1-Point entry)'!DS39:HO39</xm:f>
              <xm:sqref>I39</xm:sqref>
            </x14:sparkline>
            <x14:sparkline>
              <xm:f>'SPERT® Normal (1-Point entry)'!DS40:HO40</xm:f>
              <xm:sqref>I40</xm:sqref>
            </x14:sparkline>
            <x14:sparkline>
              <xm:f>'SPERT® Normal (1-Point entry)'!DS41:HO41</xm:f>
              <xm:sqref>I41</xm:sqref>
            </x14:sparkline>
            <x14:sparkline>
              <xm:f>'SPERT® Normal (1-Point entry)'!DS42:HO42</xm:f>
              <xm:sqref>I42</xm:sqref>
            </x14:sparkline>
            <x14:sparkline>
              <xm:f>'SPERT® Normal (1-Point entry)'!DS43:HO43</xm:f>
              <xm:sqref>I43</xm:sqref>
            </x14:sparkline>
            <x14:sparkline>
              <xm:f>'SPERT® Normal (1-Point entry)'!DS44:HO44</xm:f>
              <xm:sqref>I44</xm:sqref>
            </x14:sparkline>
            <x14:sparkline>
              <xm:f>'SPERT® Normal (1-Point entry)'!DS45:HO45</xm:f>
              <xm:sqref>I45</xm:sqref>
            </x14:sparkline>
            <x14:sparkline>
              <xm:f>'SPERT® Normal (1-Point entry)'!DS46:HO46</xm:f>
              <xm:sqref>I46</xm:sqref>
            </x14:sparkline>
            <x14:sparkline>
              <xm:f>'SPERT® Normal (1-Point entry)'!DS47:HO47</xm:f>
              <xm:sqref>I47</xm:sqref>
            </x14:sparkline>
            <x14:sparkline>
              <xm:f>'SPERT® Normal (1-Point entry)'!DS48:HO48</xm:f>
              <xm:sqref>I48</xm:sqref>
            </x14:sparkline>
            <x14:sparkline>
              <xm:f>'SPERT® Normal (1-Point entry)'!DS49:HO49</xm:f>
              <xm:sqref>I49</xm:sqref>
            </x14:sparkline>
            <x14:sparkline>
              <xm:f>'SPERT® Normal (1-Point entry)'!DS50:HO50</xm:f>
              <xm:sqref>I50</xm:sqref>
            </x14:sparkline>
            <x14:sparkline>
              <xm:f>'SPERT® Normal (1-Point entry)'!DS51:HO51</xm:f>
              <xm:sqref>I51</xm:sqref>
            </x14:sparkline>
            <x14:sparkline>
              <xm:f>'SPERT® Normal (1-Point entry)'!DS52:HO52</xm:f>
              <xm:sqref>I52</xm:sqref>
            </x14:sparkline>
            <x14:sparkline>
              <xm:f>'SPERT® Normal (1-Point entry)'!DS53:HO53</xm:f>
              <xm:sqref>I53</xm:sqref>
            </x14:sparkline>
            <x14:sparkline>
              <xm:f>'SPERT® Normal (1-Point entry)'!DS54:HO54</xm:f>
              <xm:sqref>I54</xm:sqref>
            </x14:sparkline>
            <x14:sparkline>
              <xm:f>'SPERT® Normal (1-Point entry)'!DS55:HO55</xm:f>
              <xm:sqref>I55</xm:sqref>
            </x14:sparkline>
            <x14:sparkline>
              <xm:f>'SPERT® Normal (1-Point entry)'!DS56:HO56</xm:f>
              <xm:sqref>I56</xm:sqref>
            </x14:sparkline>
            <x14:sparkline>
              <xm:f>'SPERT® Normal (1-Point entry)'!DS57:HO57</xm:f>
              <xm:sqref>I57</xm:sqref>
            </x14:sparkline>
            <x14:sparkline>
              <xm:f>'SPERT® Normal (1-Point entry)'!DS58:HO58</xm:f>
              <xm:sqref>I58</xm:sqref>
            </x14:sparkline>
            <x14:sparkline>
              <xm:f>'SPERT® Normal (1-Point entry)'!DS59:HO59</xm:f>
              <xm:sqref>I59</xm:sqref>
            </x14:sparkline>
            <x14:sparkline>
              <xm:f>'SPERT® Normal (1-Point entry)'!DS60:HO60</xm:f>
              <xm:sqref>I60</xm:sqref>
            </x14:sparkline>
            <x14:sparkline>
              <xm:f>'SPERT® Normal (1-Point entry)'!DS61:HO61</xm:f>
              <xm:sqref>I61</xm:sqref>
            </x14:sparkline>
            <x14:sparkline>
              <xm:f>'SPERT® Normal (1-Point entry)'!DS62:HO62</xm:f>
              <xm:sqref>I62</xm:sqref>
            </x14:sparkline>
            <x14:sparkline>
              <xm:f>'SPERT® Normal (1-Point entry)'!DS63:HO63</xm:f>
              <xm:sqref>I63</xm:sqref>
            </x14:sparkline>
            <x14:sparkline>
              <xm:f>'SPERT® Normal (1-Point entry)'!DS64:HO64</xm:f>
              <xm:sqref>I64</xm:sqref>
            </x14:sparkline>
            <x14:sparkline>
              <xm:f>'SPERT® Normal (1-Point entry)'!DS65:HO65</xm:f>
              <xm:sqref>I65</xm:sqref>
            </x14:sparkline>
            <x14:sparkline>
              <xm:f>'SPERT® Normal (1-Point entry)'!DS66:HO66</xm:f>
              <xm:sqref>I66</xm:sqref>
            </x14:sparkline>
            <x14:sparkline>
              <xm:f>'SPERT® Normal (1-Point entry)'!DS67:HO67</xm:f>
              <xm:sqref>I67</xm:sqref>
            </x14:sparkline>
            <x14:sparkline>
              <xm:f>'SPERT® Normal (1-Point entry)'!DS68:HO68</xm:f>
              <xm:sqref>I68</xm:sqref>
            </x14:sparkline>
            <x14:sparkline>
              <xm:f>'SPERT® Normal (1-Point entry)'!DS69:HO69</xm:f>
              <xm:sqref>I69</xm:sqref>
            </x14:sparkline>
            <x14:sparkline>
              <xm:f>'SPERT® Normal (1-Point entry)'!DS70:HO70</xm:f>
              <xm:sqref>I70</xm:sqref>
            </x14:sparkline>
            <x14:sparkline>
              <xm:f>'SPERT® Normal (1-Point entry)'!DS71:HO71</xm:f>
              <xm:sqref>I71</xm:sqref>
            </x14:sparkline>
            <x14:sparkline>
              <xm:f>'SPERT® Normal (1-Point entry)'!DS72:HO72</xm:f>
              <xm:sqref>I72</xm:sqref>
            </x14:sparkline>
            <x14:sparkline>
              <xm:f>'SPERT® Normal (1-Point entry)'!DS73:HO73</xm:f>
              <xm:sqref>I73</xm:sqref>
            </x14:sparkline>
            <x14:sparkline>
              <xm:f>'SPERT® Normal (1-Point entry)'!DS74:HO74</xm:f>
              <xm:sqref>I74</xm:sqref>
            </x14:sparkline>
            <x14:sparkline>
              <xm:f>'SPERT® Normal (1-Point entry)'!DS75:HO75</xm:f>
              <xm:sqref>I75</xm:sqref>
            </x14:sparkline>
            <x14:sparkline>
              <xm:f>'SPERT® Normal (1-Point entry)'!DS76:HO76</xm:f>
              <xm:sqref>I76</xm:sqref>
            </x14:sparkline>
            <x14:sparkline>
              <xm:f>'SPERT® Normal (1-Point entry)'!DS77:HO77</xm:f>
              <xm:sqref>I77</xm:sqref>
            </x14:sparkline>
            <x14:sparkline>
              <xm:f>'SPERT® Normal (1-Point entry)'!DS78:HO78</xm:f>
              <xm:sqref>I78</xm:sqref>
            </x14:sparkline>
            <x14:sparkline>
              <xm:f>'SPERT® Normal (1-Point entry)'!DS79:HO79</xm:f>
              <xm:sqref>I79</xm:sqref>
            </x14:sparkline>
            <x14:sparkline>
              <xm:f>'SPERT® Normal (1-Point entry)'!DS80:HO80</xm:f>
              <xm:sqref>I80</xm:sqref>
            </x14:sparkline>
            <x14:sparkline>
              <xm:f>'SPERT® Normal (1-Point entry)'!DS81:HO81</xm:f>
              <xm:sqref>I81</xm:sqref>
            </x14:sparkline>
            <x14:sparkline>
              <xm:f>'SPERT® Normal (1-Point entry)'!DS82:HO82</xm:f>
              <xm:sqref>I82</xm:sqref>
            </x14:sparkline>
            <x14:sparkline>
              <xm:f>'SPERT® Normal (1-Point entry)'!DS83:HO83</xm:f>
              <xm:sqref>I83</xm:sqref>
            </x14:sparkline>
            <x14:sparkline>
              <xm:f>'SPERT® Normal (1-Point entry)'!DS84:HO84</xm:f>
              <xm:sqref>I84</xm:sqref>
            </x14:sparkline>
            <x14:sparkline>
              <xm:f>'SPERT® Normal (1-Point entry)'!DS85:HO85</xm:f>
              <xm:sqref>I85</xm:sqref>
            </x14:sparkline>
            <x14:sparkline>
              <xm:f>'SPERT® Normal (1-Point entry)'!DS86:HO86</xm:f>
              <xm:sqref>I86</xm:sqref>
            </x14:sparkline>
            <x14:sparkline>
              <xm:f>'SPERT® Normal (1-Point entry)'!DS87:HO87</xm:f>
              <xm:sqref>I87</xm:sqref>
            </x14:sparkline>
            <x14:sparkline>
              <xm:f>'SPERT® Normal (1-Point entry)'!DS88:HO88</xm:f>
              <xm:sqref>I88</xm:sqref>
            </x14:sparkline>
            <x14:sparkline>
              <xm:f>'SPERT® Normal (1-Point entry)'!DS89:HO89</xm:f>
              <xm:sqref>I89</xm:sqref>
            </x14:sparkline>
            <x14:sparkline>
              <xm:f>'SPERT® Normal (1-Point entry)'!DS90:HO90</xm:f>
              <xm:sqref>I90</xm:sqref>
            </x14:sparkline>
            <x14:sparkline>
              <xm:f>'SPERT® Normal (1-Point entry)'!DS91:HO91</xm:f>
              <xm:sqref>I91</xm:sqref>
            </x14:sparkline>
            <x14:sparkline>
              <xm:f>'SPERT® Normal (1-Point entry)'!DS92:HO92</xm:f>
              <xm:sqref>I92</xm:sqref>
            </x14:sparkline>
            <x14:sparkline>
              <xm:f>'SPERT® Normal (1-Point entry)'!DS93:HO93</xm:f>
              <xm:sqref>I93</xm:sqref>
            </x14:sparkline>
            <x14:sparkline>
              <xm:f>'SPERT® Normal (1-Point entry)'!DS94:HO94</xm:f>
              <xm:sqref>I94</xm:sqref>
            </x14:sparkline>
            <x14:sparkline>
              <xm:f>'SPERT® Normal (1-Point entry)'!DS95:HO95</xm:f>
              <xm:sqref>I95</xm:sqref>
            </x14:sparkline>
            <x14:sparkline>
              <xm:f>'SPERT® Normal (1-Point entry)'!DS96:HO96</xm:f>
              <xm:sqref>I96</xm:sqref>
            </x14:sparkline>
            <x14:sparkline>
              <xm:f>'SPERT® Normal (1-Point entry)'!DS97:HO97</xm:f>
              <xm:sqref>I97</xm:sqref>
            </x14:sparkline>
            <x14:sparkline>
              <xm:f>'SPERT® Normal (1-Point entry)'!DS98:HO98</xm:f>
              <xm:sqref>I98</xm:sqref>
            </x14:sparkline>
            <x14:sparkline>
              <xm:f>'SPERT® Normal (1-Point entry)'!DS99:HO99</xm:f>
              <xm:sqref>I99</xm:sqref>
            </x14:sparkline>
            <x14:sparkline>
              <xm:f>'SPERT® Normal (1-Point entry)'!DS100:HO100</xm:f>
              <xm:sqref>I100</xm:sqref>
            </x14:sparkline>
            <x14:sparkline>
              <xm:f>'SPERT® Normal (1-Point entry)'!DS101:HO101</xm:f>
              <xm:sqref>I101</xm:sqref>
            </x14:sparkline>
            <x14:sparkline>
              <xm:f>'SPERT® Normal (1-Point entry)'!DS102:HO102</xm:f>
              <xm:sqref>I102</xm:sqref>
            </x14:sparkline>
            <x14:sparkline>
              <xm:f>'SPERT® Normal (1-Point entry)'!DS103:HO103</xm:f>
              <xm:sqref>I103</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P343"/>
  <sheetViews>
    <sheetView showGridLines="0" zoomScaleNormal="100" workbookViewId="0">
      <pane ySplit="3" topLeftCell="A4" activePane="bottomLeft" state="frozen"/>
      <selection pane="bottomLeft" activeCell="B4" sqref="B4"/>
    </sheetView>
  </sheetViews>
  <sheetFormatPr defaultRowHeight="15" x14ac:dyDescent="0.25"/>
  <cols>
    <col min="1" max="1" width="5.7109375" style="1" customWidth="1"/>
    <col min="2" max="4" width="13.7109375" customWidth="1"/>
    <col min="5" max="6" width="4.7109375" style="1" customWidth="1"/>
    <col min="7" max="7" width="13.7109375" customWidth="1"/>
    <col min="8" max="8" width="25.7109375" style="1" customWidth="1"/>
    <col min="9" max="9" width="7.7109375" style="1" customWidth="1"/>
    <col min="10" max="10" width="11.7109375" customWidth="1"/>
    <col min="11" max="11" width="13.5703125" hidden="1" customWidth="1"/>
    <col min="12" max="12" width="13.7109375" customWidth="1"/>
    <col min="13" max="13" width="10.7109375" customWidth="1"/>
    <col min="14" max="19" width="13.7109375" customWidth="1"/>
    <col min="21" max="223" width="9.140625" hidden="1" customWidth="1"/>
  </cols>
  <sheetData>
    <row r="1" spans="1:224" ht="24" customHeight="1" x14ac:dyDescent="0.25">
      <c r="A1" s="58"/>
      <c r="B1" s="58" t="s">
        <v>139</v>
      </c>
      <c r="C1" s="5"/>
      <c r="D1" s="5"/>
      <c r="E1" s="2"/>
      <c r="F1" s="2"/>
      <c r="G1" s="5"/>
      <c r="H1" s="2"/>
      <c r="I1" s="2"/>
      <c r="J1" s="5"/>
      <c r="K1" s="5"/>
      <c r="L1" s="299" t="s">
        <v>78</v>
      </c>
      <c r="M1" s="300"/>
      <c r="N1" s="315" t="str">
        <f>VLOOKUP(L1,VLookups!A38:C39,3,FALSE)</f>
        <v>Show the likelihood that the SPERT estimates will be EQUAL TO or GREATER THAN an uncertainty</v>
      </c>
      <c r="O1" s="315"/>
      <c r="P1" s="315"/>
      <c r="Q1" s="315"/>
      <c r="R1" s="315"/>
      <c r="S1" s="315"/>
      <c r="T1" s="5"/>
    </row>
    <row r="2" spans="1:224" ht="15" customHeight="1" x14ac:dyDescent="0.25">
      <c r="B2" s="26"/>
      <c r="C2" s="26"/>
      <c r="D2" s="26"/>
      <c r="E2" s="27"/>
      <c r="F2" s="27"/>
      <c r="G2" s="26"/>
      <c r="H2" s="27"/>
      <c r="I2" s="27"/>
      <c r="J2" s="5"/>
      <c r="K2" s="5"/>
      <c r="L2" s="319" t="s">
        <v>75</v>
      </c>
      <c r="M2" s="319" t="s">
        <v>76</v>
      </c>
      <c r="N2" s="316" t="s">
        <v>55</v>
      </c>
      <c r="O2" s="317"/>
      <c r="P2" s="317"/>
      <c r="Q2" s="317"/>
      <c r="R2" s="317"/>
      <c r="S2" s="318"/>
      <c r="T2" s="5"/>
      <c r="U2" s="177" t="s">
        <v>191</v>
      </c>
    </row>
    <row r="3" spans="1:224" x14ac:dyDescent="0.25">
      <c r="A3" s="3" t="s">
        <v>5</v>
      </c>
      <c r="B3" s="61" t="s">
        <v>42</v>
      </c>
      <c r="C3" s="61" t="s">
        <v>6</v>
      </c>
      <c r="D3" s="61" t="s">
        <v>43</v>
      </c>
      <c r="E3" s="61"/>
      <c r="F3" s="61"/>
      <c r="G3" s="61" t="s">
        <v>71</v>
      </c>
      <c r="H3" s="61" t="s">
        <v>9</v>
      </c>
      <c r="I3" s="61" t="s">
        <v>185</v>
      </c>
      <c r="J3" s="61" t="s">
        <v>69</v>
      </c>
      <c r="K3" s="61" t="s">
        <v>87</v>
      </c>
      <c r="L3" s="320"/>
      <c r="M3" s="320"/>
      <c r="N3" s="108">
        <v>0.1</v>
      </c>
      <c r="O3" s="56">
        <v>0.9</v>
      </c>
      <c r="P3" s="56">
        <v>0.85</v>
      </c>
      <c r="Q3" s="56">
        <v>0.8</v>
      </c>
      <c r="R3" s="56">
        <v>0.75</v>
      </c>
      <c r="S3" s="56">
        <v>0.7</v>
      </c>
      <c r="T3" s="5"/>
      <c r="U3" s="177" t="s">
        <v>192</v>
      </c>
      <c r="DS3" s="177" t="s">
        <v>186</v>
      </c>
      <c r="HP3" s="180" t="s">
        <v>232</v>
      </c>
    </row>
    <row r="4" spans="1:224" x14ac:dyDescent="0.25">
      <c r="A4" s="4">
        <v>1</v>
      </c>
      <c r="B4" s="103">
        <v>60</v>
      </c>
      <c r="C4" s="103">
        <v>120</v>
      </c>
      <c r="D4" s="103">
        <v>300</v>
      </c>
      <c r="E4" s="38">
        <f>IF(OR(ISBLANK(C4),ISBLANK(D4),ISBLANK(B4)),"",IF(AND(B4&gt;0,C4&gt;0,D4&gt;0),IF(C4&gt;B4,IF(D4&gt;C4,1,-1),-1)))</f>
        <v>1</v>
      </c>
      <c r="F4" s="38">
        <f>IF(OR(ISBLANK(B4),ISBLANK(C4),ISBLANK(D4)),"",IFERROR(MIN(C4-B4,D4-C4)/MAX(C4-B4,D4-C4),""))</f>
        <v>0.33333333333333331</v>
      </c>
      <c r="G4" s="81">
        <f>IF(AND(B4&gt;0,C4&gt;0,D4&gt;0),(B4+(4*C4)+D4)/6,"")</f>
        <v>140</v>
      </c>
      <c r="H4" s="24" t="s">
        <v>14</v>
      </c>
      <c r="I4" s="61"/>
      <c r="J4" s="82">
        <f>IF(AND(B4&gt;0,C4&gt;0,D4&gt;0,NOT(ISBLANK(H4))),(D4-B4)*VLOOKUP(H4,VLookups!$A$2:$B$8,2,FALSE),"")</f>
        <v>16.970562748477139</v>
      </c>
      <c r="K4" s="83">
        <f t="shared" ref="K4" si="0">IF(J4="","",J4^2)</f>
        <v>287.99999999999994</v>
      </c>
      <c r="L4" s="103">
        <v>150</v>
      </c>
      <c r="M4" s="34">
        <f>IF(AND(L4&gt;0,C4&gt;0,J4&gt;0,NOT(ISBLANK(H4))),ABS(VLOOKUP($L$1,VLookups!$A$38:$B$39,2,FALSE)-_xlfn.NORM.DIST(L4,G4,J4,TRUE)),"")</f>
        <v>0.72215510485860279</v>
      </c>
      <c r="N4" s="102">
        <f>IF(AND($B4&gt;0,$C4&gt;0,$D4&gt;0,NOT(ISBLANK($H4))),_xlfn.NORM.INV(ABS(VLOOKUP($L$1,VLookups!$A$38:$B$39,2,FALSE)-N$3),$G4,$J4),"")</f>
        <v>118.25134874151624</v>
      </c>
      <c r="O4" s="101">
        <f>IF(AND($B4&gt;0,$C4&gt;0,$D4&gt;0,NOT(ISBLANK($H4))),_xlfn.NORM.INV(ABS(VLOOKUP($L$1,VLookups!$A$38:$B$39,2,FALSE)-O$3),$G4,$J4),"")</f>
        <v>161.74865125848376</v>
      </c>
      <c r="P4" s="102">
        <f>IF(AND($B4&gt;0,$C4&gt;0,$D4&gt;0,NOT(ISBLANK($H4))),_xlfn.NORM.INV(ABS(VLOOKUP($L$1,VLookups!$A$38:$B$39,2,FALSE)-P$3),$G4,$J4),"")</f>
        <v>157.58885787102122</v>
      </c>
      <c r="Q4" s="101">
        <f>IF(AND($B4&gt;0,$C4&gt;0,$D4&gt;0,NOT(ISBLANK($H4))),_xlfn.NORM.INV(ABS(VLOOKUP($L$1,VLookups!$A$38:$B$39,2,FALSE)-Q$3),$G4,$J4),"")</f>
        <v>154.28278595479989</v>
      </c>
      <c r="R4" s="102">
        <f>IF(AND($B4&gt;0,$C4&gt;0,$D4&gt;0,NOT(ISBLANK($H4))),_xlfn.NORM.INV(ABS(VLOOKUP($L$1,VLookups!$A$38:$B$39,2,FALSE)-R$3),$G4,$J4),"")</f>
        <v>151.44647062890729</v>
      </c>
      <c r="S4" s="101">
        <f>IF(AND($B4&gt;0,$C4&gt;0,$D4&gt;0,NOT(ISBLANK($H4))),_xlfn.NORM.INV(ABS(VLOOKUP($L$1,VLookups!$A$38:$B$39,2,FALSE)-S$3),$G4,$J4),"")</f>
        <v>148.8993718062454</v>
      </c>
      <c r="T4" s="5"/>
      <c r="U4" s="178">
        <f>IF(AND(B4&gt;0,C4&gt;0,D4&gt;0),ABS(B4-D4)/60,"")</f>
        <v>4</v>
      </c>
      <c r="V4" s="52">
        <f>IF(ISNONTEXT($U4),W4-$U4,"")</f>
        <v>-20</v>
      </c>
      <c r="W4" s="52">
        <f t="shared" ref="W4:AO4" si="1">IF(ISNONTEXT($U4),X4-$U4,"")</f>
        <v>-16</v>
      </c>
      <c r="X4" s="52">
        <f t="shared" si="1"/>
        <v>-12</v>
      </c>
      <c r="Y4" s="52">
        <f t="shared" si="1"/>
        <v>-8</v>
      </c>
      <c r="Z4" s="52">
        <f t="shared" si="1"/>
        <v>-4</v>
      </c>
      <c r="AA4" s="52">
        <f t="shared" si="1"/>
        <v>0</v>
      </c>
      <c r="AB4" s="52">
        <f t="shared" si="1"/>
        <v>4</v>
      </c>
      <c r="AC4" s="52">
        <f t="shared" si="1"/>
        <v>8</v>
      </c>
      <c r="AD4" s="52">
        <f t="shared" si="1"/>
        <v>12</v>
      </c>
      <c r="AE4" s="52">
        <f t="shared" si="1"/>
        <v>16</v>
      </c>
      <c r="AF4" s="52">
        <f t="shared" si="1"/>
        <v>20</v>
      </c>
      <c r="AG4" s="52">
        <f t="shared" si="1"/>
        <v>24</v>
      </c>
      <c r="AH4" s="52">
        <f t="shared" si="1"/>
        <v>28</v>
      </c>
      <c r="AI4" s="52">
        <f t="shared" si="1"/>
        <v>32</v>
      </c>
      <c r="AJ4" s="52">
        <f t="shared" si="1"/>
        <v>36</v>
      </c>
      <c r="AK4" s="52">
        <f t="shared" si="1"/>
        <v>40</v>
      </c>
      <c r="AL4" s="52">
        <f t="shared" si="1"/>
        <v>44</v>
      </c>
      <c r="AM4" s="52">
        <f t="shared" si="1"/>
        <v>48</v>
      </c>
      <c r="AN4" s="52">
        <f t="shared" si="1"/>
        <v>52</v>
      </c>
      <c r="AO4" s="52">
        <f t="shared" si="1"/>
        <v>56</v>
      </c>
      <c r="AP4" s="52">
        <f>IF(ISNONTEXT($U4),$B4,"")</f>
        <v>60</v>
      </c>
      <c r="AQ4" s="52">
        <f>IF(ISNONTEXT($U4),AP4+$U4,"")</f>
        <v>64</v>
      </c>
      <c r="AR4" s="52">
        <f t="shared" ref="AR4:DC19" si="2">IF(ISNONTEXT($U4),AQ4+$U4,"")</f>
        <v>68</v>
      </c>
      <c r="AS4" s="52">
        <f t="shared" si="2"/>
        <v>72</v>
      </c>
      <c r="AT4" s="52">
        <f t="shared" si="2"/>
        <v>76</v>
      </c>
      <c r="AU4" s="52">
        <f t="shared" si="2"/>
        <v>80</v>
      </c>
      <c r="AV4" s="52">
        <f t="shared" si="2"/>
        <v>84</v>
      </c>
      <c r="AW4" s="52">
        <f t="shared" si="2"/>
        <v>88</v>
      </c>
      <c r="AX4" s="52">
        <f t="shared" si="2"/>
        <v>92</v>
      </c>
      <c r="AY4" s="52">
        <f t="shared" si="2"/>
        <v>96</v>
      </c>
      <c r="AZ4" s="52">
        <f t="shared" si="2"/>
        <v>100</v>
      </c>
      <c r="BA4" s="52">
        <f t="shared" si="2"/>
        <v>104</v>
      </c>
      <c r="BB4" s="52">
        <f t="shared" si="2"/>
        <v>108</v>
      </c>
      <c r="BC4" s="52">
        <f t="shared" si="2"/>
        <v>112</v>
      </c>
      <c r="BD4" s="52">
        <f t="shared" si="2"/>
        <v>116</v>
      </c>
      <c r="BE4" s="52">
        <f t="shared" si="2"/>
        <v>120</v>
      </c>
      <c r="BF4" s="52">
        <f t="shared" si="2"/>
        <v>124</v>
      </c>
      <c r="BG4" s="52">
        <f t="shared" si="2"/>
        <v>128</v>
      </c>
      <c r="BH4" s="52">
        <f t="shared" si="2"/>
        <v>132</v>
      </c>
      <c r="BI4" s="52">
        <f t="shared" si="2"/>
        <v>136</v>
      </c>
      <c r="BJ4" s="52">
        <f t="shared" si="2"/>
        <v>140</v>
      </c>
      <c r="BK4" s="52">
        <f t="shared" si="2"/>
        <v>144</v>
      </c>
      <c r="BL4" s="52">
        <f t="shared" si="2"/>
        <v>148</v>
      </c>
      <c r="BM4" s="52">
        <f t="shared" si="2"/>
        <v>152</v>
      </c>
      <c r="BN4" s="52">
        <f t="shared" si="2"/>
        <v>156</v>
      </c>
      <c r="BO4" s="52">
        <f t="shared" si="2"/>
        <v>160</v>
      </c>
      <c r="BP4" s="52">
        <f t="shared" si="2"/>
        <v>164</v>
      </c>
      <c r="BQ4" s="52">
        <f t="shared" si="2"/>
        <v>168</v>
      </c>
      <c r="BR4" s="52">
        <f t="shared" si="2"/>
        <v>172</v>
      </c>
      <c r="BS4" s="52">
        <f t="shared" si="2"/>
        <v>176</v>
      </c>
      <c r="BT4" s="52">
        <f t="shared" si="2"/>
        <v>180</v>
      </c>
      <c r="BU4" s="52">
        <f t="shared" si="2"/>
        <v>184</v>
      </c>
      <c r="BV4" s="52">
        <f t="shared" si="2"/>
        <v>188</v>
      </c>
      <c r="BW4" s="52">
        <f t="shared" si="2"/>
        <v>192</v>
      </c>
      <c r="BX4" s="52">
        <f t="shared" si="2"/>
        <v>196</v>
      </c>
      <c r="BY4" s="52">
        <f t="shared" si="2"/>
        <v>200</v>
      </c>
      <c r="BZ4" s="52">
        <f t="shared" si="2"/>
        <v>204</v>
      </c>
      <c r="CA4" s="52">
        <f t="shared" si="2"/>
        <v>208</v>
      </c>
      <c r="CB4" s="52">
        <f t="shared" si="2"/>
        <v>212</v>
      </c>
      <c r="CC4" s="52">
        <f t="shared" si="2"/>
        <v>216</v>
      </c>
      <c r="CD4" s="52">
        <f t="shared" si="2"/>
        <v>220</v>
      </c>
      <c r="CE4" s="52">
        <f t="shared" si="2"/>
        <v>224</v>
      </c>
      <c r="CF4" s="52">
        <f t="shared" si="2"/>
        <v>228</v>
      </c>
      <c r="CG4" s="52">
        <f t="shared" si="2"/>
        <v>232</v>
      </c>
      <c r="CH4" s="52">
        <f t="shared" si="2"/>
        <v>236</v>
      </c>
      <c r="CI4" s="52">
        <f t="shared" si="2"/>
        <v>240</v>
      </c>
      <c r="CJ4" s="52">
        <f t="shared" si="2"/>
        <v>244</v>
      </c>
      <c r="CK4" s="52">
        <f t="shared" si="2"/>
        <v>248</v>
      </c>
      <c r="CL4" s="52">
        <f t="shared" si="2"/>
        <v>252</v>
      </c>
      <c r="CM4" s="52">
        <f t="shared" si="2"/>
        <v>256</v>
      </c>
      <c r="CN4" s="52">
        <f t="shared" si="2"/>
        <v>260</v>
      </c>
      <c r="CO4" s="52">
        <f t="shared" si="2"/>
        <v>264</v>
      </c>
      <c r="CP4" s="52">
        <f t="shared" si="2"/>
        <v>268</v>
      </c>
      <c r="CQ4" s="52">
        <f t="shared" si="2"/>
        <v>272</v>
      </c>
      <c r="CR4" s="52">
        <f t="shared" si="2"/>
        <v>276</v>
      </c>
      <c r="CS4" s="52">
        <f t="shared" si="2"/>
        <v>280</v>
      </c>
      <c r="CT4" s="52">
        <f t="shared" si="2"/>
        <v>284</v>
      </c>
      <c r="CU4" s="52">
        <f t="shared" si="2"/>
        <v>288</v>
      </c>
      <c r="CV4" s="52">
        <f t="shared" si="2"/>
        <v>292</v>
      </c>
      <c r="CW4" s="52">
        <f t="shared" si="2"/>
        <v>296</v>
      </c>
      <c r="CX4" s="52">
        <f t="shared" si="2"/>
        <v>300</v>
      </c>
      <c r="CY4" s="52">
        <f t="shared" si="2"/>
        <v>304</v>
      </c>
      <c r="CZ4" s="52">
        <f t="shared" si="2"/>
        <v>308</v>
      </c>
      <c r="DA4" s="52">
        <f t="shared" si="2"/>
        <v>312</v>
      </c>
      <c r="DB4" s="52">
        <f t="shared" si="2"/>
        <v>316</v>
      </c>
      <c r="DC4" s="52">
        <f t="shared" si="2"/>
        <v>320</v>
      </c>
      <c r="DD4" s="52">
        <f t="shared" ref="DD4:DR19" si="3">IF(ISNONTEXT($U4),DC4+$U4,"")</f>
        <v>324</v>
      </c>
      <c r="DE4" s="52">
        <f t="shared" si="3"/>
        <v>328</v>
      </c>
      <c r="DF4" s="52">
        <f t="shared" si="3"/>
        <v>332</v>
      </c>
      <c r="DG4" s="52">
        <f t="shared" si="3"/>
        <v>336</v>
      </c>
      <c r="DH4" s="52">
        <f t="shared" si="3"/>
        <v>340</v>
      </c>
      <c r="DI4" s="52">
        <f t="shared" si="3"/>
        <v>344</v>
      </c>
      <c r="DJ4" s="52">
        <f t="shared" si="3"/>
        <v>348</v>
      </c>
      <c r="DK4" s="52">
        <f t="shared" si="3"/>
        <v>352</v>
      </c>
      <c r="DL4" s="52">
        <f t="shared" si="3"/>
        <v>356</v>
      </c>
      <c r="DM4" s="52">
        <f t="shared" si="3"/>
        <v>360</v>
      </c>
      <c r="DN4" s="52">
        <f t="shared" si="3"/>
        <v>364</v>
      </c>
      <c r="DO4" s="52">
        <f t="shared" si="3"/>
        <v>368</v>
      </c>
      <c r="DP4" s="52">
        <f t="shared" si="3"/>
        <v>372</v>
      </c>
      <c r="DQ4" s="52">
        <f t="shared" si="3"/>
        <v>376</v>
      </c>
      <c r="DR4" s="52">
        <f t="shared" si="3"/>
        <v>380</v>
      </c>
      <c r="DS4" s="179">
        <f>IF(ISNONTEXT($J4),_xlfn.NORM.DIST(V4,$G4,$J4,FALSE),NA())</f>
        <v>1.1728348127480005E-21</v>
      </c>
      <c r="DT4" s="179">
        <f t="shared" ref="DT4:GE4" si="4">IF(ISNONTEXT($J4),_xlfn.NORM.DIST(W4,$G4,$J4,FALSE),NA())</f>
        <v>1.0526208339713713E-20</v>
      </c>
      <c r="DU4" s="179">
        <f t="shared" si="4"/>
        <v>8.9367498845559177E-20</v>
      </c>
      <c r="DV4" s="179">
        <f t="shared" si="4"/>
        <v>7.17727809539503E-19</v>
      </c>
      <c r="DW4" s="179">
        <f t="shared" si="4"/>
        <v>5.4527109151025971E-18</v>
      </c>
      <c r="DX4" s="179">
        <f t="shared" si="4"/>
        <v>3.9186610628197754E-17</v>
      </c>
      <c r="DY4" s="179">
        <f t="shared" si="4"/>
        <v>2.6640075946561015E-16</v>
      </c>
      <c r="DZ4" s="179">
        <f t="shared" si="4"/>
        <v>1.713190842763103E-15</v>
      </c>
      <c r="EA4" s="179">
        <f t="shared" si="4"/>
        <v>1.0421939768377887E-14</v>
      </c>
      <c r="EB4" s="179">
        <f t="shared" si="4"/>
        <v>5.9974122480277942E-14</v>
      </c>
      <c r="EC4" s="179">
        <f t="shared" si="4"/>
        <v>3.2647638606286004E-13</v>
      </c>
      <c r="ED4" s="179">
        <f t="shared" si="4"/>
        <v>1.6811721047455226E-12</v>
      </c>
      <c r="EE4" s="179">
        <f t="shared" si="4"/>
        <v>8.1892683955163295E-12</v>
      </c>
      <c r="EF4" s="179">
        <f t="shared" si="4"/>
        <v>3.7735539498097579E-11</v>
      </c>
      <c r="EG4" s="179">
        <f t="shared" si="4"/>
        <v>1.6448585273203709E-10</v>
      </c>
      <c r="EH4" s="179">
        <f t="shared" si="4"/>
        <v>6.7823323387113057E-10</v>
      </c>
      <c r="EI4" s="179">
        <f t="shared" si="4"/>
        <v>2.6454655566388575E-9</v>
      </c>
      <c r="EJ4" s="179">
        <f t="shared" si="4"/>
        <v>9.7610757948154469E-9</v>
      </c>
      <c r="EK4" s="179">
        <f t="shared" si="4"/>
        <v>3.4069502157685341E-8</v>
      </c>
      <c r="EL4" s="179">
        <f t="shared" si="4"/>
        <v>1.1248805786218297E-7</v>
      </c>
      <c r="EM4" s="179">
        <f t="shared" si="4"/>
        <v>3.5133351326152798E-7</v>
      </c>
      <c r="EN4" s="179">
        <f t="shared" si="4"/>
        <v>1.0380189147849525E-6</v>
      </c>
      <c r="EO4" s="179">
        <f t="shared" si="4"/>
        <v>2.9011052488905751E-6</v>
      </c>
      <c r="EP4" s="179">
        <f t="shared" si="4"/>
        <v>7.6699799930971149E-6</v>
      </c>
      <c r="EQ4" s="179">
        <f t="shared" si="4"/>
        <v>1.9182159868724575E-5</v>
      </c>
      <c r="ER4" s="179">
        <f t="shared" si="4"/>
        <v>4.5380921465681417E-5</v>
      </c>
      <c r="ES4" s="179">
        <f t="shared" si="4"/>
        <v>1.0155975457148778E-4</v>
      </c>
      <c r="ET4" s="179">
        <f t="shared" si="4"/>
        <v>2.150020021150188E-4</v>
      </c>
      <c r="EU4" s="179">
        <f t="shared" si="4"/>
        <v>4.3056219487691745E-4</v>
      </c>
      <c r="EV4" s="179">
        <f t="shared" si="4"/>
        <v>8.1564619271635151E-4</v>
      </c>
      <c r="EW4" s="179">
        <f t="shared" si="4"/>
        <v>1.4616394664368692E-3</v>
      </c>
      <c r="EX4" s="179">
        <f t="shared" si="4"/>
        <v>2.4777143588256114E-3</v>
      </c>
      <c r="EY4" s="179">
        <f t="shared" si="4"/>
        <v>3.9731480013739159E-3</v>
      </c>
      <c r="EZ4" s="179">
        <f t="shared" si="4"/>
        <v>6.0268554748603258E-3</v>
      </c>
      <c r="FA4" s="179">
        <f t="shared" si="4"/>
        <v>8.6480728629290543E-3</v>
      </c>
      <c r="FB4" s="179">
        <f t="shared" si="4"/>
        <v>1.1738711568902204E-2</v>
      </c>
      <c r="FC4" s="179">
        <f t="shared" si="4"/>
        <v>1.5072804013636863E-2</v>
      </c>
      <c r="FD4" s="179">
        <f t="shared" si="4"/>
        <v>1.8307970394488435E-2</v>
      </c>
      <c r="FE4" s="179">
        <f t="shared" si="4"/>
        <v>2.1035792562319088E-2</v>
      </c>
      <c r="FF4" s="179">
        <f t="shared" si="4"/>
        <v>2.2863888120873161E-2</v>
      </c>
      <c r="FG4" s="179">
        <f t="shared" si="4"/>
        <v>2.350789931448985E-2</v>
      </c>
      <c r="FH4" s="179">
        <f t="shared" si="4"/>
        <v>2.2863888120873161E-2</v>
      </c>
      <c r="FI4" s="179">
        <f t="shared" si="4"/>
        <v>2.1035792562319088E-2</v>
      </c>
      <c r="FJ4" s="179">
        <f t="shared" si="4"/>
        <v>1.8307970394488435E-2</v>
      </c>
      <c r="FK4" s="179">
        <f t="shared" si="4"/>
        <v>1.5072804013636863E-2</v>
      </c>
      <c r="FL4" s="179">
        <f t="shared" si="4"/>
        <v>1.1738711568902204E-2</v>
      </c>
      <c r="FM4" s="179">
        <f t="shared" si="4"/>
        <v>8.6480728629290543E-3</v>
      </c>
      <c r="FN4" s="179">
        <f t="shared" si="4"/>
        <v>6.0268554748603258E-3</v>
      </c>
      <c r="FO4" s="179">
        <f t="shared" si="4"/>
        <v>3.9731480013739159E-3</v>
      </c>
      <c r="FP4" s="179">
        <f t="shared" si="4"/>
        <v>2.4777143588256114E-3</v>
      </c>
      <c r="FQ4" s="179">
        <f t="shared" si="4"/>
        <v>1.4616394664368692E-3</v>
      </c>
      <c r="FR4" s="179">
        <f t="shared" si="4"/>
        <v>8.1564619271635151E-4</v>
      </c>
      <c r="FS4" s="179">
        <f t="shared" si="4"/>
        <v>4.3056219487691745E-4</v>
      </c>
      <c r="FT4" s="179">
        <f t="shared" si="4"/>
        <v>2.150020021150188E-4</v>
      </c>
      <c r="FU4" s="179">
        <f t="shared" si="4"/>
        <v>1.0155975457148778E-4</v>
      </c>
      <c r="FV4" s="179">
        <f t="shared" si="4"/>
        <v>4.5380921465681417E-5</v>
      </c>
      <c r="FW4" s="179">
        <f t="shared" si="4"/>
        <v>1.9182159868724575E-5</v>
      </c>
      <c r="FX4" s="179">
        <f t="shared" si="4"/>
        <v>7.6699799930971149E-6</v>
      </c>
      <c r="FY4" s="179">
        <f t="shared" si="4"/>
        <v>2.9011052488905751E-6</v>
      </c>
      <c r="FZ4" s="179">
        <f t="shared" si="4"/>
        <v>1.0380189147849525E-6</v>
      </c>
      <c r="GA4" s="179">
        <f t="shared" si="4"/>
        <v>3.5133351326152798E-7</v>
      </c>
      <c r="GB4" s="179">
        <f t="shared" si="4"/>
        <v>1.1248805786218297E-7</v>
      </c>
      <c r="GC4" s="179">
        <f t="shared" si="4"/>
        <v>3.4069502157685341E-8</v>
      </c>
      <c r="GD4" s="179">
        <f t="shared" si="4"/>
        <v>9.7610757948154469E-9</v>
      </c>
      <c r="GE4" s="179">
        <f t="shared" si="4"/>
        <v>2.6454655566388575E-9</v>
      </c>
      <c r="GF4" s="179">
        <f t="shared" ref="GF4:HM4" si="5">IF(ISNONTEXT($J4),_xlfn.NORM.DIST(CI4,$G4,$J4,FALSE),NA())</f>
        <v>6.7823323387113057E-10</v>
      </c>
      <c r="GG4" s="179">
        <f t="shared" si="5"/>
        <v>1.6448585273203709E-10</v>
      </c>
      <c r="GH4" s="179">
        <f t="shared" si="5"/>
        <v>3.7735539498097579E-11</v>
      </c>
      <c r="GI4" s="179">
        <f t="shared" si="5"/>
        <v>8.1892683955163295E-12</v>
      </c>
      <c r="GJ4" s="179">
        <f t="shared" si="5"/>
        <v>1.6811721047455226E-12</v>
      </c>
      <c r="GK4" s="179">
        <f t="shared" si="5"/>
        <v>3.2647638606286004E-13</v>
      </c>
      <c r="GL4" s="179">
        <f t="shared" si="5"/>
        <v>5.9974122480277942E-14</v>
      </c>
      <c r="GM4" s="179">
        <f t="shared" si="5"/>
        <v>1.0421939768377887E-14</v>
      </c>
      <c r="GN4" s="179">
        <f t="shared" si="5"/>
        <v>1.713190842763103E-15</v>
      </c>
      <c r="GO4" s="179">
        <f t="shared" si="5"/>
        <v>2.6640075946561015E-16</v>
      </c>
      <c r="GP4" s="179">
        <f t="shared" si="5"/>
        <v>3.9186610628197754E-17</v>
      </c>
      <c r="GQ4" s="179">
        <f t="shared" si="5"/>
        <v>5.4527109151025971E-18</v>
      </c>
      <c r="GR4" s="179">
        <f t="shared" si="5"/>
        <v>7.17727809539503E-19</v>
      </c>
      <c r="GS4" s="179">
        <f t="shared" si="5"/>
        <v>8.9367498845559177E-20</v>
      </c>
      <c r="GT4" s="179">
        <f t="shared" si="5"/>
        <v>1.0526208339713713E-20</v>
      </c>
      <c r="GU4" s="179">
        <f t="shared" si="5"/>
        <v>1.1728348127480005E-21</v>
      </c>
      <c r="GV4" s="179">
        <f t="shared" si="5"/>
        <v>1.2361587980279774E-22</v>
      </c>
      <c r="GW4" s="179">
        <f t="shared" si="5"/>
        <v>1.2324922829173064E-23</v>
      </c>
      <c r="GX4" s="179">
        <f t="shared" si="5"/>
        <v>1.1624296580837244E-24</v>
      </c>
      <c r="GY4" s="179">
        <f t="shared" si="5"/>
        <v>1.0371025068678253E-25</v>
      </c>
      <c r="GZ4" s="179">
        <f t="shared" si="5"/>
        <v>8.7528445377394981E-27</v>
      </c>
      <c r="HA4" s="179">
        <f t="shared" si="5"/>
        <v>6.9879417238940796E-28</v>
      </c>
      <c r="HB4" s="179">
        <f t="shared" si="5"/>
        <v>5.2774224830830002E-29</v>
      </c>
      <c r="HC4" s="179">
        <f t="shared" si="5"/>
        <v>3.7702224934499142E-30</v>
      </c>
      <c r="HD4" s="179">
        <f t="shared" si="5"/>
        <v>2.5479131844646591E-31</v>
      </c>
      <c r="HE4" s="179">
        <f t="shared" si="5"/>
        <v>1.6288264042319935E-32</v>
      </c>
      <c r="HF4" s="179">
        <f t="shared" si="5"/>
        <v>9.8500288934502023E-34</v>
      </c>
      <c r="HG4" s="179">
        <f t="shared" si="5"/>
        <v>5.6347251478354388E-35</v>
      </c>
      <c r="HH4" s="179">
        <f t="shared" si="5"/>
        <v>3.0491619937982372E-36</v>
      </c>
      <c r="HI4" s="179">
        <f t="shared" si="5"/>
        <v>1.5608486308845561E-37</v>
      </c>
      <c r="HJ4" s="179">
        <f t="shared" si="5"/>
        <v>7.5581169291357133E-39</v>
      </c>
      <c r="HK4" s="179">
        <f t="shared" si="5"/>
        <v>3.4620947860939619E-40</v>
      </c>
      <c r="HL4" s="179">
        <f t="shared" si="5"/>
        <v>1.5001574053207858E-41</v>
      </c>
      <c r="HM4" s="179">
        <f t="shared" si="5"/>
        <v>6.1490388252500196E-43</v>
      </c>
      <c r="HN4" s="179">
        <f t="shared" ref="HN4" si="6">IF(ISNONTEXT($J4),_xlfn.NORM.DIST(DQ4,$G4,$J4,FALSE),NA())</f>
        <v>2.3842410937556863E-44</v>
      </c>
      <c r="HO4" s="179">
        <f t="shared" ref="HO4" si="7">IF(ISNONTEXT($J4),_xlfn.NORM.DIST(DR4,$G4,$J4,FALSE),NA())</f>
        <v>8.7451171486549109E-46</v>
      </c>
    </row>
    <row r="5" spans="1:224" x14ac:dyDescent="0.25">
      <c r="A5" s="4">
        <v>2</v>
      </c>
      <c r="B5" s="103">
        <v>60</v>
      </c>
      <c r="C5" s="103">
        <v>120</v>
      </c>
      <c r="D5" s="103">
        <v>240</v>
      </c>
      <c r="E5" s="38">
        <f t="shared" ref="E5:E68" si="8">IF(OR(ISBLANK(C5),ISBLANK(D5),ISBLANK(B5)),"",IF(AND(B5&gt;0,C5&gt;0,D5&gt;0),IF(C5&gt;B5,IF(D5&gt;C5,1,-1),-1)))</f>
        <v>1</v>
      </c>
      <c r="F5" s="38">
        <f t="shared" ref="F5:F68" si="9">IF(OR(ISBLANK(B5),ISBLANK(C5),ISBLANK(D5)),"",IFERROR(MIN(C5-B5,D5-C5)/MAX(C5-B5,D5-C5),""))</f>
        <v>0.5</v>
      </c>
      <c r="G5" s="81">
        <f t="shared" ref="G5:G68" si="10">IF(AND(B5&gt;0,C5&gt;0,D5&gt;0),(B5+(4*C5)+D5)/6,"")</f>
        <v>130</v>
      </c>
      <c r="H5" s="24" t="s">
        <v>0</v>
      </c>
      <c r="I5" s="61"/>
      <c r="J5" s="82">
        <f>IF(AND(B5&gt;0,C5&gt;0,D5&gt;0,NOT(ISBLANK(H5))),(D5-B5)*VLOOKUP(H5,VLookups!$A$2:$B$8,2,FALSE),"")</f>
        <v>20.485281374238571</v>
      </c>
      <c r="K5" s="83">
        <f t="shared" ref="K5:K68" si="11">IF(J5="","",J5^2)</f>
        <v>419.64675298172574</v>
      </c>
      <c r="L5" s="103">
        <v>150</v>
      </c>
      <c r="M5" s="34">
        <f>IF(AND(L5&gt;0,C5&gt;0,J5&gt;0,NOT(ISBLANK(H5))),ABS(VLOOKUP($L$1,VLookups!$A$38:$B$39,2,FALSE)-_xlfn.NORM.DIST(L5,G5,J5,TRUE)),"")</f>
        <v>0.83554474772056619</v>
      </c>
      <c r="N5" s="102">
        <f>IF(AND($B5&gt;0,$C5&gt;0,$D5&gt;0,NOT(ISBLANK($H5))),_xlfn.NORM.INV(ABS(VLOOKUP($L$1,VLookups!$A$38:$B$39,2,FALSE)-N$3),$G5,$J5),"")</f>
        <v>103.74705558422292</v>
      </c>
      <c r="O5" s="101">
        <f>IF(AND($B5&gt;0,$C5&gt;0,$D5&gt;0,NOT(ISBLANK($H5))),_xlfn.NORM.INV(ABS(VLOOKUP($L$1,VLookups!$A$38:$B$39,2,FALSE)-O$3),$G5,$J5),"")</f>
        <v>156.25294441577708</v>
      </c>
      <c r="P5" s="102">
        <f>IF(AND($B5&gt;0,$C5&gt;0,$D5&gt;0,NOT(ISBLANK($H5))),_xlfn.NORM.INV(ABS(VLOOKUP($L$1,VLookups!$A$38:$B$39,2,FALSE)-P$3),$G5,$J5),"")</f>
        <v>151.23162960943608</v>
      </c>
      <c r="Q5" s="101">
        <f>IF(AND($B5&gt;0,$C5&gt;0,$D5&gt;0,NOT(ISBLANK($H5))),_xlfn.NORM.INV(ABS(VLOOKUP($L$1,VLookups!$A$38:$B$39,2,FALSE)-Q$3),$G5,$J5),"")</f>
        <v>147.24084778027492</v>
      </c>
      <c r="R5" s="102">
        <f>IF(AND($B5&gt;0,$C5&gt;0,$D5&gt;0,NOT(ISBLANK($H5))),_xlfn.NORM.INV(ABS(VLOOKUP($L$1,VLookups!$A$38:$B$39,2,FALSE)-R$3),$G5,$J5),"")</f>
        <v>143.81711231680663</v>
      </c>
      <c r="S5" s="101">
        <f>IF(AND($B5&gt;0,$C5&gt;0,$D5&gt;0,NOT(ISBLANK($H5))),_xlfn.NORM.INV(ABS(VLOOKUP($L$1,VLookups!$A$38:$B$39,2,FALSE)-S$3),$G5,$J5),"")</f>
        <v>140.74249205561918</v>
      </c>
      <c r="T5" s="5"/>
      <c r="U5" s="178">
        <f t="shared" ref="U5:U68" si="12">IF(AND(B5&gt;0,C5&gt;0,D5&gt;0),ABS(B5-D5)/60,"")</f>
        <v>3</v>
      </c>
      <c r="V5" s="52">
        <f t="shared" ref="V5:AO17" si="13">IF(ISNONTEXT($U5),W5-$U5,"")</f>
        <v>0</v>
      </c>
      <c r="W5" s="52">
        <f t="shared" si="13"/>
        <v>3</v>
      </c>
      <c r="X5" s="52">
        <f t="shared" si="13"/>
        <v>6</v>
      </c>
      <c r="Y5" s="52">
        <f t="shared" si="13"/>
        <v>9</v>
      </c>
      <c r="Z5" s="52">
        <f t="shared" si="13"/>
        <v>12</v>
      </c>
      <c r="AA5" s="52">
        <f t="shared" si="13"/>
        <v>15</v>
      </c>
      <c r="AB5" s="52">
        <f t="shared" si="13"/>
        <v>18</v>
      </c>
      <c r="AC5" s="52">
        <f t="shared" si="13"/>
        <v>21</v>
      </c>
      <c r="AD5" s="52">
        <f t="shared" si="13"/>
        <v>24</v>
      </c>
      <c r="AE5" s="52">
        <f t="shared" si="13"/>
        <v>27</v>
      </c>
      <c r="AF5" s="52">
        <f t="shared" si="13"/>
        <v>30</v>
      </c>
      <c r="AG5" s="52">
        <f t="shared" si="13"/>
        <v>33</v>
      </c>
      <c r="AH5" s="52">
        <f t="shared" si="13"/>
        <v>36</v>
      </c>
      <c r="AI5" s="52">
        <f t="shared" si="13"/>
        <v>39</v>
      </c>
      <c r="AJ5" s="52">
        <f t="shared" si="13"/>
        <v>42</v>
      </c>
      <c r="AK5" s="52">
        <f t="shared" si="13"/>
        <v>45</v>
      </c>
      <c r="AL5" s="52">
        <f t="shared" si="13"/>
        <v>48</v>
      </c>
      <c r="AM5" s="52">
        <f t="shared" si="13"/>
        <v>51</v>
      </c>
      <c r="AN5" s="52">
        <f t="shared" si="13"/>
        <v>54</v>
      </c>
      <c r="AO5" s="52">
        <f t="shared" si="13"/>
        <v>57</v>
      </c>
      <c r="AP5" s="52">
        <f t="shared" ref="AP5:AP68" si="14">IF(ISNONTEXT($U5),$B5,"")</f>
        <v>60</v>
      </c>
      <c r="AQ5" s="52">
        <f t="shared" ref="AQ5:DB8" si="15">IF(ISNONTEXT($U5),AP5+$U5,"")</f>
        <v>63</v>
      </c>
      <c r="AR5" s="52">
        <f t="shared" si="15"/>
        <v>66</v>
      </c>
      <c r="AS5" s="52">
        <f t="shared" si="15"/>
        <v>69</v>
      </c>
      <c r="AT5" s="52">
        <f t="shared" si="15"/>
        <v>72</v>
      </c>
      <c r="AU5" s="52">
        <f t="shared" si="15"/>
        <v>75</v>
      </c>
      <c r="AV5" s="52">
        <f t="shared" si="15"/>
        <v>78</v>
      </c>
      <c r="AW5" s="52">
        <f t="shared" si="15"/>
        <v>81</v>
      </c>
      <c r="AX5" s="52">
        <f t="shared" si="15"/>
        <v>84</v>
      </c>
      <c r="AY5" s="52">
        <f t="shared" si="15"/>
        <v>87</v>
      </c>
      <c r="AZ5" s="52">
        <f t="shared" si="15"/>
        <v>90</v>
      </c>
      <c r="BA5" s="52">
        <f t="shared" si="15"/>
        <v>93</v>
      </c>
      <c r="BB5" s="52">
        <f t="shared" si="15"/>
        <v>96</v>
      </c>
      <c r="BC5" s="52">
        <f t="shared" si="15"/>
        <v>99</v>
      </c>
      <c r="BD5" s="52">
        <f t="shared" si="15"/>
        <v>102</v>
      </c>
      <c r="BE5" s="52">
        <f t="shared" si="15"/>
        <v>105</v>
      </c>
      <c r="BF5" s="52">
        <f t="shared" si="15"/>
        <v>108</v>
      </c>
      <c r="BG5" s="52">
        <f t="shared" si="15"/>
        <v>111</v>
      </c>
      <c r="BH5" s="52">
        <f t="shared" si="15"/>
        <v>114</v>
      </c>
      <c r="BI5" s="52">
        <f t="shared" si="15"/>
        <v>117</v>
      </c>
      <c r="BJ5" s="52">
        <f t="shared" si="15"/>
        <v>120</v>
      </c>
      <c r="BK5" s="52">
        <f t="shared" si="15"/>
        <v>123</v>
      </c>
      <c r="BL5" s="52">
        <f t="shared" si="15"/>
        <v>126</v>
      </c>
      <c r="BM5" s="52">
        <f t="shared" si="15"/>
        <v>129</v>
      </c>
      <c r="BN5" s="52">
        <f t="shared" si="15"/>
        <v>132</v>
      </c>
      <c r="BO5" s="52">
        <f t="shared" si="15"/>
        <v>135</v>
      </c>
      <c r="BP5" s="52">
        <f t="shared" si="15"/>
        <v>138</v>
      </c>
      <c r="BQ5" s="52">
        <f t="shared" si="15"/>
        <v>141</v>
      </c>
      <c r="BR5" s="52">
        <f t="shared" si="15"/>
        <v>144</v>
      </c>
      <c r="BS5" s="52">
        <f t="shared" si="15"/>
        <v>147</v>
      </c>
      <c r="BT5" s="52">
        <f t="shared" si="15"/>
        <v>150</v>
      </c>
      <c r="BU5" s="52">
        <f t="shared" si="15"/>
        <v>153</v>
      </c>
      <c r="BV5" s="52">
        <f t="shared" si="15"/>
        <v>156</v>
      </c>
      <c r="BW5" s="52">
        <f t="shared" si="15"/>
        <v>159</v>
      </c>
      <c r="BX5" s="52">
        <f t="shared" si="15"/>
        <v>162</v>
      </c>
      <c r="BY5" s="52">
        <f t="shared" si="15"/>
        <v>165</v>
      </c>
      <c r="BZ5" s="52">
        <f t="shared" si="15"/>
        <v>168</v>
      </c>
      <c r="CA5" s="52">
        <f t="shared" si="15"/>
        <v>171</v>
      </c>
      <c r="CB5" s="52">
        <f t="shared" si="15"/>
        <v>174</v>
      </c>
      <c r="CC5" s="52">
        <f t="shared" si="15"/>
        <v>177</v>
      </c>
      <c r="CD5" s="52">
        <f t="shared" si="15"/>
        <v>180</v>
      </c>
      <c r="CE5" s="52">
        <f t="shared" si="15"/>
        <v>183</v>
      </c>
      <c r="CF5" s="52">
        <f t="shared" si="15"/>
        <v>186</v>
      </c>
      <c r="CG5" s="52">
        <f t="shared" si="15"/>
        <v>189</v>
      </c>
      <c r="CH5" s="52">
        <f t="shared" si="15"/>
        <v>192</v>
      </c>
      <c r="CI5" s="52">
        <f t="shared" si="15"/>
        <v>195</v>
      </c>
      <c r="CJ5" s="52">
        <f t="shared" si="15"/>
        <v>198</v>
      </c>
      <c r="CK5" s="52">
        <f t="shared" si="15"/>
        <v>201</v>
      </c>
      <c r="CL5" s="52">
        <f t="shared" si="15"/>
        <v>204</v>
      </c>
      <c r="CM5" s="52">
        <f t="shared" si="15"/>
        <v>207</v>
      </c>
      <c r="CN5" s="52">
        <f t="shared" si="15"/>
        <v>210</v>
      </c>
      <c r="CO5" s="52">
        <f t="shared" si="15"/>
        <v>213</v>
      </c>
      <c r="CP5" s="52">
        <f t="shared" si="15"/>
        <v>216</v>
      </c>
      <c r="CQ5" s="52">
        <f t="shared" si="15"/>
        <v>219</v>
      </c>
      <c r="CR5" s="52">
        <f t="shared" si="15"/>
        <v>222</v>
      </c>
      <c r="CS5" s="52">
        <f t="shared" si="15"/>
        <v>225</v>
      </c>
      <c r="CT5" s="52">
        <f t="shared" si="15"/>
        <v>228</v>
      </c>
      <c r="CU5" s="52">
        <f t="shared" si="15"/>
        <v>231</v>
      </c>
      <c r="CV5" s="52">
        <f t="shared" si="15"/>
        <v>234</v>
      </c>
      <c r="CW5" s="52">
        <f t="shared" si="15"/>
        <v>237</v>
      </c>
      <c r="CX5" s="52">
        <f t="shared" si="15"/>
        <v>240</v>
      </c>
      <c r="CY5" s="52">
        <f t="shared" si="15"/>
        <v>243</v>
      </c>
      <c r="CZ5" s="52">
        <f t="shared" si="15"/>
        <v>246</v>
      </c>
      <c r="DA5" s="52">
        <f t="shared" si="15"/>
        <v>249</v>
      </c>
      <c r="DB5" s="52">
        <f t="shared" si="15"/>
        <v>252</v>
      </c>
      <c r="DC5" s="52">
        <f t="shared" si="2"/>
        <v>255</v>
      </c>
      <c r="DD5" s="52">
        <f t="shared" si="3"/>
        <v>258</v>
      </c>
      <c r="DE5" s="52">
        <f t="shared" si="3"/>
        <v>261</v>
      </c>
      <c r="DF5" s="52">
        <f t="shared" si="3"/>
        <v>264</v>
      </c>
      <c r="DG5" s="52">
        <f t="shared" si="3"/>
        <v>267</v>
      </c>
      <c r="DH5" s="52">
        <f t="shared" si="3"/>
        <v>270</v>
      </c>
      <c r="DI5" s="52">
        <f t="shared" si="3"/>
        <v>273</v>
      </c>
      <c r="DJ5" s="52">
        <f t="shared" si="3"/>
        <v>276</v>
      </c>
      <c r="DK5" s="52">
        <f t="shared" si="3"/>
        <v>279</v>
      </c>
      <c r="DL5" s="52">
        <f t="shared" si="3"/>
        <v>282</v>
      </c>
      <c r="DM5" s="52">
        <f t="shared" si="3"/>
        <v>285</v>
      </c>
      <c r="DN5" s="52">
        <f t="shared" si="3"/>
        <v>288</v>
      </c>
      <c r="DO5" s="52">
        <f t="shared" si="3"/>
        <v>291</v>
      </c>
      <c r="DP5" s="52">
        <f t="shared" si="3"/>
        <v>294</v>
      </c>
      <c r="DQ5" s="52">
        <f t="shared" si="3"/>
        <v>297</v>
      </c>
      <c r="DR5" s="52">
        <f t="shared" si="3"/>
        <v>300</v>
      </c>
      <c r="DS5" s="179">
        <f t="shared" ref="DS5:DS10" si="16">IF(ISNONTEXT($J5),_xlfn.NORM.DIST(V5,$G5,$J5,FALSE),NA())</f>
        <v>3.5036580046112003E-11</v>
      </c>
      <c r="DT5" s="179">
        <f t="shared" ref="DT5:DT10" si="17">IF(ISNONTEXT($J5),_xlfn.NORM.DIST(W5,$G5,$J5,FALSE),NA())</f>
        <v>8.7796569618126636E-11</v>
      </c>
      <c r="DU5" s="179">
        <f t="shared" ref="DU5:DU10" si="18">IF(ISNONTEXT($J5),_xlfn.NORM.DIST(X5,$G5,$J5,FALSE),NA())</f>
        <v>2.1533729001979363E-10</v>
      </c>
      <c r="DV5" s="179">
        <f t="shared" ref="DV5:DV10" si="19">IF(ISNONTEXT($J5),_xlfn.NORM.DIST(Y5,$G5,$J5,FALSE),NA())</f>
        <v>5.1694792310200536E-10</v>
      </c>
      <c r="DW5" s="179">
        <f t="shared" ref="DW5:DW10" si="20">IF(ISNONTEXT($J5),_xlfn.NORM.DIST(Z5,$G5,$J5,FALSE),NA())</f>
        <v>1.2146753055056535E-9</v>
      </c>
      <c r="DX5" s="179">
        <f t="shared" ref="DX5:DX10" si="21">IF(ISNONTEXT($J5),_xlfn.NORM.DIST(AA5,$G5,$J5,FALSE),NA())</f>
        <v>2.7935694049651393E-9</v>
      </c>
      <c r="DY5" s="179">
        <f t="shared" ref="DY5:DY10" si="22">IF(ISNONTEXT($J5),_xlfn.NORM.DIST(AB5,$G5,$J5,FALSE),NA())</f>
        <v>6.2884640853575256E-9</v>
      </c>
      <c r="DZ5" s="179">
        <f t="shared" ref="DZ5:DZ10" si="23">IF(ISNONTEXT($J5),_xlfn.NORM.DIST(AC5,$G5,$J5,FALSE),NA())</f>
        <v>1.385528807836523E-8</v>
      </c>
      <c r="EA5" s="179">
        <f t="shared" ref="EA5:EA10" si="24">IF(ISNONTEXT($J5),_xlfn.NORM.DIST(AD5,$G5,$J5,FALSE),NA())</f>
        <v>2.9879435690181301E-8</v>
      </c>
      <c r="EB5" s="179">
        <f t="shared" ref="EB5:EB10" si="25">IF(ISNONTEXT($J5),_xlfn.NORM.DIST(AE5,$G5,$J5,FALSE),NA())</f>
        <v>6.306887407647838E-8</v>
      </c>
      <c r="EC5" s="179">
        <f t="shared" ref="EC5:EC10" si="26">IF(ISNONTEXT($J5),_xlfn.NORM.DIST(AF5,$G5,$J5,FALSE),NA())</f>
        <v>1.3029976146607649E-7</v>
      </c>
      <c r="ED5" s="179">
        <f t="shared" ref="ED5:ED10" si="27">IF(ISNONTEXT($J5),_xlfn.NORM.DIST(AG5,$G5,$J5,FALSE),NA())</f>
        <v>2.6348628808470628E-7</v>
      </c>
      <c r="EE5" s="179">
        <f t="shared" ref="EE5:EE10" si="28">IF(ISNONTEXT($J5),_xlfn.NORM.DIST(AH5,$G5,$J5,FALSE),NA())</f>
        <v>5.2150475645188234E-7</v>
      </c>
      <c r="EF5" s="179">
        <f t="shared" ref="EF5:EF10" si="29">IF(ISNONTEXT($J5),_xlfn.NORM.DIST(AI5,$G5,$J5,FALSE),NA())</f>
        <v>1.0102861149222322E-6</v>
      </c>
      <c r="EG5" s="179">
        <f t="shared" ref="EG5:EG10" si="30">IF(ISNONTEXT($J5),_xlfn.NORM.DIST(AJ5,$G5,$J5,FALSE),NA())</f>
        <v>1.9156508227910295E-6</v>
      </c>
      <c r="EH5" s="179">
        <f t="shared" ref="EH5:EH10" si="31">IF(ISNONTEXT($J5),_xlfn.NORM.DIST(AK5,$G5,$J5,FALSE),NA())</f>
        <v>3.5552829706935463E-6</v>
      </c>
      <c r="EI5" s="179">
        <f t="shared" ref="EI5:EI10" si="32">IF(ISNONTEXT($J5),_xlfn.NORM.DIST(AL5,$G5,$J5,FALSE),NA())</f>
        <v>6.4582945831144401E-6</v>
      </c>
      <c r="EJ5" s="179">
        <f t="shared" ref="EJ5:EJ10" si="33">IF(ISNONTEXT($J5),_xlfn.NORM.DIST(AM5,$G5,$J5,FALSE),NA())</f>
        <v>1.1482788999584088E-5</v>
      </c>
      <c r="EK5" s="179">
        <f t="shared" ref="EK5:EK10" si="34">IF(ISNONTEXT($J5),_xlfn.NORM.DIST(AN5,$G5,$J5,FALSE),NA())</f>
        <v>1.998309598206664E-5</v>
      </c>
      <c r="EL5" s="179">
        <f t="shared" ref="EL5:EL10" si="35">IF(ISNONTEXT($J5),_xlfn.NORM.DIST(AO5,$G5,$J5,FALSE),NA())</f>
        <v>3.4037998909701835E-5</v>
      </c>
      <c r="EM5" s="179">
        <f t="shared" ref="EM5:EM10" si="36">IF(ISNONTEXT($J5),_xlfn.NORM.DIST(AP5,$G5,$J5,FALSE),NA())</f>
        <v>5.6748073372445563E-5</v>
      </c>
      <c r="EN5" s="179">
        <f t="shared" ref="EN5:EN10" si="37">IF(ISNONTEXT($J5),_xlfn.NORM.DIST(AQ5,$G5,$J5,FALSE),NA())</f>
        <v>9.2602791580424315E-5</v>
      </c>
      <c r="EO5" s="179">
        <f t="shared" ref="EO5:EO10" si="38">IF(ISNONTEXT($J5),_xlfn.NORM.DIST(AR5,$G5,$J5,FALSE),NA())</f>
        <v>1.4790501244325057E-4</v>
      </c>
      <c r="EP5" s="179">
        <f t="shared" ref="EP5:EP10" si="39">IF(ISNONTEXT($J5),_xlfn.NORM.DIST(AS5,$G5,$J5,FALSE),NA())</f>
        <v>2.3122115247142162E-4</v>
      </c>
      <c r="EQ5" s="179">
        <f t="shared" ref="EQ5:EQ10" si="40">IF(ISNONTEXT($J5),_xlfn.NORM.DIST(AT5,$G5,$J5,FALSE),NA())</f>
        <v>3.5380021017470027E-4</v>
      </c>
      <c r="ER5" s="179">
        <f t="shared" ref="ER5:ER10" si="41">IF(ISNONTEXT($J5),_xlfn.NORM.DIST(AU5,$G5,$J5,FALSE),NA())</f>
        <v>5.298762663650615E-4</v>
      </c>
      <c r="ES5" s="179">
        <f t="shared" ref="ES5:ES10" si="42">IF(ISNONTEXT($J5),_xlfn.NORM.DIST(AV5,$G5,$J5,FALSE),NA())</f>
        <v>7.767418486328753E-4</v>
      </c>
      <c r="ET5" s="179">
        <f t="shared" ref="ET5:ET10" si="43">IF(ISNONTEXT($J5),_xlfn.NORM.DIST(AW5,$G5,$J5,FALSE),NA())</f>
        <v>1.1144607994992403E-3</v>
      </c>
      <c r="EU5" s="179">
        <f t="shared" ref="EU5:EU10" si="44">IF(ISNONTEXT($J5),_xlfn.NORM.DIST(AX5,$G5,$J5,FALSE),NA())</f>
        <v>1.5650879424297585E-3</v>
      </c>
      <c r="EV5" s="179">
        <f t="shared" ref="EV5:EV10" si="45">IF(ISNONTEXT($J5),_xlfn.NORM.DIST(AY5,$G5,$J5,FALSE),NA())</f>
        <v>2.1512879770298502E-3</v>
      </c>
      <c r="EW5" s="179">
        <f t="shared" ref="EW5:EW10" si="46">IF(ISNONTEXT($J5),_xlfn.NORM.DIST(AZ5,$G5,$J5,FALSE),NA())</f>
        <v>2.8943044371528728E-3</v>
      </c>
      <c r="EX5" s="179">
        <f t="shared" ref="EX5:EX10" si="47">IF(ISNONTEXT($J5),_xlfn.NORM.DIST(BA5,$G5,$J5,FALSE),NA())</f>
        <v>3.8113227449482014E-3</v>
      </c>
      <c r="EY5" s="179">
        <f t="shared" ref="EY5:EY10" si="48">IF(ISNONTEXT($J5),_xlfn.NORM.DIST(BB5,$G5,$J5,FALSE),NA())</f>
        <v>4.912392942182299E-3</v>
      </c>
      <c r="EZ5" s="179">
        <f t="shared" ref="EZ5:EZ10" si="49">IF(ISNONTEXT($J5),_xlfn.NORM.DIST(BC5,$G5,$J5,FALSE),NA())</f>
        <v>6.1972116225545194E-3</v>
      </c>
      <c r="FA5" s="179">
        <f t="shared" ref="FA5:FA10" si="50">IF(ISNONTEXT($J5),_xlfn.NORM.DIST(BD5,$G5,$J5,FALSE),NA())</f>
        <v>7.6521841107039723E-3</v>
      </c>
      <c r="FB5" s="179">
        <f t="shared" ref="FB5:FB10" si="51">IF(ISNONTEXT($J5),_xlfn.NORM.DIST(BE5,$G5,$J5,FALSE),NA())</f>
        <v>9.2482668048228939E-3</v>
      </c>
      <c r="FC5" s="179">
        <f t="shared" ref="FC5:FC10" si="52">IF(ISNONTEXT($J5),_xlfn.NORM.DIST(BF5,$G5,$J5,FALSE),NA())</f>
        <v>1.0940096325758729E-2</v>
      </c>
      <c r="FD5" s="179">
        <f t="shared" ref="FD5:FD10" si="53">IF(ISNONTEXT($J5),_xlfn.NORM.DIST(BG5,$G5,$J5,FALSE),NA())</f>
        <v>1.2666825783251168E-2</v>
      </c>
      <c r="FE5" s="179">
        <f t="shared" ref="FE5:FE10" si="54">IF(ISNONTEXT($J5),_xlfn.NORM.DIST(BH5,$G5,$J5,FALSE),NA())</f>
        <v>1.4354904407232475E-2</v>
      </c>
      <c r="FF5" s="179">
        <f t="shared" ref="FF5:FF10" si="55">IF(ISNONTEXT($J5),_xlfn.NORM.DIST(BI5,$G5,$J5,FALSE),NA())</f>
        <v>1.592277169149188E-2</v>
      </c>
      <c r="FG5" s="179">
        <f t="shared" ref="FG5:FG10" si="56">IF(ISNONTEXT($J5),_xlfn.NORM.DIST(BJ5,$G5,$J5,FALSE),NA())</f>
        <v>1.7287129571250504E-2</v>
      </c>
      <c r="FH5" s="179">
        <f t="shared" ref="FH5:FH10" si="57">IF(ISNONTEXT($J5),_xlfn.NORM.DIST(BK5,$G5,$J5,FALSE),NA())</f>
        <v>1.8370160982609934E-2</v>
      </c>
      <c r="FI5" s="179">
        <f t="shared" ref="FI5:FI10" si="58">IF(ISNONTEXT($J5),_xlfn.NORM.DIST(BL5,$G5,$J5,FALSE),NA())</f>
        <v>1.9106841152448616E-2</v>
      </c>
      <c r="FJ5" s="179">
        <f t="shared" ref="FJ5:FJ10" si="59">IF(ISNONTEXT($J5),_xlfn.NORM.DIST(BM5,$G5,$J5,FALSE),NA())</f>
        <v>1.9451391714503115E-2</v>
      </c>
      <c r="FK5" s="179">
        <f t="shared" ref="FK5:FK10" si="60">IF(ISNONTEXT($J5),_xlfn.NORM.DIST(BN5,$G5,$J5,FALSE),NA())</f>
        <v>1.9381988094339594E-2</v>
      </c>
      <c r="FL5" s="179">
        <f t="shared" ref="FL5:FL10" si="61">IF(ISNONTEXT($J5),_xlfn.NORM.DIST(BO5,$G5,$J5,FALSE),NA())</f>
        <v>1.8903047297492204E-2</v>
      </c>
      <c r="FM5" s="179">
        <f t="shared" ref="FM5:FM10" si="62">IF(ISNONTEXT($J5),_xlfn.NORM.DIST(BP5,$G5,$J5,FALSE),NA())</f>
        <v>1.8044762708569178E-2</v>
      </c>
      <c r="FN5" s="179">
        <f t="shared" ref="FN5:FN10" si="63">IF(ISNONTEXT($J5),_xlfn.NORM.DIST(BQ5,$G5,$J5,FALSE),NA())</f>
        <v>1.6859954011562855E-2</v>
      </c>
      <c r="FO5" s="179">
        <f t="shared" ref="FO5:FO10" si="64">IF(ISNONTEXT($J5),_xlfn.NORM.DIST(BR5,$G5,$J5,FALSE),NA())</f>
        <v>1.541868911272728E-2</v>
      </c>
      <c r="FP5" s="179">
        <f t="shared" ref="FP5:FP10" si="65">IF(ISNONTEXT($J5),_xlfn.NORM.DIST(BS5,$G5,$J5,FALSE),NA())</f>
        <v>1.3801439115279555E-2</v>
      </c>
      <c r="FQ5" s="179">
        <f t="shared" ref="FQ5:FQ10" si="66">IF(ISNONTEXT($J5),_xlfn.NORM.DIST(BT5,$G5,$J5,FALSE),NA())</f>
        <v>1.209169410266866E-2</v>
      </c>
      <c r="FR5" s="179">
        <f t="shared" ref="FR5:FR10" si="67">IF(ISNONTEXT($J5),_xlfn.NORM.DIST(BU5,$G5,$J5,FALSE),NA())</f>
        <v>1.0368974002627721E-2</v>
      </c>
      <c r="FS5" s="179">
        <f t="shared" ref="FS5:FS10" si="68">IF(ISNONTEXT($J5),_xlfn.NORM.DIST(BV5,$G5,$J5,FALSE),NA())</f>
        <v>8.7030258861538808E-3</v>
      </c>
      <c r="FT5" s="179">
        <f t="shared" ref="FT5:FT10" si="69">IF(ISNONTEXT($J5),_xlfn.NORM.DIST(BW5,$G5,$J5,FALSE),NA())</f>
        <v>7.1497461218048347E-3</v>
      </c>
      <c r="FU5" s="179">
        <f t="shared" ref="FU5:FU10" si="70">IF(ISNONTEXT($J5),_xlfn.NORM.DIST(BX5,$G5,$J5,FALSE),NA())</f>
        <v>5.7490597498174902E-3</v>
      </c>
      <c r="FV5" s="179">
        <f t="shared" ref="FV5:FV10" si="71">IF(ISNONTEXT($J5),_xlfn.NORM.DIST(BY5,$G5,$J5,FALSE),NA())</f>
        <v>4.5246905193183345E-3</v>
      </c>
      <c r="FW5" s="179">
        <f t="shared" ref="FW5:FW10" si="72">IF(ISNONTEXT($J5),_xlfn.NORM.DIST(BZ5,$G5,$J5,FALSE),NA())</f>
        <v>3.4855136895581198E-3</v>
      </c>
      <c r="FX5" s="179">
        <f t="shared" ref="FX5:FX10" si="73">IF(ISNONTEXT($J5),_xlfn.NORM.DIST(CA5,$G5,$J5,FALSE),NA())</f>
        <v>2.6280314723264053E-3</v>
      </c>
      <c r="FY5" s="179">
        <f t="shared" ref="FY5:FY10" si="74">IF(ISNONTEXT($J5),_xlfn.NORM.DIST(CB5,$G5,$J5,FALSE),NA())</f>
        <v>1.9394571410700553E-3</v>
      </c>
      <c r="FZ5" s="179">
        <f t="shared" ref="FZ5:FZ10" si="75">IF(ISNONTEXT($J5),_xlfn.NORM.DIST(CC5,$G5,$J5,FALSE),NA())</f>
        <v>1.400927523058525E-3</v>
      </c>
      <c r="GA5" s="179">
        <f t="shared" ref="GA5:GA10" si="76">IF(ISNONTEXT($J5),_xlfn.NORM.DIST(CD5,$G5,$J5,FALSE),NA())</f>
        <v>9.9046014423009344E-4</v>
      </c>
      <c r="GB5" s="179">
        <f t="shared" ref="GB5:GB10" si="77">IF(ISNONTEXT($J5),_xlfn.NORM.DIST(CE5,$G5,$J5,FALSE),NA())</f>
        <v>6.8540015287290516E-4</v>
      </c>
      <c r="GC5" s="179">
        <f t="shared" ref="GC5:GC10" si="78">IF(ISNONTEXT($J5),_xlfn.NORM.DIST(CF5,$G5,$J5,FALSE),NA())</f>
        <v>4.6423432162644591E-4</v>
      </c>
      <c r="GD5" s="179">
        <f t="shared" ref="GD5:GD10" si="79">IF(ISNONTEXT($J5),_xlfn.NORM.DIST(CG5,$G5,$J5,FALSE),NA())</f>
        <v>3.07762817921077E-4</v>
      </c>
      <c r="GE5" s="179">
        <f t="shared" ref="GE5:GE10" si="80">IF(ISNONTEXT($J5),_xlfn.NORM.DIST(CH5,$G5,$J5,FALSE),NA())</f>
        <v>1.9970130827370037E-4</v>
      </c>
      <c r="GF5" s="179">
        <f t="shared" ref="GF5:GF10" si="81">IF(ISNONTEXT($J5),_xlfn.NORM.DIST(CI5,$G5,$J5,FALSE),NA())</f>
        <v>1.268327842120917E-4</v>
      </c>
      <c r="GG5" s="179">
        <f t="shared" ref="GG5:GG10" si="82">IF(ISNONTEXT($J5),_xlfn.NORM.DIST(CJ5,$G5,$J5,FALSE),NA())</f>
        <v>7.8843881784505701E-5</v>
      </c>
      <c r="GH5" s="179">
        <f t="shared" ref="GH5:GH10" si="83">IF(ISNONTEXT($J5),_xlfn.NORM.DIST(CK5,$G5,$J5,FALSE),NA())</f>
        <v>4.7972276256136538E-5</v>
      </c>
      <c r="GI5" s="179">
        <f t="shared" ref="GI5:GI10" si="84">IF(ISNONTEXT($J5),_xlfn.NORM.DIST(CL5,$G5,$J5,FALSE),NA())</f>
        <v>2.8569228310239821E-5</v>
      </c>
      <c r="GJ5" s="179">
        <f t="shared" ref="GJ5:GJ10" si="85">IF(ISNONTEXT($J5),_xlfn.NORM.DIST(CM5,$G5,$J5,FALSE),NA())</f>
        <v>1.6653002580221824E-5</v>
      </c>
      <c r="GK5" s="179">
        <f t="shared" ref="GK5:GK10" si="86">IF(ISNONTEXT($J5),_xlfn.NORM.DIST(CN5,$G5,$J5,FALSE),NA())</f>
        <v>9.5010684037965966E-6</v>
      </c>
      <c r="GL5" s="179">
        <f t="shared" ref="GL5:GL10" si="87">IF(ISNONTEXT($J5),_xlfn.NORM.DIST(CO5,$G5,$J5,FALSE),NA())</f>
        <v>5.3056451001206651E-6</v>
      </c>
      <c r="GM5" s="179">
        <f t="shared" ref="GM5:GM10" si="88">IF(ISNONTEXT($J5),_xlfn.NORM.DIST(CP5,$G5,$J5,FALSE),NA())</f>
        <v>2.8999452823762276E-6</v>
      </c>
      <c r="GN5" s="179">
        <f t="shared" ref="GN5:GN10" si="89">IF(ISNONTEXT($J5),_xlfn.NORM.DIST(CQ5,$G5,$J5,FALSE),NA())</f>
        <v>1.5514124297075435E-6</v>
      </c>
      <c r="GO5" s="179">
        <f t="shared" ref="GO5:GO10" si="90">IF(ISNONTEXT($J5),_xlfn.NORM.DIST(CR5,$G5,$J5,FALSE),NA())</f>
        <v>8.1236384343570355E-7</v>
      </c>
      <c r="GP5" s="179">
        <f t="shared" ref="GP5:GP10" si="91">IF(ISNONTEXT($J5),_xlfn.NORM.DIST(CS5,$G5,$J5,FALSE),NA())</f>
        <v>4.1635114232435703E-7</v>
      </c>
      <c r="GQ5" s="179">
        <f t="shared" ref="GQ5:GQ10" si="92">IF(ISNONTEXT($J5),_xlfn.NORM.DIST(CT5,$G5,$J5,FALSE),NA())</f>
        <v>2.0885976803477082E-7</v>
      </c>
      <c r="GR5" s="179">
        <f t="shared" ref="GR5:GR10" si="93">IF(ISNONTEXT($J5),_xlfn.NORM.DIST(CU5,$G5,$J5,FALSE),NA())</f>
        <v>1.0255000313637608E-7</v>
      </c>
      <c r="GS5" s="179">
        <f t="shared" ref="GS5:GS10" si="94">IF(ISNONTEXT($J5),_xlfn.NORM.DIST(CV5,$G5,$J5,FALSE),NA())</f>
        <v>4.9283599599191062E-8</v>
      </c>
      <c r="GT5" s="179">
        <f t="shared" ref="GT5:GT10" si="95">IF(ISNONTEXT($J5),_xlfn.NORM.DIST(CW5,$G5,$J5,FALSE),NA())</f>
        <v>2.3182219784237103E-8</v>
      </c>
      <c r="GU5" s="179">
        <f t="shared" ref="GU5:GU10" si="96">IF(ISNONTEXT($J5),_xlfn.NORM.DIST(CX5,$G5,$J5,FALSE),NA())</f>
        <v>1.0673171140374248E-8</v>
      </c>
      <c r="GV5" s="179">
        <f t="shared" ref="GV5:GV10" si="97">IF(ISNONTEXT($J5),_xlfn.NORM.DIST(CY5,$G5,$J5,FALSE),NA())</f>
        <v>4.8096977280543021E-9</v>
      </c>
      <c r="GW5" s="179">
        <f t="shared" ref="GW5:GW10" si="98">IF(ISNONTEXT($J5),_xlfn.NORM.DIST(CZ5,$G5,$J5,FALSE),NA())</f>
        <v>2.121426304031097E-9</v>
      </c>
      <c r="GX5" s="179">
        <f t="shared" ref="GX5:GX10" si="99">IF(ISNONTEXT($J5),_xlfn.NORM.DIST(DA5,$G5,$J5,FALSE),NA())</f>
        <v>9.158492021103631E-10</v>
      </c>
      <c r="GY5" s="179">
        <f t="shared" ref="GY5:GY10" si="100">IF(ISNONTEXT($J5),_xlfn.NORM.DIST(DB5,$G5,$J5,FALSE),NA())</f>
        <v>3.8699544132345875E-10</v>
      </c>
      <c r="GZ5" s="179">
        <f t="shared" ref="GZ5:GZ10" si="101">IF(ISNONTEXT($J5),_xlfn.NORM.DIST(DC5,$G5,$J5,FALSE),NA())</f>
        <v>1.600565984280053E-10</v>
      </c>
      <c r="HA5" s="179">
        <f t="shared" ref="HA5:HA10" si="102">IF(ISNONTEXT($J5),_xlfn.NORM.DIST(DD5,$G5,$J5,FALSE),NA())</f>
        <v>6.4792863289645261E-11</v>
      </c>
      <c r="HB5" s="179">
        <f t="shared" ref="HB5:HB10" si="103">IF(ISNONTEXT($J5),_xlfn.NORM.DIST(DE5,$G5,$J5,FALSE),NA())</f>
        <v>2.5672408693176175E-11</v>
      </c>
      <c r="HC5" s="179">
        <f t="shared" ref="HC5:HC10" si="104">IF(ISNONTEXT($J5),_xlfn.NORM.DIST(DF5,$G5,$J5,FALSE),NA())</f>
        <v>9.9561611907485335E-12</v>
      </c>
      <c r="HD5" s="179">
        <f t="shared" ref="HD5:HD10" si="105">IF(ISNONTEXT($J5),_xlfn.NORM.DIST(DG5,$G5,$J5,FALSE),NA())</f>
        <v>3.7792278507726826E-12</v>
      </c>
      <c r="HE5" s="179">
        <f t="shared" ref="HE5:HE10" si="106">IF(ISNONTEXT($J5),_xlfn.NORM.DIST(DH5,$G5,$J5,FALSE),NA())</f>
        <v>1.4041066283978629E-12</v>
      </c>
      <c r="HF5" s="179">
        <f t="shared" ref="HF5:HF10" si="107">IF(ISNONTEXT($J5),_xlfn.NORM.DIST(DI5,$G5,$J5,FALSE),NA())</f>
        <v>5.1060252544899914E-13</v>
      </c>
      <c r="HG5" s="179">
        <f t="shared" ref="HG5:HG10" si="108">IF(ISNONTEXT($J5),_xlfn.NORM.DIST(DJ5,$G5,$J5,FALSE),NA())</f>
        <v>1.8174048527296104E-13</v>
      </c>
      <c r="HH5" s="179">
        <f t="shared" ref="HH5:HH10" si="109">IF(ISNONTEXT($J5),_xlfn.NORM.DIST(DK5,$G5,$J5,FALSE),NA())</f>
        <v>6.331494939106229E-14</v>
      </c>
      <c r="HI5" s="179">
        <f t="shared" ref="HI5:HI10" si="110">IF(ISNONTEXT($J5),_xlfn.NORM.DIST(DL5,$G5,$J5,FALSE),NA())</f>
        <v>2.1589704625306152E-14</v>
      </c>
      <c r="HJ5" s="179">
        <f t="shared" ref="HJ5:HJ10" si="111">IF(ISNONTEXT($J5),_xlfn.NORM.DIST(DM5,$G5,$J5,FALSE),NA())</f>
        <v>7.2056471767552238E-15</v>
      </c>
      <c r="HK5" s="179">
        <f t="shared" ref="HK5:HK10" si="112">IF(ISNONTEXT($J5),_xlfn.NORM.DIST(DN5,$G5,$J5,FALSE),NA())</f>
        <v>2.3538844586566632E-15</v>
      </c>
      <c r="HL5" s="179">
        <f t="shared" ref="HL5:HL10" si="113">IF(ISNONTEXT($J5),_xlfn.NORM.DIST(DO5,$G5,$J5,FALSE),NA())</f>
        <v>7.5263280806563669E-16</v>
      </c>
      <c r="HM5" s="179">
        <f t="shared" ref="HM5:HM10" si="114">IF(ISNONTEXT($J5),_xlfn.NORM.DIST(DP5,$G5,$J5,FALSE),NA())</f>
        <v>2.3554126647764977E-16</v>
      </c>
      <c r="HN5" s="179">
        <f t="shared" ref="HN5:HN10" si="115">IF(ISNONTEXT($J5),_xlfn.NORM.DIST(DQ5,$G5,$J5,FALSE),NA())</f>
        <v>7.2150064200479944E-17</v>
      </c>
      <c r="HO5" s="179">
        <f t="shared" ref="HO5:HO10" si="116">IF(ISNONTEXT($J5),_xlfn.NORM.DIST(DR5,$G5,$J5,FALSE),NA())</f>
        <v>2.1631781809947127E-17</v>
      </c>
    </row>
    <row r="6" spans="1:224" x14ac:dyDescent="0.25">
      <c r="A6" s="4">
        <v>3</v>
      </c>
      <c r="B6" s="103">
        <v>60</v>
      </c>
      <c r="C6" s="103">
        <v>120</v>
      </c>
      <c r="D6" s="103">
        <v>240</v>
      </c>
      <c r="E6" s="38">
        <f t="shared" si="8"/>
        <v>1</v>
      </c>
      <c r="F6" s="38">
        <f t="shared" si="9"/>
        <v>0.5</v>
      </c>
      <c r="G6" s="81">
        <f t="shared" si="10"/>
        <v>130</v>
      </c>
      <c r="H6" s="24" t="s">
        <v>3</v>
      </c>
      <c r="I6" s="61"/>
      <c r="J6" s="82">
        <f>IF(AND(B6&gt;0,C6&gt;0,D6&gt;0,NOT(ISBLANK(H6))),(D6-B6)*VLOOKUP(H6,VLookups!$A$2:$B$8,2,FALSE),"")</f>
        <v>28.242640687119291</v>
      </c>
      <c r="K6" s="83">
        <f t="shared" si="11"/>
        <v>797.64675298172597</v>
      </c>
      <c r="L6" s="103">
        <v>150</v>
      </c>
      <c r="M6" s="34">
        <f>IF(AND(L6&gt;0,C6&gt;0,J6&gt;0,NOT(ISBLANK(H6))),ABS(VLOOKUP($L$1,VLookups!$A$38:$B$39,2,FALSE)-_xlfn.NORM.DIST(L6,G6,J6,TRUE)),"")</f>
        <v>0.76057365798347409</v>
      </c>
      <c r="N6" s="102">
        <f>IF(AND($B6&gt;0,$C6&gt;0,$D6&gt;0,NOT(ISBLANK($H6))),_xlfn.NORM.INV(ABS(VLOOKUP($L$1,VLookups!$A$38:$B$39,2,FALSE)-N$3),$G6,$J6),"")</f>
        <v>93.80559961230864</v>
      </c>
      <c r="O6" s="101">
        <f>IF(AND($B6&gt;0,$C6&gt;0,$D6&gt;0,NOT(ISBLANK($H6))),_xlfn.NORM.INV(ABS(VLOOKUP($L$1,VLookups!$A$38:$B$39,2,FALSE)-O$3),$G6,$J6),"")</f>
        <v>166.19440038769136</v>
      </c>
      <c r="P6" s="102">
        <f>IF(AND($B6&gt;0,$C6&gt;0,$D6&gt;0,NOT(ISBLANK($H6))),_xlfn.NORM.INV(ABS(VLOOKUP($L$1,VLookups!$A$38:$B$39,2,FALSE)-P$3),$G6,$J6),"")</f>
        <v>159.27161581560625</v>
      </c>
      <c r="Q6" s="101">
        <f>IF(AND($B6&gt;0,$C6&gt;0,$D6&gt;0,NOT(ISBLANK($H6))),_xlfn.NORM.INV(ABS(VLOOKUP($L$1,VLookups!$A$38:$B$39,2,FALSE)-Q$3),$G6,$J6),"")</f>
        <v>153.76960609444993</v>
      </c>
      <c r="R6" s="102">
        <f>IF(AND($B6&gt;0,$C6&gt;0,$D6&gt;0,NOT(ISBLANK($H6))),_xlfn.NORM.INV(ABS(VLOOKUP($L$1,VLookups!$A$38:$B$39,2,FALSE)-R$3),$G6,$J6),"")</f>
        <v>149.04937166193278</v>
      </c>
      <c r="S6" s="101">
        <f>IF(AND($B6&gt;0,$C6&gt;0,$D6&gt;0,NOT(ISBLANK($H6))),_xlfn.NORM.INV(ABS(VLOOKUP($L$1,VLookups!$A$38:$B$39,2,FALSE)-S$3),$G6,$J6),"")</f>
        <v>144.81045525655432</v>
      </c>
      <c r="T6" s="5"/>
      <c r="U6" s="178">
        <f t="shared" si="12"/>
        <v>3</v>
      </c>
      <c r="V6" s="52">
        <f t="shared" si="13"/>
        <v>0</v>
      </c>
      <c r="W6" s="52">
        <f t="shared" si="13"/>
        <v>3</v>
      </c>
      <c r="X6" s="52">
        <f t="shared" si="13"/>
        <v>6</v>
      </c>
      <c r="Y6" s="52">
        <f t="shared" si="13"/>
        <v>9</v>
      </c>
      <c r="Z6" s="52">
        <f t="shared" si="13"/>
        <v>12</v>
      </c>
      <c r="AA6" s="52">
        <f t="shared" si="13"/>
        <v>15</v>
      </c>
      <c r="AB6" s="52">
        <f t="shared" si="13"/>
        <v>18</v>
      </c>
      <c r="AC6" s="52">
        <f t="shared" si="13"/>
        <v>21</v>
      </c>
      <c r="AD6" s="52">
        <f t="shared" si="13"/>
        <v>24</v>
      </c>
      <c r="AE6" s="52">
        <f t="shared" si="13"/>
        <v>27</v>
      </c>
      <c r="AF6" s="52">
        <f t="shared" si="13"/>
        <v>30</v>
      </c>
      <c r="AG6" s="52">
        <f t="shared" si="13"/>
        <v>33</v>
      </c>
      <c r="AH6" s="52">
        <f t="shared" si="13"/>
        <v>36</v>
      </c>
      <c r="AI6" s="52">
        <f t="shared" si="13"/>
        <v>39</v>
      </c>
      <c r="AJ6" s="52">
        <f t="shared" si="13"/>
        <v>42</v>
      </c>
      <c r="AK6" s="52">
        <f t="shared" si="13"/>
        <v>45</v>
      </c>
      <c r="AL6" s="52">
        <f t="shared" si="13"/>
        <v>48</v>
      </c>
      <c r="AM6" s="52">
        <f t="shared" si="13"/>
        <v>51</v>
      </c>
      <c r="AN6" s="52">
        <f t="shared" si="13"/>
        <v>54</v>
      </c>
      <c r="AO6" s="52">
        <f t="shared" si="13"/>
        <v>57</v>
      </c>
      <c r="AP6" s="52">
        <f t="shared" si="14"/>
        <v>60</v>
      </c>
      <c r="AQ6" s="52">
        <f t="shared" si="15"/>
        <v>63</v>
      </c>
      <c r="AR6" s="52">
        <f t="shared" si="15"/>
        <v>66</v>
      </c>
      <c r="AS6" s="52">
        <f t="shared" si="15"/>
        <v>69</v>
      </c>
      <c r="AT6" s="52">
        <f t="shared" si="15"/>
        <v>72</v>
      </c>
      <c r="AU6" s="52">
        <f t="shared" si="15"/>
        <v>75</v>
      </c>
      <c r="AV6" s="52">
        <f t="shared" si="15"/>
        <v>78</v>
      </c>
      <c r="AW6" s="52">
        <f t="shared" si="15"/>
        <v>81</v>
      </c>
      <c r="AX6" s="52">
        <f t="shared" si="15"/>
        <v>84</v>
      </c>
      <c r="AY6" s="52">
        <f t="shared" si="15"/>
        <v>87</v>
      </c>
      <c r="AZ6" s="52">
        <f t="shared" si="15"/>
        <v>90</v>
      </c>
      <c r="BA6" s="52">
        <f t="shared" si="15"/>
        <v>93</v>
      </c>
      <c r="BB6" s="52">
        <f t="shared" si="15"/>
        <v>96</v>
      </c>
      <c r="BC6" s="52">
        <f t="shared" si="15"/>
        <v>99</v>
      </c>
      <c r="BD6" s="52">
        <f t="shared" si="15"/>
        <v>102</v>
      </c>
      <c r="BE6" s="52">
        <f t="shared" si="15"/>
        <v>105</v>
      </c>
      <c r="BF6" s="52">
        <f t="shared" si="15"/>
        <v>108</v>
      </c>
      <c r="BG6" s="52">
        <f t="shared" si="15"/>
        <v>111</v>
      </c>
      <c r="BH6" s="52">
        <f t="shared" si="15"/>
        <v>114</v>
      </c>
      <c r="BI6" s="52">
        <f t="shared" si="15"/>
        <v>117</v>
      </c>
      <c r="BJ6" s="52">
        <f t="shared" si="15"/>
        <v>120</v>
      </c>
      <c r="BK6" s="52">
        <f t="shared" si="15"/>
        <v>123</v>
      </c>
      <c r="BL6" s="52">
        <f t="shared" si="15"/>
        <v>126</v>
      </c>
      <c r="BM6" s="52">
        <f t="shared" si="15"/>
        <v>129</v>
      </c>
      <c r="BN6" s="52">
        <f t="shared" si="15"/>
        <v>132</v>
      </c>
      <c r="BO6" s="52">
        <f t="shared" si="15"/>
        <v>135</v>
      </c>
      <c r="BP6" s="52">
        <f t="shared" si="15"/>
        <v>138</v>
      </c>
      <c r="BQ6" s="52">
        <f t="shared" si="15"/>
        <v>141</v>
      </c>
      <c r="BR6" s="52">
        <f t="shared" si="15"/>
        <v>144</v>
      </c>
      <c r="BS6" s="52">
        <f t="shared" si="15"/>
        <v>147</v>
      </c>
      <c r="BT6" s="52">
        <f t="shared" si="15"/>
        <v>150</v>
      </c>
      <c r="BU6" s="52">
        <f t="shared" si="15"/>
        <v>153</v>
      </c>
      <c r="BV6" s="52">
        <f t="shared" si="15"/>
        <v>156</v>
      </c>
      <c r="BW6" s="52">
        <f t="shared" si="15"/>
        <v>159</v>
      </c>
      <c r="BX6" s="52">
        <f t="shared" si="15"/>
        <v>162</v>
      </c>
      <c r="BY6" s="52">
        <f t="shared" si="15"/>
        <v>165</v>
      </c>
      <c r="BZ6" s="52">
        <f t="shared" si="15"/>
        <v>168</v>
      </c>
      <c r="CA6" s="52">
        <f t="shared" si="15"/>
        <v>171</v>
      </c>
      <c r="CB6" s="52">
        <f t="shared" si="15"/>
        <v>174</v>
      </c>
      <c r="CC6" s="52">
        <f t="shared" si="15"/>
        <v>177</v>
      </c>
      <c r="CD6" s="52">
        <f t="shared" si="15"/>
        <v>180</v>
      </c>
      <c r="CE6" s="52">
        <f t="shared" si="15"/>
        <v>183</v>
      </c>
      <c r="CF6" s="52">
        <f t="shared" si="15"/>
        <v>186</v>
      </c>
      <c r="CG6" s="52">
        <f t="shared" si="15"/>
        <v>189</v>
      </c>
      <c r="CH6" s="52">
        <f t="shared" si="15"/>
        <v>192</v>
      </c>
      <c r="CI6" s="52">
        <f t="shared" si="15"/>
        <v>195</v>
      </c>
      <c r="CJ6" s="52">
        <f t="shared" si="15"/>
        <v>198</v>
      </c>
      <c r="CK6" s="52">
        <f t="shared" si="15"/>
        <v>201</v>
      </c>
      <c r="CL6" s="52">
        <f t="shared" si="15"/>
        <v>204</v>
      </c>
      <c r="CM6" s="52">
        <f t="shared" si="15"/>
        <v>207</v>
      </c>
      <c r="CN6" s="52">
        <f t="shared" si="15"/>
        <v>210</v>
      </c>
      <c r="CO6" s="52">
        <f t="shared" si="15"/>
        <v>213</v>
      </c>
      <c r="CP6" s="52">
        <f t="shared" si="15"/>
        <v>216</v>
      </c>
      <c r="CQ6" s="52">
        <f t="shared" si="15"/>
        <v>219</v>
      </c>
      <c r="CR6" s="52">
        <f t="shared" si="15"/>
        <v>222</v>
      </c>
      <c r="CS6" s="52">
        <f t="shared" si="15"/>
        <v>225</v>
      </c>
      <c r="CT6" s="52">
        <f t="shared" si="15"/>
        <v>228</v>
      </c>
      <c r="CU6" s="52">
        <f t="shared" si="15"/>
        <v>231</v>
      </c>
      <c r="CV6" s="52">
        <f t="shared" si="15"/>
        <v>234</v>
      </c>
      <c r="CW6" s="52">
        <f t="shared" si="15"/>
        <v>237</v>
      </c>
      <c r="CX6" s="52">
        <f t="shared" si="15"/>
        <v>240</v>
      </c>
      <c r="CY6" s="52">
        <f t="shared" si="15"/>
        <v>243</v>
      </c>
      <c r="CZ6" s="52">
        <f t="shared" si="15"/>
        <v>246</v>
      </c>
      <c r="DA6" s="52">
        <f t="shared" si="15"/>
        <v>249</v>
      </c>
      <c r="DB6" s="52">
        <f t="shared" si="15"/>
        <v>252</v>
      </c>
      <c r="DC6" s="52">
        <f t="shared" si="2"/>
        <v>255</v>
      </c>
      <c r="DD6" s="52">
        <f t="shared" si="3"/>
        <v>258</v>
      </c>
      <c r="DE6" s="52">
        <f t="shared" si="3"/>
        <v>261</v>
      </c>
      <c r="DF6" s="52">
        <f t="shared" si="3"/>
        <v>264</v>
      </c>
      <c r="DG6" s="52">
        <f t="shared" si="3"/>
        <v>267</v>
      </c>
      <c r="DH6" s="52">
        <f t="shared" si="3"/>
        <v>270</v>
      </c>
      <c r="DI6" s="52">
        <f t="shared" si="3"/>
        <v>273</v>
      </c>
      <c r="DJ6" s="52">
        <f t="shared" si="3"/>
        <v>276</v>
      </c>
      <c r="DK6" s="52">
        <f t="shared" si="3"/>
        <v>279</v>
      </c>
      <c r="DL6" s="52">
        <f t="shared" si="3"/>
        <v>282</v>
      </c>
      <c r="DM6" s="52">
        <f t="shared" si="3"/>
        <v>285</v>
      </c>
      <c r="DN6" s="52">
        <f t="shared" si="3"/>
        <v>288</v>
      </c>
      <c r="DO6" s="52">
        <f t="shared" si="3"/>
        <v>291</v>
      </c>
      <c r="DP6" s="52">
        <f t="shared" si="3"/>
        <v>294</v>
      </c>
      <c r="DQ6" s="52">
        <f t="shared" si="3"/>
        <v>297</v>
      </c>
      <c r="DR6" s="52">
        <f t="shared" si="3"/>
        <v>300</v>
      </c>
      <c r="DS6" s="179">
        <f t="shared" si="16"/>
        <v>3.5418965126031268E-7</v>
      </c>
      <c r="DT6" s="179">
        <f t="shared" si="17"/>
        <v>5.7428693213483111E-7</v>
      </c>
      <c r="DU6" s="179">
        <f t="shared" si="18"/>
        <v>9.2070769544061107E-7</v>
      </c>
      <c r="DV6" s="179">
        <f t="shared" si="19"/>
        <v>1.4595345662847729E-6</v>
      </c>
      <c r="DW6" s="179">
        <f t="shared" si="20"/>
        <v>2.287740546700088E-6</v>
      </c>
      <c r="DX6" s="179">
        <f t="shared" si="21"/>
        <v>3.5456750127652458E-6</v>
      </c>
      <c r="DY6" s="179">
        <f t="shared" si="22"/>
        <v>5.4336399449480289E-6</v>
      </c>
      <c r="DZ6" s="179">
        <f t="shared" si="23"/>
        <v>8.2334634099734422E-6</v>
      </c>
      <c r="EA6" s="179">
        <f t="shared" si="24"/>
        <v>1.2335990761826142E-5</v>
      </c>
      <c r="EB6" s="179">
        <f t="shared" si="25"/>
        <v>1.8275332360521998E-5</v>
      </c>
      <c r="EC6" s="179">
        <f t="shared" si="26"/>
        <v>2.6770489053408809E-5</v>
      </c>
      <c r="ED6" s="179">
        <f t="shared" si="27"/>
        <v>3.8774579713521726E-5</v>
      </c>
      <c r="EE6" s="179">
        <f t="shared" si="28"/>
        <v>5.5531277665088398E-5</v>
      </c>
      <c r="EF6" s="179">
        <f t="shared" si="29"/>
        <v>7.8637193481952464E-5</v>
      </c>
      <c r="EG6" s="179">
        <f t="shared" si="30"/>
        <v>1.1010780819617565E-4</v>
      </c>
      <c r="EH6" s="179">
        <f t="shared" si="31"/>
        <v>1.5244318107292558E-4</v>
      </c>
      <c r="EI6" s="179">
        <f t="shared" si="32"/>
        <v>2.0868808824310082E-4</v>
      </c>
      <c r="EJ6" s="179">
        <f t="shared" si="33"/>
        <v>2.8247960104525011E-4</v>
      </c>
      <c r="EK6" s="179">
        <f t="shared" si="34"/>
        <v>3.7807354944288142E-4</v>
      </c>
      <c r="EL6" s="179">
        <f t="shared" si="35"/>
        <v>5.0034005358245471E-4</v>
      </c>
      <c r="EM6" s="179">
        <f t="shared" si="36"/>
        <v>6.5471760596166352E-4</v>
      </c>
      <c r="EN6" s="179">
        <f t="shared" si="37"/>
        <v>8.4711533048228396E-4</v>
      </c>
      <c r="EO6" s="179">
        <f t="shared" si="38"/>
        <v>1.0837543054928902E-3</v>
      </c>
      <c r="EP6" s="179">
        <f t="shared" si="39"/>
        <v>1.3709414363955129E-3</v>
      </c>
      <c r="EQ6" s="179">
        <f t="shared" si="40"/>
        <v>1.7147734201115913E-3</v>
      </c>
      <c r="ER6" s="179">
        <f t="shared" si="41"/>
        <v>2.1207738312347853E-3</v>
      </c>
      <c r="ES6" s="179">
        <f t="shared" si="42"/>
        <v>2.5934730622806574E-3</v>
      </c>
      <c r="ET6" s="179">
        <f t="shared" si="43"/>
        <v>3.1359483404208187E-3</v>
      </c>
      <c r="EU6" s="179">
        <f t="shared" si="44"/>
        <v>3.7493486825731044E-3</v>
      </c>
      <c r="EV6" s="179">
        <f t="shared" si="45"/>
        <v>4.4324366249883325E-3</v>
      </c>
      <c r="EW6" s="179">
        <f t="shared" si="46"/>
        <v>5.1811839488272232E-3</v>
      </c>
      <c r="EX6" s="179">
        <f t="shared" si="47"/>
        <v>5.9884614867400472E-3</v>
      </c>
      <c r="EY6" s="179">
        <f t="shared" si="48"/>
        <v>6.8438626180808279E-3</v>
      </c>
      <c r="EZ6" s="179">
        <f t="shared" si="49"/>
        <v>7.7336956688263542E-3</v>
      </c>
      <c r="FA6" s="179">
        <f t="shared" si="50"/>
        <v>8.6411719208907226E-3</v>
      </c>
      <c r="FB6" s="179">
        <f t="shared" si="51"/>
        <v>9.5468035572457196E-3</v>
      </c>
      <c r="FC6" s="179">
        <f t="shared" si="52"/>
        <v>1.0429010376037225E-2</v>
      </c>
      <c r="FD6" s="179">
        <f t="shared" si="53"/>
        <v>1.1264916725491875E-2</v>
      </c>
      <c r="FE6" s="179">
        <f t="shared" si="54"/>
        <v>1.2031302448596721E-2</v>
      </c>
      <c r="FF6" s="179">
        <f t="shared" si="55"/>
        <v>1.2705655508654431E-2</v>
      </c>
      <c r="FG6" s="179">
        <f t="shared" si="56"/>
        <v>1.3267261230091622E-2</v>
      </c>
      <c r="FH6" s="179">
        <f t="shared" si="57"/>
        <v>1.3698255346626342E-2</v>
      </c>
      <c r="FI6" s="179">
        <f t="shared" si="58"/>
        <v>1.3984566468206826E-2</v>
      </c>
      <c r="FJ6" s="179">
        <f t="shared" si="59"/>
        <v>1.4116678700357793E-2</v>
      </c>
      <c r="FK6" s="179">
        <f t="shared" si="60"/>
        <v>1.4090156784108705E-2</v>
      </c>
      <c r="FL6" s="179">
        <f t="shared" si="61"/>
        <v>1.3905893336416121E-2</v>
      </c>
      <c r="FM6" s="179">
        <f t="shared" si="62"/>
        <v>1.3570058967801706E-2</v>
      </c>
      <c r="FN6" s="179">
        <f t="shared" si="63"/>
        <v>1.3093759165270599E-2</v>
      </c>
      <c r="FO6" s="179">
        <f t="shared" si="64"/>
        <v>1.2492424551727707E-2</v>
      </c>
      <c r="FP6" s="179">
        <f t="shared" si="65"/>
        <v>1.1784981212542452E-2</v>
      </c>
      <c r="FQ6" s="179">
        <f t="shared" si="66"/>
        <v>1.0992863279914781E-2</v>
      </c>
      <c r="FR6" s="179">
        <f t="shared" si="67"/>
        <v>1.0138939497443661E-2</v>
      </c>
      <c r="FS6" s="179">
        <f t="shared" si="68"/>
        <v>9.2464283590348757E-3</v>
      </c>
      <c r="FT6" s="179">
        <f t="shared" si="69"/>
        <v>8.3378726876800688E-3</v>
      </c>
      <c r="FU6" s="179">
        <f t="shared" si="70"/>
        <v>7.4342349565798627E-3</v>
      </c>
      <c r="FV6" s="179">
        <f t="shared" si="71"/>
        <v>6.5541605962101254E-3</v>
      </c>
      <c r="FW6" s="179">
        <f t="shared" si="72"/>
        <v>5.7134396898372384E-3</v>
      </c>
      <c r="FX6" s="179">
        <f t="shared" si="73"/>
        <v>4.9246796949624716E-3</v>
      </c>
      <c r="FY6" s="179">
        <f t="shared" si="74"/>
        <v>4.1971849136904155E-3</v>
      </c>
      <c r="FZ6" s="179">
        <f t="shared" si="75"/>
        <v>3.5370238659783535E-3</v>
      </c>
      <c r="GA6" s="179">
        <f t="shared" si="76"/>
        <v>2.9472545716706568E-3</v>
      </c>
      <c r="GB6" s="179">
        <f t="shared" si="77"/>
        <v>2.4282706050503746E-3</v>
      </c>
      <c r="GC6" s="179">
        <f t="shared" si="78"/>
        <v>1.9782277420665908E-3</v>
      </c>
      <c r="GD6" s="179">
        <f t="shared" si="79"/>
        <v>1.5935117351761146E-3</v>
      </c>
      <c r="GE6" s="179">
        <f t="shared" si="80"/>
        <v>1.2692115542011593E-3</v>
      </c>
      <c r="GF6" s="179">
        <f t="shared" si="81"/>
        <v>9.9956845215777666E-4</v>
      </c>
      <c r="GG6" s="179">
        <f t="shared" si="82"/>
        <v>7.7837851003919082E-4</v>
      </c>
      <c r="GH6" s="179">
        <f t="shared" si="83"/>
        <v>5.9933398704328864E-4</v>
      </c>
      <c r="GI6" s="179">
        <f t="shared" si="84"/>
        <v>4.5629609110225868E-4</v>
      </c>
      <c r="GJ6" s="179">
        <f t="shared" si="85"/>
        <v>3.434981189496557E-4</v>
      </c>
      <c r="GK6" s="179">
        <f t="shared" si="86"/>
        <v>2.5568293954514483E-4</v>
      </c>
      <c r="GL6" s="179">
        <f t="shared" si="87"/>
        <v>1.8818236011163328E-4</v>
      </c>
      <c r="GM6" s="179">
        <f t="shared" si="88"/>
        <v>1.369480472708483E-4</v>
      </c>
      <c r="GN6" s="179">
        <f t="shared" si="89"/>
        <v>9.8544536221071923E-5</v>
      </c>
      <c r="GO6" s="179">
        <f t="shared" si="90"/>
        <v>7.0114691668856223E-5</v>
      </c>
      <c r="GP6" s="179">
        <f t="shared" si="91"/>
        <v>4.9327065521798454E-5</v>
      </c>
      <c r="GQ6" s="179">
        <f t="shared" si="92"/>
        <v>3.4313206518176612E-5</v>
      </c>
      <c r="GR6" s="179">
        <f t="shared" si="93"/>
        <v>2.3601363895532071E-5</v>
      </c>
      <c r="GS6" s="179">
        <f t="shared" si="94"/>
        <v>1.6051390882578251E-5</v>
      </c>
      <c r="GT6" s="179">
        <f t="shared" si="95"/>
        <v>1.0794139172637672E-5</v>
      </c>
      <c r="GU6" s="179">
        <f t="shared" si="96"/>
        <v>7.1773335335368642E-6</v>
      </c>
      <c r="GV6" s="179">
        <f t="shared" si="97"/>
        <v>4.7188700372542372E-6</v>
      </c>
      <c r="GW6" s="179">
        <f t="shared" si="98"/>
        <v>3.0676985239989531E-6</v>
      </c>
      <c r="GX6" s="179">
        <f t="shared" si="99"/>
        <v>1.971910097820114E-6</v>
      </c>
      <c r="GY6" s="179">
        <f t="shared" si="100"/>
        <v>1.2533181163189935E-6</v>
      </c>
      <c r="GZ6" s="179">
        <f t="shared" si="101"/>
        <v>7.8765366188230354E-7</v>
      </c>
      <c r="HA6" s="179">
        <f t="shared" si="102"/>
        <v>4.8945080634411464E-7</v>
      </c>
      <c r="HB6" s="179">
        <f t="shared" si="103"/>
        <v>3.007340292229166E-7</v>
      </c>
      <c r="HC6" s="179">
        <f t="shared" si="104"/>
        <v>1.8270728765584089E-7</v>
      </c>
      <c r="HD6" s="179">
        <f t="shared" si="105"/>
        <v>1.0975616922855281E-7</v>
      </c>
      <c r="HE6" s="179">
        <f t="shared" si="106"/>
        <v>6.5193122656960368E-8</v>
      </c>
      <c r="HF6" s="179">
        <f t="shared" si="107"/>
        <v>3.8289033098346289E-8</v>
      </c>
      <c r="HG6" s="179">
        <f t="shared" si="108"/>
        <v>2.2235494276846527E-8</v>
      </c>
      <c r="HH6" s="179">
        <f t="shared" si="109"/>
        <v>1.276788461362337E-8</v>
      </c>
      <c r="HI6" s="179">
        <f t="shared" si="110"/>
        <v>7.2492133785336435E-9</v>
      </c>
      <c r="HJ6" s="179">
        <f t="shared" si="111"/>
        <v>4.0697018174910454E-9</v>
      </c>
      <c r="HK6" s="179">
        <f t="shared" si="112"/>
        <v>2.2590927912103548E-9</v>
      </c>
      <c r="HL6" s="179">
        <f t="shared" si="113"/>
        <v>1.2399532810426113E-9</v>
      </c>
      <c r="HM6" s="179">
        <f t="shared" si="114"/>
        <v>6.729400053652179E-10</v>
      </c>
      <c r="HN6" s="179">
        <f t="shared" si="115"/>
        <v>3.6111634427333826E-10</v>
      </c>
      <c r="HO6" s="179">
        <f t="shared" si="116"/>
        <v>1.9160979927466283E-10</v>
      </c>
    </row>
    <row r="7" spans="1:224" x14ac:dyDescent="0.25">
      <c r="A7" s="4">
        <v>4</v>
      </c>
      <c r="B7" s="103">
        <v>60</v>
      </c>
      <c r="C7" s="103">
        <v>120</v>
      </c>
      <c r="D7" s="103">
        <v>240</v>
      </c>
      <c r="E7" s="38">
        <f t="shared" si="8"/>
        <v>1</v>
      </c>
      <c r="F7" s="38">
        <f t="shared" si="9"/>
        <v>0.5</v>
      </c>
      <c r="G7" s="81">
        <f t="shared" si="10"/>
        <v>130</v>
      </c>
      <c r="H7" s="24" t="s">
        <v>1</v>
      </c>
      <c r="I7" s="61"/>
      <c r="J7" s="82">
        <f>IF(AND(B7&gt;0,C7&gt;0,D7&gt;0,NOT(ISBLANK(H7))),(D7-B7)*VLOOKUP(H7,VLookups!$A$2:$B$8,2,FALSE),"")</f>
        <v>36</v>
      </c>
      <c r="K7" s="83">
        <f t="shared" si="11"/>
        <v>1296</v>
      </c>
      <c r="L7" s="103">
        <v>150</v>
      </c>
      <c r="M7" s="34">
        <f>IF(AND(L7&gt;0,C7&gt;0,J7&gt;0,NOT(ISBLANK(H7))),ABS(VLOOKUP($L$1,VLookups!$A$38:$B$39,2,FALSE)-_xlfn.NORM.DIST(L7,G7,J7,TRUE)),"")</f>
        <v>0.7107426392460281</v>
      </c>
      <c r="N7" s="102">
        <f>IF(AND($B7&gt;0,$C7&gt;0,$D7&gt;0,NOT(ISBLANK($H7))),_xlfn.NORM.INV(ABS(VLOOKUP($L$1,VLookups!$A$38:$B$39,2,FALSE)-N$3),$G7,$J7),"")</f>
        <v>83.864143640394389</v>
      </c>
      <c r="O7" s="101">
        <f>IF(AND($B7&gt;0,$C7&gt;0,$D7&gt;0,NOT(ISBLANK($H7))),_xlfn.NORM.INV(ABS(VLOOKUP($L$1,VLookups!$A$38:$B$39,2,FALSE)-O$3),$G7,$J7),"")</f>
        <v>176.13585635960561</v>
      </c>
      <c r="P7" s="102">
        <f>IF(AND($B7&gt;0,$C7&gt;0,$D7&gt;0,NOT(ISBLANK($H7))),_xlfn.NORM.INV(ABS(VLOOKUP($L$1,VLookups!$A$38:$B$39,2,FALSE)-P$3),$G7,$J7),"")</f>
        <v>167.31160202177642</v>
      </c>
      <c r="Q7" s="101">
        <f>IF(AND($B7&gt;0,$C7&gt;0,$D7&gt;0,NOT(ISBLANK($H7))),_xlfn.NORM.INV(ABS(VLOOKUP($L$1,VLookups!$A$38:$B$39,2,FALSE)-Q$3),$G7,$J7),"")</f>
        <v>160.29836440862493</v>
      </c>
      <c r="R7" s="102">
        <f>IF(AND($B7&gt;0,$C7&gt;0,$D7&gt;0,NOT(ISBLANK($H7))),_xlfn.NORM.INV(ABS(VLOOKUP($L$1,VLookups!$A$38:$B$39,2,FALSE)-R$3),$G7,$J7),"")</f>
        <v>154.28163100705893</v>
      </c>
      <c r="S7" s="101">
        <f>IF(AND($B7&gt;0,$C7&gt;0,$D7&gt;0,NOT(ISBLANK($H7))),_xlfn.NORM.INV(ABS(VLOOKUP($L$1,VLookups!$A$38:$B$39,2,FALSE)-S$3),$G7,$J7),"")</f>
        <v>148.87841845748946</v>
      </c>
      <c r="T7" s="5"/>
      <c r="U7" s="178">
        <f t="shared" si="12"/>
        <v>3</v>
      </c>
      <c r="V7" s="52">
        <f t="shared" si="13"/>
        <v>0</v>
      </c>
      <c r="W7" s="52">
        <f t="shared" si="13"/>
        <v>3</v>
      </c>
      <c r="X7" s="52">
        <f t="shared" si="13"/>
        <v>6</v>
      </c>
      <c r="Y7" s="52">
        <f t="shared" si="13"/>
        <v>9</v>
      </c>
      <c r="Z7" s="52">
        <f t="shared" si="13"/>
        <v>12</v>
      </c>
      <c r="AA7" s="52">
        <f t="shared" si="13"/>
        <v>15</v>
      </c>
      <c r="AB7" s="52">
        <f t="shared" si="13"/>
        <v>18</v>
      </c>
      <c r="AC7" s="52">
        <f t="shared" si="13"/>
        <v>21</v>
      </c>
      <c r="AD7" s="52">
        <f t="shared" si="13"/>
        <v>24</v>
      </c>
      <c r="AE7" s="52">
        <f t="shared" si="13"/>
        <v>27</v>
      </c>
      <c r="AF7" s="52">
        <f t="shared" si="13"/>
        <v>30</v>
      </c>
      <c r="AG7" s="52">
        <f t="shared" si="13"/>
        <v>33</v>
      </c>
      <c r="AH7" s="52">
        <f t="shared" si="13"/>
        <v>36</v>
      </c>
      <c r="AI7" s="52">
        <f t="shared" si="13"/>
        <v>39</v>
      </c>
      <c r="AJ7" s="52">
        <f t="shared" si="13"/>
        <v>42</v>
      </c>
      <c r="AK7" s="52">
        <f t="shared" si="13"/>
        <v>45</v>
      </c>
      <c r="AL7" s="52">
        <f t="shared" si="13"/>
        <v>48</v>
      </c>
      <c r="AM7" s="52">
        <f t="shared" si="13"/>
        <v>51</v>
      </c>
      <c r="AN7" s="52">
        <f t="shared" si="13"/>
        <v>54</v>
      </c>
      <c r="AO7" s="52">
        <f t="shared" si="13"/>
        <v>57</v>
      </c>
      <c r="AP7" s="52">
        <f t="shared" si="14"/>
        <v>60</v>
      </c>
      <c r="AQ7" s="52">
        <f t="shared" si="15"/>
        <v>63</v>
      </c>
      <c r="AR7" s="52">
        <f t="shared" si="15"/>
        <v>66</v>
      </c>
      <c r="AS7" s="52">
        <f t="shared" si="15"/>
        <v>69</v>
      </c>
      <c r="AT7" s="52">
        <f t="shared" si="15"/>
        <v>72</v>
      </c>
      <c r="AU7" s="52">
        <f t="shared" si="15"/>
        <v>75</v>
      </c>
      <c r="AV7" s="52">
        <f t="shared" si="15"/>
        <v>78</v>
      </c>
      <c r="AW7" s="52">
        <f t="shared" si="15"/>
        <v>81</v>
      </c>
      <c r="AX7" s="52">
        <f t="shared" si="15"/>
        <v>84</v>
      </c>
      <c r="AY7" s="52">
        <f t="shared" si="15"/>
        <v>87</v>
      </c>
      <c r="AZ7" s="52">
        <f t="shared" si="15"/>
        <v>90</v>
      </c>
      <c r="BA7" s="52">
        <f t="shared" si="15"/>
        <v>93</v>
      </c>
      <c r="BB7" s="52">
        <f t="shared" si="15"/>
        <v>96</v>
      </c>
      <c r="BC7" s="52">
        <f t="shared" si="15"/>
        <v>99</v>
      </c>
      <c r="BD7" s="52">
        <f t="shared" si="15"/>
        <v>102</v>
      </c>
      <c r="BE7" s="52">
        <f t="shared" si="15"/>
        <v>105</v>
      </c>
      <c r="BF7" s="52">
        <f t="shared" si="15"/>
        <v>108</v>
      </c>
      <c r="BG7" s="52">
        <f t="shared" si="15"/>
        <v>111</v>
      </c>
      <c r="BH7" s="52">
        <f t="shared" si="15"/>
        <v>114</v>
      </c>
      <c r="BI7" s="52">
        <f t="shared" si="15"/>
        <v>117</v>
      </c>
      <c r="BJ7" s="52">
        <f t="shared" si="15"/>
        <v>120</v>
      </c>
      <c r="BK7" s="52">
        <f t="shared" si="15"/>
        <v>123</v>
      </c>
      <c r="BL7" s="52">
        <f t="shared" si="15"/>
        <v>126</v>
      </c>
      <c r="BM7" s="52">
        <f t="shared" si="15"/>
        <v>129</v>
      </c>
      <c r="BN7" s="52">
        <f t="shared" si="15"/>
        <v>132</v>
      </c>
      <c r="BO7" s="52">
        <f t="shared" si="15"/>
        <v>135</v>
      </c>
      <c r="BP7" s="52">
        <f t="shared" si="15"/>
        <v>138</v>
      </c>
      <c r="BQ7" s="52">
        <f t="shared" si="15"/>
        <v>141</v>
      </c>
      <c r="BR7" s="52">
        <f t="shared" si="15"/>
        <v>144</v>
      </c>
      <c r="BS7" s="52">
        <f t="shared" si="15"/>
        <v>147</v>
      </c>
      <c r="BT7" s="52">
        <f t="shared" si="15"/>
        <v>150</v>
      </c>
      <c r="BU7" s="52">
        <f t="shared" si="15"/>
        <v>153</v>
      </c>
      <c r="BV7" s="52">
        <f t="shared" si="15"/>
        <v>156</v>
      </c>
      <c r="BW7" s="52">
        <f t="shared" si="15"/>
        <v>159</v>
      </c>
      <c r="BX7" s="52">
        <f t="shared" si="15"/>
        <v>162</v>
      </c>
      <c r="BY7" s="52">
        <f t="shared" si="15"/>
        <v>165</v>
      </c>
      <c r="BZ7" s="52">
        <f t="shared" si="15"/>
        <v>168</v>
      </c>
      <c r="CA7" s="52">
        <f t="shared" si="15"/>
        <v>171</v>
      </c>
      <c r="CB7" s="52">
        <f t="shared" si="15"/>
        <v>174</v>
      </c>
      <c r="CC7" s="52">
        <f t="shared" si="15"/>
        <v>177</v>
      </c>
      <c r="CD7" s="52">
        <f t="shared" si="15"/>
        <v>180</v>
      </c>
      <c r="CE7" s="52">
        <f t="shared" si="15"/>
        <v>183</v>
      </c>
      <c r="CF7" s="52">
        <f t="shared" si="15"/>
        <v>186</v>
      </c>
      <c r="CG7" s="52">
        <f t="shared" si="15"/>
        <v>189</v>
      </c>
      <c r="CH7" s="52">
        <f t="shared" si="15"/>
        <v>192</v>
      </c>
      <c r="CI7" s="52">
        <f t="shared" si="15"/>
        <v>195</v>
      </c>
      <c r="CJ7" s="52">
        <f t="shared" si="15"/>
        <v>198</v>
      </c>
      <c r="CK7" s="52">
        <f t="shared" si="15"/>
        <v>201</v>
      </c>
      <c r="CL7" s="52">
        <f t="shared" si="15"/>
        <v>204</v>
      </c>
      <c r="CM7" s="52">
        <f t="shared" si="15"/>
        <v>207</v>
      </c>
      <c r="CN7" s="52">
        <f t="shared" si="15"/>
        <v>210</v>
      </c>
      <c r="CO7" s="52">
        <f t="shared" si="15"/>
        <v>213</v>
      </c>
      <c r="CP7" s="52">
        <f t="shared" si="15"/>
        <v>216</v>
      </c>
      <c r="CQ7" s="52">
        <f t="shared" si="15"/>
        <v>219</v>
      </c>
      <c r="CR7" s="52">
        <f t="shared" si="15"/>
        <v>222</v>
      </c>
      <c r="CS7" s="52">
        <f t="shared" si="15"/>
        <v>225</v>
      </c>
      <c r="CT7" s="52">
        <f t="shared" si="15"/>
        <v>228</v>
      </c>
      <c r="CU7" s="52">
        <f t="shared" si="15"/>
        <v>231</v>
      </c>
      <c r="CV7" s="52">
        <f t="shared" si="15"/>
        <v>234</v>
      </c>
      <c r="CW7" s="52">
        <f t="shared" si="15"/>
        <v>237</v>
      </c>
      <c r="CX7" s="52">
        <f t="shared" si="15"/>
        <v>240</v>
      </c>
      <c r="CY7" s="52">
        <f t="shared" si="15"/>
        <v>243</v>
      </c>
      <c r="CZ7" s="52">
        <f t="shared" si="15"/>
        <v>246</v>
      </c>
      <c r="DA7" s="52">
        <f t="shared" si="15"/>
        <v>249</v>
      </c>
      <c r="DB7" s="52">
        <f t="shared" si="15"/>
        <v>252</v>
      </c>
      <c r="DC7" s="52">
        <f t="shared" si="2"/>
        <v>255</v>
      </c>
      <c r="DD7" s="52">
        <f t="shared" si="3"/>
        <v>258</v>
      </c>
      <c r="DE7" s="52">
        <f t="shared" si="3"/>
        <v>261</v>
      </c>
      <c r="DF7" s="52">
        <f t="shared" si="3"/>
        <v>264</v>
      </c>
      <c r="DG7" s="52">
        <f t="shared" si="3"/>
        <v>267</v>
      </c>
      <c r="DH7" s="52">
        <f t="shared" si="3"/>
        <v>270</v>
      </c>
      <c r="DI7" s="52">
        <f t="shared" si="3"/>
        <v>273</v>
      </c>
      <c r="DJ7" s="52">
        <f t="shared" si="3"/>
        <v>276</v>
      </c>
      <c r="DK7" s="52">
        <f t="shared" si="3"/>
        <v>279</v>
      </c>
      <c r="DL7" s="52">
        <f t="shared" si="3"/>
        <v>282</v>
      </c>
      <c r="DM7" s="52">
        <f t="shared" si="3"/>
        <v>285</v>
      </c>
      <c r="DN7" s="52">
        <f t="shared" si="3"/>
        <v>288</v>
      </c>
      <c r="DO7" s="52">
        <f t="shared" si="3"/>
        <v>291</v>
      </c>
      <c r="DP7" s="52">
        <f t="shared" si="3"/>
        <v>294</v>
      </c>
      <c r="DQ7" s="52">
        <f t="shared" si="3"/>
        <v>297</v>
      </c>
      <c r="DR7" s="52">
        <f t="shared" si="3"/>
        <v>300</v>
      </c>
      <c r="DS7" s="179">
        <f t="shared" si="16"/>
        <v>1.6329795074908304E-5</v>
      </c>
      <c r="DT7" s="179">
        <f t="shared" si="17"/>
        <v>2.1986861306448278E-5</v>
      </c>
      <c r="DU7" s="179">
        <f t="shared" si="18"/>
        <v>2.9398813631823816E-5</v>
      </c>
      <c r="DV7" s="179">
        <f t="shared" si="19"/>
        <v>3.9037359975744924E-5</v>
      </c>
      <c r="DW7" s="179">
        <f t="shared" si="20"/>
        <v>5.1477226503673085E-5</v>
      </c>
      <c r="DX7" s="179">
        <f t="shared" si="21"/>
        <v>6.7411486886665637E-5</v>
      </c>
      <c r="DY7" s="179">
        <f t="shared" si="22"/>
        <v>8.7667119900501229E-5</v>
      </c>
      <c r="DZ7" s="179">
        <f t="shared" si="23"/>
        <v>1.1322012702074106E-4</v>
      </c>
      <c r="EA7" s="179">
        <f t="shared" si="24"/>
        <v>1.4520935709154927E-4</v>
      </c>
      <c r="EB7" s="179">
        <f t="shared" si="25"/>
        <v>1.8494799755040258E-4</v>
      </c>
      <c r="EC7" s="179">
        <f t="shared" si="26"/>
        <v>2.3393151344773205E-4</v>
      </c>
      <c r="ED7" s="179">
        <f t="shared" si="27"/>
        <v>2.9384066193214887E-4</v>
      </c>
      <c r="EE7" s="179">
        <f t="shared" si="28"/>
        <v>3.6653809880953132E-4</v>
      </c>
      <c r="EF7" s="179">
        <f t="shared" si="29"/>
        <v>4.540570447557629E-4</v>
      </c>
      <c r="EG7" s="179">
        <f t="shared" si="30"/>
        <v>5.585805117940952E-4</v>
      </c>
      <c r="EH7" s="179">
        <f t="shared" si="31"/>
        <v>6.8240972469227638E-4</v>
      </c>
      <c r="EI7" s="179">
        <f t="shared" si="32"/>
        <v>8.2792062298887121E-4</v>
      </c>
      <c r="EJ7" s="179">
        <f t="shared" si="33"/>
        <v>9.975077083735559E-4</v>
      </c>
      <c r="EK7" s="179">
        <f t="shared" si="34"/>
        <v>1.1935150128877003E-3</v>
      </c>
      <c r="EL7" s="179">
        <f t="shared" si="35"/>
        <v>1.4181546004699899E-3</v>
      </c>
      <c r="EM7" s="179">
        <f t="shared" si="36"/>
        <v>1.6734137615569426E-3</v>
      </c>
      <c r="EN7" s="179">
        <f t="shared" si="37"/>
        <v>1.9609528898088375E-3</v>
      </c>
      <c r="EO7" s="179">
        <f t="shared" si="38"/>
        <v>2.2819969017334957E-3</v>
      </c>
      <c r="EP7" s="179">
        <f t="shared" si="39"/>
        <v>2.6372239232310287E-3</v>
      </c>
      <c r="EQ7" s="179">
        <f t="shared" si="40"/>
        <v>3.0266557622220026E-3</v>
      </c>
      <c r="ER7" s="179">
        <f t="shared" si="41"/>
        <v>3.4495553482977088E-3</v>
      </c>
      <c r="ES7" s="179">
        <f t="shared" si="42"/>
        <v>3.9043367822609583E-3</v>
      </c>
      <c r="ET7" s="179">
        <f t="shared" si="43"/>
        <v>4.388493838007281E-3</v>
      </c>
      <c r="EU7" s="179">
        <f t="shared" si="44"/>
        <v>4.8985526436170733E-3</v>
      </c>
      <c r="EV7" s="179">
        <f t="shared" si="45"/>
        <v>5.4300538003992501E-3</v>
      </c>
      <c r="EW7" s="179">
        <f t="shared" si="46"/>
        <v>5.9775683611953071E-3</v>
      </c>
      <c r="EX7" s="179">
        <f t="shared" si="47"/>
        <v>6.5347508905366572E-3</v>
      </c>
      <c r="EY7" s="179">
        <f t="shared" si="48"/>
        <v>7.0944313045383598E-3</v>
      </c>
      <c r="EZ7" s="179">
        <f t="shared" si="49"/>
        <v>7.6487454007103713E-3</v>
      </c>
      <c r="FA7" s="179">
        <f t="shared" si="50"/>
        <v>8.1893020259688094E-3</v>
      </c>
      <c r="FB7" s="179">
        <f t="shared" si="51"/>
        <v>8.7073828052701627E-3</v>
      </c>
      <c r="FC7" s="179">
        <f t="shared" si="52"/>
        <v>9.1941683885081744E-3</v>
      </c>
      <c r="FD7" s="179">
        <f t="shared" si="53"/>
        <v>9.6409834009222421E-3</v>
      </c>
      <c r="FE7" s="179">
        <f t="shared" si="54"/>
        <v>1.0039550830076209E-2</v>
      </c>
      <c r="FF7" s="179">
        <f t="shared" si="55"/>
        <v>1.0382245564533342E-2</v>
      </c>
      <c r="FG7" s="179">
        <f t="shared" si="56"/>
        <v>1.0662336306184675E-2</v>
      </c>
      <c r="FH7" s="179">
        <f t="shared" si="57"/>
        <v>1.0874205168326337E-2</v>
      </c>
      <c r="FI7" s="179">
        <f t="shared" si="58"/>
        <v>1.1013534965419111E-2</v>
      </c>
      <c r="FJ7" s="179">
        <f t="shared" si="59"/>
        <v>1.1077455476966251E-2</v>
      </c>
      <c r="FK7" s="179">
        <f t="shared" si="60"/>
        <v>1.1064641764715152E-2</v>
      </c>
      <c r="FL7" s="179">
        <f t="shared" si="61"/>
        <v>1.0975359839182098E-2</v>
      </c>
      <c r="FM7" s="179">
        <f t="shared" si="62"/>
        <v>1.0811457476992954E-2</v>
      </c>
      <c r="FN7" s="179">
        <f t="shared" si="63"/>
        <v>1.057630063179593E-2</v>
      </c>
      <c r="FO7" s="179">
        <f t="shared" si="64"/>
        <v>1.0274658495381535E-2</v>
      </c>
      <c r="FP7" s="179">
        <f t="shared" si="65"/>
        <v>9.9125426910500799E-3</v>
      </c>
      <c r="FQ7" s="179">
        <f t="shared" si="66"/>
        <v>9.4970081712813671E-3</v>
      </c>
      <c r="FR7" s="179">
        <f t="shared" si="67"/>
        <v>9.0359250244874158E-3</v>
      </c>
      <c r="FS7" s="179">
        <f t="shared" si="68"/>
        <v>8.5377314828399102E-3</v>
      </c>
      <c r="FT7" s="179">
        <f t="shared" si="69"/>
        <v>8.011178916028221E-3</v>
      </c>
      <c r="FU7" s="179">
        <f t="shared" si="70"/>
        <v>7.4650794872589991E-3</v>
      </c>
      <c r="FV7" s="179">
        <f t="shared" si="71"/>
        <v>6.9080664714829621E-3</v>
      </c>
      <c r="FW7" s="179">
        <f t="shared" si="72"/>
        <v>6.3483760617395824E-3</v>
      </c>
      <c r="FX7" s="179">
        <f t="shared" si="73"/>
        <v>5.7936579170247875E-3</v>
      </c>
      <c r="FY7" s="179">
        <f t="shared" si="74"/>
        <v>5.2508198539808959E-3</v>
      </c>
      <c r="FZ7" s="179">
        <f t="shared" si="75"/>
        <v>4.7259100850930375E-3</v>
      </c>
      <c r="GA7" s="179">
        <f t="shared" si="76"/>
        <v>4.2240383882154358E-3</v>
      </c>
      <c r="GB7" s="179">
        <f t="shared" si="77"/>
        <v>3.7493356771123908E-3</v>
      </c>
      <c r="GC7" s="179">
        <f t="shared" si="78"/>
        <v>3.3049497340021257E-3</v>
      </c>
      <c r="GD7" s="179">
        <f t="shared" si="79"/>
        <v>2.8930734433986853E-3</v>
      </c>
      <c r="GE7" s="179">
        <f t="shared" si="80"/>
        <v>2.5150007857153642E-3</v>
      </c>
      <c r="GF7" s="179">
        <f t="shared" si="81"/>
        <v>2.1712051351635651E-3</v>
      </c>
      <c r="GG7" s="179">
        <f t="shared" si="82"/>
        <v>1.8614340588461174E-3</v>
      </c>
      <c r="GH7" s="179">
        <f t="shared" si="83"/>
        <v>1.5848148084492118E-3</v>
      </c>
      <c r="GI7" s="179">
        <f t="shared" si="84"/>
        <v>1.3399649894343536E-3</v>
      </c>
      <c r="GJ7" s="179">
        <f t="shared" si="85"/>
        <v>1.1251034284327746E-3</v>
      </c>
      <c r="GK7" s="179">
        <f t="shared" si="86"/>
        <v>9.3815697320196205E-4</v>
      </c>
      <c r="GL7" s="179">
        <f t="shared" si="87"/>
        <v>7.7685978440108854E-4</v>
      </c>
      <c r="GM7" s="179">
        <f t="shared" si="88"/>
        <v>6.3884255075713178E-4</v>
      </c>
      <c r="GN7" s="179">
        <f t="shared" si="89"/>
        <v>5.2170992191560969E-4</v>
      </c>
      <c r="GO7" s="179">
        <f t="shared" si="90"/>
        <v>4.2310525908615797E-4</v>
      </c>
      <c r="GP7" s="179">
        <f t="shared" si="91"/>
        <v>3.4076251658262795E-4</v>
      </c>
      <c r="GQ7" s="179">
        <f t="shared" si="92"/>
        <v>2.7254566354948891E-4</v>
      </c>
      <c r="GR7" s="179">
        <f t="shared" si="93"/>
        <v>2.1647652210933215E-4</v>
      </c>
      <c r="GS7" s="179">
        <f t="shared" si="94"/>
        <v>1.7075223371142807E-4</v>
      </c>
      <c r="GT7" s="179">
        <f t="shared" si="95"/>
        <v>1.3375377600192344E-4</v>
      </c>
      <c r="GU7" s="179">
        <f t="shared" si="96"/>
        <v>1.0404705094438527E-4</v>
      </c>
      <c r="GV7" s="179">
        <f t="shared" si="97"/>
        <v>8.0378068402376491E-5</v>
      </c>
      <c r="GW7" s="179">
        <f t="shared" si="98"/>
        <v>6.1663677459902787E-5</v>
      </c>
      <c r="GX7" s="179">
        <f t="shared" si="99"/>
        <v>4.6979170417601199E-5</v>
      </c>
      <c r="GY7" s="179">
        <f t="shared" si="100"/>
        <v>3.5543920738837992E-5</v>
      </c>
      <c r="GZ7" s="179">
        <f t="shared" si="101"/>
        <v>2.6706033296922827E-5</v>
      </c>
      <c r="HA7" s="179">
        <f t="shared" si="102"/>
        <v>1.9926797461647409E-5</v>
      </c>
      <c r="HB7" s="179">
        <f t="shared" si="103"/>
        <v>1.4765552195754002E-5</v>
      </c>
      <c r="HC7" s="179">
        <f t="shared" si="104"/>
        <v>1.0865405671825112E-5</v>
      </c>
      <c r="HD7" s="179">
        <f t="shared" si="105"/>
        <v>7.9401053473053609E-6</v>
      </c>
      <c r="HE7" s="179">
        <f t="shared" si="106"/>
        <v>5.7622307991089074E-6</v>
      </c>
      <c r="HF7" s="179">
        <f t="shared" si="107"/>
        <v>4.1527816837612768E-6</v>
      </c>
      <c r="HG7" s="179">
        <f t="shared" si="108"/>
        <v>2.9721561153819935E-6</v>
      </c>
      <c r="HH7" s="179">
        <f t="shared" si="109"/>
        <v>2.1124585716835893E-6</v>
      </c>
      <c r="HI7" s="179">
        <f t="shared" si="110"/>
        <v>1.4910384736748757E-6</v>
      </c>
      <c r="HJ7" s="179">
        <f t="shared" si="111"/>
        <v>1.0451378235824019E-6</v>
      </c>
      <c r="HK7" s="179">
        <f t="shared" si="112"/>
        <v>7.2751566086740734E-7</v>
      </c>
      <c r="HL7" s="179">
        <f t="shared" si="113"/>
        <v>5.0291570060132084E-7</v>
      </c>
      <c r="HM7" s="179">
        <f t="shared" si="114"/>
        <v>3.4524874436935427E-7</v>
      </c>
      <c r="HN7" s="179">
        <f t="shared" si="115"/>
        <v>2.3537107317275396E-7</v>
      </c>
      <c r="HO7" s="179">
        <f t="shared" si="116"/>
        <v>1.5935222556099771E-7</v>
      </c>
    </row>
    <row r="8" spans="1:224" x14ac:dyDescent="0.25">
      <c r="A8" s="4">
        <v>5</v>
      </c>
      <c r="B8" s="103">
        <v>60</v>
      </c>
      <c r="C8" s="103">
        <v>120</v>
      </c>
      <c r="D8" s="103">
        <v>240</v>
      </c>
      <c r="E8" s="38">
        <f t="shared" si="8"/>
        <v>1</v>
      </c>
      <c r="F8" s="38">
        <f t="shared" si="9"/>
        <v>0.5</v>
      </c>
      <c r="G8" s="81">
        <f t="shared" si="10"/>
        <v>130</v>
      </c>
      <c r="H8" s="24" t="s">
        <v>4</v>
      </c>
      <c r="I8" s="61"/>
      <c r="J8" s="82">
        <f>IF(AND(B8&gt;0,C8&gt;0,D8&gt;0,NOT(ISBLANK(H8))),(D8-B8)*VLOOKUP(H8,VLookups!$A$2:$B$8,2,FALSE),"")</f>
        <v>48.372115213907882</v>
      </c>
      <c r="K8" s="83">
        <f t="shared" si="11"/>
        <v>2339.8615302675785</v>
      </c>
      <c r="L8" s="103">
        <v>150</v>
      </c>
      <c r="M8" s="34">
        <f>IF(AND(L8&gt;0,C8&gt;0,J8&gt;0,NOT(ISBLANK(H8))),ABS(VLOOKUP($L$1,VLookups!$A$38:$B$39,2,FALSE)-_xlfn.NORM.DIST(L8,G8,J8,TRUE)),"")</f>
        <v>0.6603656825340718</v>
      </c>
      <c r="N8" s="102">
        <f>IF(AND($B8&gt;0,$C8&gt;0,$D8&gt;0,NOT(ISBLANK($H8))),_xlfn.NORM.INV(ABS(VLOOKUP($L$1,VLookups!$A$38:$B$39,2,FALSE)-N$3),$G8,$J8),"")</f>
        <v>68.008640018912558</v>
      </c>
      <c r="O8" s="101">
        <f>IF(AND($B8&gt;0,$C8&gt;0,$D8&gt;0,NOT(ISBLANK($H8))),_xlfn.NORM.INV(ABS(VLOOKUP($L$1,VLookups!$A$38:$B$39,2,FALSE)-O$3),$G8,$J8),"")</f>
        <v>191.99135998108744</v>
      </c>
      <c r="P8" s="102">
        <f>IF(AND($B8&gt;0,$C8&gt;0,$D8&gt;0,NOT(ISBLANK($H8))),_xlfn.NORM.INV(ABS(VLOOKUP($L$1,VLookups!$A$38:$B$39,2,FALSE)-P$3),$G8,$J8),"")</f>
        <v>180.13447532813467</v>
      </c>
      <c r="Q8" s="101">
        <f>IF(AND($B8&gt;0,$C8&gt;0,$D8&gt;0,NOT(ISBLANK($H8))),_xlfn.NORM.INV(ABS(VLOOKUP($L$1,VLookups!$A$38:$B$39,2,FALSE)-Q$3),$G8,$J8),"")</f>
        <v>170.71099927686032</v>
      </c>
      <c r="R8" s="102">
        <f>IF(AND($B8&gt;0,$C8&gt;0,$D8&gt;0,NOT(ISBLANK($H8))),_xlfn.NORM.INV(ABS(VLOOKUP($L$1,VLookups!$A$38:$B$39,2,FALSE)-R$3),$G8,$J8),"")</f>
        <v>162.62649590708483</v>
      </c>
      <c r="S8" s="101">
        <f>IF(AND($B8&gt;0,$C8&gt;0,$D8&gt;0,NOT(ISBLANK($H8))),_xlfn.NORM.INV(ABS(VLOOKUP($L$1,VLookups!$A$38:$B$39,2,FALSE)-S$3),$G8,$J8),"")</f>
        <v>155.36636201894572</v>
      </c>
      <c r="T8" s="5"/>
      <c r="U8" s="178">
        <f t="shared" si="12"/>
        <v>3</v>
      </c>
      <c r="V8" s="52">
        <f t="shared" si="13"/>
        <v>0</v>
      </c>
      <c r="W8" s="52">
        <f t="shared" si="13"/>
        <v>3</v>
      </c>
      <c r="X8" s="52">
        <f t="shared" si="13"/>
        <v>6</v>
      </c>
      <c r="Y8" s="52">
        <f t="shared" si="13"/>
        <v>9</v>
      </c>
      <c r="Z8" s="52">
        <f t="shared" si="13"/>
        <v>12</v>
      </c>
      <c r="AA8" s="52">
        <f t="shared" si="13"/>
        <v>15</v>
      </c>
      <c r="AB8" s="52">
        <f t="shared" si="13"/>
        <v>18</v>
      </c>
      <c r="AC8" s="52">
        <f t="shared" si="13"/>
        <v>21</v>
      </c>
      <c r="AD8" s="52">
        <f t="shared" si="13"/>
        <v>24</v>
      </c>
      <c r="AE8" s="52">
        <f t="shared" si="13"/>
        <v>27</v>
      </c>
      <c r="AF8" s="52">
        <f t="shared" si="13"/>
        <v>30</v>
      </c>
      <c r="AG8" s="52">
        <f t="shared" si="13"/>
        <v>33</v>
      </c>
      <c r="AH8" s="52">
        <f t="shared" si="13"/>
        <v>36</v>
      </c>
      <c r="AI8" s="52">
        <f t="shared" si="13"/>
        <v>39</v>
      </c>
      <c r="AJ8" s="52">
        <f t="shared" si="13"/>
        <v>42</v>
      </c>
      <c r="AK8" s="52">
        <f t="shared" si="13"/>
        <v>45</v>
      </c>
      <c r="AL8" s="52">
        <f t="shared" si="13"/>
        <v>48</v>
      </c>
      <c r="AM8" s="52">
        <f t="shared" si="13"/>
        <v>51</v>
      </c>
      <c r="AN8" s="52">
        <f t="shared" si="13"/>
        <v>54</v>
      </c>
      <c r="AO8" s="52">
        <f t="shared" si="13"/>
        <v>57</v>
      </c>
      <c r="AP8" s="52">
        <f t="shared" si="14"/>
        <v>60</v>
      </c>
      <c r="AQ8" s="52">
        <f t="shared" si="15"/>
        <v>63</v>
      </c>
      <c r="AR8" s="52">
        <f t="shared" si="15"/>
        <v>66</v>
      </c>
      <c r="AS8" s="52">
        <f t="shared" si="15"/>
        <v>69</v>
      </c>
      <c r="AT8" s="52">
        <f t="shared" si="15"/>
        <v>72</v>
      </c>
      <c r="AU8" s="52">
        <f t="shared" si="15"/>
        <v>75</v>
      </c>
      <c r="AV8" s="52">
        <f t="shared" si="15"/>
        <v>78</v>
      </c>
      <c r="AW8" s="52">
        <f t="shared" si="15"/>
        <v>81</v>
      </c>
      <c r="AX8" s="52">
        <f t="shared" si="15"/>
        <v>84</v>
      </c>
      <c r="AY8" s="52">
        <f t="shared" si="15"/>
        <v>87</v>
      </c>
      <c r="AZ8" s="52">
        <f t="shared" si="15"/>
        <v>90</v>
      </c>
      <c r="BA8" s="52">
        <f t="shared" si="15"/>
        <v>93</v>
      </c>
      <c r="BB8" s="52">
        <f t="shared" si="15"/>
        <v>96</v>
      </c>
      <c r="BC8" s="52">
        <f t="shared" si="15"/>
        <v>99</v>
      </c>
      <c r="BD8" s="52">
        <f t="shared" si="15"/>
        <v>102</v>
      </c>
      <c r="BE8" s="52">
        <f t="shared" si="15"/>
        <v>105</v>
      </c>
      <c r="BF8" s="52">
        <f t="shared" si="15"/>
        <v>108</v>
      </c>
      <c r="BG8" s="52">
        <f t="shared" si="15"/>
        <v>111</v>
      </c>
      <c r="BH8" s="52">
        <f t="shared" si="15"/>
        <v>114</v>
      </c>
      <c r="BI8" s="52">
        <f t="shared" si="15"/>
        <v>117</v>
      </c>
      <c r="BJ8" s="52">
        <f t="shared" si="15"/>
        <v>120</v>
      </c>
      <c r="BK8" s="52">
        <f t="shared" si="15"/>
        <v>123</v>
      </c>
      <c r="BL8" s="52">
        <f t="shared" si="15"/>
        <v>126</v>
      </c>
      <c r="BM8" s="52">
        <f t="shared" si="15"/>
        <v>129</v>
      </c>
      <c r="BN8" s="52">
        <f t="shared" si="15"/>
        <v>132</v>
      </c>
      <c r="BO8" s="52">
        <f t="shared" si="15"/>
        <v>135</v>
      </c>
      <c r="BP8" s="52">
        <f t="shared" si="15"/>
        <v>138</v>
      </c>
      <c r="BQ8" s="52">
        <f t="shared" si="15"/>
        <v>141</v>
      </c>
      <c r="BR8" s="52">
        <f t="shared" si="15"/>
        <v>144</v>
      </c>
      <c r="BS8" s="52">
        <f t="shared" si="15"/>
        <v>147</v>
      </c>
      <c r="BT8" s="52">
        <f t="shared" si="15"/>
        <v>150</v>
      </c>
      <c r="BU8" s="52">
        <f t="shared" si="15"/>
        <v>153</v>
      </c>
      <c r="BV8" s="52">
        <f t="shared" si="15"/>
        <v>156</v>
      </c>
      <c r="BW8" s="52">
        <f t="shared" si="15"/>
        <v>159</v>
      </c>
      <c r="BX8" s="52">
        <f t="shared" si="15"/>
        <v>162</v>
      </c>
      <c r="BY8" s="52">
        <f t="shared" si="15"/>
        <v>165</v>
      </c>
      <c r="BZ8" s="52">
        <f t="shared" si="15"/>
        <v>168</v>
      </c>
      <c r="CA8" s="52">
        <f t="shared" si="15"/>
        <v>171</v>
      </c>
      <c r="CB8" s="52">
        <f t="shared" si="15"/>
        <v>174</v>
      </c>
      <c r="CC8" s="52">
        <f t="shared" si="15"/>
        <v>177</v>
      </c>
      <c r="CD8" s="52">
        <f t="shared" si="15"/>
        <v>180</v>
      </c>
      <c r="CE8" s="52">
        <f t="shared" si="15"/>
        <v>183</v>
      </c>
      <c r="CF8" s="52">
        <f t="shared" si="15"/>
        <v>186</v>
      </c>
      <c r="CG8" s="52">
        <f t="shared" si="15"/>
        <v>189</v>
      </c>
      <c r="CH8" s="52">
        <f t="shared" si="15"/>
        <v>192</v>
      </c>
      <c r="CI8" s="52">
        <f t="shared" si="15"/>
        <v>195</v>
      </c>
      <c r="CJ8" s="52">
        <f t="shared" si="15"/>
        <v>198</v>
      </c>
      <c r="CK8" s="52">
        <f t="shared" si="15"/>
        <v>201</v>
      </c>
      <c r="CL8" s="52">
        <f t="shared" si="15"/>
        <v>204</v>
      </c>
      <c r="CM8" s="52">
        <f t="shared" si="15"/>
        <v>207</v>
      </c>
      <c r="CN8" s="52">
        <f t="shared" si="15"/>
        <v>210</v>
      </c>
      <c r="CO8" s="52">
        <f t="shared" si="15"/>
        <v>213</v>
      </c>
      <c r="CP8" s="52">
        <f t="shared" si="15"/>
        <v>216</v>
      </c>
      <c r="CQ8" s="52">
        <f t="shared" si="15"/>
        <v>219</v>
      </c>
      <c r="CR8" s="52">
        <f t="shared" si="15"/>
        <v>222</v>
      </c>
      <c r="CS8" s="52">
        <f t="shared" si="15"/>
        <v>225</v>
      </c>
      <c r="CT8" s="52">
        <f t="shared" si="15"/>
        <v>228</v>
      </c>
      <c r="CU8" s="52">
        <f t="shared" si="15"/>
        <v>231</v>
      </c>
      <c r="CV8" s="52">
        <f t="shared" si="15"/>
        <v>234</v>
      </c>
      <c r="CW8" s="52">
        <f t="shared" si="15"/>
        <v>237</v>
      </c>
      <c r="CX8" s="52">
        <f t="shared" si="15"/>
        <v>240</v>
      </c>
      <c r="CY8" s="52">
        <f t="shared" si="15"/>
        <v>243</v>
      </c>
      <c r="CZ8" s="52">
        <f t="shared" si="15"/>
        <v>246</v>
      </c>
      <c r="DA8" s="52">
        <f t="shared" si="15"/>
        <v>249</v>
      </c>
      <c r="DB8" s="52">
        <f t="shared" ref="DB8" si="117">IF(ISNONTEXT($U8),DA8+$U8,"")</f>
        <v>252</v>
      </c>
      <c r="DC8" s="52">
        <f t="shared" si="2"/>
        <v>255</v>
      </c>
      <c r="DD8" s="52">
        <f t="shared" si="3"/>
        <v>258</v>
      </c>
      <c r="DE8" s="52">
        <f t="shared" si="3"/>
        <v>261</v>
      </c>
      <c r="DF8" s="52">
        <f t="shared" si="3"/>
        <v>264</v>
      </c>
      <c r="DG8" s="52">
        <f t="shared" si="3"/>
        <v>267</v>
      </c>
      <c r="DH8" s="52">
        <f t="shared" si="3"/>
        <v>270</v>
      </c>
      <c r="DI8" s="52">
        <f t="shared" si="3"/>
        <v>273</v>
      </c>
      <c r="DJ8" s="52">
        <f t="shared" si="3"/>
        <v>276</v>
      </c>
      <c r="DK8" s="52">
        <f t="shared" si="3"/>
        <v>279</v>
      </c>
      <c r="DL8" s="52">
        <f t="shared" si="3"/>
        <v>282</v>
      </c>
      <c r="DM8" s="52">
        <f t="shared" si="3"/>
        <v>285</v>
      </c>
      <c r="DN8" s="52">
        <f t="shared" si="3"/>
        <v>288</v>
      </c>
      <c r="DO8" s="52">
        <f t="shared" si="3"/>
        <v>291</v>
      </c>
      <c r="DP8" s="52">
        <f t="shared" si="3"/>
        <v>294</v>
      </c>
      <c r="DQ8" s="52">
        <f t="shared" si="3"/>
        <v>297</v>
      </c>
      <c r="DR8" s="52">
        <f t="shared" si="3"/>
        <v>300</v>
      </c>
      <c r="DS8" s="179">
        <f t="shared" si="16"/>
        <v>2.2281095965453985E-4</v>
      </c>
      <c r="DT8" s="179">
        <f t="shared" si="17"/>
        <v>2.6271690259360692E-4</v>
      </c>
      <c r="DU8" s="179">
        <f t="shared" si="18"/>
        <v>3.0858088408292251E-4</v>
      </c>
      <c r="DV8" s="179">
        <f t="shared" si="19"/>
        <v>3.6106015187367479E-4</v>
      </c>
      <c r="DW8" s="179">
        <f t="shared" si="20"/>
        <v>4.2084254645644129E-4</v>
      </c>
      <c r="DX8" s="179">
        <f t="shared" si="21"/>
        <v>4.8864027168167665E-4</v>
      </c>
      <c r="DY8" s="179">
        <f t="shared" si="22"/>
        <v>5.6518211677463901E-4</v>
      </c>
      <c r="DZ8" s="179">
        <f t="shared" si="23"/>
        <v>6.5120406701535296E-4</v>
      </c>
      <c r="EA8" s="179">
        <f t="shared" si="24"/>
        <v>7.4743827673908283E-4</v>
      </c>
      <c r="EB8" s="179">
        <f t="shared" si="25"/>
        <v>8.546004214125977E-4</v>
      </c>
      <c r="EC8" s="179">
        <f t="shared" si="26"/>
        <v>9.7337549482206577E-4</v>
      </c>
      <c r="ED8" s="179">
        <f t="shared" si="27"/>
        <v>1.1044021719983381E-3</v>
      </c>
      <c r="EE8" s="179">
        <f t="shared" si="28"/>
        <v>1.2482559171829101E-3</v>
      </c>
      <c r="EF8" s="179">
        <f t="shared" si="29"/>
        <v>1.4054310773342123E-3</v>
      </c>
      <c r="EG8" s="179">
        <f t="shared" si="30"/>
        <v>1.5763222634928686E-3</v>
      </c>
      <c r="EH8" s="179">
        <f t="shared" si="31"/>
        <v>1.761205382582275E-3</v>
      </c>
      <c r="EI8" s="179">
        <f t="shared" si="32"/>
        <v>1.9602187385036017E-3</v>
      </c>
      <c r="EJ8" s="179">
        <f t="shared" si="33"/>
        <v>2.1733446711269945E-3</v>
      </c>
      <c r="EK8" s="179">
        <f t="shared" si="34"/>
        <v>2.4003922423612755E-3</v>
      </c>
      <c r="EL8" s="179">
        <f t="shared" si="35"/>
        <v>2.6409815073340586E-3</v>
      </c>
      <c r="EM8" s="179">
        <f t="shared" si="36"/>
        <v>2.894529923437666E-3</v>
      </c>
      <c r="EN8" s="179">
        <f t="shared" si="37"/>
        <v>3.1602414484982301E-3</v>
      </c>
      <c r="EO8" s="179">
        <f t="shared" si="38"/>
        <v>3.4370988599361535E-3</v>
      </c>
      <c r="EP8" s="179">
        <f t="shared" si="39"/>
        <v>3.7238597883807885E-3</v>
      </c>
      <c r="EQ8" s="179">
        <f t="shared" si="40"/>
        <v>4.0190569013057245E-3</v>
      </c>
      <c r="ER8" s="179">
        <f t="shared" si="41"/>
        <v>4.3210025951225233E-3</v>
      </c>
      <c r="ES8" s="179">
        <f t="shared" si="42"/>
        <v>4.6277984588611954E-3</v>
      </c>
      <c r="ET8" s="179">
        <f t="shared" si="43"/>
        <v>4.9373496609421332E-3</v>
      </c>
      <c r="EU8" s="179">
        <f t="shared" si="44"/>
        <v>5.2473842852779218E-3</v>
      </c>
      <c r="EV8" s="179">
        <f t="shared" si="45"/>
        <v>5.5554775074584091E-3</v>
      </c>
      <c r="EW8" s="179">
        <f t="shared" si="46"/>
        <v>5.8590803601536404E-3</v>
      </c>
      <c r="EX8" s="179">
        <f t="shared" si="47"/>
        <v>6.155552693733593E-3</v>
      </c>
      <c r="EY8" s="179">
        <f t="shared" si="48"/>
        <v>6.4421997984355078E-3</v>
      </c>
      <c r="EZ8" s="179">
        <f t="shared" si="49"/>
        <v>6.7163120233687283E-3</v>
      </c>
      <c r="FA8" s="179">
        <f t="shared" si="50"/>
        <v>6.9752066103560204E-3</v>
      </c>
      <c r="FB8" s="179">
        <f t="shared" si="51"/>
        <v>7.2162708619313166E-3</v>
      </c>
      <c r="FC8" s="179">
        <f t="shared" si="52"/>
        <v>7.4370056871252916E-3</v>
      </c>
      <c r="FD8" s="179">
        <f t="shared" si="53"/>
        <v>7.6350685196550023E-3</v>
      </c>
      <c r="FE8" s="179">
        <f t="shared" si="54"/>
        <v>7.808314583590846E-3</v>
      </c>
      <c r="FF8" s="179">
        <f t="shared" si="55"/>
        <v>7.9548354932620045E-3</v>
      </c>
      <c r="FG8" s="179">
        <f t="shared" si="56"/>
        <v>8.0729942176858312E-3</v>
      </c>
      <c r="FH8" s="179">
        <f t="shared" si="57"/>
        <v>8.1614555145568743E-3</v>
      </c>
      <c r="FI8" s="179">
        <f t="shared" si="58"/>
        <v>8.2192110429714187E-3</v>
      </c>
      <c r="FJ8" s="179">
        <f t="shared" si="59"/>
        <v>8.2455984945810721E-3</v>
      </c>
      <c r="FK8" s="179">
        <f t="shared" si="60"/>
        <v>8.2403142356775819E-3</v>
      </c>
      <c r="FL8" s="179">
        <f t="shared" si="61"/>
        <v>8.203419122806083E-3</v>
      </c>
      <c r="FM8" s="179">
        <f t="shared" si="62"/>
        <v>8.135337336161912E-3</v>
      </c>
      <c r="FN8" s="179">
        <f t="shared" si="63"/>
        <v>8.0368482620397641E-3</v>
      </c>
      <c r="FO8" s="179">
        <f t="shared" si="64"/>
        <v>7.90907164154157E-3</v>
      </c>
      <c r="FP8" s="179">
        <f t="shared" si="65"/>
        <v>7.7534463812239142E-3</v>
      </c>
      <c r="FQ8" s="179">
        <f t="shared" si="66"/>
        <v>7.5717035863037737E-3</v>
      </c>
      <c r="FR8" s="179">
        <f t="shared" si="67"/>
        <v>7.365834522934136E-3</v>
      </c>
      <c r="FS8" s="179">
        <f t="shared" si="68"/>
        <v>7.1380543381898611E-3</v>
      </c>
      <c r="FT8" s="179">
        <f t="shared" si="69"/>
        <v>6.8907624610260367E-3</v>
      </c>
      <c r="FU8" s="179">
        <f t="shared" si="70"/>
        <v>6.6265006719564762E-3</v>
      </c>
      <c r="FV8" s="179">
        <f t="shared" si="71"/>
        <v>6.3479098621193166E-3</v>
      </c>
      <c r="FW8" s="179">
        <f t="shared" si="72"/>
        <v>6.0576865035482123E-3</v>
      </c>
      <c r="FX8" s="179">
        <f t="shared" si="73"/>
        <v>5.7585398228510295E-3</v>
      </c>
      <c r="FY8" s="179">
        <f t="shared" si="74"/>
        <v>5.4531506122334934E-3</v>
      </c>
      <c r="FZ8" s="179">
        <f t="shared" si="75"/>
        <v>5.1441325280054346E-3</v>
      </c>
      <c r="GA8" s="179">
        <f t="shared" si="76"/>
        <v>4.8339966213094198E-3</v>
      </c>
      <c r="GB8" s="179">
        <f t="shared" si="77"/>
        <v>4.5251197233795405E-3</v>
      </c>
      <c r="GC8" s="179">
        <f t="shared" si="78"/>
        <v>4.2197171731459824E-3</v>
      </c>
      <c r="GD8" s="179">
        <f t="shared" si="79"/>
        <v>3.9198202336080974E-3</v>
      </c>
      <c r="GE8" s="179">
        <f t="shared" si="80"/>
        <v>3.6272584002293292E-3</v>
      </c>
      <c r="GF8" s="179">
        <f t="shared" si="81"/>
        <v>3.3436466645433162E-3</v>
      </c>
      <c r="GG8" s="179">
        <f t="shared" si="82"/>
        <v>3.0703776636581861E-3</v>
      </c>
      <c r="GH8" s="179">
        <f t="shared" si="83"/>
        <v>2.8086185252825151E-3</v>
      </c>
      <c r="GI8" s="179">
        <f t="shared" si="84"/>
        <v>2.5593121114531507E-3</v>
      </c>
      <c r="GJ8" s="179">
        <f t="shared" si="85"/>
        <v>2.3231822747287797E-3</v>
      </c>
      <c r="GK8" s="179">
        <f t="shared" si="86"/>
        <v>2.1007426698185006E-3</v>
      </c>
      <c r="GL8" s="179">
        <f t="shared" si="87"/>
        <v>1.8923086122241222E-3</v>
      </c>
      <c r="GM8" s="179">
        <f t="shared" si="88"/>
        <v>1.6980114434951702E-3</v>
      </c>
      <c r="GN8" s="179">
        <f t="shared" si="89"/>
        <v>1.5178148494243082E-3</v>
      </c>
      <c r="GO8" s="179">
        <f t="shared" si="90"/>
        <v>1.3515325816291376E-3</v>
      </c>
      <c r="GP8" s="179">
        <f t="shared" si="91"/>
        <v>1.1988470526487639E-3</v>
      </c>
      <c r="GQ8" s="179">
        <f t="shared" si="92"/>
        <v>1.0593283077207059E-3</v>
      </c>
      <c r="GR8" s="179">
        <f t="shared" si="93"/>
        <v>9.3245292032875337E-4</v>
      </c>
      <c r="GS8" s="179">
        <f t="shared" si="94"/>
        <v>8.1762241082572115E-4</v>
      </c>
      <c r="GT8" s="179">
        <f t="shared" si="95"/>
        <v>7.1418084532215041E-4</v>
      </c>
      <c r="GU8" s="179">
        <f t="shared" si="96"/>
        <v>6.2143133306836193E-4</v>
      </c>
      <c r="GV8" s="179">
        <f t="shared" si="97"/>
        <v>5.3865120239822645E-4</v>
      </c>
      <c r="GW8" s="179">
        <f t="shared" si="98"/>
        <v>4.6510569585486456E-4</v>
      </c>
      <c r="GX8" s="179">
        <f t="shared" si="99"/>
        <v>4.0006008259092888E-4</v>
      </c>
      <c r="GY8" s="179">
        <f t="shared" si="100"/>
        <v>3.4279013907456983E-4</v>
      </c>
      <c r="GZ8" s="179">
        <f t="shared" si="101"/>
        <v>2.9259099643230593E-4</v>
      </c>
      <c r="HA8" s="179">
        <f t="shared" si="102"/>
        <v>2.4878439366476788E-4</v>
      </c>
      <c r="HB8" s="179">
        <f t="shared" si="103"/>
        <v>2.1072441005416087E-4</v>
      </c>
      <c r="HC8" s="179">
        <f t="shared" si="104"/>
        <v>1.778017772180644E-4</v>
      </c>
      <c r="HD8" s="179">
        <f t="shared" si="105"/>
        <v>1.4944689159172237E-4</v>
      </c>
      <c r="HE8" s="179">
        <f t="shared" si="106"/>
        <v>1.251316619992803E-4</v>
      </c>
      <c r="HF8" s="179">
        <f t="shared" si="107"/>
        <v>1.0437033493661E-4</v>
      </c>
      <c r="HG8" s="179">
        <f t="shared" si="108"/>
        <v>8.671944289439181E-5</v>
      </c>
      <c r="HH8" s="179">
        <f t="shared" si="109"/>
        <v>7.1777019241999189E-5</v>
      </c>
      <c r="HI8" s="179">
        <f t="shared" si="110"/>
        <v>5.9181217652779834E-5</v>
      </c>
      <c r="HJ8" s="179">
        <f t="shared" si="111"/>
        <v>4.8608465565628238E-5</v>
      </c>
      <c r="HK8" s="179">
        <f t="shared" si="112"/>
        <v>3.9771270505343415E-5</v>
      </c>
      <c r="HL8" s="179">
        <f t="shared" si="113"/>
        <v>3.2415785932430932E-5</v>
      </c>
      <c r="HM8" s="179">
        <f t="shared" si="114"/>
        <v>2.631923029907169E-5</v>
      </c>
      <c r="HN8" s="179">
        <f t="shared" si="115"/>
        <v>2.1287239706975892E-5</v>
      </c>
      <c r="HO8" s="179">
        <f t="shared" si="116"/>
        <v>1.7151221460933073E-5</v>
      </c>
    </row>
    <row r="9" spans="1:224" x14ac:dyDescent="0.25">
      <c r="A9" s="4">
        <v>6</v>
      </c>
      <c r="B9" s="103">
        <v>60</v>
      </c>
      <c r="C9" s="103">
        <v>120</v>
      </c>
      <c r="D9" s="103">
        <v>240</v>
      </c>
      <c r="E9" s="38">
        <f t="shared" si="8"/>
        <v>1</v>
      </c>
      <c r="F9" s="38">
        <f t="shared" si="9"/>
        <v>0.5</v>
      </c>
      <c r="G9" s="81">
        <f t="shared" si="10"/>
        <v>130</v>
      </c>
      <c r="H9" s="24" t="s">
        <v>2</v>
      </c>
      <c r="I9" s="61"/>
      <c r="J9" s="82">
        <f>IF(AND(B9&gt;0,C9&gt;0,D9&gt;0,NOT(ISBLANK(H9))),(D9-B9)*VLOOKUP(H9,VLookups!$A$2:$B$8,2,FALSE),"")</f>
        <v>60.744230427815765</v>
      </c>
      <c r="K9" s="83">
        <f t="shared" si="11"/>
        <v>3689.8615302675785</v>
      </c>
      <c r="L9" s="103">
        <v>150</v>
      </c>
      <c r="M9" s="34">
        <f>IF(AND(L9&gt;0,C9&gt;0,J9&gt;0,NOT(ISBLANK(H9))),ABS(VLOOKUP($L$1,VLookups!$A$38:$B$39,2,FALSE)-_xlfn.NORM.DIST(L9,G9,J9,TRUE)),"")</f>
        <v>0.62901639781058771</v>
      </c>
      <c r="N9" s="102">
        <f>IF(AND($B9&gt;0,$C9&gt;0,$D9&gt;0,NOT(ISBLANK($H9))),_xlfn.NORM.INV(ABS(VLOOKUP($L$1,VLookups!$A$38:$B$39,2,FALSE)-N$3),$G9,$J9),"")</f>
        <v>52.153136397430742</v>
      </c>
      <c r="O9" s="101">
        <f>IF(AND($B9&gt;0,$C9&gt;0,$D9&gt;0,NOT(ISBLANK($H9))),_xlfn.NORM.INV(ABS(VLOOKUP($L$1,VLookups!$A$38:$B$39,2,FALSE)-O$3),$G9,$J9),"")</f>
        <v>207.84686360256927</v>
      </c>
      <c r="P9" s="102">
        <f>IF(AND($B9&gt;0,$C9&gt;0,$D9&gt;0,NOT(ISBLANK($H9))),_xlfn.NORM.INV(ABS(VLOOKUP($L$1,VLookups!$A$38:$B$39,2,FALSE)-P$3),$G9,$J9),"")</f>
        <v>192.95734863449289</v>
      </c>
      <c r="Q9" s="101">
        <f>IF(AND($B9&gt;0,$C9&gt;0,$D9&gt;0,NOT(ISBLANK($H9))),_xlfn.NORM.INV(ABS(VLOOKUP($L$1,VLookups!$A$38:$B$39,2,FALSE)-Q$3),$G9,$J9),"")</f>
        <v>181.12363414509568</v>
      </c>
      <c r="R9" s="102">
        <f>IF(AND($B9&gt;0,$C9&gt;0,$D9&gt;0,NOT(ISBLANK($H9))),_xlfn.NORM.INV(ABS(VLOOKUP($L$1,VLookups!$A$38:$B$39,2,FALSE)-R$3),$G9,$J9),"")</f>
        <v>170.9713608071107</v>
      </c>
      <c r="S9" s="101">
        <f>IF(AND($B9&gt;0,$C9&gt;0,$D9&gt;0,NOT(ISBLANK($H9))),_xlfn.NORM.INV(ABS(VLOOKUP($L$1,VLookups!$A$38:$B$39,2,FALSE)-S$3),$G9,$J9),"")</f>
        <v>161.85430558040196</v>
      </c>
      <c r="T9" s="5"/>
      <c r="U9" s="178">
        <f t="shared" si="12"/>
        <v>3</v>
      </c>
      <c r="V9" s="52">
        <f t="shared" si="13"/>
        <v>0</v>
      </c>
      <c r="W9" s="52">
        <f t="shared" si="13"/>
        <v>3</v>
      </c>
      <c r="X9" s="52">
        <f t="shared" si="13"/>
        <v>6</v>
      </c>
      <c r="Y9" s="52">
        <f t="shared" si="13"/>
        <v>9</v>
      </c>
      <c r="Z9" s="52">
        <f t="shared" si="13"/>
        <v>12</v>
      </c>
      <c r="AA9" s="52">
        <f t="shared" si="13"/>
        <v>15</v>
      </c>
      <c r="AB9" s="52">
        <f t="shared" si="13"/>
        <v>18</v>
      </c>
      <c r="AC9" s="52">
        <f t="shared" si="13"/>
        <v>21</v>
      </c>
      <c r="AD9" s="52">
        <f t="shared" si="13"/>
        <v>24</v>
      </c>
      <c r="AE9" s="52">
        <f t="shared" si="13"/>
        <v>27</v>
      </c>
      <c r="AF9" s="52">
        <f t="shared" si="13"/>
        <v>30</v>
      </c>
      <c r="AG9" s="52">
        <f t="shared" si="13"/>
        <v>33</v>
      </c>
      <c r="AH9" s="52">
        <f t="shared" si="13"/>
        <v>36</v>
      </c>
      <c r="AI9" s="52">
        <f t="shared" si="13"/>
        <v>39</v>
      </c>
      <c r="AJ9" s="52">
        <f t="shared" si="13"/>
        <v>42</v>
      </c>
      <c r="AK9" s="52">
        <f t="shared" si="13"/>
        <v>45</v>
      </c>
      <c r="AL9" s="52">
        <f t="shared" si="13"/>
        <v>48</v>
      </c>
      <c r="AM9" s="52">
        <f t="shared" si="13"/>
        <v>51</v>
      </c>
      <c r="AN9" s="52">
        <f t="shared" si="13"/>
        <v>54</v>
      </c>
      <c r="AO9" s="52">
        <f t="shared" si="13"/>
        <v>57</v>
      </c>
      <c r="AP9" s="52">
        <f t="shared" si="14"/>
        <v>60</v>
      </c>
      <c r="AQ9" s="52">
        <f t="shared" ref="AQ9:DB12" si="118">IF(ISNONTEXT($U9),AP9+$U9,"")</f>
        <v>63</v>
      </c>
      <c r="AR9" s="52">
        <f t="shared" si="118"/>
        <v>66</v>
      </c>
      <c r="AS9" s="52">
        <f t="shared" si="118"/>
        <v>69</v>
      </c>
      <c r="AT9" s="52">
        <f t="shared" si="118"/>
        <v>72</v>
      </c>
      <c r="AU9" s="52">
        <f t="shared" si="118"/>
        <v>75</v>
      </c>
      <c r="AV9" s="52">
        <f t="shared" si="118"/>
        <v>78</v>
      </c>
      <c r="AW9" s="52">
        <f t="shared" si="118"/>
        <v>81</v>
      </c>
      <c r="AX9" s="52">
        <f t="shared" si="118"/>
        <v>84</v>
      </c>
      <c r="AY9" s="52">
        <f t="shared" si="118"/>
        <v>87</v>
      </c>
      <c r="AZ9" s="52">
        <f t="shared" si="118"/>
        <v>90</v>
      </c>
      <c r="BA9" s="52">
        <f t="shared" si="118"/>
        <v>93</v>
      </c>
      <c r="BB9" s="52">
        <f t="shared" si="118"/>
        <v>96</v>
      </c>
      <c r="BC9" s="52">
        <f t="shared" si="118"/>
        <v>99</v>
      </c>
      <c r="BD9" s="52">
        <f t="shared" si="118"/>
        <v>102</v>
      </c>
      <c r="BE9" s="52">
        <f t="shared" si="118"/>
        <v>105</v>
      </c>
      <c r="BF9" s="52">
        <f t="shared" si="118"/>
        <v>108</v>
      </c>
      <c r="BG9" s="52">
        <f t="shared" si="118"/>
        <v>111</v>
      </c>
      <c r="BH9" s="52">
        <f t="shared" si="118"/>
        <v>114</v>
      </c>
      <c r="BI9" s="52">
        <f t="shared" si="118"/>
        <v>117</v>
      </c>
      <c r="BJ9" s="52">
        <f t="shared" si="118"/>
        <v>120</v>
      </c>
      <c r="BK9" s="52">
        <f t="shared" si="118"/>
        <v>123</v>
      </c>
      <c r="BL9" s="52">
        <f t="shared" si="118"/>
        <v>126</v>
      </c>
      <c r="BM9" s="52">
        <f t="shared" si="118"/>
        <v>129</v>
      </c>
      <c r="BN9" s="52">
        <f t="shared" si="118"/>
        <v>132</v>
      </c>
      <c r="BO9" s="52">
        <f t="shared" si="118"/>
        <v>135</v>
      </c>
      <c r="BP9" s="52">
        <f t="shared" si="118"/>
        <v>138</v>
      </c>
      <c r="BQ9" s="52">
        <f t="shared" si="118"/>
        <v>141</v>
      </c>
      <c r="BR9" s="52">
        <f t="shared" si="118"/>
        <v>144</v>
      </c>
      <c r="BS9" s="52">
        <f t="shared" si="118"/>
        <v>147</v>
      </c>
      <c r="BT9" s="52">
        <f t="shared" si="118"/>
        <v>150</v>
      </c>
      <c r="BU9" s="52">
        <f t="shared" si="118"/>
        <v>153</v>
      </c>
      <c r="BV9" s="52">
        <f t="shared" si="118"/>
        <v>156</v>
      </c>
      <c r="BW9" s="52">
        <f t="shared" si="118"/>
        <v>159</v>
      </c>
      <c r="BX9" s="52">
        <f t="shared" si="118"/>
        <v>162</v>
      </c>
      <c r="BY9" s="52">
        <f t="shared" si="118"/>
        <v>165</v>
      </c>
      <c r="BZ9" s="52">
        <f t="shared" si="118"/>
        <v>168</v>
      </c>
      <c r="CA9" s="52">
        <f t="shared" si="118"/>
        <v>171</v>
      </c>
      <c r="CB9" s="52">
        <f t="shared" si="118"/>
        <v>174</v>
      </c>
      <c r="CC9" s="52">
        <f t="shared" si="118"/>
        <v>177</v>
      </c>
      <c r="CD9" s="52">
        <f t="shared" si="118"/>
        <v>180</v>
      </c>
      <c r="CE9" s="52">
        <f t="shared" si="118"/>
        <v>183</v>
      </c>
      <c r="CF9" s="52">
        <f t="shared" si="118"/>
        <v>186</v>
      </c>
      <c r="CG9" s="52">
        <f t="shared" si="118"/>
        <v>189</v>
      </c>
      <c r="CH9" s="52">
        <f t="shared" si="118"/>
        <v>192</v>
      </c>
      <c r="CI9" s="52">
        <f t="shared" si="118"/>
        <v>195</v>
      </c>
      <c r="CJ9" s="52">
        <f t="shared" si="118"/>
        <v>198</v>
      </c>
      <c r="CK9" s="52">
        <f t="shared" si="118"/>
        <v>201</v>
      </c>
      <c r="CL9" s="52">
        <f t="shared" si="118"/>
        <v>204</v>
      </c>
      <c r="CM9" s="52">
        <f t="shared" si="118"/>
        <v>207</v>
      </c>
      <c r="CN9" s="52">
        <f t="shared" si="118"/>
        <v>210</v>
      </c>
      <c r="CO9" s="52">
        <f t="shared" si="118"/>
        <v>213</v>
      </c>
      <c r="CP9" s="52">
        <f t="shared" si="118"/>
        <v>216</v>
      </c>
      <c r="CQ9" s="52">
        <f t="shared" si="118"/>
        <v>219</v>
      </c>
      <c r="CR9" s="52">
        <f t="shared" si="118"/>
        <v>222</v>
      </c>
      <c r="CS9" s="52">
        <f t="shared" si="118"/>
        <v>225</v>
      </c>
      <c r="CT9" s="52">
        <f t="shared" si="118"/>
        <v>228</v>
      </c>
      <c r="CU9" s="52">
        <f t="shared" si="118"/>
        <v>231</v>
      </c>
      <c r="CV9" s="52">
        <f t="shared" si="118"/>
        <v>234</v>
      </c>
      <c r="CW9" s="52">
        <f t="shared" si="118"/>
        <v>237</v>
      </c>
      <c r="CX9" s="52">
        <f t="shared" si="118"/>
        <v>240</v>
      </c>
      <c r="CY9" s="52">
        <f t="shared" si="118"/>
        <v>243</v>
      </c>
      <c r="CZ9" s="52">
        <f t="shared" si="118"/>
        <v>246</v>
      </c>
      <c r="DA9" s="52">
        <f t="shared" si="118"/>
        <v>249</v>
      </c>
      <c r="DB9" s="52">
        <f t="shared" si="118"/>
        <v>252</v>
      </c>
      <c r="DC9" s="52">
        <f t="shared" si="2"/>
        <v>255</v>
      </c>
      <c r="DD9" s="52">
        <f t="shared" si="3"/>
        <v>258</v>
      </c>
      <c r="DE9" s="52">
        <f t="shared" si="3"/>
        <v>261</v>
      </c>
      <c r="DF9" s="52">
        <f t="shared" si="3"/>
        <v>264</v>
      </c>
      <c r="DG9" s="52">
        <f t="shared" si="3"/>
        <v>267</v>
      </c>
      <c r="DH9" s="52">
        <f t="shared" si="3"/>
        <v>270</v>
      </c>
      <c r="DI9" s="52">
        <f t="shared" si="3"/>
        <v>273</v>
      </c>
      <c r="DJ9" s="52">
        <f t="shared" si="3"/>
        <v>276</v>
      </c>
      <c r="DK9" s="52">
        <f t="shared" si="3"/>
        <v>279</v>
      </c>
      <c r="DL9" s="52">
        <f t="shared" si="3"/>
        <v>282</v>
      </c>
      <c r="DM9" s="52">
        <f t="shared" si="3"/>
        <v>285</v>
      </c>
      <c r="DN9" s="52">
        <f t="shared" si="3"/>
        <v>288</v>
      </c>
      <c r="DO9" s="52">
        <f t="shared" si="3"/>
        <v>291</v>
      </c>
      <c r="DP9" s="52">
        <f t="shared" si="3"/>
        <v>294</v>
      </c>
      <c r="DQ9" s="52">
        <f t="shared" si="3"/>
        <v>297</v>
      </c>
      <c r="DR9" s="52">
        <f t="shared" si="3"/>
        <v>300</v>
      </c>
      <c r="DS9" s="179">
        <f t="shared" si="16"/>
        <v>6.6503593959769242E-4</v>
      </c>
      <c r="DT9" s="179">
        <f t="shared" si="17"/>
        <v>7.3827512182495132E-4</v>
      </c>
      <c r="DU9" s="179">
        <f t="shared" si="18"/>
        <v>8.1758338554693735E-4</v>
      </c>
      <c r="DV9" s="179">
        <f t="shared" si="19"/>
        <v>9.0320552650932228E-4</v>
      </c>
      <c r="DW9" s="179">
        <f t="shared" si="20"/>
        <v>9.9536375085062514E-4</v>
      </c>
      <c r="DX9" s="179">
        <f t="shared" si="21"/>
        <v>1.0942530360807537E-3</v>
      </c>
      <c r="DY9" s="179">
        <f t="shared" si="22"/>
        <v>1.2000363611472335E-3</v>
      </c>
      <c r="DZ9" s="179">
        <f t="shared" si="23"/>
        <v>1.3128398653611442E-3</v>
      </c>
      <c r="EA9" s="179">
        <f t="shared" si="24"/>
        <v>1.4327480032351866E-3</v>
      </c>
      <c r="EB9" s="179">
        <f t="shared" si="25"/>
        <v>1.5597987689212368E-3</v>
      </c>
      <c r="EC9" s="179">
        <f t="shared" si="26"/>
        <v>1.6939790697090649E-3</v>
      </c>
      <c r="ED9" s="179">
        <f t="shared" si="27"/>
        <v>1.8352203327474381E-3</v>
      </c>
      <c r="EE9" s="179">
        <f t="shared" si="28"/>
        <v>1.983394432566777E-3</v>
      </c>
      <c r="EF9" s="179">
        <f t="shared" si="29"/>
        <v>2.1383100289257381E-3</v>
      </c>
      <c r="EG9" s="179">
        <f t="shared" si="30"/>
        <v>2.2997094047995928E-3</v>
      </c>
      <c r="EH9" s="179">
        <f t="shared" si="31"/>
        <v>2.4672658928300982E-3</v>
      </c>
      <c r="EI9" s="179">
        <f t="shared" si="32"/>
        <v>2.640581975151868E-3</v>
      </c>
      <c r="EJ9" s="179">
        <f t="shared" si="33"/>
        <v>2.8191881361252571E-3</v>
      </c>
      <c r="EK9" s="179">
        <f t="shared" si="34"/>
        <v>3.0025425401109568E-3</v>
      </c>
      <c r="EL9" s="179">
        <f t="shared" si="35"/>
        <v>3.1900315970356577E-3</v>
      </c>
      <c r="EM9" s="179">
        <f t="shared" si="36"/>
        <v>3.3809714671915628E-3</v>
      </c>
      <c r="EN9" s="179">
        <f t="shared" si="37"/>
        <v>3.5746105436087463E-3</v>
      </c>
      <c r="EO9" s="179">
        <f t="shared" si="38"/>
        <v>3.7701329356152843E-3</v>
      </c>
      <c r="EP9" s="179">
        <f t="shared" si="39"/>
        <v>3.9666629610847258E-3</v>
      </c>
      <c r="EQ9" s="179">
        <f t="shared" si="40"/>
        <v>4.1632706376420019E-3</v>
      </c>
      <c r="ER9" s="179">
        <f t="shared" si="41"/>
        <v>4.3589781450798963E-3</v>
      </c>
      <c r="ES9" s="179">
        <f t="shared" si="42"/>
        <v>4.5527672127893878E-3</v>
      </c>
      <c r="ET9" s="179">
        <f t="shared" si="43"/>
        <v>4.7435873675198241E-3</v>
      </c>
      <c r="EU9" s="179">
        <f t="shared" si="44"/>
        <v>4.9303649586714248E-3</v>
      </c>
      <c r="EV9" s="179">
        <f t="shared" si="45"/>
        <v>5.1120128610065664E-3</v>
      </c>
      <c r="EW9" s="179">
        <f t="shared" si="46"/>
        <v>5.2874407385714835E-3</v>
      </c>
      <c r="EX9" s="179">
        <f t="shared" si="47"/>
        <v>5.4555657391583438E-3</v>
      </c>
      <c r="EY9" s="179">
        <f t="shared" si="48"/>
        <v>5.6153234761981185E-3</v>
      </c>
      <c r="EZ9" s="179">
        <f t="shared" si="49"/>
        <v>5.7656791449113903E-3</v>
      </c>
      <c r="FA9" s="179">
        <f t="shared" si="50"/>
        <v>5.905638612165324E-3</v>
      </c>
      <c r="FB9" s="179">
        <f t="shared" si="51"/>
        <v>6.034259315043377E-3</v>
      </c>
      <c r="FC9" s="179">
        <f t="shared" si="52"/>
        <v>6.1506608018177811E-3</v>
      </c>
      <c r="FD9" s="179">
        <f t="shared" si="53"/>
        <v>6.2540347509402079E-3</v>
      </c>
      <c r="FE9" s="179">
        <f t="shared" si="54"/>
        <v>6.3436543088731647E-3</v>
      </c>
      <c r="FF9" s="179">
        <f t="shared" si="55"/>
        <v>6.4188825960339443E-3</v>
      </c>
      <c r="FG9" s="179">
        <f t="shared" si="56"/>
        <v>6.4791802416939949E-3</v>
      </c>
      <c r="FH9" s="179">
        <f t="shared" si="57"/>
        <v>6.5241118231705274E-3</v>
      </c>
      <c r="FI9" s="179">
        <f t="shared" si="58"/>
        <v>6.5533511017898515E-3</v>
      </c>
      <c r="FJ9" s="179">
        <f t="shared" si="59"/>
        <v>6.5666849675507918E-3</v>
      </c>
      <c r="FK9" s="179">
        <f t="shared" si="60"/>
        <v>6.5640160257684002E-3</v>
      </c>
      <c r="FL9" s="179">
        <f t="shared" si="61"/>
        <v>6.5453637817797635E-3</v>
      </c>
      <c r="FM9" s="179">
        <f t="shared" si="62"/>
        <v>6.5108644035532636E-3</v>
      </c>
      <c r="FN9" s="179">
        <f t="shared" si="63"/>
        <v>6.4607690662428678E-3</v>
      </c>
      <c r="FO9" s="179">
        <f t="shared" si="64"/>
        <v>6.3954409068408078E-3</v>
      </c>
      <c r="FP9" s="179">
        <f t="shared" si="65"/>
        <v>6.3153506405787627E-3</v>
      </c>
      <c r="FQ9" s="179">
        <f t="shared" si="66"/>
        <v>6.2210709130989901E-3</v>
      </c>
      <c r="FR9" s="179">
        <f t="shared" si="67"/>
        <v>6.1132694831825098E-3</v>
      </c>
      <c r="FS9" s="179">
        <f t="shared" si="68"/>
        <v>5.9927013495435404E-3</v>
      </c>
      <c r="FT9" s="179">
        <f t="shared" si="69"/>
        <v>5.8601999514940519E-3</v>
      </c>
      <c r="FU9" s="179">
        <f t="shared" si="70"/>
        <v>5.7166675868287158E-3</v>
      </c>
      <c r="FV9" s="179">
        <f t="shared" si="71"/>
        <v>5.5630652008293443E-3</v>
      </c>
      <c r="FW9" s="179">
        <f t="shared" si="72"/>
        <v>5.4004017076658174E-3</v>
      </c>
      <c r="FX9" s="179">
        <f t="shared" si="73"/>
        <v>5.2297230095841767E-3</v>
      </c>
      <c r="FY9" s="179">
        <f t="shared" si="74"/>
        <v>5.0521008801089852E-3</v>
      </c>
      <c r="FZ9" s="179">
        <f t="shared" si="75"/>
        <v>4.8686218751122154E-3</v>
      </c>
      <c r="GA9" s="179">
        <f t="shared" si="76"/>
        <v>4.680376430155884E-3</v>
      </c>
      <c r="GB9" s="179">
        <f t="shared" si="77"/>
        <v>4.4884482942110001E-3</v>
      </c>
      <c r="GC9" s="179">
        <f t="shared" si="78"/>
        <v>4.2939044389632792E-3</v>
      </c>
      <c r="GD9" s="179">
        <f t="shared" si="79"/>
        <v>4.0977855697611476E-3</v>
      </c>
      <c r="GE9" s="179">
        <f t="shared" si="80"/>
        <v>3.9010973492109922E-3</v>
      </c>
      <c r="GF9" s="179">
        <f t="shared" si="81"/>
        <v>3.7048024278760481E-3</v>
      </c>
      <c r="GG9" s="179">
        <f t="shared" si="82"/>
        <v>3.509813358906187E-3</v>
      </c>
      <c r="GH9" s="179">
        <f t="shared" si="83"/>
        <v>3.3169864551410486E-3</v>
      </c>
      <c r="GI9" s="179">
        <f t="shared" si="84"/>
        <v>3.1271166287094626E-3</v>
      </c>
      <c r="GJ9" s="179">
        <f t="shared" si="85"/>
        <v>2.9409332348004275E-3</v>
      </c>
      <c r="GK9" s="179">
        <f t="shared" si="86"/>
        <v>2.7590969234871253E-3</v>
      </c>
      <c r="GL9" s="179">
        <f t="shared" si="87"/>
        <v>2.5821974865942077E-3</v>
      </c>
      <c r="GM9" s="179">
        <f t="shared" si="88"/>
        <v>2.4107526709184904E-3</v>
      </c>
      <c r="GN9" s="179">
        <f t="shared" si="89"/>
        <v>2.2452079149062588E-3</v>
      </c>
      <c r="GO9" s="179">
        <f t="shared" si="90"/>
        <v>2.085936953368638E-3</v>
      </c>
      <c r="GP9" s="179">
        <f t="shared" si="91"/>
        <v>1.9332432241391145E-3</v>
      </c>
      <c r="GQ9" s="179">
        <f t="shared" si="92"/>
        <v>1.7873620018498599E-3</v>
      </c>
      <c r="GR9" s="179">
        <f t="shared" si="93"/>
        <v>1.6484631772790395E-3</v>
      </c>
      <c r="GS9" s="179">
        <f t="shared" si="94"/>
        <v>1.516654596001953E-3</v>
      </c>
      <c r="GT9" s="179">
        <f t="shared" si="95"/>
        <v>1.3919858673198963E-3</v>
      </c>
      <c r="GU9" s="179">
        <f t="shared" si="96"/>
        <v>1.2744525535546712E-3</v>
      </c>
      <c r="GV9" s="179">
        <f t="shared" si="97"/>
        <v>1.1640006506590716E-3</v>
      </c>
      <c r="GW9" s="179">
        <f t="shared" si="98"/>
        <v>1.0605312735488205E-3</v>
      </c>
      <c r="GX9" s="179">
        <f t="shared" si="99"/>
        <v>9.6390546342884091E-4</v>
      </c>
      <c r="GY9" s="179">
        <f t="shared" si="100"/>
        <v>8.7394903946803936E-4</v>
      </c>
      <c r="GZ9" s="179">
        <f t="shared" si="101"/>
        <v>7.9045742326190409E-4</v>
      </c>
      <c r="HA9" s="179">
        <f t="shared" si="102"/>
        <v>7.1320037139614603E-4</v>
      </c>
      <c r="HB9" s="179">
        <f t="shared" si="103"/>
        <v>6.4192655887293569E-4</v>
      </c>
      <c r="HC9" s="179">
        <f t="shared" si="104"/>
        <v>5.7636796397595401E-4</v>
      </c>
      <c r="HD9" s="179">
        <f t="shared" si="105"/>
        <v>5.1624401313416684E-4</v>
      </c>
      <c r="HE9" s="179">
        <f t="shared" si="106"/>
        <v>4.6126545231469312E-4</v>
      </c>
      <c r="HF9" s="179">
        <f t="shared" si="107"/>
        <v>4.1113791926808212E-4</v>
      </c>
      <c r="HG9" s="179">
        <f t="shared" si="108"/>
        <v>3.6556519842099105E-4</v>
      </c>
      <c r="HH9" s="179">
        <f t="shared" si="109"/>
        <v>3.2425214723997805E-4</v>
      </c>
      <c r="HI9" s="179">
        <f t="shared" si="110"/>
        <v>2.8690728937698189E-4</v>
      </c>
      <c r="HJ9" s="179">
        <f t="shared" si="111"/>
        <v>2.5324507577622322E-4</v>
      </c>
      <c r="HK9" s="179">
        <f t="shared" si="112"/>
        <v>2.2298782012018935E-4</v>
      </c>
      <c r="HL9" s="179">
        <f t="shared" si="113"/>
        <v>1.9586731948688743E-4</v>
      </c>
      <c r="HM9" s="179">
        <f t="shared" si="114"/>
        <v>1.7162617486920522E-4</v>
      </c>
      <c r="HN9" s="179">
        <f t="shared" si="115"/>
        <v>1.500188292753501E-4</v>
      </c>
      <c r="HO9" s="179">
        <f t="shared" si="116"/>
        <v>1.3081234350787466E-4</v>
      </c>
    </row>
    <row r="10" spans="1:224" x14ac:dyDescent="0.25">
      <c r="A10" s="4">
        <v>7</v>
      </c>
      <c r="B10" s="103">
        <v>60</v>
      </c>
      <c r="C10" s="103">
        <v>120</v>
      </c>
      <c r="D10" s="103">
        <v>240</v>
      </c>
      <c r="E10" s="38">
        <f t="shared" si="8"/>
        <v>1</v>
      </c>
      <c r="F10" s="38">
        <f t="shared" si="9"/>
        <v>0.5</v>
      </c>
      <c r="G10" s="81">
        <f t="shared" si="10"/>
        <v>130</v>
      </c>
      <c r="H10" s="24" t="s">
        <v>15</v>
      </c>
      <c r="I10" s="61"/>
      <c r="J10" s="82">
        <f>IF(AND(B10&gt;0,C10&gt;0,D10&gt;0,NOT(ISBLANK(H10))),(D10-B10)*VLOOKUP(H10,VLookups!$A$2:$B$8,2,FALSE),"")</f>
        <v>73.11634564172364</v>
      </c>
      <c r="K10" s="83">
        <f t="shared" si="11"/>
        <v>5346</v>
      </c>
      <c r="L10" s="103">
        <v>150</v>
      </c>
      <c r="M10" s="34">
        <f>IF(AND(L10&gt;0,C10&gt;0,J10&gt;0,NOT(ISBLANK(H10))),ABS(VLOOKUP($L$1,VLookups!$A$38:$B$39,2,FALSE)-_xlfn.NORM.DIST(L10,G10,J10,TRUE)),"")</f>
        <v>0.60777963694510129</v>
      </c>
      <c r="N10" s="102">
        <f>IF(AND($B10&gt;0,$C10&gt;0,$D10&gt;0,NOT(ISBLANK($H10))),_xlfn.NORM.INV(ABS(VLOOKUP($L$1,VLookups!$A$38:$B$39,2,FALSE)-N$3),$G10,$J10),"")</f>
        <v>36.297632775948941</v>
      </c>
      <c r="O10" s="101">
        <f>IF(AND($B10&gt;0,$C10&gt;0,$D10&gt;0,NOT(ISBLANK($H10))),_xlfn.NORM.INV(ABS(VLOOKUP($L$1,VLookups!$A$38:$B$39,2,FALSE)-O$3),$G10,$J10),"")</f>
        <v>223.70236722405105</v>
      </c>
      <c r="P10" s="102">
        <f>IF(AND($B10&gt;0,$C10&gt;0,$D10&gt;0,NOT(ISBLANK($H10))),_xlfn.NORM.INV(ABS(VLOOKUP($L$1,VLookups!$A$38:$B$39,2,FALSE)-P$3),$G10,$J10),"")</f>
        <v>205.78022194085111</v>
      </c>
      <c r="Q10" s="101">
        <f>IF(AND($B10&gt;0,$C10&gt;0,$D10&gt;0,NOT(ISBLANK($H10))),_xlfn.NORM.INV(ABS(VLOOKUP($L$1,VLookups!$A$38:$B$39,2,FALSE)-Q$3),$G10,$J10),"")</f>
        <v>191.53626901333107</v>
      </c>
      <c r="R10" s="102">
        <f>IF(AND($B10&gt;0,$C10&gt;0,$D10&gt;0,NOT(ISBLANK($H10))),_xlfn.NORM.INV(ABS(VLOOKUP($L$1,VLookups!$A$38:$B$39,2,FALSE)-R$3),$G10,$J10),"")</f>
        <v>179.31622570713657</v>
      </c>
      <c r="S10" s="101">
        <f>IF(AND($B10&gt;0,$C10&gt;0,$D10&gt;0,NOT(ISBLANK($H10))),_xlfn.NORM.INV(ABS(VLOOKUP($L$1,VLookups!$A$38:$B$39,2,FALSE)-S$3),$G10,$J10),"")</f>
        <v>168.34224914185819</v>
      </c>
      <c r="T10" s="5"/>
      <c r="U10" s="178">
        <f t="shared" si="12"/>
        <v>3</v>
      </c>
      <c r="V10" s="52">
        <f t="shared" si="13"/>
        <v>0</v>
      </c>
      <c r="W10" s="52">
        <f t="shared" si="13"/>
        <v>3</v>
      </c>
      <c r="X10" s="52">
        <f t="shared" si="13"/>
        <v>6</v>
      </c>
      <c r="Y10" s="52">
        <f t="shared" si="13"/>
        <v>9</v>
      </c>
      <c r="Z10" s="52">
        <f t="shared" si="13"/>
        <v>12</v>
      </c>
      <c r="AA10" s="52">
        <f t="shared" si="13"/>
        <v>15</v>
      </c>
      <c r="AB10" s="52">
        <f t="shared" si="13"/>
        <v>18</v>
      </c>
      <c r="AC10" s="52">
        <f t="shared" si="13"/>
        <v>21</v>
      </c>
      <c r="AD10" s="52">
        <f t="shared" si="13"/>
        <v>24</v>
      </c>
      <c r="AE10" s="52">
        <f t="shared" si="13"/>
        <v>27</v>
      </c>
      <c r="AF10" s="52">
        <f t="shared" si="13"/>
        <v>30</v>
      </c>
      <c r="AG10" s="52">
        <f t="shared" si="13"/>
        <v>33</v>
      </c>
      <c r="AH10" s="52">
        <f t="shared" si="13"/>
        <v>36</v>
      </c>
      <c r="AI10" s="52">
        <f t="shared" si="13"/>
        <v>39</v>
      </c>
      <c r="AJ10" s="52">
        <f t="shared" si="13"/>
        <v>42</v>
      </c>
      <c r="AK10" s="52">
        <f t="shared" si="13"/>
        <v>45</v>
      </c>
      <c r="AL10" s="52">
        <f t="shared" si="13"/>
        <v>48</v>
      </c>
      <c r="AM10" s="52">
        <f t="shared" si="13"/>
        <v>51</v>
      </c>
      <c r="AN10" s="52">
        <f t="shared" si="13"/>
        <v>54</v>
      </c>
      <c r="AO10" s="52">
        <f t="shared" si="13"/>
        <v>57</v>
      </c>
      <c r="AP10" s="52">
        <f t="shared" si="14"/>
        <v>60</v>
      </c>
      <c r="AQ10" s="52">
        <f t="shared" si="118"/>
        <v>63</v>
      </c>
      <c r="AR10" s="52">
        <f t="shared" si="118"/>
        <v>66</v>
      </c>
      <c r="AS10" s="52">
        <f t="shared" si="118"/>
        <v>69</v>
      </c>
      <c r="AT10" s="52">
        <f t="shared" si="118"/>
        <v>72</v>
      </c>
      <c r="AU10" s="52">
        <f t="shared" si="118"/>
        <v>75</v>
      </c>
      <c r="AV10" s="52">
        <f t="shared" si="118"/>
        <v>78</v>
      </c>
      <c r="AW10" s="52">
        <f t="shared" si="118"/>
        <v>81</v>
      </c>
      <c r="AX10" s="52">
        <f t="shared" si="118"/>
        <v>84</v>
      </c>
      <c r="AY10" s="52">
        <f t="shared" si="118"/>
        <v>87</v>
      </c>
      <c r="AZ10" s="52">
        <f t="shared" si="118"/>
        <v>90</v>
      </c>
      <c r="BA10" s="52">
        <f t="shared" si="118"/>
        <v>93</v>
      </c>
      <c r="BB10" s="52">
        <f t="shared" si="118"/>
        <v>96</v>
      </c>
      <c r="BC10" s="52">
        <f t="shared" si="118"/>
        <v>99</v>
      </c>
      <c r="BD10" s="52">
        <f t="shared" si="118"/>
        <v>102</v>
      </c>
      <c r="BE10" s="52">
        <f t="shared" si="118"/>
        <v>105</v>
      </c>
      <c r="BF10" s="52">
        <f t="shared" si="118"/>
        <v>108</v>
      </c>
      <c r="BG10" s="52">
        <f t="shared" si="118"/>
        <v>111</v>
      </c>
      <c r="BH10" s="52">
        <f t="shared" si="118"/>
        <v>114</v>
      </c>
      <c r="BI10" s="52">
        <f t="shared" si="118"/>
        <v>117</v>
      </c>
      <c r="BJ10" s="52">
        <f t="shared" si="118"/>
        <v>120</v>
      </c>
      <c r="BK10" s="52">
        <f t="shared" si="118"/>
        <v>123</v>
      </c>
      <c r="BL10" s="52">
        <f t="shared" si="118"/>
        <v>126</v>
      </c>
      <c r="BM10" s="52">
        <f t="shared" si="118"/>
        <v>129</v>
      </c>
      <c r="BN10" s="52">
        <f t="shared" si="118"/>
        <v>132</v>
      </c>
      <c r="BO10" s="52">
        <f t="shared" si="118"/>
        <v>135</v>
      </c>
      <c r="BP10" s="52">
        <f t="shared" si="118"/>
        <v>138</v>
      </c>
      <c r="BQ10" s="52">
        <f t="shared" si="118"/>
        <v>141</v>
      </c>
      <c r="BR10" s="52">
        <f t="shared" si="118"/>
        <v>144</v>
      </c>
      <c r="BS10" s="52">
        <f t="shared" si="118"/>
        <v>147</v>
      </c>
      <c r="BT10" s="52">
        <f t="shared" si="118"/>
        <v>150</v>
      </c>
      <c r="BU10" s="52">
        <f t="shared" si="118"/>
        <v>153</v>
      </c>
      <c r="BV10" s="52">
        <f t="shared" si="118"/>
        <v>156</v>
      </c>
      <c r="BW10" s="52">
        <f t="shared" si="118"/>
        <v>159</v>
      </c>
      <c r="BX10" s="52">
        <f t="shared" si="118"/>
        <v>162</v>
      </c>
      <c r="BY10" s="52">
        <f t="shared" si="118"/>
        <v>165</v>
      </c>
      <c r="BZ10" s="52">
        <f t="shared" si="118"/>
        <v>168</v>
      </c>
      <c r="CA10" s="52">
        <f t="shared" si="118"/>
        <v>171</v>
      </c>
      <c r="CB10" s="52">
        <f t="shared" si="118"/>
        <v>174</v>
      </c>
      <c r="CC10" s="52">
        <f t="shared" si="118"/>
        <v>177</v>
      </c>
      <c r="CD10" s="52">
        <f t="shared" si="118"/>
        <v>180</v>
      </c>
      <c r="CE10" s="52">
        <f t="shared" si="118"/>
        <v>183</v>
      </c>
      <c r="CF10" s="52">
        <f t="shared" si="118"/>
        <v>186</v>
      </c>
      <c r="CG10" s="52">
        <f t="shared" si="118"/>
        <v>189</v>
      </c>
      <c r="CH10" s="52">
        <f t="shared" si="118"/>
        <v>192</v>
      </c>
      <c r="CI10" s="52">
        <f t="shared" si="118"/>
        <v>195</v>
      </c>
      <c r="CJ10" s="52">
        <f t="shared" si="118"/>
        <v>198</v>
      </c>
      <c r="CK10" s="52">
        <f t="shared" si="118"/>
        <v>201</v>
      </c>
      <c r="CL10" s="52">
        <f t="shared" si="118"/>
        <v>204</v>
      </c>
      <c r="CM10" s="52">
        <f t="shared" si="118"/>
        <v>207</v>
      </c>
      <c r="CN10" s="52">
        <f t="shared" si="118"/>
        <v>210</v>
      </c>
      <c r="CO10" s="52">
        <f t="shared" si="118"/>
        <v>213</v>
      </c>
      <c r="CP10" s="52">
        <f t="shared" si="118"/>
        <v>216</v>
      </c>
      <c r="CQ10" s="52">
        <f t="shared" si="118"/>
        <v>219</v>
      </c>
      <c r="CR10" s="52">
        <f t="shared" si="118"/>
        <v>222</v>
      </c>
      <c r="CS10" s="52">
        <f t="shared" si="118"/>
        <v>225</v>
      </c>
      <c r="CT10" s="52">
        <f t="shared" si="118"/>
        <v>228</v>
      </c>
      <c r="CU10" s="52">
        <f t="shared" si="118"/>
        <v>231</v>
      </c>
      <c r="CV10" s="52">
        <f t="shared" si="118"/>
        <v>234</v>
      </c>
      <c r="CW10" s="52">
        <f t="shared" si="118"/>
        <v>237</v>
      </c>
      <c r="CX10" s="52">
        <f t="shared" si="118"/>
        <v>240</v>
      </c>
      <c r="CY10" s="52">
        <f t="shared" si="118"/>
        <v>243</v>
      </c>
      <c r="CZ10" s="52">
        <f t="shared" si="118"/>
        <v>246</v>
      </c>
      <c r="DA10" s="52">
        <f t="shared" si="118"/>
        <v>249</v>
      </c>
      <c r="DB10" s="52">
        <f t="shared" si="118"/>
        <v>252</v>
      </c>
      <c r="DC10" s="52">
        <f t="shared" si="2"/>
        <v>255</v>
      </c>
      <c r="DD10" s="52">
        <f t="shared" si="3"/>
        <v>258</v>
      </c>
      <c r="DE10" s="52">
        <f t="shared" si="3"/>
        <v>261</v>
      </c>
      <c r="DF10" s="52">
        <f t="shared" si="3"/>
        <v>264</v>
      </c>
      <c r="DG10" s="52">
        <f t="shared" si="3"/>
        <v>267</v>
      </c>
      <c r="DH10" s="52">
        <f t="shared" si="3"/>
        <v>270</v>
      </c>
      <c r="DI10" s="52">
        <f t="shared" si="3"/>
        <v>273</v>
      </c>
      <c r="DJ10" s="52">
        <f t="shared" si="3"/>
        <v>276</v>
      </c>
      <c r="DK10" s="52">
        <f t="shared" si="3"/>
        <v>279</v>
      </c>
      <c r="DL10" s="52">
        <f t="shared" si="3"/>
        <v>282</v>
      </c>
      <c r="DM10" s="52">
        <f t="shared" si="3"/>
        <v>285</v>
      </c>
      <c r="DN10" s="52">
        <f t="shared" si="3"/>
        <v>288</v>
      </c>
      <c r="DO10" s="52">
        <f t="shared" si="3"/>
        <v>291</v>
      </c>
      <c r="DP10" s="52">
        <f t="shared" si="3"/>
        <v>294</v>
      </c>
      <c r="DQ10" s="52">
        <f t="shared" si="3"/>
        <v>297</v>
      </c>
      <c r="DR10" s="52">
        <f t="shared" si="3"/>
        <v>300</v>
      </c>
      <c r="DS10" s="179">
        <f t="shared" si="16"/>
        <v>1.1231573395099346E-3</v>
      </c>
      <c r="DT10" s="179">
        <f t="shared" si="17"/>
        <v>1.2071398016574447E-3</v>
      </c>
      <c r="DU10" s="179">
        <f t="shared" si="18"/>
        <v>1.2952195898552699E-3</v>
      </c>
      <c r="DV10" s="179">
        <f t="shared" si="19"/>
        <v>1.387388542444375E-3</v>
      </c>
      <c r="DW10" s="179">
        <f t="shared" si="20"/>
        <v>1.4836165433224965E-3</v>
      </c>
      <c r="DX10" s="179">
        <f t="shared" si="21"/>
        <v>1.5838501702200543E-3</v>
      </c>
      <c r="DY10" s="179">
        <f t="shared" si="22"/>
        <v>1.6880114507492317E-3</v>
      </c>
      <c r="DZ10" s="179">
        <f t="shared" si="23"/>
        <v>1.7959967466667777E-3</v>
      </c>
      <c r="EA10" s="179">
        <f t="shared" si="24"/>
        <v>1.9076757866302548E-3</v>
      </c>
      <c r="EB10" s="179">
        <f t="shared" si="25"/>
        <v>2.0228908672742254E-3</v>
      </c>
      <c r="EC10" s="179">
        <f t="shared" si="26"/>
        <v>2.1414562416747821E-3</v>
      </c>
      <c r="ED10" s="179">
        <f t="shared" si="27"/>
        <v>2.2631577132000329E-3</v>
      </c>
      <c r="EE10" s="179">
        <f t="shared" si="28"/>
        <v>2.3877524513575923E-3</v>
      </c>
      <c r="EF10" s="179">
        <f t="shared" si="29"/>
        <v>2.5149690445500444E-3</v>
      </c>
      <c r="EG10" s="179">
        <f t="shared" si="30"/>
        <v>2.6445078026436368E-3</v>
      </c>
      <c r="EH10" s="179">
        <f t="shared" si="31"/>
        <v>2.7760413199575573E-3</v>
      </c>
      <c r="EI10" s="179">
        <f t="shared" si="32"/>
        <v>2.9092153067105352E-3</v>
      </c>
      <c r="EJ10" s="179">
        <f t="shared" si="33"/>
        <v>3.0436496941432327E-3</v>
      </c>
      <c r="EK10" s="179">
        <f t="shared" si="34"/>
        <v>3.1789400154997333E-3</v>
      </c>
      <c r="EL10" s="179">
        <f t="shared" si="35"/>
        <v>3.314659061835418E-3</v>
      </c>
      <c r="EM10" s="179">
        <f t="shared" si="36"/>
        <v>3.4503588082626033E-3</v>
      </c>
      <c r="EN10" s="179">
        <f t="shared" si="37"/>
        <v>3.5855726027948401E-3</v>
      </c>
      <c r="EO10" s="179">
        <f t="shared" si="38"/>
        <v>3.7198176064547144E-3</v>
      </c>
      <c r="EP10" s="179">
        <f t="shared" si="39"/>
        <v>3.8525974698203872E-3</v>
      </c>
      <c r="EQ10" s="179">
        <f t="shared" si="40"/>
        <v>3.9834052277570317E-3</v>
      </c>
      <c r="ER10" s="179">
        <f t="shared" si="41"/>
        <v>4.1117263907660597E-3</v>
      </c>
      <c r="ES10" s="179">
        <f t="shared" si="42"/>
        <v>4.2370422082430069E-3</v>
      </c>
      <c r="ET10" s="179">
        <f t="shared" si="43"/>
        <v>4.3588330760187585E-3</v>
      </c>
      <c r="EU10" s="179">
        <f t="shared" si="44"/>
        <v>4.4765820579211581E-3</v>
      </c>
      <c r="EV10" s="179">
        <f t="shared" si="45"/>
        <v>4.5897784887846639E-3</v>
      </c>
      <c r="EW10" s="179">
        <f t="shared" si="46"/>
        <v>4.6979216244002449E-3</v>
      </c>
      <c r="EX10" s="179">
        <f t="shared" si="47"/>
        <v>4.8005243023770171E-3</v>
      </c>
      <c r="EY10" s="179">
        <f t="shared" si="48"/>
        <v>4.8971165768158988E-3</v>
      </c>
      <c r="EZ10" s="179">
        <f t="shared" si="49"/>
        <v>4.9872492891020765E-3</v>
      </c>
      <c r="FA10" s="179">
        <f t="shared" si="50"/>
        <v>5.0704975370279865E-3</v>
      </c>
      <c r="FB10" s="179">
        <f t="shared" si="51"/>
        <v>5.1464640048745581E-3</v>
      </c>
      <c r="FC10" s="179">
        <f t="shared" si="52"/>
        <v>5.2147821180101011E-3</v>
      </c>
      <c r="FD10" s="179">
        <f t="shared" si="53"/>
        <v>5.2751189870090306E-3</v>
      </c>
      <c r="FE10" s="179">
        <f t="shared" si="54"/>
        <v>5.3271781082336062E-3</v>
      </c>
      <c r="FF10" s="179">
        <f t="shared" si="55"/>
        <v>5.3707017902394688E-3</v>
      </c>
      <c r="FG10" s="179">
        <f t="shared" si="56"/>
        <v>5.4054732782296598E-3</v>
      </c>
      <c r="FH10" s="179">
        <f t="shared" si="57"/>
        <v>5.4313185520542713E-3</v>
      </c>
      <c r="FI10" s="179">
        <f t="shared" si="58"/>
        <v>5.4481077768883937E-3</v>
      </c>
      <c r="FJ10" s="179">
        <f t="shared" si="59"/>
        <v>5.455756389667687E-3</v>
      </c>
      <c r="FK10" s="179">
        <f t="shared" si="60"/>
        <v>5.4542258085612545E-3</v>
      </c>
      <c r="FL10" s="179">
        <f t="shared" si="61"/>
        <v>5.4435237571531497E-3</v>
      </c>
      <c r="FM10" s="179">
        <f t="shared" si="62"/>
        <v>5.4237041995211692E-3</v>
      </c>
      <c r="FN10" s="179">
        <f t="shared" si="63"/>
        <v>5.3948668869764869E-3</v>
      </c>
      <c r="FO10" s="179">
        <f t="shared" si="64"/>
        <v>5.3571565217910341E-3</v>
      </c>
      <c r="FP10" s="179">
        <f t="shared" si="65"/>
        <v>5.3107615477224566E-3</v>
      </c>
      <c r="FQ10" s="179">
        <f t="shared" si="66"/>
        <v>5.2559125814815102E-3</v>
      </c>
      <c r="FR10" s="179">
        <f t="shared" si="67"/>
        <v>5.1928805034092201E-3</v>
      </c>
      <c r="FS10" s="179">
        <f t="shared" si="68"/>
        <v>5.1219742294802964E-3</v>
      </c>
      <c r="FT10" s="179">
        <f t="shared" si="69"/>
        <v>5.0435381902691374E-3</v>
      </c>
      <c r="FU10" s="179">
        <f t="shared" si="70"/>
        <v>4.9579495456558483E-3</v>
      </c>
      <c r="FV10" s="179">
        <f t="shared" si="71"/>
        <v>4.8656151667685827E-3</v>
      </c>
      <c r="FW10" s="179">
        <f t="shared" si="72"/>
        <v>4.7669684189202265E-3</v>
      </c>
      <c r="FX10" s="179">
        <f t="shared" si="73"/>
        <v>4.6624657810743417E-3</v>
      </c>
      <c r="FY10" s="179">
        <f t="shared" si="74"/>
        <v>4.5525833386487434E-3</v>
      </c>
      <c r="FZ10" s="179">
        <f t="shared" si="75"/>
        <v>4.4378131872248672E-3</v>
      </c>
      <c r="GA10" s="179">
        <f t="shared" si="76"/>
        <v>4.3186597849758706E-3</v>
      </c>
      <c r="GB10" s="179">
        <f t="shared" si="77"/>
        <v>4.1956362913633648E-3</v>
      </c>
      <c r="GC10" s="179">
        <f t="shared" si="78"/>
        <v>4.0692609288972507E-3</v>
      </c>
      <c r="GD10" s="179">
        <f t="shared" si="79"/>
        <v>3.9400534035286252E-3</v>
      </c>
      <c r="GE10" s="179">
        <f t="shared" si="80"/>
        <v>3.8085314175825861E-3</v>
      </c>
      <c r="GF10" s="179">
        <f t="shared" si="81"/>
        <v>3.6752073070728639E-3</v>
      </c>
      <c r="GG10" s="179">
        <f t="shared" si="82"/>
        <v>3.5405848328161193E-3</v>
      </c>
      <c r="GH10" s="179">
        <f t="shared" si="83"/>
        <v>3.4051561520275519E-3</v>
      </c>
      <c r="GI10" s="179">
        <f t="shared" si="84"/>
        <v>3.2693989940820404E-3</v>
      </c>
      <c r="GJ10" s="179">
        <f t="shared" si="85"/>
        <v>3.1337740609198033E-3</v>
      </c>
      <c r="GK10" s="179">
        <f t="shared" si="86"/>
        <v>2.9987226692175053E-3</v>
      </c>
      <c r="GL10" s="179">
        <f t="shared" si="87"/>
        <v>2.8646646479904103E-3</v>
      </c>
      <c r="GM10" s="179">
        <f t="shared" si="88"/>
        <v>2.7319965017934644E-3</v>
      </c>
      <c r="GN10" s="179">
        <f t="shared" si="89"/>
        <v>2.6010898462027155E-3</v>
      </c>
      <c r="GO10" s="179">
        <f t="shared" si="90"/>
        <v>2.4722901188342201E-3</v>
      </c>
      <c r="GP10" s="179">
        <f t="shared" si="91"/>
        <v>2.3459155658434789E-3</v>
      </c>
      <c r="GQ10" s="179">
        <f t="shared" si="92"/>
        <v>2.2222565006883902E-3</v>
      </c>
      <c r="GR10" s="179">
        <f t="shared" si="93"/>
        <v>2.1015748289721159E-3</v>
      </c>
      <c r="GS10" s="179">
        <f t="shared" si="94"/>
        <v>1.984103830443357E-3</v>
      </c>
      <c r="GT10" s="179">
        <f t="shared" si="95"/>
        <v>1.8700481867493456E-3</v>
      </c>
      <c r="GU10" s="179">
        <f t="shared" si="96"/>
        <v>1.7595842413344726E-3</v>
      </c>
      <c r="GV10" s="179">
        <f t="shared" si="97"/>
        <v>1.6528604759724283E-3</v>
      </c>
      <c r="GW10" s="179">
        <f t="shared" si="98"/>
        <v>1.5499981868235581E-3</v>
      </c>
      <c r="GX10" s="179">
        <f t="shared" si="99"/>
        <v>1.4510923416278449E-3</v>
      </c>
      <c r="GY10" s="179">
        <f t="shared" si="100"/>
        <v>1.3562125986779788E-3</v>
      </c>
      <c r="GZ10" s="179">
        <f t="shared" si="101"/>
        <v>1.2654044675615771E-3</v>
      </c>
      <c r="HA10" s="179">
        <f t="shared" si="102"/>
        <v>1.1786905913074852E-3</v>
      </c>
      <c r="HB10" s="179">
        <f t="shared" si="103"/>
        <v>1.0960721295042316E-3</v>
      </c>
      <c r="HC10" s="179">
        <f t="shared" si="104"/>
        <v>1.017530222161771E-3</v>
      </c>
      <c r="HD10" s="179">
        <f t="shared" si="105"/>
        <v>9.430275145396453E-4</v>
      </c>
      <c r="HE10" s="179">
        <f t="shared" si="106"/>
        <v>8.7250972384233421E-4</v>
      </c>
      <c r="HF10" s="179">
        <f t="shared" si="107"/>
        <v>8.0590722956024366E-4</v>
      </c>
      <c r="HG10" s="179">
        <f t="shared" si="108"/>
        <v>7.4313667028559562E-4</v>
      </c>
      <c r="HH10" s="179">
        <f t="shared" si="109"/>
        <v>6.8410253102862766E-4</v>
      </c>
      <c r="HI10" s="179">
        <f t="shared" si="110"/>
        <v>6.2869870637276813E-4</v>
      </c>
      <c r="HJ10" s="179">
        <f t="shared" si="111"/>
        <v>5.7681002621001352E-4</v>
      </c>
      <c r="HK10" s="179">
        <f t="shared" si="112"/>
        <v>5.2831373226223683E-4</v>
      </c>
      <c r="HL10" s="179">
        <f t="shared" si="113"/>
        <v>4.8308089509457516E-4</v>
      </c>
      <c r="HM10" s="179">
        <f t="shared" si="114"/>
        <v>4.4097776283869082E-4</v>
      </c>
      <c r="HN10" s="179">
        <f t="shared" si="115"/>
        <v>4.0186703434378908E-4</v>
      </c>
      <c r="HO10" s="179">
        <f t="shared" si="116"/>
        <v>3.6560905094106466E-4</v>
      </c>
    </row>
    <row r="11" spans="1:224" x14ac:dyDescent="0.25">
      <c r="A11" s="4">
        <v>8</v>
      </c>
      <c r="B11" s="103"/>
      <c r="C11" s="103"/>
      <c r="D11" s="103"/>
      <c r="E11" s="38" t="str">
        <f t="shared" si="8"/>
        <v/>
      </c>
      <c r="F11" s="38" t="str">
        <f t="shared" si="9"/>
        <v/>
      </c>
      <c r="G11" s="81" t="str">
        <f t="shared" si="10"/>
        <v/>
      </c>
      <c r="H11" s="24"/>
      <c r="I11" s="61"/>
      <c r="J11" s="82" t="str">
        <f>IF(AND(B11&gt;0,C11&gt;0,D11&gt;0,NOT(ISBLANK(H11))),(D11-B11)*VLOOKUP(H11,VLookups!$A$2:$B$8,2,FALSE),"")</f>
        <v/>
      </c>
      <c r="K11" s="83" t="str">
        <f t="shared" si="11"/>
        <v/>
      </c>
      <c r="L11" s="103"/>
      <c r="M11" s="34" t="str">
        <f>IF(AND(L11&gt;0,C11&gt;0,J11&gt;0,NOT(ISBLANK(H11))),ABS(VLOOKUP($L$1,VLookups!$A$38:$B$39,2,FALSE)-_xlfn.NORM.DIST(L11,G11,J11,TRUE)),"")</f>
        <v/>
      </c>
      <c r="N11" s="102" t="str">
        <f>IF(AND($B11&gt;0,$C11&gt;0,$D11&gt;0,NOT(ISBLANK($H11))),_xlfn.NORM.INV(ABS(VLOOKUP($L$1,VLookups!$A$38:$B$39,2,FALSE)-N$3),$G11,$J11),"")</f>
        <v/>
      </c>
      <c r="O11" s="101" t="str">
        <f>IF(AND($B11&gt;0,$C11&gt;0,$D11&gt;0,NOT(ISBLANK($H11))),_xlfn.NORM.INV(ABS(VLOOKUP($L$1,VLookups!$A$38:$B$39,2,FALSE)-O$3),$G11,$J11),"")</f>
        <v/>
      </c>
      <c r="P11" s="102" t="str">
        <f>IF(AND($B11&gt;0,$C11&gt;0,$D11&gt;0,NOT(ISBLANK($H11))),_xlfn.NORM.INV(ABS(VLOOKUP($L$1,VLookups!$A$38:$B$39,2,FALSE)-P$3),$G11,$J11),"")</f>
        <v/>
      </c>
      <c r="Q11" s="101" t="str">
        <f>IF(AND($B11&gt;0,$C11&gt;0,$D11&gt;0,NOT(ISBLANK($H11))),_xlfn.NORM.INV(ABS(VLOOKUP($L$1,VLookups!$A$38:$B$39,2,FALSE)-Q$3),$G11,$J11),"")</f>
        <v/>
      </c>
      <c r="R11" s="102" t="str">
        <f>IF(AND($B11&gt;0,$C11&gt;0,$D11&gt;0,NOT(ISBLANK($H11))),_xlfn.NORM.INV(ABS(VLOOKUP($L$1,VLookups!$A$38:$B$39,2,FALSE)-R$3),$G11,$J11),"")</f>
        <v/>
      </c>
      <c r="S11" s="101" t="str">
        <f>IF(AND($B11&gt;0,$C11&gt;0,$D11&gt;0,NOT(ISBLANK($H11))),_xlfn.NORM.INV(ABS(VLOOKUP($L$1,VLookups!$A$38:$B$39,2,FALSE)-S$3),$G11,$J11),"")</f>
        <v/>
      </c>
      <c r="T11" s="5"/>
      <c r="U11" s="178" t="str">
        <f t="shared" si="12"/>
        <v/>
      </c>
      <c r="V11" s="52" t="str">
        <f t="shared" si="13"/>
        <v/>
      </c>
      <c r="W11" s="52" t="str">
        <f t="shared" si="13"/>
        <v/>
      </c>
      <c r="X11" s="52" t="str">
        <f t="shared" si="13"/>
        <v/>
      </c>
      <c r="Y11" s="52" t="str">
        <f t="shared" si="13"/>
        <v/>
      </c>
      <c r="Z11" s="52" t="str">
        <f t="shared" si="13"/>
        <v/>
      </c>
      <c r="AA11" s="52" t="str">
        <f t="shared" si="13"/>
        <v/>
      </c>
      <c r="AB11" s="52" t="str">
        <f t="shared" si="13"/>
        <v/>
      </c>
      <c r="AC11" s="52" t="str">
        <f t="shared" si="13"/>
        <v/>
      </c>
      <c r="AD11" s="52" t="str">
        <f t="shared" si="13"/>
        <v/>
      </c>
      <c r="AE11" s="52" t="str">
        <f t="shared" si="13"/>
        <v/>
      </c>
      <c r="AF11" s="52" t="str">
        <f t="shared" si="13"/>
        <v/>
      </c>
      <c r="AG11" s="52" t="str">
        <f t="shared" si="13"/>
        <v/>
      </c>
      <c r="AH11" s="52" t="str">
        <f t="shared" si="13"/>
        <v/>
      </c>
      <c r="AI11" s="52" t="str">
        <f t="shared" si="13"/>
        <v/>
      </c>
      <c r="AJ11" s="52" t="str">
        <f t="shared" si="13"/>
        <v/>
      </c>
      <c r="AK11" s="52" t="str">
        <f t="shared" si="13"/>
        <v/>
      </c>
      <c r="AL11" s="52" t="str">
        <f t="shared" si="13"/>
        <v/>
      </c>
      <c r="AM11" s="52" t="str">
        <f t="shared" si="13"/>
        <v/>
      </c>
      <c r="AN11" s="52" t="str">
        <f t="shared" si="13"/>
        <v/>
      </c>
      <c r="AO11" s="52" t="str">
        <f t="shared" si="13"/>
        <v/>
      </c>
      <c r="AP11" s="52" t="str">
        <f t="shared" si="14"/>
        <v/>
      </c>
      <c r="AQ11" s="52" t="str">
        <f t="shared" si="118"/>
        <v/>
      </c>
      <c r="AR11" s="52" t="str">
        <f t="shared" si="118"/>
        <v/>
      </c>
      <c r="AS11" s="52" t="str">
        <f t="shared" si="118"/>
        <v/>
      </c>
      <c r="AT11" s="52" t="str">
        <f t="shared" si="118"/>
        <v/>
      </c>
      <c r="AU11" s="52" t="str">
        <f t="shared" si="118"/>
        <v/>
      </c>
      <c r="AV11" s="52" t="str">
        <f t="shared" si="118"/>
        <v/>
      </c>
      <c r="AW11" s="52" t="str">
        <f t="shared" si="118"/>
        <v/>
      </c>
      <c r="AX11" s="52" t="str">
        <f t="shared" si="118"/>
        <v/>
      </c>
      <c r="AY11" s="52" t="str">
        <f t="shared" si="118"/>
        <v/>
      </c>
      <c r="AZ11" s="52" t="str">
        <f t="shared" si="118"/>
        <v/>
      </c>
      <c r="BA11" s="52" t="str">
        <f t="shared" si="118"/>
        <v/>
      </c>
      <c r="BB11" s="52" t="str">
        <f t="shared" si="118"/>
        <v/>
      </c>
      <c r="BC11" s="52" t="str">
        <f t="shared" si="118"/>
        <v/>
      </c>
      <c r="BD11" s="52" t="str">
        <f t="shared" si="118"/>
        <v/>
      </c>
      <c r="BE11" s="52" t="str">
        <f t="shared" si="118"/>
        <v/>
      </c>
      <c r="BF11" s="52" t="str">
        <f t="shared" si="118"/>
        <v/>
      </c>
      <c r="BG11" s="52" t="str">
        <f t="shared" si="118"/>
        <v/>
      </c>
      <c r="BH11" s="52" t="str">
        <f t="shared" si="118"/>
        <v/>
      </c>
      <c r="BI11" s="52" t="str">
        <f t="shared" si="118"/>
        <v/>
      </c>
      <c r="BJ11" s="52" t="str">
        <f t="shared" si="118"/>
        <v/>
      </c>
      <c r="BK11" s="52" t="str">
        <f t="shared" si="118"/>
        <v/>
      </c>
      <c r="BL11" s="52" t="str">
        <f t="shared" si="118"/>
        <v/>
      </c>
      <c r="BM11" s="52" t="str">
        <f t="shared" si="118"/>
        <v/>
      </c>
      <c r="BN11" s="52" t="str">
        <f t="shared" si="118"/>
        <v/>
      </c>
      <c r="BO11" s="52" t="str">
        <f t="shared" si="118"/>
        <v/>
      </c>
      <c r="BP11" s="52" t="str">
        <f t="shared" si="118"/>
        <v/>
      </c>
      <c r="BQ11" s="52" t="str">
        <f t="shared" si="118"/>
        <v/>
      </c>
      <c r="BR11" s="52" t="str">
        <f t="shared" si="118"/>
        <v/>
      </c>
      <c r="BS11" s="52" t="str">
        <f t="shared" si="118"/>
        <v/>
      </c>
      <c r="BT11" s="52" t="str">
        <f t="shared" si="118"/>
        <v/>
      </c>
      <c r="BU11" s="52" t="str">
        <f t="shared" si="118"/>
        <v/>
      </c>
      <c r="BV11" s="52" t="str">
        <f t="shared" si="118"/>
        <v/>
      </c>
      <c r="BW11" s="52" t="str">
        <f t="shared" si="118"/>
        <v/>
      </c>
      <c r="BX11" s="52" t="str">
        <f t="shared" si="118"/>
        <v/>
      </c>
      <c r="BY11" s="52" t="str">
        <f t="shared" si="118"/>
        <v/>
      </c>
      <c r="BZ11" s="52" t="str">
        <f t="shared" si="118"/>
        <v/>
      </c>
      <c r="CA11" s="52" t="str">
        <f t="shared" si="118"/>
        <v/>
      </c>
      <c r="CB11" s="52" t="str">
        <f t="shared" si="118"/>
        <v/>
      </c>
      <c r="CC11" s="52" t="str">
        <f t="shared" si="118"/>
        <v/>
      </c>
      <c r="CD11" s="52" t="str">
        <f t="shared" si="118"/>
        <v/>
      </c>
      <c r="CE11" s="52" t="str">
        <f t="shared" si="118"/>
        <v/>
      </c>
      <c r="CF11" s="52" t="str">
        <f t="shared" si="118"/>
        <v/>
      </c>
      <c r="CG11" s="52" t="str">
        <f t="shared" si="118"/>
        <v/>
      </c>
      <c r="CH11" s="52" t="str">
        <f t="shared" si="118"/>
        <v/>
      </c>
      <c r="CI11" s="52" t="str">
        <f t="shared" si="118"/>
        <v/>
      </c>
      <c r="CJ11" s="52" t="str">
        <f t="shared" si="118"/>
        <v/>
      </c>
      <c r="CK11" s="52" t="str">
        <f t="shared" si="118"/>
        <v/>
      </c>
      <c r="CL11" s="52" t="str">
        <f t="shared" si="118"/>
        <v/>
      </c>
      <c r="CM11" s="52" t="str">
        <f t="shared" si="118"/>
        <v/>
      </c>
      <c r="CN11" s="52" t="str">
        <f t="shared" si="118"/>
        <v/>
      </c>
      <c r="CO11" s="52" t="str">
        <f t="shared" si="118"/>
        <v/>
      </c>
      <c r="CP11" s="52" t="str">
        <f t="shared" si="118"/>
        <v/>
      </c>
      <c r="CQ11" s="52" t="str">
        <f t="shared" si="118"/>
        <v/>
      </c>
      <c r="CR11" s="52" t="str">
        <f t="shared" si="118"/>
        <v/>
      </c>
      <c r="CS11" s="52" t="str">
        <f t="shared" si="118"/>
        <v/>
      </c>
      <c r="CT11" s="52" t="str">
        <f t="shared" si="118"/>
        <v/>
      </c>
      <c r="CU11" s="52" t="str">
        <f t="shared" si="118"/>
        <v/>
      </c>
      <c r="CV11" s="52" t="str">
        <f t="shared" si="118"/>
        <v/>
      </c>
      <c r="CW11" s="52" t="str">
        <f t="shared" si="118"/>
        <v/>
      </c>
      <c r="CX11" s="52" t="str">
        <f t="shared" si="118"/>
        <v/>
      </c>
      <c r="CY11" s="52" t="str">
        <f t="shared" si="118"/>
        <v/>
      </c>
      <c r="CZ11" s="52" t="str">
        <f t="shared" si="118"/>
        <v/>
      </c>
      <c r="DA11" s="52" t="str">
        <f t="shared" si="118"/>
        <v/>
      </c>
      <c r="DB11" s="52" t="str">
        <f t="shared" si="118"/>
        <v/>
      </c>
      <c r="DC11" s="52" t="str">
        <f t="shared" si="2"/>
        <v/>
      </c>
      <c r="DD11" s="52" t="str">
        <f t="shared" si="3"/>
        <v/>
      </c>
      <c r="DE11" s="52" t="str">
        <f t="shared" si="3"/>
        <v/>
      </c>
      <c r="DF11" s="52" t="str">
        <f t="shared" si="3"/>
        <v/>
      </c>
      <c r="DG11" s="52" t="str">
        <f t="shared" si="3"/>
        <v/>
      </c>
      <c r="DH11" s="52" t="str">
        <f t="shared" si="3"/>
        <v/>
      </c>
      <c r="DI11" s="52" t="str">
        <f t="shared" si="3"/>
        <v/>
      </c>
      <c r="DJ11" s="52" t="str">
        <f t="shared" si="3"/>
        <v/>
      </c>
      <c r="DK11" s="52" t="str">
        <f t="shared" si="3"/>
        <v/>
      </c>
      <c r="DL11" s="52" t="str">
        <f t="shared" si="3"/>
        <v/>
      </c>
      <c r="DM11" s="52" t="str">
        <f t="shared" si="3"/>
        <v/>
      </c>
      <c r="DN11" s="52" t="str">
        <f t="shared" si="3"/>
        <v/>
      </c>
      <c r="DO11" s="52" t="str">
        <f t="shared" si="3"/>
        <v/>
      </c>
      <c r="DP11" s="52" t="str">
        <f t="shared" si="3"/>
        <v/>
      </c>
      <c r="DQ11" s="52" t="str">
        <f t="shared" si="3"/>
        <v/>
      </c>
      <c r="DR11" s="52" t="str">
        <f t="shared" si="3"/>
        <v/>
      </c>
      <c r="DS11" s="179" t="e">
        <f t="shared" ref="DS11:DS42" si="119">IF(ISNONTEXT($J11),_xlfn.NORM.DIST(V11,$G11,$J11,FALSE),NA())</f>
        <v>#N/A</v>
      </c>
      <c r="DT11" s="179" t="e">
        <f t="shared" ref="DT11:DT42" si="120">IF(ISNONTEXT($J11),_xlfn.NORM.DIST(W11,$G11,$J11,FALSE),NA())</f>
        <v>#N/A</v>
      </c>
      <c r="DU11" s="179" t="e">
        <f t="shared" ref="DU11:DU42" si="121">IF(ISNONTEXT($J11),_xlfn.NORM.DIST(X11,$G11,$J11,FALSE),NA())</f>
        <v>#N/A</v>
      </c>
      <c r="DV11" s="179" t="e">
        <f t="shared" ref="DV11:DV42" si="122">IF(ISNONTEXT($J11),_xlfn.NORM.DIST(Y11,$G11,$J11,FALSE),NA())</f>
        <v>#N/A</v>
      </c>
      <c r="DW11" s="179" t="e">
        <f t="shared" ref="DW11:DW42" si="123">IF(ISNONTEXT($J11),_xlfn.NORM.DIST(Z11,$G11,$J11,FALSE),NA())</f>
        <v>#N/A</v>
      </c>
      <c r="DX11" s="179" t="e">
        <f t="shared" ref="DX11:DX42" si="124">IF(ISNONTEXT($J11),_xlfn.NORM.DIST(AA11,$G11,$J11,FALSE),NA())</f>
        <v>#N/A</v>
      </c>
      <c r="DY11" s="179" t="e">
        <f t="shared" ref="DY11:DY42" si="125">IF(ISNONTEXT($J11),_xlfn.NORM.DIST(AB11,$G11,$J11,FALSE),NA())</f>
        <v>#N/A</v>
      </c>
      <c r="DZ11" s="179" t="e">
        <f t="shared" ref="DZ11:DZ42" si="126">IF(ISNONTEXT($J11),_xlfn.NORM.DIST(AC11,$G11,$J11,FALSE),NA())</f>
        <v>#N/A</v>
      </c>
      <c r="EA11" s="179" t="e">
        <f t="shared" ref="EA11:EA42" si="127">IF(ISNONTEXT($J11),_xlfn.NORM.DIST(AD11,$G11,$J11,FALSE),NA())</f>
        <v>#N/A</v>
      </c>
      <c r="EB11" s="179" t="e">
        <f t="shared" ref="EB11:EB42" si="128">IF(ISNONTEXT($J11),_xlfn.NORM.DIST(AE11,$G11,$J11,FALSE),NA())</f>
        <v>#N/A</v>
      </c>
      <c r="EC11" s="179" t="e">
        <f t="shared" ref="EC11:EC42" si="129">IF(ISNONTEXT($J11),_xlfn.NORM.DIST(AF11,$G11,$J11,FALSE),NA())</f>
        <v>#N/A</v>
      </c>
      <c r="ED11" s="179" t="e">
        <f t="shared" ref="ED11:ED42" si="130">IF(ISNONTEXT($J11),_xlfn.NORM.DIST(AG11,$G11,$J11,FALSE),NA())</f>
        <v>#N/A</v>
      </c>
      <c r="EE11" s="179" t="e">
        <f t="shared" ref="EE11:EE42" si="131">IF(ISNONTEXT($J11),_xlfn.NORM.DIST(AH11,$G11,$J11,FALSE),NA())</f>
        <v>#N/A</v>
      </c>
      <c r="EF11" s="179" t="e">
        <f t="shared" ref="EF11:EF42" si="132">IF(ISNONTEXT($J11),_xlfn.NORM.DIST(AI11,$G11,$J11,FALSE),NA())</f>
        <v>#N/A</v>
      </c>
      <c r="EG11" s="179" t="e">
        <f t="shared" ref="EG11:EG42" si="133">IF(ISNONTEXT($J11),_xlfn.NORM.DIST(AJ11,$G11,$J11,FALSE),NA())</f>
        <v>#N/A</v>
      </c>
      <c r="EH11" s="179" t="e">
        <f t="shared" ref="EH11:EH42" si="134">IF(ISNONTEXT($J11),_xlfn.NORM.DIST(AK11,$G11,$J11,FALSE),NA())</f>
        <v>#N/A</v>
      </c>
      <c r="EI11" s="179" t="e">
        <f t="shared" ref="EI11:EI42" si="135">IF(ISNONTEXT($J11),_xlfn.NORM.DIST(AL11,$G11,$J11,FALSE),NA())</f>
        <v>#N/A</v>
      </c>
      <c r="EJ11" s="179" t="e">
        <f t="shared" ref="EJ11:EJ42" si="136">IF(ISNONTEXT($J11),_xlfn.NORM.DIST(AM11,$G11,$J11,FALSE),NA())</f>
        <v>#N/A</v>
      </c>
      <c r="EK11" s="179" t="e">
        <f t="shared" ref="EK11:EK42" si="137">IF(ISNONTEXT($J11),_xlfn.NORM.DIST(AN11,$G11,$J11,FALSE),NA())</f>
        <v>#N/A</v>
      </c>
      <c r="EL11" s="179" t="e">
        <f t="shared" ref="EL11:EL42" si="138">IF(ISNONTEXT($J11),_xlfn.NORM.DIST(AO11,$G11,$J11,FALSE),NA())</f>
        <v>#N/A</v>
      </c>
      <c r="EM11" s="179" t="e">
        <f t="shared" ref="EM11:EM42" si="139">IF(ISNONTEXT($J11),_xlfn.NORM.DIST(AP11,$G11,$J11,FALSE),NA())</f>
        <v>#N/A</v>
      </c>
      <c r="EN11" s="179" t="e">
        <f t="shared" ref="EN11:EN42" si="140">IF(ISNONTEXT($J11),_xlfn.NORM.DIST(AQ11,$G11,$J11,FALSE),NA())</f>
        <v>#N/A</v>
      </c>
      <c r="EO11" s="179" t="e">
        <f t="shared" ref="EO11:EO42" si="141">IF(ISNONTEXT($J11),_xlfn.NORM.DIST(AR11,$G11,$J11,FALSE),NA())</f>
        <v>#N/A</v>
      </c>
      <c r="EP11" s="179" t="e">
        <f t="shared" ref="EP11:EP42" si="142">IF(ISNONTEXT($J11),_xlfn.NORM.DIST(AS11,$G11,$J11,FALSE),NA())</f>
        <v>#N/A</v>
      </c>
      <c r="EQ11" s="179" t="e">
        <f t="shared" ref="EQ11:EQ42" si="143">IF(ISNONTEXT($J11),_xlfn.NORM.DIST(AT11,$G11,$J11,FALSE),NA())</f>
        <v>#N/A</v>
      </c>
      <c r="ER11" s="179" t="e">
        <f t="shared" ref="ER11:ER42" si="144">IF(ISNONTEXT($J11),_xlfn.NORM.DIST(AU11,$G11,$J11,FALSE),NA())</f>
        <v>#N/A</v>
      </c>
      <c r="ES11" s="179" t="e">
        <f t="shared" ref="ES11:ES42" si="145">IF(ISNONTEXT($J11),_xlfn.NORM.DIST(AV11,$G11,$J11,FALSE),NA())</f>
        <v>#N/A</v>
      </c>
      <c r="ET11" s="179" t="e">
        <f t="shared" ref="ET11:ET42" si="146">IF(ISNONTEXT($J11),_xlfn.NORM.DIST(AW11,$G11,$J11,FALSE),NA())</f>
        <v>#N/A</v>
      </c>
      <c r="EU11" s="179" t="e">
        <f t="shared" ref="EU11:EU42" si="147">IF(ISNONTEXT($J11),_xlfn.NORM.DIST(AX11,$G11,$J11,FALSE),NA())</f>
        <v>#N/A</v>
      </c>
      <c r="EV11" s="179" t="e">
        <f t="shared" ref="EV11:EV42" si="148">IF(ISNONTEXT($J11),_xlfn.NORM.DIST(AY11,$G11,$J11,FALSE),NA())</f>
        <v>#N/A</v>
      </c>
      <c r="EW11" s="179" t="e">
        <f t="shared" ref="EW11:EW42" si="149">IF(ISNONTEXT($J11),_xlfn.NORM.DIST(AZ11,$G11,$J11,FALSE),NA())</f>
        <v>#N/A</v>
      </c>
      <c r="EX11" s="179" t="e">
        <f t="shared" ref="EX11:EX42" si="150">IF(ISNONTEXT($J11),_xlfn.NORM.DIST(BA11,$G11,$J11,FALSE),NA())</f>
        <v>#N/A</v>
      </c>
      <c r="EY11" s="179" t="e">
        <f t="shared" ref="EY11:EY42" si="151">IF(ISNONTEXT($J11),_xlfn.NORM.DIST(BB11,$G11,$J11,FALSE),NA())</f>
        <v>#N/A</v>
      </c>
      <c r="EZ11" s="179" t="e">
        <f t="shared" ref="EZ11:EZ42" si="152">IF(ISNONTEXT($J11),_xlfn.NORM.DIST(BC11,$G11,$J11,FALSE),NA())</f>
        <v>#N/A</v>
      </c>
      <c r="FA11" s="179" t="e">
        <f t="shared" ref="FA11:FA42" si="153">IF(ISNONTEXT($J11),_xlfn.NORM.DIST(BD11,$G11,$J11,FALSE),NA())</f>
        <v>#N/A</v>
      </c>
      <c r="FB11" s="179" t="e">
        <f t="shared" ref="FB11:FB42" si="154">IF(ISNONTEXT($J11),_xlfn.NORM.DIST(BE11,$G11,$J11,FALSE),NA())</f>
        <v>#N/A</v>
      </c>
      <c r="FC11" s="179" t="e">
        <f t="shared" ref="FC11:FC42" si="155">IF(ISNONTEXT($J11),_xlfn.NORM.DIST(BF11,$G11,$J11,FALSE),NA())</f>
        <v>#N/A</v>
      </c>
      <c r="FD11" s="179" t="e">
        <f t="shared" ref="FD11:FD42" si="156">IF(ISNONTEXT($J11),_xlfn.NORM.DIST(BG11,$G11,$J11,FALSE),NA())</f>
        <v>#N/A</v>
      </c>
      <c r="FE11" s="179" t="e">
        <f t="shared" ref="FE11:FE42" si="157">IF(ISNONTEXT($J11),_xlfn.NORM.DIST(BH11,$G11,$J11,FALSE),NA())</f>
        <v>#N/A</v>
      </c>
      <c r="FF11" s="179" t="e">
        <f t="shared" ref="FF11:FF42" si="158">IF(ISNONTEXT($J11),_xlfn.NORM.DIST(BI11,$G11,$J11,FALSE),NA())</f>
        <v>#N/A</v>
      </c>
      <c r="FG11" s="179" t="e">
        <f t="shared" ref="FG11:FG42" si="159">IF(ISNONTEXT($J11),_xlfn.NORM.DIST(BJ11,$G11,$J11,FALSE),NA())</f>
        <v>#N/A</v>
      </c>
      <c r="FH11" s="179" t="e">
        <f t="shared" ref="FH11:FH42" si="160">IF(ISNONTEXT($J11),_xlfn.NORM.DIST(BK11,$G11,$J11,FALSE),NA())</f>
        <v>#N/A</v>
      </c>
      <c r="FI11" s="179" t="e">
        <f t="shared" ref="FI11:FI42" si="161">IF(ISNONTEXT($J11),_xlfn.NORM.DIST(BL11,$G11,$J11,FALSE),NA())</f>
        <v>#N/A</v>
      </c>
      <c r="FJ11" s="179" t="e">
        <f t="shared" ref="FJ11:FJ42" si="162">IF(ISNONTEXT($J11),_xlfn.NORM.DIST(BM11,$G11,$J11,FALSE),NA())</f>
        <v>#N/A</v>
      </c>
      <c r="FK11" s="179" t="e">
        <f t="shared" ref="FK11:FK42" si="163">IF(ISNONTEXT($J11),_xlfn.NORM.DIST(BN11,$G11,$J11,FALSE),NA())</f>
        <v>#N/A</v>
      </c>
      <c r="FL11" s="179" t="e">
        <f t="shared" ref="FL11:FL42" si="164">IF(ISNONTEXT($J11),_xlfn.NORM.DIST(BO11,$G11,$J11,FALSE),NA())</f>
        <v>#N/A</v>
      </c>
      <c r="FM11" s="179" t="e">
        <f t="shared" ref="FM11:FM42" si="165">IF(ISNONTEXT($J11),_xlfn.NORM.DIST(BP11,$G11,$J11,FALSE),NA())</f>
        <v>#N/A</v>
      </c>
      <c r="FN11" s="179" t="e">
        <f t="shared" ref="FN11:FN42" si="166">IF(ISNONTEXT($J11),_xlfn.NORM.DIST(BQ11,$G11,$J11,FALSE),NA())</f>
        <v>#N/A</v>
      </c>
      <c r="FO11" s="179" t="e">
        <f t="shared" ref="FO11:FO42" si="167">IF(ISNONTEXT($J11),_xlfn.NORM.DIST(BR11,$G11,$J11,FALSE),NA())</f>
        <v>#N/A</v>
      </c>
      <c r="FP11" s="179" t="e">
        <f t="shared" ref="FP11:FP42" si="168">IF(ISNONTEXT($J11),_xlfn.NORM.DIST(BS11,$G11,$J11,FALSE),NA())</f>
        <v>#N/A</v>
      </c>
      <c r="FQ11" s="179" t="e">
        <f t="shared" ref="FQ11:FQ42" si="169">IF(ISNONTEXT($J11),_xlfn.NORM.DIST(BT11,$G11,$J11,FALSE),NA())</f>
        <v>#N/A</v>
      </c>
      <c r="FR11" s="179" t="e">
        <f t="shared" ref="FR11:FR42" si="170">IF(ISNONTEXT($J11),_xlfn.NORM.DIST(BU11,$G11,$J11,FALSE),NA())</f>
        <v>#N/A</v>
      </c>
      <c r="FS11" s="179" t="e">
        <f t="shared" ref="FS11:FS42" si="171">IF(ISNONTEXT($J11),_xlfn.NORM.DIST(BV11,$G11,$J11,FALSE),NA())</f>
        <v>#N/A</v>
      </c>
      <c r="FT11" s="179" t="e">
        <f t="shared" ref="FT11:FT42" si="172">IF(ISNONTEXT($J11),_xlfn.NORM.DIST(BW11,$G11,$J11,FALSE),NA())</f>
        <v>#N/A</v>
      </c>
      <c r="FU11" s="179" t="e">
        <f t="shared" ref="FU11:FU42" si="173">IF(ISNONTEXT($J11),_xlfn.NORM.DIST(BX11,$G11,$J11,FALSE),NA())</f>
        <v>#N/A</v>
      </c>
      <c r="FV11" s="179" t="e">
        <f t="shared" ref="FV11:FV42" si="174">IF(ISNONTEXT($J11),_xlfn.NORM.DIST(BY11,$G11,$J11,FALSE),NA())</f>
        <v>#N/A</v>
      </c>
      <c r="FW11" s="179" t="e">
        <f t="shared" ref="FW11:FW42" si="175">IF(ISNONTEXT($J11),_xlfn.NORM.DIST(BZ11,$G11,$J11,FALSE),NA())</f>
        <v>#N/A</v>
      </c>
      <c r="FX11" s="179" t="e">
        <f t="shared" ref="FX11:FX42" si="176">IF(ISNONTEXT($J11),_xlfn.NORM.DIST(CA11,$G11,$J11,FALSE),NA())</f>
        <v>#N/A</v>
      </c>
      <c r="FY11" s="179" t="e">
        <f t="shared" ref="FY11:FY42" si="177">IF(ISNONTEXT($J11),_xlfn.NORM.DIST(CB11,$G11,$J11,FALSE),NA())</f>
        <v>#N/A</v>
      </c>
      <c r="FZ11" s="179" t="e">
        <f t="shared" ref="FZ11:FZ42" si="178">IF(ISNONTEXT($J11),_xlfn.NORM.DIST(CC11,$G11,$J11,FALSE),NA())</f>
        <v>#N/A</v>
      </c>
      <c r="GA11" s="179" t="e">
        <f t="shared" ref="GA11:GA42" si="179">IF(ISNONTEXT($J11),_xlfn.NORM.DIST(CD11,$G11,$J11,FALSE),NA())</f>
        <v>#N/A</v>
      </c>
      <c r="GB11" s="179" t="e">
        <f t="shared" ref="GB11:GB42" si="180">IF(ISNONTEXT($J11),_xlfn.NORM.DIST(CE11,$G11,$J11,FALSE),NA())</f>
        <v>#N/A</v>
      </c>
      <c r="GC11" s="179" t="e">
        <f t="shared" ref="GC11:GC42" si="181">IF(ISNONTEXT($J11),_xlfn.NORM.DIST(CF11,$G11,$J11,FALSE),NA())</f>
        <v>#N/A</v>
      </c>
      <c r="GD11" s="179" t="e">
        <f t="shared" ref="GD11:GD42" si="182">IF(ISNONTEXT($J11),_xlfn.NORM.DIST(CG11,$G11,$J11,FALSE),NA())</f>
        <v>#N/A</v>
      </c>
      <c r="GE11" s="179" t="e">
        <f t="shared" ref="GE11:GE42" si="183">IF(ISNONTEXT($J11),_xlfn.NORM.DIST(CH11,$G11,$J11,FALSE),NA())</f>
        <v>#N/A</v>
      </c>
      <c r="GF11" s="179" t="e">
        <f t="shared" ref="GF11:GF42" si="184">IF(ISNONTEXT($J11),_xlfn.NORM.DIST(CI11,$G11,$J11,FALSE),NA())</f>
        <v>#N/A</v>
      </c>
      <c r="GG11" s="179" t="e">
        <f t="shared" ref="GG11:GG42" si="185">IF(ISNONTEXT($J11),_xlfn.NORM.DIST(CJ11,$G11,$J11,FALSE),NA())</f>
        <v>#N/A</v>
      </c>
      <c r="GH11" s="179" t="e">
        <f t="shared" ref="GH11:GH42" si="186">IF(ISNONTEXT($J11),_xlfn.NORM.DIST(CK11,$G11,$J11,FALSE),NA())</f>
        <v>#N/A</v>
      </c>
      <c r="GI11" s="179" t="e">
        <f t="shared" ref="GI11:GI42" si="187">IF(ISNONTEXT($J11),_xlfn.NORM.DIST(CL11,$G11,$J11,FALSE),NA())</f>
        <v>#N/A</v>
      </c>
      <c r="GJ11" s="179" t="e">
        <f t="shared" ref="GJ11:GJ42" si="188">IF(ISNONTEXT($J11),_xlfn.NORM.DIST(CM11,$G11,$J11,FALSE),NA())</f>
        <v>#N/A</v>
      </c>
      <c r="GK11" s="179" t="e">
        <f t="shared" ref="GK11:GK42" si="189">IF(ISNONTEXT($J11),_xlfn.NORM.DIST(CN11,$G11,$J11,FALSE),NA())</f>
        <v>#N/A</v>
      </c>
      <c r="GL11" s="179" t="e">
        <f t="shared" ref="GL11:GL42" si="190">IF(ISNONTEXT($J11),_xlfn.NORM.DIST(CO11,$G11,$J11,FALSE),NA())</f>
        <v>#N/A</v>
      </c>
      <c r="GM11" s="179" t="e">
        <f t="shared" ref="GM11:GM42" si="191">IF(ISNONTEXT($J11),_xlfn.NORM.DIST(CP11,$G11,$J11,FALSE),NA())</f>
        <v>#N/A</v>
      </c>
      <c r="GN11" s="179" t="e">
        <f t="shared" ref="GN11:GN42" si="192">IF(ISNONTEXT($J11),_xlfn.NORM.DIST(CQ11,$G11,$J11,FALSE),NA())</f>
        <v>#N/A</v>
      </c>
      <c r="GO11" s="179" t="e">
        <f t="shared" ref="GO11:GO42" si="193">IF(ISNONTEXT($J11),_xlfn.NORM.DIST(CR11,$G11,$J11,FALSE),NA())</f>
        <v>#N/A</v>
      </c>
      <c r="GP11" s="179" t="e">
        <f t="shared" ref="GP11:GP42" si="194">IF(ISNONTEXT($J11),_xlfn.NORM.DIST(CS11,$G11,$J11,FALSE),NA())</f>
        <v>#N/A</v>
      </c>
      <c r="GQ11" s="179" t="e">
        <f t="shared" ref="GQ11:GQ42" si="195">IF(ISNONTEXT($J11),_xlfn.NORM.DIST(CT11,$G11,$J11,FALSE),NA())</f>
        <v>#N/A</v>
      </c>
      <c r="GR11" s="179" t="e">
        <f t="shared" ref="GR11:GR42" si="196">IF(ISNONTEXT($J11),_xlfn.NORM.DIST(CU11,$G11,$J11,FALSE),NA())</f>
        <v>#N/A</v>
      </c>
      <c r="GS11" s="179" t="e">
        <f t="shared" ref="GS11:GS42" si="197">IF(ISNONTEXT($J11),_xlfn.NORM.DIST(CV11,$G11,$J11,FALSE),NA())</f>
        <v>#N/A</v>
      </c>
      <c r="GT11" s="179" t="e">
        <f t="shared" ref="GT11:GT42" si="198">IF(ISNONTEXT($J11),_xlfn.NORM.DIST(CW11,$G11,$J11,FALSE),NA())</f>
        <v>#N/A</v>
      </c>
      <c r="GU11" s="179" t="e">
        <f t="shared" ref="GU11:GU42" si="199">IF(ISNONTEXT($J11),_xlfn.NORM.DIST(CX11,$G11,$J11,FALSE),NA())</f>
        <v>#N/A</v>
      </c>
      <c r="GV11" s="179" t="e">
        <f t="shared" ref="GV11:GV42" si="200">IF(ISNONTEXT($J11),_xlfn.NORM.DIST(CY11,$G11,$J11,FALSE),NA())</f>
        <v>#N/A</v>
      </c>
      <c r="GW11" s="179" t="e">
        <f t="shared" ref="GW11:GW42" si="201">IF(ISNONTEXT($J11),_xlfn.NORM.DIST(CZ11,$G11,$J11,FALSE),NA())</f>
        <v>#N/A</v>
      </c>
      <c r="GX11" s="179" t="e">
        <f t="shared" ref="GX11:GX42" si="202">IF(ISNONTEXT($J11),_xlfn.NORM.DIST(DA11,$G11,$J11,FALSE),NA())</f>
        <v>#N/A</v>
      </c>
      <c r="GY11" s="179" t="e">
        <f t="shared" ref="GY11:GY42" si="203">IF(ISNONTEXT($J11),_xlfn.NORM.DIST(DB11,$G11,$J11,FALSE),NA())</f>
        <v>#N/A</v>
      </c>
      <c r="GZ11" s="179" t="e">
        <f t="shared" ref="GZ11:GZ42" si="204">IF(ISNONTEXT($J11),_xlfn.NORM.DIST(DC11,$G11,$J11,FALSE),NA())</f>
        <v>#N/A</v>
      </c>
      <c r="HA11" s="179" t="e">
        <f t="shared" ref="HA11:HA42" si="205">IF(ISNONTEXT($J11),_xlfn.NORM.DIST(DD11,$G11,$J11,FALSE),NA())</f>
        <v>#N/A</v>
      </c>
      <c r="HB11" s="179" t="e">
        <f t="shared" ref="HB11:HB42" si="206">IF(ISNONTEXT($J11),_xlfn.NORM.DIST(DE11,$G11,$J11,FALSE),NA())</f>
        <v>#N/A</v>
      </c>
      <c r="HC11" s="179" t="e">
        <f t="shared" ref="HC11:HC42" si="207">IF(ISNONTEXT($J11),_xlfn.NORM.DIST(DF11,$G11,$J11,FALSE),NA())</f>
        <v>#N/A</v>
      </c>
      <c r="HD11" s="179" t="e">
        <f t="shared" ref="HD11:HD42" si="208">IF(ISNONTEXT($J11),_xlfn.NORM.DIST(DG11,$G11,$J11,FALSE),NA())</f>
        <v>#N/A</v>
      </c>
      <c r="HE11" s="179" t="e">
        <f t="shared" ref="HE11:HE42" si="209">IF(ISNONTEXT($J11),_xlfn.NORM.DIST(DH11,$G11,$J11,FALSE),NA())</f>
        <v>#N/A</v>
      </c>
      <c r="HF11" s="179" t="e">
        <f t="shared" ref="HF11:HF42" si="210">IF(ISNONTEXT($J11),_xlfn.NORM.DIST(DI11,$G11,$J11,FALSE),NA())</f>
        <v>#N/A</v>
      </c>
      <c r="HG11" s="179" t="e">
        <f t="shared" ref="HG11:HG42" si="211">IF(ISNONTEXT($J11),_xlfn.NORM.DIST(DJ11,$G11,$J11,FALSE),NA())</f>
        <v>#N/A</v>
      </c>
      <c r="HH11" s="179" t="e">
        <f t="shared" ref="HH11:HH42" si="212">IF(ISNONTEXT($J11),_xlfn.NORM.DIST(DK11,$G11,$J11,FALSE),NA())</f>
        <v>#N/A</v>
      </c>
      <c r="HI11" s="179" t="e">
        <f t="shared" ref="HI11:HI42" si="213">IF(ISNONTEXT($J11),_xlfn.NORM.DIST(DL11,$G11,$J11,FALSE),NA())</f>
        <v>#N/A</v>
      </c>
      <c r="HJ11" s="179" t="e">
        <f t="shared" ref="HJ11:HJ42" si="214">IF(ISNONTEXT($J11),_xlfn.NORM.DIST(DM11,$G11,$J11,FALSE),NA())</f>
        <v>#N/A</v>
      </c>
      <c r="HK11" s="179" t="e">
        <f t="shared" ref="HK11:HK42" si="215">IF(ISNONTEXT($J11),_xlfn.NORM.DIST(DN11,$G11,$J11,FALSE),NA())</f>
        <v>#N/A</v>
      </c>
      <c r="HL11" s="179" t="e">
        <f t="shared" ref="HL11:HL42" si="216">IF(ISNONTEXT($J11),_xlfn.NORM.DIST(DO11,$G11,$J11,FALSE),NA())</f>
        <v>#N/A</v>
      </c>
      <c r="HM11" s="179" t="e">
        <f t="shared" ref="HM11:HM42" si="217">IF(ISNONTEXT($J11),_xlfn.NORM.DIST(DP11,$G11,$J11,FALSE),NA())</f>
        <v>#N/A</v>
      </c>
      <c r="HN11" s="179" t="e">
        <f t="shared" ref="HN11:HN42" si="218">IF(ISNONTEXT($J11),_xlfn.NORM.DIST(DQ11,$G11,$J11,FALSE),NA())</f>
        <v>#N/A</v>
      </c>
      <c r="HO11" s="179" t="e">
        <f t="shared" ref="HO11:HO42" si="219">IF(ISNONTEXT($J11),_xlfn.NORM.DIST(DR11,$G11,$J11,FALSE),NA())</f>
        <v>#N/A</v>
      </c>
    </row>
    <row r="12" spans="1:224" x14ac:dyDescent="0.25">
      <c r="A12" s="4">
        <v>9</v>
      </c>
      <c r="B12" s="103"/>
      <c r="C12" s="103"/>
      <c r="D12" s="103"/>
      <c r="E12" s="38" t="str">
        <f t="shared" si="8"/>
        <v/>
      </c>
      <c r="F12" s="38" t="str">
        <f t="shared" si="9"/>
        <v/>
      </c>
      <c r="G12" s="81" t="str">
        <f t="shared" si="10"/>
        <v/>
      </c>
      <c r="H12" s="24"/>
      <c r="I12" s="61"/>
      <c r="J12" s="82" t="str">
        <f>IF(AND(B12&gt;0,C12&gt;0,D12&gt;0,NOT(ISBLANK(H12))),(D12-B12)*VLOOKUP(H12,VLookups!$A$2:$B$8,2,FALSE),"")</f>
        <v/>
      </c>
      <c r="K12" s="83" t="str">
        <f t="shared" si="11"/>
        <v/>
      </c>
      <c r="L12" s="103"/>
      <c r="M12" s="34" t="str">
        <f>IF(AND(L12&gt;0,C12&gt;0,J12&gt;0,NOT(ISBLANK(H12))),ABS(VLOOKUP($L$1,VLookups!$A$38:$B$39,2,FALSE)-_xlfn.NORM.DIST(L12,G12,J12,TRUE)),"")</f>
        <v/>
      </c>
      <c r="N12" s="102" t="str">
        <f>IF(AND($B12&gt;0,$C12&gt;0,$D12&gt;0,NOT(ISBLANK($H12))),_xlfn.NORM.INV(ABS(VLOOKUP($L$1,VLookups!$A$38:$B$39,2,FALSE)-N$3),$G12,$J12),"")</f>
        <v/>
      </c>
      <c r="O12" s="101" t="str">
        <f>IF(AND($B12&gt;0,$C12&gt;0,$D12&gt;0,NOT(ISBLANK($H12))),_xlfn.NORM.INV(ABS(VLOOKUP($L$1,VLookups!$A$38:$B$39,2,FALSE)-O$3),$G12,$J12),"")</f>
        <v/>
      </c>
      <c r="P12" s="102" t="str">
        <f>IF(AND($B12&gt;0,$C12&gt;0,$D12&gt;0,NOT(ISBLANK($H12))),_xlfn.NORM.INV(ABS(VLOOKUP($L$1,VLookups!$A$38:$B$39,2,FALSE)-P$3),$G12,$J12),"")</f>
        <v/>
      </c>
      <c r="Q12" s="101" t="str">
        <f>IF(AND($B12&gt;0,$C12&gt;0,$D12&gt;0,NOT(ISBLANK($H12))),_xlfn.NORM.INV(ABS(VLOOKUP($L$1,VLookups!$A$38:$B$39,2,FALSE)-Q$3),$G12,$J12),"")</f>
        <v/>
      </c>
      <c r="R12" s="102" t="str">
        <f>IF(AND($B12&gt;0,$C12&gt;0,$D12&gt;0,NOT(ISBLANK($H12))),_xlfn.NORM.INV(ABS(VLOOKUP($L$1,VLookups!$A$38:$B$39,2,FALSE)-R$3),$G12,$J12),"")</f>
        <v/>
      </c>
      <c r="S12" s="101" t="str">
        <f>IF(AND($B12&gt;0,$C12&gt;0,$D12&gt;0,NOT(ISBLANK($H12))),_xlfn.NORM.INV(ABS(VLOOKUP($L$1,VLookups!$A$38:$B$39,2,FALSE)-S$3),$G12,$J12),"")</f>
        <v/>
      </c>
      <c r="T12" s="5"/>
      <c r="U12" s="178" t="str">
        <f t="shared" si="12"/>
        <v/>
      </c>
      <c r="V12" s="52" t="str">
        <f t="shared" si="13"/>
        <v/>
      </c>
      <c r="W12" s="52" t="str">
        <f t="shared" si="13"/>
        <v/>
      </c>
      <c r="X12" s="52" t="str">
        <f t="shared" si="13"/>
        <v/>
      </c>
      <c r="Y12" s="52" t="str">
        <f t="shared" si="13"/>
        <v/>
      </c>
      <c r="Z12" s="52" t="str">
        <f t="shared" si="13"/>
        <v/>
      </c>
      <c r="AA12" s="52" t="str">
        <f t="shared" si="13"/>
        <v/>
      </c>
      <c r="AB12" s="52" t="str">
        <f t="shared" si="13"/>
        <v/>
      </c>
      <c r="AC12" s="52" t="str">
        <f t="shared" si="13"/>
        <v/>
      </c>
      <c r="AD12" s="52" t="str">
        <f t="shared" si="13"/>
        <v/>
      </c>
      <c r="AE12" s="52" t="str">
        <f t="shared" si="13"/>
        <v/>
      </c>
      <c r="AF12" s="52" t="str">
        <f t="shared" si="13"/>
        <v/>
      </c>
      <c r="AG12" s="52" t="str">
        <f t="shared" si="13"/>
        <v/>
      </c>
      <c r="AH12" s="52" t="str">
        <f t="shared" si="13"/>
        <v/>
      </c>
      <c r="AI12" s="52" t="str">
        <f t="shared" si="13"/>
        <v/>
      </c>
      <c r="AJ12" s="52" t="str">
        <f t="shared" si="13"/>
        <v/>
      </c>
      <c r="AK12" s="52" t="str">
        <f t="shared" si="13"/>
        <v/>
      </c>
      <c r="AL12" s="52" t="str">
        <f t="shared" si="13"/>
        <v/>
      </c>
      <c r="AM12" s="52" t="str">
        <f t="shared" si="13"/>
        <v/>
      </c>
      <c r="AN12" s="52" t="str">
        <f t="shared" si="13"/>
        <v/>
      </c>
      <c r="AO12" s="52" t="str">
        <f t="shared" si="13"/>
        <v/>
      </c>
      <c r="AP12" s="52" t="str">
        <f t="shared" si="14"/>
        <v/>
      </c>
      <c r="AQ12" s="52" t="str">
        <f t="shared" si="118"/>
        <v/>
      </c>
      <c r="AR12" s="52" t="str">
        <f t="shared" si="118"/>
        <v/>
      </c>
      <c r="AS12" s="52" t="str">
        <f t="shared" si="118"/>
        <v/>
      </c>
      <c r="AT12" s="52" t="str">
        <f t="shared" si="118"/>
        <v/>
      </c>
      <c r="AU12" s="52" t="str">
        <f t="shared" si="118"/>
        <v/>
      </c>
      <c r="AV12" s="52" t="str">
        <f t="shared" si="118"/>
        <v/>
      </c>
      <c r="AW12" s="52" t="str">
        <f t="shared" si="118"/>
        <v/>
      </c>
      <c r="AX12" s="52" t="str">
        <f t="shared" si="118"/>
        <v/>
      </c>
      <c r="AY12" s="52" t="str">
        <f t="shared" si="118"/>
        <v/>
      </c>
      <c r="AZ12" s="52" t="str">
        <f t="shared" si="118"/>
        <v/>
      </c>
      <c r="BA12" s="52" t="str">
        <f t="shared" si="118"/>
        <v/>
      </c>
      <c r="BB12" s="52" t="str">
        <f t="shared" si="118"/>
        <v/>
      </c>
      <c r="BC12" s="52" t="str">
        <f t="shared" si="118"/>
        <v/>
      </c>
      <c r="BD12" s="52" t="str">
        <f t="shared" si="118"/>
        <v/>
      </c>
      <c r="BE12" s="52" t="str">
        <f t="shared" si="118"/>
        <v/>
      </c>
      <c r="BF12" s="52" t="str">
        <f t="shared" si="118"/>
        <v/>
      </c>
      <c r="BG12" s="52" t="str">
        <f t="shared" si="118"/>
        <v/>
      </c>
      <c r="BH12" s="52" t="str">
        <f t="shared" si="118"/>
        <v/>
      </c>
      <c r="BI12" s="52" t="str">
        <f t="shared" si="118"/>
        <v/>
      </c>
      <c r="BJ12" s="52" t="str">
        <f t="shared" si="118"/>
        <v/>
      </c>
      <c r="BK12" s="52" t="str">
        <f t="shared" si="118"/>
        <v/>
      </c>
      <c r="BL12" s="52" t="str">
        <f t="shared" si="118"/>
        <v/>
      </c>
      <c r="BM12" s="52" t="str">
        <f t="shared" si="118"/>
        <v/>
      </c>
      <c r="BN12" s="52" t="str">
        <f t="shared" si="118"/>
        <v/>
      </c>
      <c r="BO12" s="52" t="str">
        <f t="shared" si="118"/>
        <v/>
      </c>
      <c r="BP12" s="52" t="str">
        <f t="shared" si="118"/>
        <v/>
      </c>
      <c r="BQ12" s="52" t="str">
        <f t="shared" si="118"/>
        <v/>
      </c>
      <c r="BR12" s="52" t="str">
        <f t="shared" si="118"/>
        <v/>
      </c>
      <c r="BS12" s="52" t="str">
        <f t="shared" si="118"/>
        <v/>
      </c>
      <c r="BT12" s="52" t="str">
        <f t="shared" si="118"/>
        <v/>
      </c>
      <c r="BU12" s="52" t="str">
        <f t="shared" si="118"/>
        <v/>
      </c>
      <c r="BV12" s="52" t="str">
        <f t="shared" si="118"/>
        <v/>
      </c>
      <c r="BW12" s="52" t="str">
        <f t="shared" si="118"/>
        <v/>
      </c>
      <c r="BX12" s="52" t="str">
        <f t="shared" si="118"/>
        <v/>
      </c>
      <c r="BY12" s="52" t="str">
        <f t="shared" si="118"/>
        <v/>
      </c>
      <c r="BZ12" s="52" t="str">
        <f t="shared" si="118"/>
        <v/>
      </c>
      <c r="CA12" s="52" t="str">
        <f t="shared" si="118"/>
        <v/>
      </c>
      <c r="CB12" s="52" t="str">
        <f t="shared" si="118"/>
        <v/>
      </c>
      <c r="CC12" s="52" t="str">
        <f t="shared" si="118"/>
        <v/>
      </c>
      <c r="CD12" s="52" t="str">
        <f t="shared" si="118"/>
        <v/>
      </c>
      <c r="CE12" s="52" t="str">
        <f t="shared" si="118"/>
        <v/>
      </c>
      <c r="CF12" s="52" t="str">
        <f t="shared" si="118"/>
        <v/>
      </c>
      <c r="CG12" s="52" t="str">
        <f t="shared" si="118"/>
        <v/>
      </c>
      <c r="CH12" s="52" t="str">
        <f t="shared" si="118"/>
        <v/>
      </c>
      <c r="CI12" s="52" t="str">
        <f t="shared" si="118"/>
        <v/>
      </c>
      <c r="CJ12" s="52" t="str">
        <f t="shared" si="118"/>
        <v/>
      </c>
      <c r="CK12" s="52" t="str">
        <f t="shared" si="118"/>
        <v/>
      </c>
      <c r="CL12" s="52" t="str">
        <f t="shared" si="118"/>
        <v/>
      </c>
      <c r="CM12" s="52" t="str">
        <f t="shared" si="118"/>
        <v/>
      </c>
      <c r="CN12" s="52" t="str">
        <f t="shared" si="118"/>
        <v/>
      </c>
      <c r="CO12" s="52" t="str">
        <f t="shared" si="118"/>
        <v/>
      </c>
      <c r="CP12" s="52" t="str">
        <f t="shared" si="118"/>
        <v/>
      </c>
      <c r="CQ12" s="52" t="str">
        <f t="shared" si="118"/>
        <v/>
      </c>
      <c r="CR12" s="52" t="str">
        <f t="shared" si="118"/>
        <v/>
      </c>
      <c r="CS12" s="52" t="str">
        <f t="shared" si="118"/>
        <v/>
      </c>
      <c r="CT12" s="52" t="str">
        <f t="shared" si="118"/>
        <v/>
      </c>
      <c r="CU12" s="52" t="str">
        <f t="shared" si="118"/>
        <v/>
      </c>
      <c r="CV12" s="52" t="str">
        <f t="shared" si="118"/>
        <v/>
      </c>
      <c r="CW12" s="52" t="str">
        <f t="shared" si="118"/>
        <v/>
      </c>
      <c r="CX12" s="52" t="str">
        <f t="shared" si="118"/>
        <v/>
      </c>
      <c r="CY12" s="52" t="str">
        <f t="shared" si="118"/>
        <v/>
      </c>
      <c r="CZ12" s="52" t="str">
        <f t="shared" si="118"/>
        <v/>
      </c>
      <c r="DA12" s="52" t="str">
        <f t="shared" si="118"/>
        <v/>
      </c>
      <c r="DB12" s="52" t="str">
        <f t="shared" ref="DB12" si="220">IF(ISNONTEXT($U12),DA12+$U12,"")</f>
        <v/>
      </c>
      <c r="DC12" s="52" t="str">
        <f t="shared" si="2"/>
        <v/>
      </c>
      <c r="DD12" s="52" t="str">
        <f t="shared" si="3"/>
        <v/>
      </c>
      <c r="DE12" s="52" t="str">
        <f t="shared" si="3"/>
        <v/>
      </c>
      <c r="DF12" s="52" t="str">
        <f t="shared" si="3"/>
        <v/>
      </c>
      <c r="DG12" s="52" t="str">
        <f t="shared" si="3"/>
        <v/>
      </c>
      <c r="DH12" s="52" t="str">
        <f t="shared" si="3"/>
        <v/>
      </c>
      <c r="DI12" s="52" t="str">
        <f t="shared" si="3"/>
        <v/>
      </c>
      <c r="DJ12" s="52" t="str">
        <f t="shared" si="3"/>
        <v/>
      </c>
      <c r="DK12" s="52" t="str">
        <f t="shared" si="3"/>
        <v/>
      </c>
      <c r="DL12" s="52" t="str">
        <f t="shared" si="3"/>
        <v/>
      </c>
      <c r="DM12" s="52" t="str">
        <f t="shared" si="3"/>
        <v/>
      </c>
      <c r="DN12" s="52" t="str">
        <f t="shared" si="3"/>
        <v/>
      </c>
      <c r="DO12" s="52" t="str">
        <f t="shared" si="3"/>
        <v/>
      </c>
      <c r="DP12" s="52" t="str">
        <f t="shared" si="3"/>
        <v/>
      </c>
      <c r="DQ12" s="52" t="str">
        <f t="shared" si="3"/>
        <v/>
      </c>
      <c r="DR12" s="52" t="str">
        <f t="shared" si="3"/>
        <v/>
      </c>
      <c r="DS12" s="179" t="e">
        <f t="shared" si="119"/>
        <v>#N/A</v>
      </c>
      <c r="DT12" s="179" t="e">
        <f t="shared" si="120"/>
        <v>#N/A</v>
      </c>
      <c r="DU12" s="179" t="e">
        <f t="shared" si="121"/>
        <v>#N/A</v>
      </c>
      <c r="DV12" s="179" t="e">
        <f t="shared" si="122"/>
        <v>#N/A</v>
      </c>
      <c r="DW12" s="179" t="e">
        <f t="shared" si="123"/>
        <v>#N/A</v>
      </c>
      <c r="DX12" s="179" t="e">
        <f t="shared" si="124"/>
        <v>#N/A</v>
      </c>
      <c r="DY12" s="179" t="e">
        <f t="shared" si="125"/>
        <v>#N/A</v>
      </c>
      <c r="DZ12" s="179" t="e">
        <f t="shared" si="126"/>
        <v>#N/A</v>
      </c>
      <c r="EA12" s="179" t="e">
        <f t="shared" si="127"/>
        <v>#N/A</v>
      </c>
      <c r="EB12" s="179" t="e">
        <f t="shared" si="128"/>
        <v>#N/A</v>
      </c>
      <c r="EC12" s="179" t="e">
        <f t="shared" si="129"/>
        <v>#N/A</v>
      </c>
      <c r="ED12" s="179" t="e">
        <f t="shared" si="130"/>
        <v>#N/A</v>
      </c>
      <c r="EE12" s="179" t="e">
        <f t="shared" si="131"/>
        <v>#N/A</v>
      </c>
      <c r="EF12" s="179" t="e">
        <f t="shared" si="132"/>
        <v>#N/A</v>
      </c>
      <c r="EG12" s="179" t="e">
        <f t="shared" si="133"/>
        <v>#N/A</v>
      </c>
      <c r="EH12" s="179" t="e">
        <f t="shared" si="134"/>
        <v>#N/A</v>
      </c>
      <c r="EI12" s="179" t="e">
        <f t="shared" si="135"/>
        <v>#N/A</v>
      </c>
      <c r="EJ12" s="179" t="e">
        <f t="shared" si="136"/>
        <v>#N/A</v>
      </c>
      <c r="EK12" s="179" t="e">
        <f t="shared" si="137"/>
        <v>#N/A</v>
      </c>
      <c r="EL12" s="179" t="e">
        <f t="shared" si="138"/>
        <v>#N/A</v>
      </c>
      <c r="EM12" s="179" t="e">
        <f t="shared" si="139"/>
        <v>#N/A</v>
      </c>
      <c r="EN12" s="179" t="e">
        <f t="shared" si="140"/>
        <v>#N/A</v>
      </c>
      <c r="EO12" s="179" t="e">
        <f t="shared" si="141"/>
        <v>#N/A</v>
      </c>
      <c r="EP12" s="179" t="e">
        <f t="shared" si="142"/>
        <v>#N/A</v>
      </c>
      <c r="EQ12" s="179" t="e">
        <f t="shared" si="143"/>
        <v>#N/A</v>
      </c>
      <c r="ER12" s="179" t="e">
        <f t="shared" si="144"/>
        <v>#N/A</v>
      </c>
      <c r="ES12" s="179" t="e">
        <f t="shared" si="145"/>
        <v>#N/A</v>
      </c>
      <c r="ET12" s="179" t="e">
        <f t="shared" si="146"/>
        <v>#N/A</v>
      </c>
      <c r="EU12" s="179" t="e">
        <f t="shared" si="147"/>
        <v>#N/A</v>
      </c>
      <c r="EV12" s="179" t="e">
        <f t="shared" si="148"/>
        <v>#N/A</v>
      </c>
      <c r="EW12" s="179" t="e">
        <f t="shared" si="149"/>
        <v>#N/A</v>
      </c>
      <c r="EX12" s="179" t="e">
        <f t="shared" si="150"/>
        <v>#N/A</v>
      </c>
      <c r="EY12" s="179" t="e">
        <f t="shared" si="151"/>
        <v>#N/A</v>
      </c>
      <c r="EZ12" s="179" t="e">
        <f t="shared" si="152"/>
        <v>#N/A</v>
      </c>
      <c r="FA12" s="179" t="e">
        <f t="shared" si="153"/>
        <v>#N/A</v>
      </c>
      <c r="FB12" s="179" t="e">
        <f t="shared" si="154"/>
        <v>#N/A</v>
      </c>
      <c r="FC12" s="179" t="e">
        <f t="shared" si="155"/>
        <v>#N/A</v>
      </c>
      <c r="FD12" s="179" t="e">
        <f t="shared" si="156"/>
        <v>#N/A</v>
      </c>
      <c r="FE12" s="179" t="e">
        <f t="shared" si="157"/>
        <v>#N/A</v>
      </c>
      <c r="FF12" s="179" t="e">
        <f t="shared" si="158"/>
        <v>#N/A</v>
      </c>
      <c r="FG12" s="179" t="e">
        <f t="shared" si="159"/>
        <v>#N/A</v>
      </c>
      <c r="FH12" s="179" t="e">
        <f t="shared" si="160"/>
        <v>#N/A</v>
      </c>
      <c r="FI12" s="179" t="e">
        <f t="shared" si="161"/>
        <v>#N/A</v>
      </c>
      <c r="FJ12" s="179" t="e">
        <f t="shared" si="162"/>
        <v>#N/A</v>
      </c>
      <c r="FK12" s="179" t="e">
        <f t="shared" si="163"/>
        <v>#N/A</v>
      </c>
      <c r="FL12" s="179" t="e">
        <f t="shared" si="164"/>
        <v>#N/A</v>
      </c>
      <c r="FM12" s="179" t="e">
        <f t="shared" si="165"/>
        <v>#N/A</v>
      </c>
      <c r="FN12" s="179" t="e">
        <f t="shared" si="166"/>
        <v>#N/A</v>
      </c>
      <c r="FO12" s="179" t="e">
        <f t="shared" si="167"/>
        <v>#N/A</v>
      </c>
      <c r="FP12" s="179" t="e">
        <f t="shared" si="168"/>
        <v>#N/A</v>
      </c>
      <c r="FQ12" s="179" t="e">
        <f t="shared" si="169"/>
        <v>#N/A</v>
      </c>
      <c r="FR12" s="179" t="e">
        <f t="shared" si="170"/>
        <v>#N/A</v>
      </c>
      <c r="FS12" s="179" t="e">
        <f t="shared" si="171"/>
        <v>#N/A</v>
      </c>
      <c r="FT12" s="179" t="e">
        <f t="shared" si="172"/>
        <v>#N/A</v>
      </c>
      <c r="FU12" s="179" t="e">
        <f t="shared" si="173"/>
        <v>#N/A</v>
      </c>
      <c r="FV12" s="179" t="e">
        <f t="shared" si="174"/>
        <v>#N/A</v>
      </c>
      <c r="FW12" s="179" t="e">
        <f t="shared" si="175"/>
        <v>#N/A</v>
      </c>
      <c r="FX12" s="179" t="e">
        <f t="shared" si="176"/>
        <v>#N/A</v>
      </c>
      <c r="FY12" s="179" t="e">
        <f t="shared" si="177"/>
        <v>#N/A</v>
      </c>
      <c r="FZ12" s="179" t="e">
        <f t="shared" si="178"/>
        <v>#N/A</v>
      </c>
      <c r="GA12" s="179" t="e">
        <f t="shared" si="179"/>
        <v>#N/A</v>
      </c>
      <c r="GB12" s="179" t="e">
        <f t="shared" si="180"/>
        <v>#N/A</v>
      </c>
      <c r="GC12" s="179" t="e">
        <f t="shared" si="181"/>
        <v>#N/A</v>
      </c>
      <c r="GD12" s="179" t="e">
        <f t="shared" si="182"/>
        <v>#N/A</v>
      </c>
      <c r="GE12" s="179" t="e">
        <f t="shared" si="183"/>
        <v>#N/A</v>
      </c>
      <c r="GF12" s="179" t="e">
        <f t="shared" si="184"/>
        <v>#N/A</v>
      </c>
      <c r="GG12" s="179" t="e">
        <f t="shared" si="185"/>
        <v>#N/A</v>
      </c>
      <c r="GH12" s="179" t="e">
        <f t="shared" si="186"/>
        <v>#N/A</v>
      </c>
      <c r="GI12" s="179" t="e">
        <f t="shared" si="187"/>
        <v>#N/A</v>
      </c>
      <c r="GJ12" s="179" t="e">
        <f t="shared" si="188"/>
        <v>#N/A</v>
      </c>
      <c r="GK12" s="179" t="e">
        <f t="shared" si="189"/>
        <v>#N/A</v>
      </c>
      <c r="GL12" s="179" t="e">
        <f t="shared" si="190"/>
        <v>#N/A</v>
      </c>
      <c r="GM12" s="179" t="e">
        <f t="shared" si="191"/>
        <v>#N/A</v>
      </c>
      <c r="GN12" s="179" t="e">
        <f t="shared" si="192"/>
        <v>#N/A</v>
      </c>
      <c r="GO12" s="179" t="e">
        <f t="shared" si="193"/>
        <v>#N/A</v>
      </c>
      <c r="GP12" s="179" t="e">
        <f t="shared" si="194"/>
        <v>#N/A</v>
      </c>
      <c r="GQ12" s="179" t="e">
        <f t="shared" si="195"/>
        <v>#N/A</v>
      </c>
      <c r="GR12" s="179" t="e">
        <f t="shared" si="196"/>
        <v>#N/A</v>
      </c>
      <c r="GS12" s="179" t="e">
        <f t="shared" si="197"/>
        <v>#N/A</v>
      </c>
      <c r="GT12" s="179" t="e">
        <f t="shared" si="198"/>
        <v>#N/A</v>
      </c>
      <c r="GU12" s="179" t="e">
        <f t="shared" si="199"/>
        <v>#N/A</v>
      </c>
      <c r="GV12" s="179" t="e">
        <f t="shared" si="200"/>
        <v>#N/A</v>
      </c>
      <c r="GW12" s="179" t="e">
        <f t="shared" si="201"/>
        <v>#N/A</v>
      </c>
      <c r="GX12" s="179" t="e">
        <f t="shared" si="202"/>
        <v>#N/A</v>
      </c>
      <c r="GY12" s="179" t="e">
        <f t="shared" si="203"/>
        <v>#N/A</v>
      </c>
      <c r="GZ12" s="179" t="e">
        <f t="shared" si="204"/>
        <v>#N/A</v>
      </c>
      <c r="HA12" s="179" t="e">
        <f t="shared" si="205"/>
        <v>#N/A</v>
      </c>
      <c r="HB12" s="179" t="e">
        <f t="shared" si="206"/>
        <v>#N/A</v>
      </c>
      <c r="HC12" s="179" t="e">
        <f t="shared" si="207"/>
        <v>#N/A</v>
      </c>
      <c r="HD12" s="179" t="e">
        <f t="shared" si="208"/>
        <v>#N/A</v>
      </c>
      <c r="HE12" s="179" t="e">
        <f t="shared" si="209"/>
        <v>#N/A</v>
      </c>
      <c r="HF12" s="179" t="e">
        <f t="shared" si="210"/>
        <v>#N/A</v>
      </c>
      <c r="HG12" s="179" t="e">
        <f t="shared" si="211"/>
        <v>#N/A</v>
      </c>
      <c r="HH12" s="179" t="e">
        <f t="shared" si="212"/>
        <v>#N/A</v>
      </c>
      <c r="HI12" s="179" t="e">
        <f t="shared" si="213"/>
        <v>#N/A</v>
      </c>
      <c r="HJ12" s="179" t="e">
        <f t="shared" si="214"/>
        <v>#N/A</v>
      </c>
      <c r="HK12" s="179" t="e">
        <f t="shared" si="215"/>
        <v>#N/A</v>
      </c>
      <c r="HL12" s="179" t="e">
        <f t="shared" si="216"/>
        <v>#N/A</v>
      </c>
      <c r="HM12" s="179" t="e">
        <f t="shared" si="217"/>
        <v>#N/A</v>
      </c>
      <c r="HN12" s="179" t="e">
        <f t="shared" si="218"/>
        <v>#N/A</v>
      </c>
      <c r="HO12" s="179" t="e">
        <f t="shared" si="219"/>
        <v>#N/A</v>
      </c>
    </row>
    <row r="13" spans="1:224" x14ac:dyDescent="0.25">
      <c r="A13" s="4">
        <v>10</v>
      </c>
      <c r="B13" s="103"/>
      <c r="C13" s="103"/>
      <c r="D13" s="103"/>
      <c r="E13" s="38" t="str">
        <f t="shared" si="8"/>
        <v/>
      </c>
      <c r="F13" s="38" t="str">
        <f t="shared" si="9"/>
        <v/>
      </c>
      <c r="G13" s="81" t="str">
        <f t="shared" si="10"/>
        <v/>
      </c>
      <c r="H13" s="24"/>
      <c r="I13" s="61"/>
      <c r="J13" s="82" t="str">
        <f>IF(AND(B13&gt;0,C13&gt;0,D13&gt;0,NOT(ISBLANK(H13))),(D13-B13)*VLOOKUP(H13,VLookups!$A$2:$B$8,2,FALSE),"")</f>
        <v/>
      </c>
      <c r="K13" s="83" t="str">
        <f t="shared" si="11"/>
        <v/>
      </c>
      <c r="L13" s="103"/>
      <c r="M13" s="34" t="str">
        <f>IF(AND(L13&gt;0,C13&gt;0,J13&gt;0,NOT(ISBLANK(H13))),ABS(VLOOKUP($L$1,VLookups!$A$38:$B$39,2,FALSE)-_xlfn.NORM.DIST(L13,G13,J13,TRUE)),"")</f>
        <v/>
      </c>
      <c r="N13" s="102" t="str">
        <f>IF(AND($B13&gt;0,$C13&gt;0,$D13&gt;0,NOT(ISBLANK($H13))),_xlfn.NORM.INV(ABS(VLOOKUP($L$1,VLookups!$A$38:$B$39,2,FALSE)-N$3),$G13,$J13),"")</f>
        <v/>
      </c>
      <c r="O13" s="101" t="str">
        <f>IF(AND($B13&gt;0,$C13&gt;0,$D13&gt;0,NOT(ISBLANK($H13))),_xlfn.NORM.INV(ABS(VLOOKUP($L$1,VLookups!$A$38:$B$39,2,FALSE)-O$3),$G13,$J13),"")</f>
        <v/>
      </c>
      <c r="P13" s="102" t="str">
        <f>IF(AND($B13&gt;0,$C13&gt;0,$D13&gt;0,NOT(ISBLANK($H13))),_xlfn.NORM.INV(ABS(VLOOKUP($L$1,VLookups!$A$38:$B$39,2,FALSE)-P$3),$G13,$J13),"")</f>
        <v/>
      </c>
      <c r="Q13" s="101" t="str">
        <f>IF(AND($B13&gt;0,$C13&gt;0,$D13&gt;0,NOT(ISBLANK($H13))),_xlfn.NORM.INV(ABS(VLOOKUP($L$1,VLookups!$A$38:$B$39,2,FALSE)-Q$3),$G13,$J13),"")</f>
        <v/>
      </c>
      <c r="R13" s="102" t="str">
        <f>IF(AND($B13&gt;0,$C13&gt;0,$D13&gt;0,NOT(ISBLANK($H13))),_xlfn.NORM.INV(ABS(VLOOKUP($L$1,VLookups!$A$38:$B$39,2,FALSE)-R$3),$G13,$J13),"")</f>
        <v/>
      </c>
      <c r="S13" s="101" t="str">
        <f>IF(AND($B13&gt;0,$C13&gt;0,$D13&gt;0,NOT(ISBLANK($H13))),_xlfn.NORM.INV(ABS(VLOOKUP($L$1,VLookups!$A$38:$B$39,2,FALSE)-S$3),$G13,$J13),"")</f>
        <v/>
      </c>
      <c r="T13" s="5"/>
      <c r="U13" s="178" t="str">
        <f t="shared" si="12"/>
        <v/>
      </c>
      <c r="V13" s="52" t="str">
        <f t="shared" si="13"/>
        <v/>
      </c>
      <c r="W13" s="52" t="str">
        <f t="shared" si="13"/>
        <v/>
      </c>
      <c r="X13" s="52" t="str">
        <f t="shared" si="13"/>
        <v/>
      </c>
      <c r="Y13" s="52" t="str">
        <f t="shared" si="13"/>
        <v/>
      </c>
      <c r="Z13" s="52" t="str">
        <f t="shared" si="13"/>
        <v/>
      </c>
      <c r="AA13" s="52" t="str">
        <f t="shared" si="13"/>
        <v/>
      </c>
      <c r="AB13" s="52" t="str">
        <f t="shared" si="13"/>
        <v/>
      </c>
      <c r="AC13" s="52" t="str">
        <f t="shared" si="13"/>
        <v/>
      </c>
      <c r="AD13" s="52" t="str">
        <f t="shared" si="13"/>
        <v/>
      </c>
      <c r="AE13" s="52" t="str">
        <f t="shared" si="13"/>
        <v/>
      </c>
      <c r="AF13" s="52" t="str">
        <f t="shared" si="13"/>
        <v/>
      </c>
      <c r="AG13" s="52" t="str">
        <f t="shared" si="13"/>
        <v/>
      </c>
      <c r="AH13" s="52" t="str">
        <f t="shared" si="13"/>
        <v/>
      </c>
      <c r="AI13" s="52" t="str">
        <f t="shared" si="13"/>
        <v/>
      </c>
      <c r="AJ13" s="52" t="str">
        <f t="shared" si="13"/>
        <v/>
      </c>
      <c r="AK13" s="52" t="str">
        <f t="shared" si="13"/>
        <v/>
      </c>
      <c r="AL13" s="52" t="str">
        <f t="shared" si="13"/>
        <v/>
      </c>
      <c r="AM13" s="52" t="str">
        <f t="shared" si="13"/>
        <v/>
      </c>
      <c r="AN13" s="52" t="str">
        <f t="shared" si="13"/>
        <v/>
      </c>
      <c r="AO13" s="52" t="str">
        <f t="shared" si="13"/>
        <v/>
      </c>
      <c r="AP13" s="52" t="str">
        <f t="shared" si="14"/>
        <v/>
      </c>
      <c r="AQ13" s="52" t="str">
        <f t="shared" ref="AQ13:DB16" si="221">IF(ISNONTEXT($U13),AP13+$U13,"")</f>
        <v/>
      </c>
      <c r="AR13" s="52" t="str">
        <f t="shared" si="221"/>
        <v/>
      </c>
      <c r="AS13" s="52" t="str">
        <f t="shared" si="221"/>
        <v/>
      </c>
      <c r="AT13" s="52" t="str">
        <f t="shared" si="221"/>
        <v/>
      </c>
      <c r="AU13" s="52" t="str">
        <f t="shared" si="221"/>
        <v/>
      </c>
      <c r="AV13" s="52" t="str">
        <f t="shared" si="221"/>
        <v/>
      </c>
      <c r="AW13" s="52" t="str">
        <f t="shared" si="221"/>
        <v/>
      </c>
      <c r="AX13" s="52" t="str">
        <f t="shared" si="221"/>
        <v/>
      </c>
      <c r="AY13" s="52" t="str">
        <f t="shared" si="221"/>
        <v/>
      </c>
      <c r="AZ13" s="52" t="str">
        <f t="shared" si="221"/>
        <v/>
      </c>
      <c r="BA13" s="52" t="str">
        <f t="shared" si="221"/>
        <v/>
      </c>
      <c r="BB13" s="52" t="str">
        <f t="shared" si="221"/>
        <v/>
      </c>
      <c r="BC13" s="52" t="str">
        <f t="shared" si="221"/>
        <v/>
      </c>
      <c r="BD13" s="52" t="str">
        <f t="shared" si="221"/>
        <v/>
      </c>
      <c r="BE13" s="52" t="str">
        <f t="shared" si="221"/>
        <v/>
      </c>
      <c r="BF13" s="52" t="str">
        <f t="shared" si="221"/>
        <v/>
      </c>
      <c r="BG13" s="52" t="str">
        <f t="shared" si="221"/>
        <v/>
      </c>
      <c r="BH13" s="52" t="str">
        <f t="shared" si="221"/>
        <v/>
      </c>
      <c r="BI13" s="52" t="str">
        <f t="shared" si="221"/>
        <v/>
      </c>
      <c r="BJ13" s="52" t="str">
        <f t="shared" si="221"/>
        <v/>
      </c>
      <c r="BK13" s="52" t="str">
        <f t="shared" si="221"/>
        <v/>
      </c>
      <c r="BL13" s="52" t="str">
        <f t="shared" si="221"/>
        <v/>
      </c>
      <c r="BM13" s="52" t="str">
        <f t="shared" si="221"/>
        <v/>
      </c>
      <c r="BN13" s="52" t="str">
        <f t="shared" si="221"/>
        <v/>
      </c>
      <c r="BO13" s="52" t="str">
        <f t="shared" si="221"/>
        <v/>
      </c>
      <c r="BP13" s="52" t="str">
        <f t="shared" si="221"/>
        <v/>
      </c>
      <c r="BQ13" s="52" t="str">
        <f t="shared" si="221"/>
        <v/>
      </c>
      <c r="BR13" s="52" t="str">
        <f t="shared" si="221"/>
        <v/>
      </c>
      <c r="BS13" s="52" t="str">
        <f t="shared" si="221"/>
        <v/>
      </c>
      <c r="BT13" s="52" t="str">
        <f t="shared" si="221"/>
        <v/>
      </c>
      <c r="BU13" s="52" t="str">
        <f t="shared" si="221"/>
        <v/>
      </c>
      <c r="BV13" s="52" t="str">
        <f t="shared" si="221"/>
        <v/>
      </c>
      <c r="BW13" s="52" t="str">
        <f t="shared" si="221"/>
        <v/>
      </c>
      <c r="BX13" s="52" t="str">
        <f t="shared" si="221"/>
        <v/>
      </c>
      <c r="BY13" s="52" t="str">
        <f t="shared" si="221"/>
        <v/>
      </c>
      <c r="BZ13" s="52" t="str">
        <f t="shared" si="221"/>
        <v/>
      </c>
      <c r="CA13" s="52" t="str">
        <f t="shared" si="221"/>
        <v/>
      </c>
      <c r="CB13" s="52" t="str">
        <f t="shared" si="221"/>
        <v/>
      </c>
      <c r="CC13" s="52" t="str">
        <f t="shared" si="221"/>
        <v/>
      </c>
      <c r="CD13" s="52" t="str">
        <f t="shared" si="221"/>
        <v/>
      </c>
      <c r="CE13" s="52" t="str">
        <f t="shared" si="221"/>
        <v/>
      </c>
      <c r="CF13" s="52" t="str">
        <f t="shared" si="221"/>
        <v/>
      </c>
      <c r="CG13" s="52" t="str">
        <f t="shared" si="221"/>
        <v/>
      </c>
      <c r="CH13" s="52" t="str">
        <f t="shared" si="221"/>
        <v/>
      </c>
      <c r="CI13" s="52" t="str">
        <f t="shared" si="221"/>
        <v/>
      </c>
      <c r="CJ13" s="52" t="str">
        <f t="shared" si="221"/>
        <v/>
      </c>
      <c r="CK13" s="52" t="str">
        <f t="shared" si="221"/>
        <v/>
      </c>
      <c r="CL13" s="52" t="str">
        <f t="shared" si="221"/>
        <v/>
      </c>
      <c r="CM13" s="52" t="str">
        <f t="shared" si="221"/>
        <v/>
      </c>
      <c r="CN13" s="52" t="str">
        <f t="shared" si="221"/>
        <v/>
      </c>
      <c r="CO13" s="52" t="str">
        <f t="shared" si="221"/>
        <v/>
      </c>
      <c r="CP13" s="52" t="str">
        <f t="shared" si="221"/>
        <v/>
      </c>
      <c r="CQ13" s="52" t="str">
        <f t="shared" si="221"/>
        <v/>
      </c>
      <c r="CR13" s="52" t="str">
        <f t="shared" si="221"/>
        <v/>
      </c>
      <c r="CS13" s="52" t="str">
        <f t="shared" si="221"/>
        <v/>
      </c>
      <c r="CT13" s="52" t="str">
        <f t="shared" si="221"/>
        <v/>
      </c>
      <c r="CU13" s="52" t="str">
        <f t="shared" si="221"/>
        <v/>
      </c>
      <c r="CV13" s="52" t="str">
        <f t="shared" si="221"/>
        <v/>
      </c>
      <c r="CW13" s="52" t="str">
        <f t="shared" si="221"/>
        <v/>
      </c>
      <c r="CX13" s="52" t="str">
        <f t="shared" si="221"/>
        <v/>
      </c>
      <c r="CY13" s="52" t="str">
        <f t="shared" si="221"/>
        <v/>
      </c>
      <c r="CZ13" s="52" t="str">
        <f t="shared" si="221"/>
        <v/>
      </c>
      <c r="DA13" s="52" t="str">
        <f t="shared" si="221"/>
        <v/>
      </c>
      <c r="DB13" s="52" t="str">
        <f t="shared" si="221"/>
        <v/>
      </c>
      <c r="DC13" s="52" t="str">
        <f t="shared" si="2"/>
        <v/>
      </c>
      <c r="DD13" s="52" t="str">
        <f t="shared" si="3"/>
        <v/>
      </c>
      <c r="DE13" s="52" t="str">
        <f t="shared" si="3"/>
        <v/>
      </c>
      <c r="DF13" s="52" t="str">
        <f t="shared" si="3"/>
        <v/>
      </c>
      <c r="DG13" s="52" t="str">
        <f t="shared" si="3"/>
        <v/>
      </c>
      <c r="DH13" s="52" t="str">
        <f t="shared" si="3"/>
        <v/>
      </c>
      <c r="DI13" s="52" t="str">
        <f t="shared" si="3"/>
        <v/>
      </c>
      <c r="DJ13" s="52" t="str">
        <f t="shared" si="3"/>
        <v/>
      </c>
      <c r="DK13" s="52" t="str">
        <f t="shared" si="3"/>
        <v/>
      </c>
      <c r="DL13" s="52" t="str">
        <f t="shared" si="3"/>
        <v/>
      </c>
      <c r="DM13" s="52" t="str">
        <f t="shared" si="3"/>
        <v/>
      </c>
      <c r="DN13" s="52" t="str">
        <f t="shared" si="3"/>
        <v/>
      </c>
      <c r="DO13" s="52" t="str">
        <f t="shared" si="3"/>
        <v/>
      </c>
      <c r="DP13" s="52" t="str">
        <f t="shared" si="3"/>
        <v/>
      </c>
      <c r="DQ13" s="52" t="str">
        <f t="shared" si="3"/>
        <v/>
      </c>
      <c r="DR13" s="52" t="str">
        <f t="shared" si="3"/>
        <v/>
      </c>
      <c r="DS13" s="179" t="e">
        <f t="shared" si="119"/>
        <v>#N/A</v>
      </c>
      <c r="DT13" s="179" t="e">
        <f t="shared" si="120"/>
        <v>#N/A</v>
      </c>
      <c r="DU13" s="179" t="e">
        <f t="shared" si="121"/>
        <v>#N/A</v>
      </c>
      <c r="DV13" s="179" t="e">
        <f t="shared" si="122"/>
        <v>#N/A</v>
      </c>
      <c r="DW13" s="179" t="e">
        <f t="shared" si="123"/>
        <v>#N/A</v>
      </c>
      <c r="DX13" s="179" t="e">
        <f t="shared" si="124"/>
        <v>#N/A</v>
      </c>
      <c r="DY13" s="179" t="e">
        <f t="shared" si="125"/>
        <v>#N/A</v>
      </c>
      <c r="DZ13" s="179" t="e">
        <f t="shared" si="126"/>
        <v>#N/A</v>
      </c>
      <c r="EA13" s="179" t="e">
        <f t="shared" si="127"/>
        <v>#N/A</v>
      </c>
      <c r="EB13" s="179" t="e">
        <f t="shared" si="128"/>
        <v>#N/A</v>
      </c>
      <c r="EC13" s="179" t="e">
        <f t="shared" si="129"/>
        <v>#N/A</v>
      </c>
      <c r="ED13" s="179" t="e">
        <f t="shared" si="130"/>
        <v>#N/A</v>
      </c>
      <c r="EE13" s="179" t="e">
        <f t="shared" si="131"/>
        <v>#N/A</v>
      </c>
      <c r="EF13" s="179" t="e">
        <f t="shared" si="132"/>
        <v>#N/A</v>
      </c>
      <c r="EG13" s="179" t="e">
        <f t="shared" si="133"/>
        <v>#N/A</v>
      </c>
      <c r="EH13" s="179" t="e">
        <f t="shared" si="134"/>
        <v>#N/A</v>
      </c>
      <c r="EI13" s="179" t="e">
        <f t="shared" si="135"/>
        <v>#N/A</v>
      </c>
      <c r="EJ13" s="179" t="e">
        <f t="shared" si="136"/>
        <v>#N/A</v>
      </c>
      <c r="EK13" s="179" t="e">
        <f t="shared" si="137"/>
        <v>#N/A</v>
      </c>
      <c r="EL13" s="179" t="e">
        <f t="shared" si="138"/>
        <v>#N/A</v>
      </c>
      <c r="EM13" s="179" t="e">
        <f t="shared" si="139"/>
        <v>#N/A</v>
      </c>
      <c r="EN13" s="179" t="e">
        <f t="shared" si="140"/>
        <v>#N/A</v>
      </c>
      <c r="EO13" s="179" t="e">
        <f t="shared" si="141"/>
        <v>#N/A</v>
      </c>
      <c r="EP13" s="179" t="e">
        <f t="shared" si="142"/>
        <v>#N/A</v>
      </c>
      <c r="EQ13" s="179" t="e">
        <f t="shared" si="143"/>
        <v>#N/A</v>
      </c>
      <c r="ER13" s="179" t="e">
        <f t="shared" si="144"/>
        <v>#N/A</v>
      </c>
      <c r="ES13" s="179" t="e">
        <f t="shared" si="145"/>
        <v>#N/A</v>
      </c>
      <c r="ET13" s="179" t="e">
        <f t="shared" si="146"/>
        <v>#N/A</v>
      </c>
      <c r="EU13" s="179" t="e">
        <f t="shared" si="147"/>
        <v>#N/A</v>
      </c>
      <c r="EV13" s="179" t="e">
        <f t="shared" si="148"/>
        <v>#N/A</v>
      </c>
      <c r="EW13" s="179" t="e">
        <f t="shared" si="149"/>
        <v>#N/A</v>
      </c>
      <c r="EX13" s="179" t="e">
        <f t="shared" si="150"/>
        <v>#N/A</v>
      </c>
      <c r="EY13" s="179" t="e">
        <f t="shared" si="151"/>
        <v>#N/A</v>
      </c>
      <c r="EZ13" s="179" t="e">
        <f t="shared" si="152"/>
        <v>#N/A</v>
      </c>
      <c r="FA13" s="179" t="e">
        <f t="shared" si="153"/>
        <v>#N/A</v>
      </c>
      <c r="FB13" s="179" t="e">
        <f t="shared" si="154"/>
        <v>#N/A</v>
      </c>
      <c r="FC13" s="179" t="e">
        <f t="shared" si="155"/>
        <v>#N/A</v>
      </c>
      <c r="FD13" s="179" t="e">
        <f t="shared" si="156"/>
        <v>#N/A</v>
      </c>
      <c r="FE13" s="179" t="e">
        <f t="shared" si="157"/>
        <v>#N/A</v>
      </c>
      <c r="FF13" s="179" t="e">
        <f t="shared" si="158"/>
        <v>#N/A</v>
      </c>
      <c r="FG13" s="179" t="e">
        <f t="shared" si="159"/>
        <v>#N/A</v>
      </c>
      <c r="FH13" s="179" t="e">
        <f t="shared" si="160"/>
        <v>#N/A</v>
      </c>
      <c r="FI13" s="179" t="e">
        <f t="shared" si="161"/>
        <v>#N/A</v>
      </c>
      <c r="FJ13" s="179" t="e">
        <f t="shared" si="162"/>
        <v>#N/A</v>
      </c>
      <c r="FK13" s="179" t="e">
        <f t="shared" si="163"/>
        <v>#N/A</v>
      </c>
      <c r="FL13" s="179" t="e">
        <f t="shared" si="164"/>
        <v>#N/A</v>
      </c>
      <c r="FM13" s="179" t="e">
        <f t="shared" si="165"/>
        <v>#N/A</v>
      </c>
      <c r="FN13" s="179" t="e">
        <f t="shared" si="166"/>
        <v>#N/A</v>
      </c>
      <c r="FO13" s="179" t="e">
        <f t="shared" si="167"/>
        <v>#N/A</v>
      </c>
      <c r="FP13" s="179" t="e">
        <f t="shared" si="168"/>
        <v>#N/A</v>
      </c>
      <c r="FQ13" s="179" t="e">
        <f t="shared" si="169"/>
        <v>#N/A</v>
      </c>
      <c r="FR13" s="179" t="e">
        <f t="shared" si="170"/>
        <v>#N/A</v>
      </c>
      <c r="FS13" s="179" t="e">
        <f t="shared" si="171"/>
        <v>#N/A</v>
      </c>
      <c r="FT13" s="179" t="e">
        <f t="shared" si="172"/>
        <v>#N/A</v>
      </c>
      <c r="FU13" s="179" t="e">
        <f t="shared" si="173"/>
        <v>#N/A</v>
      </c>
      <c r="FV13" s="179" t="e">
        <f t="shared" si="174"/>
        <v>#N/A</v>
      </c>
      <c r="FW13" s="179" t="e">
        <f t="shared" si="175"/>
        <v>#N/A</v>
      </c>
      <c r="FX13" s="179" t="e">
        <f t="shared" si="176"/>
        <v>#N/A</v>
      </c>
      <c r="FY13" s="179" t="e">
        <f t="shared" si="177"/>
        <v>#N/A</v>
      </c>
      <c r="FZ13" s="179" t="e">
        <f t="shared" si="178"/>
        <v>#N/A</v>
      </c>
      <c r="GA13" s="179" t="e">
        <f t="shared" si="179"/>
        <v>#N/A</v>
      </c>
      <c r="GB13" s="179" t="e">
        <f t="shared" si="180"/>
        <v>#N/A</v>
      </c>
      <c r="GC13" s="179" t="e">
        <f t="shared" si="181"/>
        <v>#N/A</v>
      </c>
      <c r="GD13" s="179" t="e">
        <f t="shared" si="182"/>
        <v>#N/A</v>
      </c>
      <c r="GE13" s="179" t="e">
        <f t="shared" si="183"/>
        <v>#N/A</v>
      </c>
      <c r="GF13" s="179" t="e">
        <f t="shared" si="184"/>
        <v>#N/A</v>
      </c>
      <c r="GG13" s="179" t="e">
        <f t="shared" si="185"/>
        <v>#N/A</v>
      </c>
      <c r="GH13" s="179" t="e">
        <f t="shared" si="186"/>
        <v>#N/A</v>
      </c>
      <c r="GI13" s="179" t="e">
        <f t="shared" si="187"/>
        <v>#N/A</v>
      </c>
      <c r="GJ13" s="179" t="e">
        <f t="shared" si="188"/>
        <v>#N/A</v>
      </c>
      <c r="GK13" s="179" t="e">
        <f t="shared" si="189"/>
        <v>#N/A</v>
      </c>
      <c r="GL13" s="179" t="e">
        <f t="shared" si="190"/>
        <v>#N/A</v>
      </c>
      <c r="GM13" s="179" t="e">
        <f t="shared" si="191"/>
        <v>#N/A</v>
      </c>
      <c r="GN13" s="179" t="e">
        <f t="shared" si="192"/>
        <v>#N/A</v>
      </c>
      <c r="GO13" s="179" t="e">
        <f t="shared" si="193"/>
        <v>#N/A</v>
      </c>
      <c r="GP13" s="179" t="e">
        <f t="shared" si="194"/>
        <v>#N/A</v>
      </c>
      <c r="GQ13" s="179" t="e">
        <f t="shared" si="195"/>
        <v>#N/A</v>
      </c>
      <c r="GR13" s="179" t="e">
        <f t="shared" si="196"/>
        <v>#N/A</v>
      </c>
      <c r="GS13" s="179" t="e">
        <f t="shared" si="197"/>
        <v>#N/A</v>
      </c>
      <c r="GT13" s="179" t="e">
        <f t="shared" si="198"/>
        <v>#N/A</v>
      </c>
      <c r="GU13" s="179" t="e">
        <f t="shared" si="199"/>
        <v>#N/A</v>
      </c>
      <c r="GV13" s="179" t="e">
        <f t="shared" si="200"/>
        <v>#N/A</v>
      </c>
      <c r="GW13" s="179" t="e">
        <f t="shared" si="201"/>
        <v>#N/A</v>
      </c>
      <c r="GX13" s="179" t="e">
        <f t="shared" si="202"/>
        <v>#N/A</v>
      </c>
      <c r="GY13" s="179" t="e">
        <f t="shared" si="203"/>
        <v>#N/A</v>
      </c>
      <c r="GZ13" s="179" t="e">
        <f t="shared" si="204"/>
        <v>#N/A</v>
      </c>
      <c r="HA13" s="179" t="e">
        <f t="shared" si="205"/>
        <v>#N/A</v>
      </c>
      <c r="HB13" s="179" t="e">
        <f t="shared" si="206"/>
        <v>#N/A</v>
      </c>
      <c r="HC13" s="179" t="e">
        <f t="shared" si="207"/>
        <v>#N/A</v>
      </c>
      <c r="HD13" s="179" t="e">
        <f t="shared" si="208"/>
        <v>#N/A</v>
      </c>
      <c r="HE13" s="179" t="e">
        <f t="shared" si="209"/>
        <v>#N/A</v>
      </c>
      <c r="HF13" s="179" t="e">
        <f t="shared" si="210"/>
        <v>#N/A</v>
      </c>
      <c r="HG13" s="179" t="e">
        <f t="shared" si="211"/>
        <v>#N/A</v>
      </c>
      <c r="HH13" s="179" t="e">
        <f t="shared" si="212"/>
        <v>#N/A</v>
      </c>
      <c r="HI13" s="179" t="e">
        <f t="shared" si="213"/>
        <v>#N/A</v>
      </c>
      <c r="HJ13" s="179" t="e">
        <f t="shared" si="214"/>
        <v>#N/A</v>
      </c>
      <c r="HK13" s="179" t="e">
        <f t="shared" si="215"/>
        <v>#N/A</v>
      </c>
      <c r="HL13" s="179" t="e">
        <f t="shared" si="216"/>
        <v>#N/A</v>
      </c>
      <c r="HM13" s="179" t="e">
        <f t="shared" si="217"/>
        <v>#N/A</v>
      </c>
      <c r="HN13" s="179" t="e">
        <f t="shared" si="218"/>
        <v>#N/A</v>
      </c>
      <c r="HO13" s="179" t="e">
        <f t="shared" si="219"/>
        <v>#N/A</v>
      </c>
    </row>
    <row r="14" spans="1:224" hidden="1" x14ac:dyDescent="0.25">
      <c r="A14" s="4">
        <v>11</v>
      </c>
      <c r="B14" s="103"/>
      <c r="C14" s="103"/>
      <c r="D14" s="103"/>
      <c r="E14" s="38" t="str">
        <f t="shared" si="8"/>
        <v/>
      </c>
      <c r="F14" s="38" t="str">
        <f t="shared" si="9"/>
        <v/>
      </c>
      <c r="G14" s="81" t="str">
        <f t="shared" si="10"/>
        <v/>
      </c>
      <c r="H14" s="24"/>
      <c r="I14" s="61"/>
      <c r="J14" s="82" t="str">
        <f>IF(AND(B14&gt;0,C14&gt;0,D14&gt;0,NOT(ISBLANK(H14))),(D14-B14)*VLOOKUP(H14,VLookups!$A$2:$B$8,2,FALSE),"")</f>
        <v/>
      </c>
      <c r="K14" s="83" t="str">
        <f t="shared" si="11"/>
        <v/>
      </c>
      <c r="L14" s="103"/>
      <c r="M14" s="34" t="str">
        <f>IF(AND(L14&gt;0,C14&gt;0,J14&gt;0,NOT(ISBLANK(H14))),ABS(VLOOKUP($L$1,VLookups!$A$38:$B$39,2,FALSE)-_xlfn.NORM.DIST(L14,G14,J14,TRUE)),"")</f>
        <v/>
      </c>
      <c r="N14" s="102" t="str">
        <f>IF(AND($B14&gt;0,$C14&gt;0,$D14&gt;0,NOT(ISBLANK($H14))),_xlfn.NORM.INV(ABS(VLOOKUP($L$1,VLookups!$A$38:$B$39,2,FALSE)-N$3),$G14,$J14),"")</f>
        <v/>
      </c>
      <c r="O14" s="101" t="str">
        <f>IF(AND($B14&gt;0,$C14&gt;0,$D14&gt;0,NOT(ISBLANK($H14))),_xlfn.NORM.INV(ABS(VLOOKUP($L$1,VLookups!$A$38:$B$39,2,FALSE)-O$3),$G14,$J14),"")</f>
        <v/>
      </c>
      <c r="P14" s="102" t="str">
        <f>IF(AND($B14&gt;0,$C14&gt;0,$D14&gt;0,NOT(ISBLANK($H14))),_xlfn.NORM.INV(ABS(VLOOKUP($L$1,VLookups!$A$38:$B$39,2,FALSE)-P$3),$G14,$J14),"")</f>
        <v/>
      </c>
      <c r="Q14" s="101" t="str">
        <f>IF(AND($B14&gt;0,$C14&gt;0,$D14&gt;0,NOT(ISBLANK($H14))),_xlfn.NORM.INV(ABS(VLOOKUP($L$1,VLookups!$A$38:$B$39,2,FALSE)-Q$3),$G14,$J14),"")</f>
        <v/>
      </c>
      <c r="R14" s="102" t="str">
        <f>IF(AND($B14&gt;0,$C14&gt;0,$D14&gt;0,NOT(ISBLANK($H14))),_xlfn.NORM.INV(ABS(VLOOKUP($L$1,VLookups!$A$38:$B$39,2,FALSE)-R$3),$G14,$J14),"")</f>
        <v/>
      </c>
      <c r="S14" s="101" t="str">
        <f>IF(AND($B14&gt;0,$C14&gt;0,$D14&gt;0,NOT(ISBLANK($H14))),_xlfn.NORM.INV(ABS(VLOOKUP($L$1,VLookups!$A$38:$B$39,2,FALSE)-S$3),$G14,$J14),"")</f>
        <v/>
      </c>
      <c r="T14" s="5"/>
      <c r="U14" s="178" t="str">
        <f t="shared" si="12"/>
        <v/>
      </c>
      <c r="V14" s="52" t="str">
        <f t="shared" si="13"/>
        <v/>
      </c>
      <c r="W14" s="52" t="str">
        <f t="shared" si="13"/>
        <v/>
      </c>
      <c r="X14" s="52" t="str">
        <f t="shared" si="13"/>
        <v/>
      </c>
      <c r="Y14" s="52" t="str">
        <f t="shared" si="13"/>
        <v/>
      </c>
      <c r="Z14" s="52" t="str">
        <f t="shared" si="13"/>
        <v/>
      </c>
      <c r="AA14" s="52" t="str">
        <f t="shared" si="13"/>
        <v/>
      </c>
      <c r="AB14" s="52" t="str">
        <f t="shared" si="13"/>
        <v/>
      </c>
      <c r="AC14" s="52" t="str">
        <f t="shared" si="13"/>
        <v/>
      </c>
      <c r="AD14" s="52" t="str">
        <f t="shared" si="13"/>
        <v/>
      </c>
      <c r="AE14" s="52" t="str">
        <f t="shared" si="13"/>
        <v/>
      </c>
      <c r="AF14" s="52" t="str">
        <f t="shared" si="13"/>
        <v/>
      </c>
      <c r="AG14" s="52" t="str">
        <f t="shared" si="13"/>
        <v/>
      </c>
      <c r="AH14" s="52" t="str">
        <f t="shared" si="13"/>
        <v/>
      </c>
      <c r="AI14" s="52" t="str">
        <f t="shared" si="13"/>
        <v/>
      </c>
      <c r="AJ14" s="52" t="str">
        <f t="shared" si="13"/>
        <v/>
      </c>
      <c r="AK14" s="52" t="str">
        <f t="shared" si="13"/>
        <v/>
      </c>
      <c r="AL14" s="52" t="str">
        <f t="shared" si="13"/>
        <v/>
      </c>
      <c r="AM14" s="52" t="str">
        <f t="shared" si="13"/>
        <v/>
      </c>
      <c r="AN14" s="52" t="str">
        <f t="shared" si="13"/>
        <v/>
      </c>
      <c r="AO14" s="52" t="str">
        <f t="shared" si="13"/>
        <v/>
      </c>
      <c r="AP14" s="52" t="str">
        <f t="shared" si="14"/>
        <v/>
      </c>
      <c r="AQ14" s="52" t="str">
        <f t="shared" si="221"/>
        <v/>
      </c>
      <c r="AR14" s="52" t="str">
        <f t="shared" si="221"/>
        <v/>
      </c>
      <c r="AS14" s="52" t="str">
        <f t="shared" si="221"/>
        <v/>
      </c>
      <c r="AT14" s="52" t="str">
        <f t="shared" si="221"/>
        <v/>
      </c>
      <c r="AU14" s="52" t="str">
        <f t="shared" si="221"/>
        <v/>
      </c>
      <c r="AV14" s="52" t="str">
        <f t="shared" si="221"/>
        <v/>
      </c>
      <c r="AW14" s="52" t="str">
        <f t="shared" si="221"/>
        <v/>
      </c>
      <c r="AX14" s="52" t="str">
        <f t="shared" si="221"/>
        <v/>
      </c>
      <c r="AY14" s="52" t="str">
        <f t="shared" si="221"/>
        <v/>
      </c>
      <c r="AZ14" s="52" t="str">
        <f t="shared" si="221"/>
        <v/>
      </c>
      <c r="BA14" s="52" t="str">
        <f t="shared" si="221"/>
        <v/>
      </c>
      <c r="BB14" s="52" t="str">
        <f t="shared" si="221"/>
        <v/>
      </c>
      <c r="BC14" s="52" t="str">
        <f t="shared" si="221"/>
        <v/>
      </c>
      <c r="BD14" s="52" t="str">
        <f t="shared" si="221"/>
        <v/>
      </c>
      <c r="BE14" s="52" t="str">
        <f t="shared" si="221"/>
        <v/>
      </c>
      <c r="BF14" s="52" t="str">
        <f t="shared" si="221"/>
        <v/>
      </c>
      <c r="BG14" s="52" t="str">
        <f t="shared" si="221"/>
        <v/>
      </c>
      <c r="BH14" s="52" t="str">
        <f t="shared" si="221"/>
        <v/>
      </c>
      <c r="BI14" s="52" t="str">
        <f t="shared" si="221"/>
        <v/>
      </c>
      <c r="BJ14" s="52" t="str">
        <f t="shared" si="221"/>
        <v/>
      </c>
      <c r="BK14" s="52" t="str">
        <f t="shared" si="221"/>
        <v/>
      </c>
      <c r="BL14" s="52" t="str">
        <f t="shared" si="221"/>
        <v/>
      </c>
      <c r="BM14" s="52" t="str">
        <f t="shared" si="221"/>
        <v/>
      </c>
      <c r="BN14" s="52" t="str">
        <f t="shared" si="221"/>
        <v/>
      </c>
      <c r="BO14" s="52" t="str">
        <f t="shared" si="221"/>
        <v/>
      </c>
      <c r="BP14" s="52" t="str">
        <f t="shared" si="221"/>
        <v/>
      </c>
      <c r="BQ14" s="52" t="str">
        <f t="shared" si="221"/>
        <v/>
      </c>
      <c r="BR14" s="52" t="str">
        <f t="shared" si="221"/>
        <v/>
      </c>
      <c r="BS14" s="52" t="str">
        <f t="shared" si="221"/>
        <v/>
      </c>
      <c r="BT14" s="52" t="str">
        <f t="shared" si="221"/>
        <v/>
      </c>
      <c r="BU14" s="52" t="str">
        <f t="shared" si="221"/>
        <v/>
      </c>
      <c r="BV14" s="52" t="str">
        <f t="shared" si="221"/>
        <v/>
      </c>
      <c r="BW14" s="52" t="str">
        <f t="shared" si="221"/>
        <v/>
      </c>
      <c r="BX14" s="52" t="str">
        <f t="shared" si="221"/>
        <v/>
      </c>
      <c r="BY14" s="52" t="str">
        <f t="shared" si="221"/>
        <v/>
      </c>
      <c r="BZ14" s="52" t="str">
        <f t="shared" si="221"/>
        <v/>
      </c>
      <c r="CA14" s="52" t="str">
        <f t="shared" si="221"/>
        <v/>
      </c>
      <c r="CB14" s="52" t="str">
        <f t="shared" si="221"/>
        <v/>
      </c>
      <c r="CC14" s="52" t="str">
        <f t="shared" si="221"/>
        <v/>
      </c>
      <c r="CD14" s="52" t="str">
        <f t="shared" si="221"/>
        <v/>
      </c>
      <c r="CE14" s="52" t="str">
        <f t="shared" si="221"/>
        <v/>
      </c>
      <c r="CF14" s="52" t="str">
        <f t="shared" si="221"/>
        <v/>
      </c>
      <c r="CG14" s="52" t="str">
        <f t="shared" si="221"/>
        <v/>
      </c>
      <c r="CH14" s="52" t="str">
        <f t="shared" si="221"/>
        <v/>
      </c>
      <c r="CI14" s="52" t="str">
        <f t="shared" si="221"/>
        <v/>
      </c>
      <c r="CJ14" s="52" t="str">
        <f t="shared" si="221"/>
        <v/>
      </c>
      <c r="CK14" s="52" t="str">
        <f t="shared" si="221"/>
        <v/>
      </c>
      <c r="CL14" s="52" t="str">
        <f t="shared" si="221"/>
        <v/>
      </c>
      <c r="CM14" s="52" t="str">
        <f t="shared" si="221"/>
        <v/>
      </c>
      <c r="CN14" s="52" t="str">
        <f t="shared" si="221"/>
        <v/>
      </c>
      <c r="CO14" s="52" t="str">
        <f t="shared" si="221"/>
        <v/>
      </c>
      <c r="CP14" s="52" t="str">
        <f t="shared" si="221"/>
        <v/>
      </c>
      <c r="CQ14" s="52" t="str">
        <f t="shared" si="221"/>
        <v/>
      </c>
      <c r="CR14" s="52" t="str">
        <f t="shared" si="221"/>
        <v/>
      </c>
      <c r="CS14" s="52" t="str">
        <f t="shared" si="221"/>
        <v/>
      </c>
      <c r="CT14" s="52" t="str">
        <f t="shared" si="221"/>
        <v/>
      </c>
      <c r="CU14" s="52" t="str">
        <f t="shared" si="221"/>
        <v/>
      </c>
      <c r="CV14" s="52" t="str">
        <f t="shared" si="221"/>
        <v/>
      </c>
      <c r="CW14" s="52" t="str">
        <f t="shared" si="221"/>
        <v/>
      </c>
      <c r="CX14" s="52" t="str">
        <f t="shared" si="221"/>
        <v/>
      </c>
      <c r="CY14" s="52" t="str">
        <f t="shared" si="221"/>
        <v/>
      </c>
      <c r="CZ14" s="52" t="str">
        <f t="shared" si="221"/>
        <v/>
      </c>
      <c r="DA14" s="52" t="str">
        <f t="shared" si="221"/>
        <v/>
      </c>
      <c r="DB14" s="52" t="str">
        <f t="shared" si="221"/>
        <v/>
      </c>
      <c r="DC14" s="52" t="str">
        <f t="shared" si="2"/>
        <v/>
      </c>
      <c r="DD14" s="52" t="str">
        <f t="shared" si="3"/>
        <v/>
      </c>
      <c r="DE14" s="52" t="str">
        <f t="shared" si="3"/>
        <v/>
      </c>
      <c r="DF14" s="52" t="str">
        <f t="shared" si="3"/>
        <v/>
      </c>
      <c r="DG14" s="52" t="str">
        <f t="shared" si="3"/>
        <v/>
      </c>
      <c r="DH14" s="52" t="str">
        <f t="shared" si="3"/>
        <v/>
      </c>
      <c r="DI14" s="52" t="str">
        <f t="shared" si="3"/>
        <v/>
      </c>
      <c r="DJ14" s="52" t="str">
        <f t="shared" si="3"/>
        <v/>
      </c>
      <c r="DK14" s="52" t="str">
        <f t="shared" si="3"/>
        <v/>
      </c>
      <c r="DL14" s="52" t="str">
        <f t="shared" si="3"/>
        <v/>
      </c>
      <c r="DM14" s="52" t="str">
        <f t="shared" si="3"/>
        <v/>
      </c>
      <c r="DN14" s="52" t="str">
        <f t="shared" si="3"/>
        <v/>
      </c>
      <c r="DO14" s="52" t="str">
        <f t="shared" si="3"/>
        <v/>
      </c>
      <c r="DP14" s="52" t="str">
        <f t="shared" si="3"/>
        <v/>
      </c>
      <c r="DQ14" s="52" t="str">
        <f t="shared" si="3"/>
        <v/>
      </c>
      <c r="DR14" s="52" t="str">
        <f t="shared" si="3"/>
        <v/>
      </c>
      <c r="DS14" s="179" t="e">
        <f t="shared" si="119"/>
        <v>#N/A</v>
      </c>
      <c r="DT14" s="179" t="e">
        <f t="shared" si="120"/>
        <v>#N/A</v>
      </c>
      <c r="DU14" s="179" t="e">
        <f t="shared" si="121"/>
        <v>#N/A</v>
      </c>
      <c r="DV14" s="179" t="e">
        <f t="shared" si="122"/>
        <v>#N/A</v>
      </c>
      <c r="DW14" s="179" t="e">
        <f t="shared" si="123"/>
        <v>#N/A</v>
      </c>
      <c r="DX14" s="179" t="e">
        <f t="shared" si="124"/>
        <v>#N/A</v>
      </c>
      <c r="DY14" s="179" t="e">
        <f t="shared" si="125"/>
        <v>#N/A</v>
      </c>
      <c r="DZ14" s="179" t="e">
        <f t="shared" si="126"/>
        <v>#N/A</v>
      </c>
      <c r="EA14" s="179" t="e">
        <f t="shared" si="127"/>
        <v>#N/A</v>
      </c>
      <c r="EB14" s="179" t="e">
        <f t="shared" si="128"/>
        <v>#N/A</v>
      </c>
      <c r="EC14" s="179" t="e">
        <f t="shared" si="129"/>
        <v>#N/A</v>
      </c>
      <c r="ED14" s="179" t="e">
        <f t="shared" si="130"/>
        <v>#N/A</v>
      </c>
      <c r="EE14" s="179" t="e">
        <f t="shared" si="131"/>
        <v>#N/A</v>
      </c>
      <c r="EF14" s="179" t="e">
        <f t="shared" si="132"/>
        <v>#N/A</v>
      </c>
      <c r="EG14" s="179" t="e">
        <f t="shared" si="133"/>
        <v>#N/A</v>
      </c>
      <c r="EH14" s="179" t="e">
        <f t="shared" si="134"/>
        <v>#N/A</v>
      </c>
      <c r="EI14" s="179" t="e">
        <f t="shared" si="135"/>
        <v>#N/A</v>
      </c>
      <c r="EJ14" s="179" t="e">
        <f t="shared" si="136"/>
        <v>#N/A</v>
      </c>
      <c r="EK14" s="179" t="e">
        <f t="shared" si="137"/>
        <v>#N/A</v>
      </c>
      <c r="EL14" s="179" t="e">
        <f t="shared" si="138"/>
        <v>#N/A</v>
      </c>
      <c r="EM14" s="179" t="e">
        <f t="shared" si="139"/>
        <v>#N/A</v>
      </c>
      <c r="EN14" s="179" t="e">
        <f t="shared" si="140"/>
        <v>#N/A</v>
      </c>
      <c r="EO14" s="179" t="e">
        <f t="shared" si="141"/>
        <v>#N/A</v>
      </c>
      <c r="EP14" s="179" t="e">
        <f t="shared" si="142"/>
        <v>#N/A</v>
      </c>
      <c r="EQ14" s="179" t="e">
        <f t="shared" si="143"/>
        <v>#N/A</v>
      </c>
      <c r="ER14" s="179" t="e">
        <f t="shared" si="144"/>
        <v>#N/A</v>
      </c>
      <c r="ES14" s="179" t="e">
        <f t="shared" si="145"/>
        <v>#N/A</v>
      </c>
      <c r="ET14" s="179" t="e">
        <f t="shared" si="146"/>
        <v>#N/A</v>
      </c>
      <c r="EU14" s="179" t="e">
        <f t="shared" si="147"/>
        <v>#N/A</v>
      </c>
      <c r="EV14" s="179" t="e">
        <f t="shared" si="148"/>
        <v>#N/A</v>
      </c>
      <c r="EW14" s="179" t="e">
        <f t="shared" si="149"/>
        <v>#N/A</v>
      </c>
      <c r="EX14" s="179" t="e">
        <f t="shared" si="150"/>
        <v>#N/A</v>
      </c>
      <c r="EY14" s="179" t="e">
        <f t="shared" si="151"/>
        <v>#N/A</v>
      </c>
      <c r="EZ14" s="179" t="e">
        <f t="shared" si="152"/>
        <v>#N/A</v>
      </c>
      <c r="FA14" s="179" t="e">
        <f t="shared" si="153"/>
        <v>#N/A</v>
      </c>
      <c r="FB14" s="179" t="e">
        <f t="shared" si="154"/>
        <v>#N/A</v>
      </c>
      <c r="FC14" s="179" t="e">
        <f t="shared" si="155"/>
        <v>#N/A</v>
      </c>
      <c r="FD14" s="179" t="e">
        <f t="shared" si="156"/>
        <v>#N/A</v>
      </c>
      <c r="FE14" s="179" t="e">
        <f t="shared" si="157"/>
        <v>#N/A</v>
      </c>
      <c r="FF14" s="179" t="e">
        <f t="shared" si="158"/>
        <v>#N/A</v>
      </c>
      <c r="FG14" s="179" t="e">
        <f t="shared" si="159"/>
        <v>#N/A</v>
      </c>
      <c r="FH14" s="179" t="e">
        <f t="shared" si="160"/>
        <v>#N/A</v>
      </c>
      <c r="FI14" s="179" t="e">
        <f t="shared" si="161"/>
        <v>#N/A</v>
      </c>
      <c r="FJ14" s="179" t="e">
        <f t="shared" si="162"/>
        <v>#N/A</v>
      </c>
      <c r="FK14" s="179" t="e">
        <f t="shared" si="163"/>
        <v>#N/A</v>
      </c>
      <c r="FL14" s="179" t="e">
        <f t="shared" si="164"/>
        <v>#N/A</v>
      </c>
      <c r="FM14" s="179" t="e">
        <f t="shared" si="165"/>
        <v>#N/A</v>
      </c>
      <c r="FN14" s="179" t="e">
        <f t="shared" si="166"/>
        <v>#N/A</v>
      </c>
      <c r="FO14" s="179" t="e">
        <f t="shared" si="167"/>
        <v>#N/A</v>
      </c>
      <c r="FP14" s="179" t="e">
        <f t="shared" si="168"/>
        <v>#N/A</v>
      </c>
      <c r="FQ14" s="179" t="e">
        <f t="shared" si="169"/>
        <v>#N/A</v>
      </c>
      <c r="FR14" s="179" t="e">
        <f t="shared" si="170"/>
        <v>#N/A</v>
      </c>
      <c r="FS14" s="179" t="e">
        <f t="shared" si="171"/>
        <v>#N/A</v>
      </c>
      <c r="FT14" s="179" t="e">
        <f t="shared" si="172"/>
        <v>#N/A</v>
      </c>
      <c r="FU14" s="179" t="e">
        <f t="shared" si="173"/>
        <v>#N/A</v>
      </c>
      <c r="FV14" s="179" t="e">
        <f t="shared" si="174"/>
        <v>#N/A</v>
      </c>
      <c r="FW14" s="179" t="e">
        <f t="shared" si="175"/>
        <v>#N/A</v>
      </c>
      <c r="FX14" s="179" t="e">
        <f t="shared" si="176"/>
        <v>#N/A</v>
      </c>
      <c r="FY14" s="179" t="e">
        <f t="shared" si="177"/>
        <v>#N/A</v>
      </c>
      <c r="FZ14" s="179" t="e">
        <f t="shared" si="178"/>
        <v>#N/A</v>
      </c>
      <c r="GA14" s="179" t="e">
        <f t="shared" si="179"/>
        <v>#N/A</v>
      </c>
      <c r="GB14" s="179" t="e">
        <f t="shared" si="180"/>
        <v>#N/A</v>
      </c>
      <c r="GC14" s="179" t="e">
        <f t="shared" si="181"/>
        <v>#N/A</v>
      </c>
      <c r="GD14" s="179" t="e">
        <f t="shared" si="182"/>
        <v>#N/A</v>
      </c>
      <c r="GE14" s="179" t="e">
        <f t="shared" si="183"/>
        <v>#N/A</v>
      </c>
      <c r="GF14" s="179" t="e">
        <f t="shared" si="184"/>
        <v>#N/A</v>
      </c>
      <c r="GG14" s="179" t="e">
        <f t="shared" si="185"/>
        <v>#N/A</v>
      </c>
      <c r="GH14" s="179" t="e">
        <f t="shared" si="186"/>
        <v>#N/A</v>
      </c>
      <c r="GI14" s="179" t="e">
        <f t="shared" si="187"/>
        <v>#N/A</v>
      </c>
      <c r="GJ14" s="179" t="e">
        <f t="shared" si="188"/>
        <v>#N/A</v>
      </c>
      <c r="GK14" s="179" t="e">
        <f t="shared" si="189"/>
        <v>#N/A</v>
      </c>
      <c r="GL14" s="179" t="e">
        <f t="shared" si="190"/>
        <v>#N/A</v>
      </c>
      <c r="GM14" s="179" t="e">
        <f t="shared" si="191"/>
        <v>#N/A</v>
      </c>
      <c r="GN14" s="179" t="e">
        <f t="shared" si="192"/>
        <v>#N/A</v>
      </c>
      <c r="GO14" s="179" t="e">
        <f t="shared" si="193"/>
        <v>#N/A</v>
      </c>
      <c r="GP14" s="179" t="e">
        <f t="shared" si="194"/>
        <v>#N/A</v>
      </c>
      <c r="GQ14" s="179" t="e">
        <f t="shared" si="195"/>
        <v>#N/A</v>
      </c>
      <c r="GR14" s="179" t="e">
        <f t="shared" si="196"/>
        <v>#N/A</v>
      </c>
      <c r="GS14" s="179" t="e">
        <f t="shared" si="197"/>
        <v>#N/A</v>
      </c>
      <c r="GT14" s="179" t="e">
        <f t="shared" si="198"/>
        <v>#N/A</v>
      </c>
      <c r="GU14" s="179" t="e">
        <f t="shared" si="199"/>
        <v>#N/A</v>
      </c>
      <c r="GV14" s="179" t="e">
        <f t="shared" si="200"/>
        <v>#N/A</v>
      </c>
      <c r="GW14" s="179" t="e">
        <f t="shared" si="201"/>
        <v>#N/A</v>
      </c>
      <c r="GX14" s="179" t="e">
        <f t="shared" si="202"/>
        <v>#N/A</v>
      </c>
      <c r="GY14" s="179" t="e">
        <f t="shared" si="203"/>
        <v>#N/A</v>
      </c>
      <c r="GZ14" s="179" t="e">
        <f t="shared" si="204"/>
        <v>#N/A</v>
      </c>
      <c r="HA14" s="179" t="e">
        <f t="shared" si="205"/>
        <v>#N/A</v>
      </c>
      <c r="HB14" s="179" t="e">
        <f t="shared" si="206"/>
        <v>#N/A</v>
      </c>
      <c r="HC14" s="179" t="e">
        <f t="shared" si="207"/>
        <v>#N/A</v>
      </c>
      <c r="HD14" s="179" t="e">
        <f t="shared" si="208"/>
        <v>#N/A</v>
      </c>
      <c r="HE14" s="179" t="e">
        <f t="shared" si="209"/>
        <v>#N/A</v>
      </c>
      <c r="HF14" s="179" t="e">
        <f t="shared" si="210"/>
        <v>#N/A</v>
      </c>
      <c r="HG14" s="179" t="e">
        <f t="shared" si="211"/>
        <v>#N/A</v>
      </c>
      <c r="HH14" s="179" t="e">
        <f t="shared" si="212"/>
        <v>#N/A</v>
      </c>
      <c r="HI14" s="179" t="e">
        <f t="shared" si="213"/>
        <v>#N/A</v>
      </c>
      <c r="HJ14" s="179" t="e">
        <f t="shared" si="214"/>
        <v>#N/A</v>
      </c>
      <c r="HK14" s="179" t="e">
        <f t="shared" si="215"/>
        <v>#N/A</v>
      </c>
      <c r="HL14" s="179" t="e">
        <f t="shared" si="216"/>
        <v>#N/A</v>
      </c>
      <c r="HM14" s="179" t="e">
        <f t="shared" si="217"/>
        <v>#N/A</v>
      </c>
      <c r="HN14" s="179" t="e">
        <f t="shared" si="218"/>
        <v>#N/A</v>
      </c>
      <c r="HO14" s="179" t="e">
        <f t="shared" si="219"/>
        <v>#N/A</v>
      </c>
    </row>
    <row r="15" spans="1:224" hidden="1" x14ac:dyDescent="0.25">
      <c r="A15" s="4">
        <v>12</v>
      </c>
      <c r="B15" s="103"/>
      <c r="C15" s="103"/>
      <c r="D15" s="103"/>
      <c r="E15" s="38" t="str">
        <f t="shared" si="8"/>
        <v/>
      </c>
      <c r="F15" s="38" t="str">
        <f t="shared" si="9"/>
        <v/>
      </c>
      <c r="G15" s="81" t="str">
        <f t="shared" si="10"/>
        <v/>
      </c>
      <c r="H15" s="24"/>
      <c r="I15" s="61"/>
      <c r="J15" s="82" t="str">
        <f>IF(AND(B15&gt;0,C15&gt;0,D15&gt;0,NOT(ISBLANK(H15))),(D15-B15)*VLOOKUP(H15,VLookups!$A$2:$B$8,2,FALSE),"")</f>
        <v/>
      </c>
      <c r="K15" s="83" t="str">
        <f t="shared" si="11"/>
        <v/>
      </c>
      <c r="L15" s="103"/>
      <c r="M15" s="34" t="str">
        <f>IF(AND(L15&gt;0,C15&gt;0,J15&gt;0,NOT(ISBLANK(H15))),ABS(VLOOKUP($L$1,VLookups!$A$38:$B$39,2,FALSE)-_xlfn.NORM.DIST(L15,G15,J15,TRUE)),"")</f>
        <v/>
      </c>
      <c r="N15" s="102" t="str">
        <f>IF(AND($B15&gt;0,$C15&gt;0,$D15&gt;0,NOT(ISBLANK($H15))),_xlfn.NORM.INV(ABS(VLOOKUP($L$1,VLookups!$A$38:$B$39,2,FALSE)-N$3),$G15,$J15),"")</f>
        <v/>
      </c>
      <c r="O15" s="101" t="str">
        <f>IF(AND($B15&gt;0,$C15&gt;0,$D15&gt;0,NOT(ISBLANK($H15))),_xlfn.NORM.INV(ABS(VLOOKUP($L$1,VLookups!$A$38:$B$39,2,FALSE)-O$3),$G15,$J15),"")</f>
        <v/>
      </c>
      <c r="P15" s="102" t="str">
        <f>IF(AND($B15&gt;0,$C15&gt;0,$D15&gt;0,NOT(ISBLANK($H15))),_xlfn.NORM.INV(ABS(VLOOKUP($L$1,VLookups!$A$38:$B$39,2,FALSE)-P$3),$G15,$J15),"")</f>
        <v/>
      </c>
      <c r="Q15" s="101" t="str">
        <f>IF(AND($B15&gt;0,$C15&gt;0,$D15&gt;0,NOT(ISBLANK($H15))),_xlfn.NORM.INV(ABS(VLOOKUP($L$1,VLookups!$A$38:$B$39,2,FALSE)-Q$3),$G15,$J15),"")</f>
        <v/>
      </c>
      <c r="R15" s="102" t="str">
        <f>IF(AND($B15&gt;0,$C15&gt;0,$D15&gt;0,NOT(ISBLANK($H15))),_xlfn.NORM.INV(ABS(VLOOKUP($L$1,VLookups!$A$38:$B$39,2,FALSE)-R$3),$G15,$J15),"")</f>
        <v/>
      </c>
      <c r="S15" s="101" t="str">
        <f>IF(AND($B15&gt;0,$C15&gt;0,$D15&gt;0,NOT(ISBLANK($H15))),_xlfn.NORM.INV(ABS(VLOOKUP($L$1,VLookups!$A$38:$B$39,2,FALSE)-S$3),$G15,$J15),"")</f>
        <v/>
      </c>
      <c r="T15" s="5"/>
      <c r="U15" s="178" t="str">
        <f t="shared" si="12"/>
        <v/>
      </c>
      <c r="V15" s="52" t="str">
        <f t="shared" si="13"/>
        <v/>
      </c>
      <c r="W15" s="52" t="str">
        <f t="shared" si="13"/>
        <v/>
      </c>
      <c r="X15" s="52" t="str">
        <f t="shared" si="13"/>
        <v/>
      </c>
      <c r="Y15" s="52" t="str">
        <f t="shared" si="13"/>
        <v/>
      </c>
      <c r="Z15" s="52" t="str">
        <f t="shared" si="13"/>
        <v/>
      </c>
      <c r="AA15" s="52" t="str">
        <f t="shared" si="13"/>
        <v/>
      </c>
      <c r="AB15" s="52" t="str">
        <f t="shared" si="13"/>
        <v/>
      </c>
      <c r="AC15" s="52" t="str">
        <f t="shared" si="13"/>
        <v/>
      </c>
      <c r="AD15" s="52" t="str">
        <f t="shared" si="13"/>
        <v/>
      </c>
      <c r="AE15" s="52" t="str">
        <f t="shared" si="13"/>
        <v/>
      </c>
      <c r="AF15" s="52" t="str">
        <f t="shared" si="13"/>
        <v/>
      </c>
      <c r="AG15" s="52" t="str">
        <f t="shared" si="13"/>
        <v/>
      </c>
      <c r="AH15" s="52" t="str">
        <f t="shared" si="13"/>
        <v/>
      </c>
      <c r="AI15" s="52" t="str">
        <f t="shared" si="13"/>
        <v/>
      </c>
      <c r="AJ15" s="52" t="str">
        <f t="shared" si="13"/>
        <v/>
      </c>
      <c r="AK15" s="52" t="str">
        <f t="shared" si="13"/>
        <v/>
      </c>
      <c r="AL15" s="52" t="str">
        <f t="shared" si="13"/>
        <v/>
      </c>
      <c r="AM15" s="52" t="str">
        <f t="shared" si="13"/>
        <v/>
      </c>
      <c r="AN15" s="52" t="str">
        <f t="shared" si="13"/>
        <v/>
      </c>
      <c r="AO15" s="52" t="str">
        <f t="shared" si="13"/>
        <v/>
      </c>
      <c r="AP15" s="52" t="str">
        <f t="shared" si="14"/>
        <v/>
      </c>
      <c r="AQ15" s="52" t="str">
        <f t="shared" si="221"/>
        <v/>
      </c>
      <c r="AR15" s="52" t="str">
        <f t="shared" si="221"/>
        <v/>
      </c>
      <c r="AS15" s="52" t="str">
        <f t="shared" si="221"/>
        <v/>
      </c>
      <c r="AT15" s="52" t="str">
        <f t="shared" si="221"/>
        <v/>
      </c>
      <c r="AU15" s="52" t="str">
        <f t="shared" si="221"/>
        <v/>
      </c>
      <c r="AV15" s="52" t="str">
        <f t="shared" si="221"/>
        <v/>
      </c>
      <c r="AW15" s="52" t="str">
        <f t="shared" si="221"/>
        <v/>
      </c>
      <c r="AX15" s="52" t="str">
        <f t="shared" si="221"/>
        <v/>
      </c>
      <c r="AY15" s="52" t="str">
        <f t="shared" si="221"/>
        <v/>
      </c>
      <c r="AZ15" s="52" t="str">
        <f t="shared" si="221"/>
        <v/>
      </c>
      <c r="BA15" s="52" t="str">
        <f t="shared" si="221"/>
        <v/>
      </c>
      <c r="BB15" s="52" t="str">
        <f t="shared" si="221"/>
        <v/>
      </c>
      <c r="BC15" s="52" t="str">
        <f t="shared" si="221"/>
        <v/>
      </c>
      <c r="BD15" s="52" t="str">
        <f t="shared" si="221"/>
        <v/>
      </c>
      <c r="BE15" s="52" t="str">
        <f t="shared" si="221"/>
        <v/>
      </c>
      <c r="BF15" s="52" t="str">
        <f t="shared" si="221"/>
        <v/>
      </c>
      <c r="BG15" s="52" t="str">
        <f t="shared" si="221"/>
        <v/>
      </c>
      <c r="BH15" s="52" t="str">
        <f t="shared" si="221"/>
        <v/>
      </c>
      <c r="BI15" s="52" t="str">
        <f t="shared" si="221"/>
        <v/>
      </c>
      <c r="BJ15" s="52" t="str">
        <f t="shared" si="221"/>
        <v/>
      </c>
      <c r="BK15" s="52" t="str">
        <f t="shared" si="221"/>
        <v/>
      </c>
      <c r="BL15" s="52" t="str">
        <f t="shared" si="221"/>
        <v/>
      </c>
      <c r="BM15" s="52" t="str">
        <f t="shared" si="221"/>
        <v/>
      </c>
      <c r="BN15" s="52" t="str">
        <f t="shared" si="221"/>
        <v/>
      </c>
      <c r="BO15" s="52" t="str">
        <f t="shared" si="221"/>
        <v/>
      </c>
      <c r="BP15" s="52" t="str">
        <f t="shared" si="221"/>
        <v/>
      </c>
      <c r="BQ15" s="52" t="str">
        <f t="shared" si="221"/>
        <v/>
      </c>
      <c r="BR15" s="52" t="str">
        <f t="shared" si="221"/>
        <v/>
      </c>
      <c r="BS15" s="52" t="str">
        <f t="shared" si="221"/>
        <v/>
      </c>
      <c r="BT15" s="52" t="str">
        <f t="shared" si="221"/>
        <v/>
      </c>
      <c r="BU15" s="52" t="str">
        <f t="shared" si="221"/>
        <v/>
      </c>
      <c r="BV15" s="52" t="str">
        <f t="shared" si="221"/>
        <v/>
      </c>
      <c r="BW15" s="52" t="str">
        <f t="shared" si="221"/>
        <v/>
      </c>
      <c r="BX15" s="52" t="str">
        <f t="shared" si="221"/>
        <v/>
      </c>
      <c r="BY15" s="52" t="str">
        <f t="shared" si="221"/>
        <v/>
      </c>
      <c r="BZ15" s="52" t="str">
        <f t="shared" si="221"/>
        <v/>
      </c>
      <c r="CA15" s="52" t="str">
        <f t="shared" si="221"/>
        <v/>
      </c>
      <c r="CB15" s="52" t="str">
        <f t="shared" si="221"/>
        <v/>
      </c>
      <c r="CC15" s="52" t="str">
        <f t="shared" si="221"/>
        <v/>
      </c>
      <c r="CD15" s="52" t="str">
        <f t="shared" si="221"/>
        <v/>
      </c>
      <c r="CE15" s="52" t="str">
        <f t="shared" si="221"/>
        <v/>
      </c>
      <c r="CF15" s="52" t="str">
        <f t="shared" si="221"/>
        <v/>
      </c>
      <c r="CG15" s="52" t="str">
        <f t="shared" si="221"/>
        <v/>
      </c>
      <c r="CH15" s="52" t="str">
        <f t="shared" si="221"/>
        <v/>
      </c>
      <c r="CI15" s="52" t="str">
        <f t="shared" si="221"/>
        <v/>
      </c>
      <c r="CJ15" s="52" t="str">
        <f t="shared" si="221"/>
        <v/>
      </c>
      <c r="CK15" s="52" t="str">
        <f t="shared" si="221"/>
        <v/>
      </c>
      <c r="CL15" s="52" t="str">
        <f t="shared" si="221"/>
        <v/>
      </c>
      <c r="CM15" s="52" t="str">
        <f t="shared" si="221"/>
        <v/>
      </c>
      <c r="CN15" s="52" t="str">
        <f t="shared" si="221"/>
        <v/>
      </c>
      <c r="CO15" s="52" t="str">
        <f t="shared" si="221"/>
        <v/>
      </c>
      <c r="CP15" s="52" t="str">
        <f t="shared" si="221"/>
        <v/>
      </c>
      <c r="CQ15" s="52" t="str">
        <f t="shared" si="221"/>
        <v/>
      </c>
      <c r="CR15" s="52" t="str">
        <f t="shared" si="221"/>
        <v/>
      </c>
      <c r="CS15" s="52" t="str">
        <f t="shared" si="221"/>
        <v/>
      </c>
      <c r="CT15" s="52" t="str">
        <f t="shared" si="221"/>
        <v/>
      </c>
      <c r="CU15" s="52" t="str">
        <f t="shared" si="221"/>
        <v/>
      </c>
      <c r="CV15" s="52" t="str">
        <f t="shared" si="221"/>
        <v/>
      </c>
      <c r="CW15" s="52" t="str">
        <f t="shared" si="221"/>
        <v/>
      </c>
      <c r="CX15" s="52" t="str">
        <f t="shared" si="221"/>
        <v/>
      </c>
      <c r="CY15" s="52" t="str">
        <f t="shared" si="221"/>
        <v/>
      </c>
      <c r="CZ15" s="52" t="str">
        <f t="shared" si="221"/>
        <v/>
      </c>
      <c r="DA15" s="52" t="str">
        <f t="shared" si="221"/>
        <v/>
      </c>
      <c r="DB15" s="52" t="str">
        <f t="shared" si="221"/>
        <v/>
      </c>
      <c r="DC15" s="52" t="str">
        <f t="shared" si="2"/>
        <v/>
      </c>
      <c r="DD15" s="52" t="str">
        <f t="shared" si="3"/>
        <v/>
      </c>
      <c r="DE15" s="52" t="str">
        <f t="shared" si="3"/>
        <v/>
      </c>
      <c r="DF15" s="52" t="str">
        <f t="shared" si="3"/>
        <v/>
      </c>
      <c r="DG15" s="52" t="str">
        <f t="shared" si="3"/>
        <v/>
      </c>
      <c r="DH15" s="52" t="str">
        <f t="shared" si="3"/>
        <v/>
      </c>
      <c r="DI15" s="52" t="str">
        <f t="shared" si="3"/>
        <v/>
      </c>
      <c r="DJ15" s="52" t="str">
        <f t="shared" si="3"/>
        <v/>
      </c>
      <c r="DK15" s="52" t="str">
        <f t="shared" si="3"/>
        <v/>
      </c>
      <c r="DL15" s="52" t="str">
        <f t="shared" si="3"/>
        <v/>
      </c>
      <c r="DM15" s="52" t="str">
        <f t="shared" si="3"/>
        <v/>
      </c>
      <c r="DN15" s="52" t="str">
        <f t="shared" si="3"/>
        <v/>
      </c>
      <c r="DO15" s="52" t="str">
        <f t="shared" si="3"/>
        <v/>
      </c>
      <c r="DP15" s="52" t="str">
        <f t="shared" si="3"/>
        <v/>
      </c>
      <c r="DQ15" s="52" t="str">
        <f t="shared" si="3"/>
        <v/>
      </c>
      <c r="DR15" s="52" t="str">
        <f t="shared" si="3"/>
        <v/>
      </c>
      <c r="DS15" s="179" t="e">
        <f t="shared" si="119"/>
        <v>#N/A</v>
      </c>
      <c r="DT15" s="179" t="e">
        <f t="shared" si="120"/>
        <v>#N/A</v>
      </c>
      <c r="DU15" s="179" t="e">
        <f t="shared" si="121"/>
        <v>#N/A</v>
      </c>
      <c r="DV15" s="179" t="e">
        <f t="shared" si="122"/>
        <v>#N/A</v>
      </c>
      <c r="DW15" s="179" t="e">
        <f t="shared" si="123"/>
        <v>#N/A</v>
      </c>
      <c r="DX15" s="179" t="e">
        <f t="shared" si="124"/>
        <v>#N/A</v>
      </c>
      <c r="DY15" s="179" t="e">
        <f t="shared" si="125"/>
        <v>#N/A</v>
      </c>
      <c r="DZ15" s="179" t="e">
        <f t="shared" si="126"/>
        <v>#N/A</v>
      </c>
      <c r="EA15" s="179" t="e">
        <f t="shared" si="127"/>
        <v>#N/A</v>
      </c>
      <c r="EB15" s="179" t="e">
        <f t="shared" si="128"/>
        <v>#N/A</v>
      </c>
      <c r="EC15" s="179" t="e">
        <f t="shared" si="129"/>
        <v>#N/A</v>
      </c>
      <c r="ED15" s="179" t="e">
        <f t="shared" si="130"/>
        <v>#N/A</v>
      </c>
      <c r="EE15" s="179" t="e">
        <f t="shared" si="131"/>
        <v>#N/A</v>
      </c>
      <c r="EF15" s="179" t="e">
        <f t="shared" si="132"/>
        <v>#N/A</v>
      </c>
      <c r="EG15" s="179" t="e">
        <f t="shared" si="133"/>
        <v>#N/A</v>
      </c>
      <c r="EH15" s="179" t="e">
        <f t="shared" si="134"/>
        <v>#N/A</v>
      </c>
      <c r="EI15" s="179" t="e">
        <f t="shared" si="135"/>
        <v>#N/A</v>
      </c>
      <c r="EJ15" s="179" t="e">
        <f t="shared" si="136"/>
        <v>#N/A</v>
      </c>
      <c r="EK15" s="179" t="e">
        <f t="shared" si="137"/>
        <v>#N/A</v>
      </c>
      <c r="EL15" s="179" t="e">
        <f t="shared" si="138"/>
        <v>#N/A</v>
      </c>
      <c r="EM15" s="179" t="e">
        <f t="shared" si="139"/>
        <v>#N/A</v>
      </c>
      <c r="EN15" s="179" t="e">
        <f t="shared" si="140"/>
        <v>#N/A</v>
      </c>
      <c r="EO15" s="179" t="e">
        <f t="shared" si="141"/>
        <v>#N/A</v>
      </c>
      <c r="EP15" s="179" t="e">
        <f t="shared" si="142"/>
        <v>#N/A</v>
      </c>
      <c r="EQ15" s="179" t="e">
        <f t="shared" si="143"/>
        <v>#N/A</v>
      </c>
      <c r="ER15" s="179" t="e">
        <f t="shared" si="144"/>
        <v>#N/A</v>
      </c>
      <c r="ES15" s="179" t="e">
        <f t="shared" si="145"/>
        <v>#N/A</v>
      </c>
      <c r="ET15" s="179" t="e">
        <f t="shared" si="146"/>
        <v>#N/A</v>
      </c>
      <c r="EU15" s="179" t="e">
        <f t="shared" si="147"/>
        <v>#N/A</v>
      </c>
      <c r="EV15" s="179" t="e">
        <f t="shared" si="148"/>
        <v>#N/A</v>
      </c>
      <c r="EW15" s="179" t="e">
        <f t="shared" si="149"/>
        <v>#N/A</v>
      </c>
      <c r="EX15" s="179" t="e">
        <f t="shared" si="150"/>
        <v>#N/A</v>
      </c>
      <c r="EY15" s="179" t="e">
        <f t="shared" si="151"/>
        <v>#N/A</v>
      </c>
      <c r="EZ15" s="179" t="e">
        <f t="shared" si="152"/>
        <v>#N/A</v>
      </c>
      <c r="FA15" s="179" t="e">
        <f t="shared" si="153"/>
        <v>#N/A</v>
      </c>
      <c r="FB15" s="179" t="e">
        <f t="shared" si="154"/>
        <v>#N/A</v>
      </c>
      <c r="FC15" s="179" t="e">
        <f t="shared" si="155"/>
        <v>#N/A</v>
      </c>
      <c r="FD15" s="179" t="e">
        <f t="shared" si="156"/>
        <v>#N/A</v>
      </c>
      <c r="FE15" s="179" t="e">
        <f t="shared" si="157"/>
        <v>#N/A</v>
      </c>
      <c r="FF15" s="179" t="e">
        <f t="shared" si="158"/>
        <v>#N/A</v>
      </c>
      <c r="FG15" s="179" t="e">
        <f t="shared" si="159"/>
        <v>#N/A</v>
      </c>
      <c r="FH15" s="179" t="e">
        <f t="shared" si="160"/>
        <v>#N/A</v>
      </c>
      <c r="FI15" s="179" t="e">
        <f t="shared" si="161"/>
        <v>#N/A</v>
      </c>
      <c r="FJ15" s="179" t="e">
        <f t="shared" si="162"/>
        <v>#N/A</v>
      </c>
      <c r="FK15" s="179" t="e">
        <f t="shared" si="163"/>
        <v>#N/A</v>
      </c>
      <c r="FL15" s="179" t="e">
        <f t="shared" si="164"/>
        <v>#N/A</v>
      </c>
      <c r="FM15" s="179" t="e">
        <f t="shared" si="165"/>
        <v>#N/A</v>
      </c>
      <c r="FN15" s="179" t="e">
        <f t="shared" si="166"/>
        <v>#N/A</v>
      </c>
      <c r="FO15" s="179" t="e">
        <f t="shared" si="167"/>
        <v>#N/A</v>
      </c>
      <c r="FP15" s="179" t="e">
        <f t="shared" si="168"/>
        <v>#N/A</v>
      </c>
      <c r="FQ15" s="179" t="e">
        <f t="shared" si="169"/>
        <v>#N/A</v>
      </c>
      <c r="FR15" s="179" t="e">
        <f t="shared" si="170"/>
        <v>#N/A</v>
      </c>
      <c r="FS15" s="179" t="e">
        <f t="shared" si="171"/>
        <v>#N/A</v>
      </c>
      <c r="FT15" s="179" t="e">
        <f t="shared" si="172"/>
        <v>#N/A</v>
      </c>
      <c r="FU15" s="179" t="e">
        <f t="shared" si="173"/>
        <v>#N/A</v>
      </c>
      <c r="FV15" s="179" t="e">
        <f t="shared" si="174"/>
        <v>#N/A</v>
      </c>
      <c r="FW15" s="179" t="e">
        <f t="shared" si="175"/>
        <v>#N/A</v>
      </c>
      <c r="FX15" s="179" t="e">
        <f t="shared" si="176"/>
        <v>#N/A</v>
      </c>
      <c r="FY15" s="179" t="e">
        <f t="shared" si="177"/>
        <v>#N/A</v>
      </c>
      <c r="FZ15" s="179" t="e">
        <f t="shared" si="178"/>
        <v>#N/A</v>
      </c>
      <c r="GA15" s="179" t="e">
        <f t="shared" si="179"/>
        <v>#N/A</v>
      </c>
      <c r="GB15" s="179" t="e">
        <f t="shared" si="180"/>
        <v>#N/A</v>
      </c>
      <c r="GC15" s="179" t="e">
        <f t="shared" si="181"/>
        <v>#N/A</v>
      </c>
      <c r="GD15" s="179" t="e">
        <f t="shared" si="182"/>
        <v>#N/A</v>
      </c>
      <c r="GE15" s="179" t="e">
        <f t="shared" si="183"/>
        <v>#N/A</v>
      </c>
      <c r="GF15" s="179" t="e">
        <f t="shared" si="184"/>
        <v>#N/A</v>
      </c>
      <c r="GG15" s="179" t="e">
        <f t="shared" si="185"/>
        <v>#N/A</v>
      </c>
      <c r="GH15" s="179" t="e">
        <f t="shared" si="186"/>
        <v>#N/A</v>
      </c>
      <c r="GI15" s="179" t="e">
        <f t="shared" si="187"/>
        <v>#N/A</v>
      </c>
      <c r="GJ15" s="179" t="e">
        <f t="shared" si="188"/>
        <v>#N/A</v>
      </c>
      <c r="GK15" s="179" t="e">
        <f t="shared" si="189"/>
        <v>#N/A</v>
      </c>
      <c r="GL15" s="179" t="e">
        <f t="shared" si="190"/>
        <v>#N/A</v>
      </c>
      <c r="GM15" s="179" t="e">
        <f t="shared" si="191"/>
        <v>#N/A</v>
      </c>
      <c r="GN15" s="179" t="e">
        <f t="shared" si="192"/>
        <v>#N/A</v>
      </c>
      <c r="GO15" s="179" t="e">
        <f t="shared" si="193"/>
        <v>#N/A</v>
      </c>
      <c r="GP15" s="179" t="e">
        <f t="shared" si="194"/>
        <v>#N/A</v>
      </c>
      <c r="GQ15" s="179" t="e">
        <f t="shared" si="195"/>
        <v>#N/A</v>
      </c>
      <c r="GR15" s="179" t="e">
        <f t="shared" si="196"/>
        <v>#N/A</v>
      </c>
      <c r="GS15" s="179" t="e">
        <f t="shared" si="197"/>
        <v>#N/A</v>
      </c>
      <c r="GT15" s="179" t="e">
        <f t="shared" si="198"/>
        <v>#N/A</v>
      </c>
      <c r="GU15" s="179" t="e">
        <f t="shared" si="199"/>
        <v>#N/A</v>
      </c>
      <c r="GV15" s="179" t="e">
        <f t="shared" si="200"/>
        <v>#N/A</v>
      </c>
      <c r="GW15" s="179" t="e">
        <f t="shared" si="201"/>
        <v>#N/A</v>
      </c>
      <c r="GX15" s="179" t="e">
        <f t="shared" si="202"/>
        <v>#N/A</v>
      </c>
      <c r="GY15" s="179" t="e">
        <f t="shared" si="203"/>
        <v>#N/A</v>
      </c>
      <c r="GZ15" s="179" t="e">
        <f t="shared" si="204"/>
        <v>#N/A</v>
      </c>
      <c r="HA15" s="179" t="e">
        <f t="shared" si="205"/>
        <v>#N/A</v>
      </c>
      <c r="HB15" s="179" t="e">
        <f t="shared" si="206"/>
        <v>#N/A</v>
      </c>
      <c r="HC15" s="179" t="e">
        <f t="shared" si="207"/>
        <v>#N/A</v>
      </c>
      <c r="HD15" s="179" t="e">
        <f t="shared" si="208"/>
        <v>#N/A</v>
      </c>
      <c r="HE15" s="179" t="e">
        <f t="shared" si="209"/>
        <v>#N/A</v>
      </c>
      <c r="HF15" s="179" t="e">
        <f t="shared" si="210"/>
        <v>#N/A</v>
      </c>
      <c r="HG15" s="179" t="e">
        <f t="shared" si="211"/>
        <v>#N/A</v>
      </c>
      <c r="HH15" s="179" t="e">
        <f t="shared" si="212"/>
        <v>#N/A</v>
      </c>
      <c r="HI15" s="179" t="e">
        <f t="shared" si="213"/>
        <v>#N/A</v>
      </c>
      <c r="HJ15" s="179" t="e">
        <f t="shared" si="214"/>
        <v>#N/A</v>
      </c>
      <c r="HK15" s="179" t="e">
        <f t="shared" si="215"/>
        <v>#N/A</v>
      </c>
      <c r="HL15" s="179" t="e">
        <f t="shared" si="216"/>
        <v>#N/A</v>
      </c>
      <c r="HM15" s="179" t="e">
        <f t="shared" si="217"/>
        <v>#N/A</v>
      </c>
      <c r="HN15" s="179" t="e">
        <f t="shared" si="218"/>
        <v>#N/A</v>
      </c>
      <c r="HO15" s="179" t="e">
        <f t="shared" si="219"/>
        <v>#N/A</v>
      </c>
    </row>
    <row r="16" spans="1:224" hidden="1" x14ac:dyDescent="0.25">
      <c r="A16" s="4">
        <v>13</v>
      </c>
      <c r="B16" s="103"/>
      <c r="C16" s="103"/>
      <c r="D16" s="103"/>
      <c r="E16" s="38" t="str">
        <f t="shared" si="8"/>
        <v/>
      </c>
      <c r="F16" s="38" t="str">
        <f t="shared" si="9"/>
        <v/>
      </c>
      <c r="G16" s="81" t="str">
        <f t="shared" si="10"/>
        <v/>
      </c>
      <c r="H16" s="24"/>
      <c r="I16" s="61"/>
      <c r="J16" s="82" t="str">
        <f>IF(AND(B16&gt;0,C16&gt;0,D16&gt;0,NOT(ISBLANK(H16))),(D16-B16)*VLOOKUP(H16,VLookups!$A$2:$B$8,2,FALSE),"")</f>
        <v/>
      </c>
      <c r="K16" s="83" t="str">
        <f t="shared" si="11"/>
        <v/>
      </c>
      <c r="L16" s="103"/>
      <c r="M16" s="34" t="str">
        <f>IF(AND(L16&gt;0,C16&gt;0,J16&gt;0,NOT(ISBLANK(H16))),ABS(VLOOKUP($L$1,VLookups!$A$38:$B$39,2,FALSE)-_xlfn.NORM.DIST(L16,G16,J16,TRUE)),"")</f>
        <v/>
      </c>
      <c r="N16" s="102" t="str">
        <f>IF(AND($B16&gt;0,$C16&gt;0,$D16&gt;0,NOT(ISBLANK($H16))),_xlfn.NORM.INV(ABS(VLOOKUP($L$1,VLookups!$A$38:$B$39,2,FALSE)-N$3),$G16,$J16),"")</f>
        <v/>
      </c>
      <c r="O16" s="101" t="str">
        <f>IF(AND($B16&gt;0,$C16&gt;0,$D16&gt;0,NOT(ISBLANK($H16))),_xlfn.NORM.INV(ABS(VLOOKUP($L$1,VLookups!$A$38:$B$39,2,FALSE)-O$3),$G16,$J16),"")</f>
        <v/>
      </c>
      <c r="P16" s="102" t="str">
        <f>IF(AND($B16&gt;0,$C16&gt;0,$D16&gt;0,NOT(ISBLANK($H16))),_xlfn.NORM.INV(ABS(VLOOKUP($L$1,VLookups!$A$38:$B$39,2,FALSE)-P$3),$G16,$J16),"")</f>
        <v/>
      </c>
      <c r="Q16" s="101" t="str">
        <f>IF(AND($B16&gt;0,$C16&gt;0,$D16&gt;0,NOT(ISBLANK($H16))),_xlfn.NORM.INV(ABS(VLOOKUP($L$1,VLookups!$A$38:$B$39,2,FALSE)-Q$3),$G16,$J16),"")</f>
        <v/>
      </c>
      <c r="R16" s="102" t="str">
        <f>IF(AND($B16&gt;0,$C16&gt;0,$D16&gt;0,NOT(ISBLANK($H16))),_xlfn.NORM.INV(ABS(VLOOKUP($L$1,VLookups!$A$38:$B$39,2,FALSE)-R$3),$G16,$J16),"")</f>
        <v/>
      </c>
      <c r="S16" s="101" t="str">
        <f>IF(AND($B16&gt;0,$C16&gt;0,$D16&gt;0,NOT(ISBLANK($H16))),_xlfn.NORM.INV(ABS(VLOOKUP($L$1,VLookups!$A$38:$B$39,2,FALSE)-S$3),$G16,$J16),"")</f>
        <v/>
      </c>
      <c r="T16" s="5"/>
      <c r="U16" s="178" t="str">
        <f t="shared" si="12"/>
        <v/>
      </c>
      <c r="V16" s="52" t="str">
        <f t="shared" si="13"/>
        <v/>
      </c>
      <c r="W16" s="52" t="str">
        <f t="shared" si="13"/>
        <v/>
      </c>
      <c r="X16" s="52" t="str">
        <f t="shared" si="13"/>
        <v/>
      </c>
      <c r="Y16" s="52" t="str">
        <f t="shared" si="13"/>
        <v/>
      </c>
      <c r="Z16" s="52" t="str">
        <f t="shared" si="13"/>
        <v/>
      </c>
      <c r="AA16" s="52" t="str">
        <f t="shared" si="13"/>
        <v/>
      </c>
      <c r="AB16" s="52" t="str">
        <f t="shared" si="13"/>
        <v/>
      </c>
      <c r="AC16" s="52" t="str">
        <f t="shared" si="13"/>
        <v/>
      </c>
      <c r="AD16" s="52" t="str">
        <f t="shared" si="13"/>
        <v/>
      </c>
      <c r="AE16" s="52" t="str">
        <f t="shared" si="13"/>
        <v/>
      </c>
      <c r="AF16" s="52" t="str">
        <f t="shared" si="13"/>
        <v/>
      </c>
      <c r="AG16" s="52" t="str">
        <f t="shared" si="13"/>
        <v/>
      </c>
      <c r="AH16" s="52" t="str">
        <f t="shared" si="13"/>
        <v/>
      </c>
      <c r="AI16" s="52" t="str">
        <f t="shared" si="13"/>
        <v/>
      </c>
      <c r="AJ16" s="52" t="str">
        <f t="shared" si="13"/>
        <v/>
      </c>
      <c r="AK16" s="52" t="str">
        <f t="shared" si="13"/>
        <v/>
      </c>
      <c r="AL16" s="52" t="str">
        <f t="shared" si="13"/>
        <v/>
      </c>
      <c r="AM16" s="52" t="str">
        <f t="shared" si="13"/>
        <v/>
      </c>
      <c r="AN16" s="52" t="str">
        <f t="shared" si="13"/>
        <v/>
      </c>
      <c r="AO16" s="52" t="str">
        <f t="shared" si="13"/>
        <v/>
      </c>
      <c r="AP16" s="52" t="str">
        <f t="shared" si="14"/>
        <v/>
      </c>
      <c r="AQ16" s="52" t="str">
        <f t="shared" si="221"/>
        <v/>
      </c>
      <c r="AR16" s="52" t="str">
        <f t="shared" si="221"/>
        <v/>
      </c>
      <c r="AS16" s="52" t="str">
        <f t="shared" si="221"/>
        <v/>
      </c>
      <c r="AT16" s="52" t="str">
        <f t="shared" si="221"/>
        <v/>
      </c>
      <c r="AU16" s="52" t="str">
        <f t="shared" si="221"/>
        <v/>
      </c>
      <c r="AV16" s="52" t="str">
        <f t="shared" si="221"/>
        <v/>
      </c>
      <c r="AW16" s="52" t="str">
        <f t="shared" si="221"/>
        <v/>
      </c>
      <c r="AX16" s="52" t="str">
        <f t="shared" si="221"/>
        <v/>
      </c>
      <c r="AY16" s="52" t="str">
        <f t="shared" si="221"/>
        <v/>
      </c>
      <c r="AZ16" s="52" t="str">
        <f t="shared" si="221"/>
        <v/>
      </c>
      <c r="BA16" s="52" t="str">
        <f t="shared" si="221"/>
        <v/>
      </c>
      <c r="BB16" s="52" t="str">
        <f t="shared" si="221"/>
        <v/>
      </c>
      <c r="BC16" s="52" t="str">
        <f t="shared" si="221"/>
        <v/>
      </c>
      <c r="BD16" s="52" t="str">
        <f t="shared" si="221"/>
        <v/>
      </c>
      <c r="BE16" s="52" t="str">
        <f t="shared" si="221"/>
        <v/>
      </c>
      <c r="BF16" s="52" t="str">
        <f t="shared" si="221"/>
        <v/>
      </c>
      <c r="BG16" s="52" t="str">
        <f t="shared" si="221"/>
        <v/>
      </c>
      <c r="BH16" s="52" t="str">
        <f t="shared" si="221"/>
        <v/>
      </c>
      <c r="BI16" s="52" t="str">
        <f t="shared" si="221"/>
        <v/>
      </c>
      <c r="BJ16" s="52" t="str">
        <f t="shared" si="221"/>
        <v/>
      </c>
      <c r="BK16" s="52" t="str">
        <f t="shared" si="221"/>
        <v/>
      </c>
      <c r="BL16" s="52" t="str">
        <f t="shared" si="221"/>
        <v/>
      </c>
      <c r="BM16" s="52" t="str">
        <f t="shared" si="221"/>
        <v/>
      </c>
      <c r="BN16" s="52" t="str">
        <f t="shared" si="221"/>
        <v/>
      </c>
      <c r="BO16" s="52" t="str">
        <f t="shared" si="221"/>
        <v/>
      </c>
      <c r="BP16" s="52" t="str">
        <f t="shared" si="221"/>
        <v/>
      </c>
      <c r="BQ16" s="52" t="str">
        <f t="shared" si="221"/>
        <v/>
      </c>
      <c r="BR16" s="52" t="str">
        <f t="shared" si="221"/>
        <v/>
      </c>
      <c r="BS16" s="52" t="str">
        <f t="shared" si="221"/>
        <v/>
      </c>
      <c r="BT16" s="52" t="str">
        <f t="shared" si="221"/>
        <v/>
      </c>
      <c r="BU16" s="52" t="str">
        <f t="shared" si="221"/>
        <v/>
      </c>
      <c r="BV16" s="52" t="str">
        <f t="shared" si="221"/>
        <v/>
      </c>
      <c r="BW16" s="52" t="str">
        <f t="shared" si="221"/>
        <v/>
      </c>
      <c r="BX16" s="52" t="str">
        <f t="shared" si="221"/>
        <v/>
      </c>
      <c r="BY16" s="52" t="str">
        <f t="shared" si="221"/>
        <v/>
      </c>
      <c r="BZ16" s="52" t="str">
        <f t="shared" si="221"/>
        <v/>
      </c>
      <c r="CA16" s="52" t="str">
        <f t="shared" si="221"/>
        <v/>
      </c>
      <c r="CB16" s="52" t="str">
        <f t="shared" si="221"/>
        <v/>
      </c>
      <c r="CC16" s="52" t="str">
        <f t="shared" si="221"/>
        <v/>
      </c>
      <c r="CD16" s="52" t="str">
        <f t="shared" si="221"/>
        <v/>
      </c>
      <c r="CE16" s="52" t="str">
        <f t="shared" si="221"/>
        <v/>
      </c>
      <c r="CF16" s="52" t="str">
        <f t="shared" si="221"/>
        <v/>
      </c>
      <c r="CG16" s="52" t="str">
        <f t="shared" si="221"/>
        <v/>
      </c>
      <c r="CH16" s="52" t="str">
        <f t="shared" si="221"/>
        <v/>
      </c>
      <c r="CI16" s="52" t="str">
        <f t="shared" si="221"/>
        <v/>
      </c>
      <c r="CJ16" s="52" t="str">
        <f t="shared" si="221"/>
        <v/>
      </c>
      <c r="CK16" s="52" t="str">
        <f t="shared" si="221"/>
        <v/>
      </c>
      <c r="CL16" s="52" t="str">
        <f t="shared" si="221"/>
        <v/>
      </c>
      <c r="CM16" s="52" t="str">
        <f t="shared" si="221"/>
        <v/>
      </c>
      <c r="CN16" s="52" t="str">
        <f t="shared" si="221"/>
        <v/>
      </c>
      <c r="CO16" s="52" t="str">
        <f t="shared" si="221"/>
        <v/>
      </c>
      <c r="CP16" s="52" t="str">
        <f t="shared" si="221"/>
        <v/>
      </c>
      <c r="CQ16" s="52" t="str">
        <f t="shared" si="221"/>
        <v/>
      </c>
      <c r="CR16" s="52" t="str">
        <f t="shared" si="221"/>
        <v/>
      </c>
      <c r="CS16" s="52" t="str">
        <f t="shared" si="221"/>
        <v/>
      </c>
      <c r="CT16" s="52" t="str">
        <f t="shared" si="221"/>
        <v/>
      </c>
      <c r="CU16" s="52" t="str">
        <f t="shared" si="221"/>
        <v/>
      </c>
      <c r="CV16" s="52" t="str">
        <f t="shared" si="221"/>
        <v/>
      </c>
      <c r="CW16" s="52" t="str">
        <f t="shared" si="221"/>
        <v/>
      </c>
      <c r="CX16" s="52" t="str">
        <f t="shared" si="221"/>
        <v/>
      </c>
      <c r="CY16" s="52" t="str">
        <f t="shared" si="221"/>
        <v/>
      </c>
      <c r="CZ16" s="52" t="str">
        <f t="shared" si="221"/>
        <v/>
      </c>
      <c r="DA16" s="52" t="str">
        <f t="shared" si="221"/>
        <v/>
      </c>
      <c r="DB16" s="52" t="str">
        <f t="shared" ref="DB16" si="222">IF(ISNONTEXT($U16),DA16+$U16,"")</f>
        <v/>
      </c>
      <c r="DC16" s="52" t="str">
        <f t="shared" si="2"/>
        <v/>
      </c>
      <c r="DD16" s="52" t="str">
        <f t="shared" si="3"/>
        <v/>
      </c>
      <c r="DE16" s="52" t="str">
        <f t="shared" si="3"/>
        <v/>
      </c>
      <c r="DF16" s="52" t="str">
        <f t="shared" si="3"/>
        <v/>
      </c>
      <c r="DG16" s="52" t="str">
        <f t="shared" si="3"/>
        <v/>
      </c>
      <c r="DH16" s="52" t="str">
        <f t="shared" si="3"/>
        <v/>
      </c>
      <c r="DI16" s="52" t="str">
        <f t="shared" si="3"/>
        <v/>
      </c>
      <c r="DJ16" s="52" t="str">
        <f t="shared" si="3"/>
        <v/>
      </c>
      <c r="DK16" s="52" t="str">
        <f t="shared" si="3"/>
        <v/>
      </c>
      <c r="DL16" s="52" t="str">
        <f t="shared" si="3"/>
        <v/>
      </c>
      <c r="DM16" s="52" t="str">
        <f t="shared" si="3"/>
        <v/>
      </c>
      <c r="DN16" s="52" t="str">
        <f t="shared" si="3"/>
        <v/>
      </c>
      <c r="DO16" s="52" t="str">
        <f t="shared" si="3"/>
        <v/>
      </c>
      <c r="DP16" s="52" t="str">
        <f t="shared" si="3"/>
        <v/>
      </c>
      <c r="DQ16" s="52" t="str">
        <f t="shared" si="3"/>
        <v/>
      </c>
      <c r="DR16" s="52" t="str">
        <f t="shared" si="3"/>
        <v/>
      </c>
      <c r="DS16" s="179" t="e">
        <f t="shared" si="119"/>
        <v>#N/A</v>
      </c>
      <c r="DT16" s="179" t="e">
        <f t="shared" si="120"/>
        <v>#N/A</v>
      </c>
      <c r="DU16" s="179" t="e">
        <f t="shared" si="121"/>
        <v>#N/A</v>
      </c>
      <c r="DV16" s="179" t="e">
        <f t="shared" si="122"/>
        <v>#N/A</v>
      </c>
      <c r="DW16" s="179" t="e">
        <f t="shared" si="123"/>
        <v>#N/A</v>
      </c>
      <c r="DX16" s="179" t="e">
        <f t="shared" si="124"/>
        <v>#N/A</v>
      </c>
      <c r="DY16" s="179" t="e">
        <f t="shared" si="125"/>
        <v>#N/A</v>
      </c>
      <c r="DZ16" s="179" t="e">
        <f t="shared" si="126"/>
        <v>#N/A</v>
      </c>
      <c r="EA16" s="179" t="e">
        <f t="shared" si="127"/>
        <v>#N/A</v>
      </c>
      <c r="EB16" s="179" t="e">
        <f t="shared" si="128"/>
        <v>#N/A</v>
      </c>
      <c r="EC16" s="179" t="e">
        <f t="shared" si="129"/>
        <v>#N/A</v>
      </c>
      <c r="ED16" s="179" t="e">
        <f t="shared" si="130"/>
        <v>#N/A</v>
      </c>
      <c r="EE16" s="179" t="e">
        <f t="shared" si="131"/>
        <v>#N/A</v>
      </c>
      <c r="EF16" s="179" t="e">
        <f t="shared" si="132"/>
        <v>#N/A</v>
      </c>
      <c r="EG16" s="179" t="e">
        <f t="shared" si="133"/>
        <v>#N/A</v>
      </c>
      <c r="EH16" s="179" t="e">
        <f t="shared" si="134"/>
        <v>#N/A</v>
      </c>
      <c r="EI16" s="179" t="e">
        <f t="shared" si="135"/>
        <v>#N/A</v>
      </c>
      <c r="EJ16" s="179" t="e">
        <f t="shared" si="136"/>
        <v>#N/A</v>
      </c>
      <c r="EK16" s="179" t="e">
        <f t="shared" si="137"/>
        <v>#N/A</v>
      </c>
      <c r="EL16" s="179" t="e">
        <f t="shared" si="138"/>
        <v>#N/A</v>
      </c>
      <c r="EM16" s="179" t="e">
        <f t="shared" si="139"/>
        <v>#N/A</v>
      </c>
      <c r="EN16" s="179" t="e">
        <f t="shared" si="140"/>
        <v>#N/A</v>
      </c>
      <c r="EO16" s="179" t="e">
        <f t="shared" si="141"/>
        <v>#N/A</v>
      </c>
      <c r="EP16" s="179" t="e">
        <f t="shared" si="142"/>
        <v>#N/A</v>
      </c>
      <c r="EQ16" s="179" t="e">
        <f t="shared" si="143"/>
        <v>#N/A</v>
      </c>
      <c r="ER16" s="179" t="e">
        <f t="shared" si="144"/>
        <v>#N/A</v>
      </c>
      <c r="ES16" s="179" t="e">
        <f t="shared" si="145"/>
        <v>#N/A</v>
      </c>
      <c r="ET16" s="179" t="e">
        <f t="shared" si="146"/>
        <v>#N/A</v>
      </c>
      <c r="EU16" s="179" t="e">
        <f t="shared" si="147"/>
        <v>#N/A</v>
      </c>
      <c r="EV16" s="179" t="e">
        <f t="shared" si="148"/>
        <v>#N/A</v>
      </c>
      <c r="EW16" s="179" t="e">
        <f t="shared" si="149"/>
        <v>#N/A</v>
      </c>
      <c r="EX16" s="179" t="e">
        <f t="shared" si="150"/>
        <v>#N/A</v>
      </c>
      <c r="EY16" s="179" t="e">
        <f t="shared" si="151"/>
        <v>#N/A</v>
      </c>
      <c r="EZ16" s="179" t="e">
        <f t="shared" si="152"/>
        <v>#N/A</v>
      </c>
      <c r="FA16" s="179" t="e">
        <f t="shared" si="153"/>
        <v>#N/A</v>
      </c>
      <c r="FB16" s="179" t="e">
        <f t="shared" si="154"/>
        <v>#N/A</v>
      </c>
      <c r="FC16" s="179" t="e">
        <f t="shared" si="155"/>
        <v>#N/A</v>
      </c>
      <c r="FD16" s="179" t="e">
        <f t="shared" si="156"/>
        <v>#N/A</v>
      </c>
      <c r="FE16" s="179" t="e">
        <f t="shared" si="157"/>
        <v>#N/A</v>
      </c>
      <c r="FF16" s="179" t="e">
        <f t="shared" si="158"/>
        <v>#N/A</v>
      </c>
      <c r="FG16" s="179" t="e">
        <f t="shared" si="159"/>
        <v>#N/A</v>
      </c>
      <c r="FH16" s="179" t="e">
        <f t="shared" si="160"/>
        <v>#N/A</v>
      </c>
      <c r="FI16" s="179" t="e">
        <f t="shared" si="161"/>
        <v>#N/A</v>
      </c>
      <c r="FJ16" s="179" t="e">
        <f t="shared" si="162"/>
        <v>#N/A</v>
      </c>
      <c r="FK16" s="179" t="e">
        <f t="shared" si="163"/>
        <v>#N/A</v>
      </c>
      <c r="FL16" s="179" t="e">
        <f t="shared" si="164"/>
        <v>#N/A</v>
      </c>
      <c r="FM16" s="179" t="e">
        <f t="shared" si="165"/>
        <v>#N/A</v>
      </c>
      <c r="FN16" s="179" t="e">
        <f t="shared" si="166"/>
        <v>#N/A</v>
      </c>
      <c r="FO16" s="179" t="e">
        <f t="shared" si="167"/>
        <v>#N/A</v>
      </c>
      <c r="FP16" s="179" t="e">
        <f t="shared" si="168"/>
        <v>#N/A</v>
      </c>
      <c r="FQ16" s="179" t="e">
        <f t="shared" si="169"/>
        <v>#N/A</v>
      </c>
      <c r="FR16" s="179" t="e">
        <f t="shared" si="170"/>
        <v>#N/A</v>
      </c>
      <c r="FS16" s="179" t="e">
        <f t="shared" si="171"/>
        <v>#N/A</v>
      </c>
      <c r="FT16" s="179" t="e">
        <f t="shared" si="172"/>
        <v>#N/A</v>
      </c>
      <c r="FU16" s="179" t="e">
        <f t="shared" si="173"/>
        <v>#N/A</v>
      </c>
      <c r="FV16" s="179" t="e">
        <f t="shared" si="174"/>
        <v>#N/A</v>
      </c>
      <c r="FW16" s="179" t="e">
        <f t="shared" si="175"/>
        <v>#N/A</v>
      </c>
      <c r="FX16" s="179" t="e">
        <f t="shared" si="176"/>
        <v>#N/A</v>
      </c>
      <c r="FY16" s="179" t="e">
        <f t="shared" si="177"/>
        <v>#N/A</v>
      </c>
      <c r="FZ16" s="179" t="e">
        <f t="shared" si="178"/>
        <v>#N/A</v>
      </c>
      <c r="GA16" s="179" t="e">
        <f t="shared" si="179"/>
        <v>#N/A</v>
      </c>
      <c r="GB16" s="179" t="e">
        <f t="shared" si="180"/>
        <v>#N/A</v>
      </c>
      <c r="GC16" s="179" t="e">
        <f t="shared" si="181"/>
        <v>#N/A</v>
      </c>
      <c r="GD16" s="179" t="e">
        <f t="shared" si="182"/>
        <v>#N/A</v>
      </c>
      <c r="GE16" s="179" t="e">
        <f t="shared" si="183"/>
        <v>#N/A</v>
      </c>
      <c r="GF16" s="179" t="e">
        <f t="shared" si="184"/>
        <v>#N/A</v>
      </c>
      <c r="GG16" s="179" t="e">
        <f t="shared" si="185"/>
        <v>#N/A</v>
      </c>
      <c r="GH16" s="179" t="e">
        <f t="shared" si="186"/>
        <v>#N/A</v>
      </c>
      <c r="GI16" s="179" t="e">
        <f t="shared" si="187"/>
        <v>#N/A</v>
      </c>
      <c r="GJ16" s="179" t="e">
        <f t="shared" si="188"/>
        <v>#N/A</v>
      </c>
      <c r="GK16" s="179" t="e">
        <f t="shared" si="189"/>
        <v>#N/A</v>
      </c>
      <c r="GL16" s="179" t="e">
        <f t="shared" si="190"/>
        <v>#N/A</v>
      </c>
      <c r="GM16" s="179" t="e">
        <f t="shared" si="191"/>
        <v>#N/A</v>
      </c>
      <c r="GN16" s="179" t="e">
        <f t="shared" si="192"/>
        <v>#N/A</v>
      </c>
      <c r="GO16" s="179" t="e">
        <f t="shared" si="193"/>
        <v>#N/A</v>
      </c>
      <c r="GP16" s="179" t="e">
        <f t="shared" si="194"/>
        <v>#N/A</v>
      </c>
      <c r="GQ16" s="179" t="e">
        <f t="shared" si="195"/>
        <v>#N/A</v>
      </c>
      <c r="GR16" s="179" t="e">
        <f t="shared" si="196"/>
        <v>#N/A</v>
      </c>
      <c r="GS16" s="179" t="e">
        <f t="shared" si="197"/>
        <v>#N/A</v>
      </c>
      <c r="GT16" s="179" t="e">
        <f t="shared" si="198"/>
        <v>#N/A</v>
      </c>
      <c r="GU16" s="179" t="e">
        <f t="shared" si="199"/>
        <v>#N/A</v>
      </c>
      <c r="GV16" s="179" t="e">
        <f t="shared" si="200"/>
        <v>#N/A</v>
      </c>
      <c r="GW16" s="179" t="e">
        <f t="shared" si="201"/>
        <v>#N/A</v>
      </c>
      <c r="GX16" s="179" t="e">
        <f t="shared" si="202"/>
        <v>#N/A</v>
      </c>
      <c r="GY16" s="179" t="e">
        <f t="shared" si="203"/>
        <v>#N/A</v>
      </c>
      <c r="GZ16" s="179" t="e">
        <f t="shared" si="204"/>
        <v>#N/A</v>
      </c>
      <c r="HA16" s="179" t="e">
        <f t="shared" si="205"/>
        <v>#N/A</v>
      </c>
      <c r="HB16" s="179" t="e">
        <f t="shared" si="206"/>
        <v>#N/A</v>
      </c>
      <c r="HC16" s="179" t="e">
        <f t="shared" si="207"/>
        <v>#N/A</v>
      </c>
      <c r="HD16" s="179" t="e">
        <f t="shared" si="208"/>
        <v>#N/A</v>
      </c>
      <c r="HE16" s="179" t="e">
        <f t="shared" si="209"/>
        <v>#N/A</v>
      </c>
      <c r="HF16" s="179" t="e">
        <f t="shared" si="210"/>
        <v>#N/A</v>
      </c>
      <c r="HG16" s="179" t="e">
        <f t="shared" si="211"/>
        <v>#N/A</v>
      </c>
      <c r="HH16" s="179" t="e">
        <f t="shared" si="212"/>
        <v>#N/A</v>
      </c>
      <c r="HI16" s="179" t="e">
        <f t="shared" si="213"/>
        <v>#N/A</v>
      </c>
      <c r="HJ16" s="179" t="e">
        <f t="shared" si="214"/>
        <v>#N/A</v>
      </c>
      <c r="HK16" s="179" t="e">
        <f t="shared" si="215"/>
        <v>#N/A</v>
      </c>
      <c r="HL16" s="179" t="e">
        <f t="shared" si="216"/>
        <v>#N/A</v>
      </c>
      <c r="HM16" s="179" t="e">
        <f t="shared" si="217"/>
        <v>#N/A</v>
      </c>
      <c r="HN16" s="179" t="e">
        <f t="shared" si="218"/>
        <v>#N/A</v>
      </c>
      <c r="HO16" s="179" t="e">
        <f t="shared" si="219"/>
        <v>#N/A</v>
      </c>
    </row>
    <row r="17" spans="1:223" hidden="1" x14ac:dyDescent="0.25">
      <c r="A17" s="4">
        <v>14</v>
      </c>
      <c r="B17" s="103"/>
      <c r="C17" s="103"/>
      <c r="D17" s="103"/>
      <c r="E17" s="38" t="str">
        <f t="shared" si="8"/>
        <v/>
      </c>
      <c r="F17" s="38" t="str">
        <f t="shared" si="9"/>
        <v/>
      </c>
      <c r="G17" s="81" t="str">
        <f t="shared" si="10"/>
        <v/>
      </c>
      <c r="H17" s="24"/>
      <c r="I17" s="61"/>
      <c r="J17" s="82" t="str">
        <f>IF(AND(B17&gt;0,C17&gt;0,D17&gt;0,NOT(ISBLANK(H17))),(D17-B17)*VLOOKUP(H17,VLookups!$A$2:$B$8,2,FALSE),"")</f>
        <v/>
      </c>
      <c r="K17" s="83" t="str">
        <f t="shared" si="11"/>
        <v/>
      </c>
      <c r="L17" s="103"/>
      <c r="M17" s="34" t="str">
        <f>IF(AND(L17&gt;0,C17&gt;0,J17&gt;0,NOT(ISBLANK(H17))),ABS(VLOOKUP($L$1,VLookups!$A$38:$B$39,2,FALSE)-_xlfn.NORM.DIST(L17,G17,J17,TRUE)),"")</f>
        <v/>
      </c>
      <c r="N17" s="102" t="str">
        <f>IF(AND($B17&gt;0,$C17&gt;0,$D17&gt;0,NOT(ISBLANK($H17))),_xlfn.NORM.INV(ABS(VLOOKUP($L$1,VLookups!$A$38:$B$39,2,FALSE)-N$3),$G17,$J17),"")</f>
        <v/>
      </c>
      <c r="O17" s="101" t="str">
        <f>IF(AND($B17&gt;0,$C17&gt;0,$D17&gt;0,NOT(ISBLANK($H17))),_xlfn.NORM.INV(ABS(VLOOKUP($L$1,VLookups!$A$38:$B$39,2,FALSE)-O$3),$G17,$J17),"")</f>
        <v/>
      </c>
      <c r="P17" s="102" t="str">
        <f>IF(AND($B17&gt;0,$C17&gt;0,$D17&gt;0,NOT(ISBLANK($H17))),_xlfn.NORM.INV(ABS(VLOOKUP($L$1,VLookups!$A$38:$B$39,2,FALSE)-P$3),$G17,$J17),"")</f>
        <v/>
      </c>
      <c r="Q17" s="101" t="str">
        <f>IF(AND($B17&gt;0,$C17&gt;0,$D17&gt;0,NOT(ISBLANK($H17))),_xlfn.NORM.INV(ABS(VLOOKUP($L$1,VLookups!$A$38:$B$39,2,FALSE)-Q$3),$G17,$J17),"")</f>
        <v/>
      </c>
      <c r="R17" s="102" t="str">
        <f>IF(AND($B17&gt;0,$C17&gt;0,$D17&gt;0,NOT(ISBLANK($H17))),_xlfn.NORM.INV(ABS(VLOOKUP($L$1,VLookups!$A$38:$B$39,2,FALSE)-R$3),$G17,$J17),"")</f>
        <v/>
      </c>
      <c r="S17" s="101" t="str">
        <f>IF(AND($B17&gt;0,$C17&gt;0,$D17&gt;0,NOT(ISBLANK($H17))),_xlfn.NORM.INV(ABS(VLOOKUP($L$1,VLookups!$A$38:$B$39,2,FALSE)-S$3),$G17,$J17),"")</f>
        <v/>
      </c>
      <c r="T17" s="5"/>
      <c r="U17" s="178" t="str">
        <f t="shared" si="12"/>
        <v/>
      </c>
      <c r="V17" s="52" t="str">
        <f t="shared" si="13"/>
        <v/>
      </c>
      <c r="W17" s="52" t="str">
        <f t="shared" si="13"/>
        <v/>
      </c>
      <c r="X17" s="52" t="str">
        <f t="shared" si="13"/>
        <v/>
      </c>
      <c r="Y17" s="52" t="str">
        <f t="shared" si="13"/>
        <v/>
      </c>
      <c r="Z17" s="52" t="str">
        <f t="shared" si="13"/>
        <v/>
      </c>
      <c r="AA17" s="52" t="str">
        <f t="shared" si="13"/>
        <v/>
      </c>
      <c r="AB17" s="52" t="str">
        <f t="shared" si="13"/>
        <v/>
      </c>
      <c r="AC17" s="52" t="str">
        <f t="shared" si="13"/>
        <v/>
      </c>
      <c r="AD17" s="52" t="str">
        <f t="shared" si="13"/>
        <v/>
      </c>
      <c r="AE17" s="52" t="str">
        <f t="shared" si="13"/>
        <v/>
      </c>
      <c r="AF17" s="52" t="str">
        <f t="shared" si="13"/>
        <v/>
      </c>
      <c r="AG17" s="52" t="str">
        <f t="shared" si="13"/>
        <v/>
      </c>
      <c r="AH17" s="52" t="str">
        <f t="shared" si="13"/>
        <v/>
      </c>
      <c r="AI17" s="52" t="str">
        <f t="shared" si="13"/>
        <v/>
      </c>
      <c r="AJ17" s="52" t="str">
        <f t="shared" si="13"/>
        <v/>
      </c>
      <c r="AK17" s="52" t="str">
        <f t="shared" ref="AK17:AO17" si="223">IF(ISNONTEXT($U17),AL17-$U17,"")</f>
        <v/>
      </c>
      <c r="AL17" s="52" t="str">
        <f t="shared" si="223"/>
        <v/>
      </c>
      <c r="AM17" s="52" t="str">
        <f t="shared" si="223"/>
        <v/>
      </c>
      <c r="AN17" s="52" t="str">
        <f t="shared" si="223"/>
        <v/>
      </c>
      <c r="AO17" s="52" t="str">
        <f t="shared" si="223"/>
        <v/>
      </c>
      <c r="AP17" s="52" t="str">
        <f t="shared" si="14"/>
        <v/>
      </c>
      <c r="AQ17" s="52" t="str">
        <f t="shared" ref="AQ17:DB20" si="224">IF(ISNONTEXT($U17),AP17+$U17,"")</f>
        <v/>
      </c>
      <c r="AR17" s="52" t="str">
        <f t="shared" si="224"/>
        <v/>
      </c>
      <c r="AS17" s="52" t="str">
        <f t="shared" si="224"/>
        <v/>
      </c>
      <c r="AT17" s="52" t="str">
        <f t="shared" si="224"/>
        <v/>
      </c>
      <c r="AU17" s="52" t="str">
        <f t="shared" si="224"/>
        <v/>
      </c>
      <c r="AV17" s="52" t="str">
        <f t="shared" si="224"/>
        <v/>
      </c>
      <c r="AW17" s="52" t="str">
        <f t="shared" si="224"/>
        <v/>
      </c>
      <c r="AX17" s="52" t="str">
        <f t="shared" si="224"/>
        <v/>
      </c>
      <c r="AY17" s="52" t="str">
        <f t="shared" si="224"/>
        <v/>
      </c>
      <c r="AZ17" s="52" t="str">
        <f t="shared" si="224"/>
        <v/>
      </c>
      <c r="BA17" s="52" t="str">
        <f t="shared" si="224"/>
        <v/>
      </c>
      <c r="BB17" s="52" t="str">
        <f t="shared" si="224"/>
        <v/>
      </c>
      <c r="BC17" s="52" t="str">
        <f t="shared" si="224"/>
        <v/>
      </c>
      <c r="BD17" s="52" t="str">
        <f t="shared" si="224"/>
        <v/>
      </c>
      <c r="BE17" s="52" t="str">
        <f t="shared" si="224"/>
        <v/>
      </c>
      <c r="BF17" s="52" t="str">
        <f t="shared" si="224"/>
        <v/>
      </c>
      <c r="BG17" s="52" t="str">
        <f t="shared" si="224"/>
        <v/>
      </c>
      <c r="BH17" s="52" t="str">
        <f t="shared" si="224"/>
        <v/>
      </c>
      <c r="BI17" s="52" t="str">
        <f t="shared" si="224"/>
        <v/>
      </c>
      <c r="BJ17" s="52" t="str">
        <f t="shared" si="224"/>
        <v/>
      </c>
      <c r="BK17" s="52" t="str">
        <f t="shared" si="224"/>
        <v/>
      </c>
      <c r="BL17" s="52" t="str">
        <f t="shared" si="224"/>
        <v/>
      </c>
      <c r="BM17" s="52" t="str">
        <f t="shared" si="224"/>
        <v/>
      </c>
      <c r="BN17" s="52" t="str">
        <f t="shared" si="224"/>
        <v/>
      </c>
      <c r="BO17" s="52" t="str">
        <f t="shared" si="224"/>
        <v/>
      </c>
      <c r="BP17" s="52" t="str">
        <f t="shared" si="224"/>
        <v/>
      </c>
      <c r="BQ17" s="52" t="str">
        <f t="shared" si="224"/>
        <v/>
      </c>
      <c r="BR17" s="52" t="str">
        <f t="shared" si="224"/>
        <v/>
      </c>
      <c r="BS17" s="52" t="str">
        <f t="shared" si="224"/>
        <v/>
      </c>
      <c r="BT17" s="52" t="str">
        <f t="shared" si="224"/>
        <v/>
      </c>
      <c r="BU17" s="52" t="str">
        <f t="shared" si="224"/>
        <v/>
      </c>
      <c r="BV17" s="52" t="str">
        <f t="shared" si="224"/>
        <v/>
      </c>
      <c r="BW17" s="52" t="str">
        <f t="shared" si="224"/>
        <v/>
      </c>
      <c r="BX17" s="52" t="str">
        <f t="shared" si="224"/>
        <v/>
      </c>
      <c r="BY17" s="52" t="str">
        <f t="shared" si="224"/>
        <v/>
      </c>
      <c r="BZ17" s="52" t="str">
        <f t="shared" si="224"/>
        <v/>
      </c>
      <c r="CA17" s="52" t="str">
        <f t="shared" si="224"/>
        <v/>
      </c>
      <c r="CB17" s="52" t="str">
        <f t="shared" si="224"/>
        <v/>
      </c>
      <c r="CC17" s="52" t="str">
        <f t="shared" si="224"/>
        <v/>
      </c>
      <c r="CD17" s="52" t="str">
        <f t="shared" si="224"/>
        <v/>
      </c>
      <c r="CE17" s="52" t="str">
        <f t="shared" si="224"/>
        <v/>
      </c>
      <c r="CF17" s="52" t="str">
        <f t="shared" si="224"/>
        <v/>
      </c>
      <c r="CG17" s="52" t="str">
        <f t="shared" si="224"/>
        <v/>
      </c>
      <c r="CH17" s="52" t="str">
        <f t="shared" si="224"/>
        <v/>
      </c>
      <c r="CI17" s="52" t="str">
        <f t="shared" si="224"/>
        <v/>
      </c>
      <c r="CJ17" s="52" t="str">
        <f t="shared" si="224"/>
        <v/>
      </c>
      <c r="CK17" s="52" t="str">
        <f t="shared" si="224"/>
        <v/>
      </c>
      <c r="CL17" s="52" t="str">
        <f t="shared" si="224"/>
        <v/>
      </c>
      <c r="CM17" s="52" t="str">
        <f t="shared" si="224"/>
        <v/>
      </c>
      <c r="CN17" s="52" t="str">
        <f t="shared" si="224"/>
        <v/>
      </c>
      <c r="CO17" s="52" t="str">
        <f t="shared" si="224"/>
        <v/>
      </c>
      <c r="CP17" s="52" t="str">
        <f t="shared" si="224"/>
        <v/>
      </c>
      <c r="CQ17" s="52" t="str">
        <f t="shared" si="224"/>
        <v/>
      </c>
      <c r="CR17" s="52" t="str">
        <f t="shared" si="224"/>
        <v/>
      </c>
      <c r="CS17" s="52" t="str">
        <f t="shared" si="224"/>
        <v/>
      </c>
      <c r="CT17" s="52" t="str">
        <f t="shared" si="224"/>
        <v/>
      </c>
      <c r="CU17" s="52" t="str">
        <f t="shared" si="224"/>
        <v/>
      </c>
      <c r="CV17" s="52" t="str">
        <f t="shared" si="224"/>
        <v/>
      </c>
      <c r="CW17" s="52" t="str">
        <f t="shared" si="224"/>
        <v/>
      </c>
      <c r="CX17" s="52" t="str">
        <f t="shared" si="224"/>
        <v/>
      </c>
      <c r="CY17" s="52" t="str">
        <f t="shared" si="224"/>
        <v/>
      </c>
      <c r="CZ17" s="52" t="str">
        <f t="shared" si="224"/>
        <v/>
      </c>
      <c r="DA17" s="52" t="str">
        <f t="shared" si="224"/>
        <v/>
      </c>
      <c r="DB17" s="52" t="str">
        <f t="shared" si="224"/>
        <v/>
      </c>
      <c r="DC17" s="52" t="str">
        <f t="shared" si="2"/>
        <v/>
      </c>
      <c r="DD17" s="52" t="str">
        <f t="shared" si="3"/>
        <v/>
      </c>
      <c r="DE17" s="52" t="str">
        <f t="shared" si="3"/>
        <v/>
      </c>
      <c r="DF17" s="52" t="str">
        <f t="shared" si="3"/>
        <v/>
      </c>
      <c r="DG17" s="52" t="str">
        <f t="shared" si="3"/>
        <v/>
      </c>
      <c r="DH17" s="52" t="str">
        <f t="shared" si="3"/>
        <v/>
      </c>
      <c r="DI17" s="52" t="str">
        <f t="shared" si="3"/>
        <v/>
      </c>
      <c r="DJ17" s="52" t="str">
        <f t="shared" si="3"/>
        <v/>
      </c>
      <c r="DK17" s="52" t="str">
        <f t="shared" si="3"/>
        <v/>
      </c>
      <c r="DL17" s="52" t="str">
        <f t="shared" si="3"/>
        <v/>
      </c>
      <c r="DM17" s="52" t="str">
        <f t="shared" si="3"/>
        <v/>
      </c>
      <c r="DN17" s="52" t="str">
        <f t="shared" si="3"/>
        <v/>
      </c>
      <c r="DO17" s="52" t="str">
        <f t="shared" si="3"/>
        <v/>
      </c>
      <c r="DP17" s="52" t="str">
        <f t="shared" si="3"/>
        <v/>
      </c>
      <c r="DQ17" s="52" t="str">
        <f t="shared" si="3"/>
        <v/>
      </c>
      <c r="DR17" s="52" t="str">
        <f t="shared" si="3"/>
        <v/>
      </c>
      <c r="DS17" s="179" t="e">
        <f t="shared" si="119"/>
        <v>#N/A</v>
      </c>
      <c r="DT17" s="179" t="e">
        <f t="shared" si="120"/>
        <v>#N/A</v>
      </c>
      <c r="DU17" s="179" t="e">
        <f t="shared" si="121"/>
        <v>#N/A</v>
      </c>
      <c r="DV17" s="179" t="e">
        <f t="shared" si="122"/>
        <v>#N/A</v>
      </c>
      <c r="DW17" s="179" t="e">
        <f t="shared" si="123"/>
        <v>#N/A</v>
      </c>
      <c r="DX17" s="179" t="e">
        <f t="shared" si="124"/>
        <v>#N/A</v>
      </c>
      <c r="DY17" s="179" t="e">
        <f t="shared" si="125"/>
        <v>#N/A</v>
      </c>
      <c r="DZ17" s="179" t="e">
        <f t="shared" si="126"/>
        <v>#N/A</v>
      </c>
      <c r="EA17" s="179" t="e">
        <f t="shared" si="127"/>
        <v>#N/A</v>
      </c>
      <c r="EB17" s="179" t="e">
        <f t="shared" si="128"/>
        <v>#N/A</v>
      </c>
      <c r="EC17" s="179" t="e">
        <f t="shared" si="129"/>
        <v>#N/A</v>
      </c>
      <c r="ED17" s="179" t="e">
        <f t="shared" si="130"/>
        <v>#N/A</v>
      </c>
      <c r="EE17" s="179" t="e">
        <f t="shared" si="131"/>
        <v>#N/A</v>
      </c>
      <c r="EF17" s="179" t="e">
        <f t="shared" si="132"/>
        <v>#N/A</v>
      </c>
      <c r="EG17" s="179" t="e">
        <f t="shared" si="133"/>
        <v>#N/A</v>
      </c>
      <c r="EH17" s="179" t="e">
        <f t="shared" si="134"/>
        <v>#N/A</v>
      </c>
      <c r="EI17" s="179" t="e">
        <f t="shared" si="135"/>
        <v>#N/A</v>
      </c>
      <c r="EJ17" s="179" t="e">
        <f t="shared" si="136"/>
        <v>#N/A</v>
      </c>
      <c r="EK17" s="179" t="e">
        <f t="shared" si="137"/>
        <v>#N/A</v>
      </c>
      <c r="EL17" s="179" t="e">
        <f t="shared" si="138"/>
        <v>#N/A</v>
      </c>
      <c r="EM17" s="179" t="e">
        <f t="shared" si="139"/>
        <v>#N/A</v>
      </c>
      <c r="EN17" s="179" t="e">
        <f t="shared" si="140"/>
        <v>#N/A</v>
      </c>
      <c r="EO17" s="179" t="e">
        <f t="shared" si="141"/>
        <v>#N/A</v>
      </c>
      <c r="EP17" s="179" t="e">
        <f t="shared" si="142"/>
        <v>#N/A</v>
      </c>
      <c r="EQ17" s="179" t="e">
        <f t="shared" si="143"/>
        <v>#N/A</v>
      </c>
      <c r="ER17" s="179" t="e">
        <f t="shared" si="144"/>
        <v>#N/A</v>
      </c>
      <c r="ES17" s="179" t="e">
        <f t="shared" si="145"/>
        <v>#N/A</v>
      </c>
      <c r="ET17" s="179" t="e">
        <f t="shared" si="146"/>
        <v>#N/A</v>
      </c>
      <c r="EU17" s="179" t="e">
        <f t="shared" si="147"/>
        <v>#N/A</v>
      </c>
      <c r="EV17" s="179" t="e">
        <f t="shared" si="148"/>
        <v>#N/A</v>
      </c>
      <c r="EW17" s="179" t="e">
        <f t="shared" si="149"/>
        <v>#N/A</v>
      </c>
      <c r="EX17" s="179" t="e">
        <f t="shared" si="150"/>
        <v>#N/A</v>
      </c>
      <c r="EY17" s="179" t="e">
        <f t="shared" si="151"/>
        <v>#N/A</v>
      </c>
      <c r="EZ17" s="179" t="e">
        <f t="shared" si="152"/>
        <v>#N/A</v>
      </c>
      <c r="FA17" s="179" t="e">
        <f t="shared" si="153"/>
        <v>#N/A</v>
      </c>
      <c r="FB17" s="179" t="e">
        <f t="shared" si="154"/>
        <v>#N/A</v>
      </c>
      <c r="FC17" s="179" t="e">
        <f t="shared" si="155"/>
        <v>#N/A</v>
      </c>
      <c r="FD17" s="179" t="e">
        <f t="shared" si="156"/>
        <v>#N/A</v>
      </c>
      <c r="FE17" s="179" t="e">
        <f t="shared" si="157"/>
        <v>#N/A</v>
      </c>
      <c r="FF17" s="179" t="e">
        <f t="shared" si="158"/>
        <v>#N/A</v>
      </c>
      <c r="FG17" s="179" t="e">
        <f t="shared" si="159"/>
        <v>#N/A</v>
      </c>
      <c r="FH17" s="179" t="e">
        <f t="shared" si="160"/>
        <v>#N/A</v>
      </c>
      <c r="FI17" s="179" t="e">
        <f t="shared" si="161"/>
        <v>#N/A</v>
      </c>
      <c r="FJ17" s="179" t="e">
        <f t="shared" si="162"/>
        <v>#N/A</v>
      </c>
      <c r="FK17" s="179" t="e">
        <f t="shared" si="163"/>
        <v>#N/A</v>
      </c>
      <c r="FL17" s="179" t="e">
        <f t="shared" si="164"/>
        <v>#N/A</v>
      </c>
      <c r="FM17" s="179" t="e">
        <f t="shared" si="165"/>
        <v>#N/A</v>
      </c>
      <c r="FN17" s="179" t="e">
        <f t="shared" si="166"/>
        <v>#N/A</v>
      </c>
      <c r="FO17" s="179" t="e">
        <f t="shared" si="167"/>
        <v>#N/A</v>
      </c>
      <c r="FP17" s="179" t="e">
        <f t="shared" si="168"/>
        <v>#N/A</v>
      </c>
      <c r="FQ17" s="179" t="e">
        <f t="shared" si="169"/>
        <v>#N/A</v>
      </c>
      <c r="FR17" s="179" t="e">
        <f t="shared" si="170"/>
        <v>#N/A</v>
      </c>
      <c r="FS17" s="179" t="e">
        <f t="shared" si="171"/>
        <v>#N/A</v>
      </c>
      <c r="FT17" s="179" t="e">
        <f t="shared" si="172"/>
        <v>#N/A</v>
      </c>
      <c r="FU17" s="179" t="e">
        <f t="shared" si="173"/>
        <v>#N/A</v>
      </c>
      <c r="FV17" s="179" t="e">
        <f t="shared" si="174"/>
        <v>#N/A</v>
      </c>
      <c r="FW17" s="179" t="e">
        <f t="shared" si="175"/>
        <v>#N/A</v>
      </c>
      <c r="FX17" s="179" t="e">
        <f t="shared" si="176"/>
        <v>#N/A</v>
      </c>
      <c r="FY17" s="179" t="e">
        <f t="shared" si="177"/>
        <v>#N/A</v>
      </c>
      <c r="FZ17" s="179" t="e">
        <f t="shared" si="178"/>
        <v>#N/A</v>
      </c>
      <c r="GA17" s="179" t="e">
        <f t="shared" si="179"/>
        <v>#N/A</v>
      </c>
      <c r="GB17" s="179" t="e">
        <f t="shared" si="180"/>
        <v>#N/A</v>
      </c>
      <c r="GC17" s="179" t="e">
        <f t="shared" si="181"/>
        <v>#N/A</v>
      </c>
      <c r="GD17" s="179" t="e">
        <f t="shared" si="182"/>
        <v>#N/A</v>
      </c>
      <c r="GE17" s="179" t="e">
        <f t="shared" si="183"/>
        <v>#N/A</v>
      </c>
      <c r="GF17" s="179" t="e">
        <f t="shared" si="184"/>
        <v>#N/A</v>
      </c>
      <c r="GG17" s="179" t="e">
        <f t="shared" si="185"/>
        <v>#N/A</v>
      </c>
      <c r="GH17" s="179" t="e">
        <f t="shared" si="186"/>
        <v>#N/A</v>
      </c>
      <c r="GI17" s="179" t="e">
        <f t="shared" si="187"/>
        <v>#N/A</v>
      </c>
      <c r="GJ17" s="179" t="e">
        <f t="shared" si="188"/>
        <v>#N/A</v>
      </c>
      <c r="GK17" s="179" t="e">
        <f t="shared" si="189"/>
        <v>#N/A</v>
      </c>
      <c r="GL17" s="179" t="e">
        <f t="shared" si="190"/>
        <v>#N/A</v>
      </c>
      <c r="GM17" s="179" t="e">
        <f t="shared" si="191"/>
        <v>#N/A</v>
      </c>
      <c r="GN17" s="179" t="e">
        <f t="shared" si="192"/>
        <v>#N/A</v>
      </c>
      <c r="GO17" s="179" t="e">
        <f t="shared" si="193"/>
        <v>#N/A</v>
      </c>
      <c r="GP17" s="179" t="e">
        <f t="shared" si="194"/>
        <v>#N/A</v>
      </c>
      <c r="GQ17" s="179" t="e">
        <f t="shared" si="195"/>
        <v>#N/A</v>
      </c>
      <c r="GR17" s="179" t="e">
        <f t="shared" si="196"/>
        <v>#N/A</v>
      </c>
      <c r="GS17" s="179" t="e">
        <f t="shared" si="197"/>
        <v>#N/A</v>
      </c>
      <c r="GT17" s="179" t="e">
        <f t="shared" si="198"/>
        <v>#N/A</v>
      </c>
      <c r="GU17" s="179" t="e">
        <f t="shared" si="199"/>
        <v>#N/A</v>
      </c>
      <c r="GV17" s="179" t="e">
        <f t="shared" si="200"/>
        <v>#N/A</v>
      </c>
      <c r="GW17" s="179" t="e">
        <f t="shared" si="201"/>
        <v>#N/A</v>
      </c>
      <c r="GX17" s="179" t="e">
        <f t="shared" si="202"/>
        <v>#N/A</v>
      </c>
      <c r="GY17" s="179" t="e">
        <f t="shared" si="203"/>
        <v>#N/A</v>
      </c>
      <c r="GZ17" s="179" t="e">
        <f t="shared" si="204"/>
        <v>#N/A</v>
      </c>
      <c r="HA17" s="179" t="e">
        <f t="shared" si="205"/>
        <v>#N/A</v>
      </c>
      <c r="HB17" s="179" t="e">
        <f t="shared" si="206"/>
        <v>#N/A</v>
      </c>
      <c r="HC17" s="179" t="e">
        <f t="shared" si="207"/>
        <v>#N/A</v>
      </c>
      <c r="HD17" s="179" t="e">
        <f t="shared" si="208"/>
        <v>#N/A</v>
      </c>
      <c r="HE17" s="179" t="e">
        <f t="shared" si="209"/>
        <v>#N/A</v>
      </c>
      <c r="HF17" s="179" t="e">
        <f t="shared" si="210"/>
        <v>#N/A</v>
      </c>
      <c r="HG17" s="179" t="e">
        <f t="shared" si="211"/>
        <v>#N/A</v>
      </c>
      <c r="HH17" s="179" t="e">
        <f t="shared" si="212"/>
        <v>#N/A</v>
      </c>
      <c r="HI17" s="179" t="e">
        <f t="shared" si="213"/>
        <v>#N/A</v>
      </c>
      <c r="HJ17" s="179" t="e">
        <f t="shared" si="214"/>
        <v>#N/A</v>
      </c>
      <c r="HK17" s="179" t="e">
        <f t="shared" si="215"/>
        <v>#N/A</v>
      </c>
      <c r="HL17" s="179" t="e">
        <f t="shared" si="216"/>
        <v>#N/A</v>
      </c>
      <c r="HM17" s="179" t="e">
        <f t="shared" si="217"/>
        <v>#N/A</v>
      </c>
      <c r="HN17" s="179" t="e">
        <f t="shared" si="218"/>
        <v>#N/A</v>
      </c>
      <c r="HO17" s="179" t="e">
        <f t="shared" si="219"/>
        <v>#N/A</v>
      </c>
    </row>
    <row r="18" spans="1:223" hidden="1" x14ac:dyDescent="0.25">
      <c r="A18" s="4">
        <v>15</v>
      </c>
      <c r="B18" s="103"/>
      <c r="C18" s="103"/>
      <c r="D18" s="103"/>
      <c r="E18" s="38" t="str">
        <f t="shared" si="8"/>
        <v/>
      </c>
      <c r="F18" s="38" t="str">
        <f t="shared" si="9"/>
        <v/>
      </c>
      <c r="G18" s="81" t="str">
        <f t="shared" si="10"/>
        <v/>
      </c>
      <c r="H18" s="24"/>
      <c r="I18" s="61"/>
      <c r="J18" s="82" t="str">
        <f>IF(AND(B18&gt;0,C18&gt;0,D18&gt;0,NOT(ISBLANK(H18))),(D18-B18)*VLOOKUP(H18,VLookups!$A$2:$B$8,2,FALSE),"")</f>
        <v/>
      </c>
      <c r="K18" s="83" t="str">
        <f t="shared" si="11"/>
        <v/>
      </c>
      <c r="L18" s="103"/>
      <c r="M18" s="34" t="str">
        <f>IF(AND(L18&gt;0,C18&gt;0,J18&gt;0,NOT(ISBLANK(H18))),ABS(VLOOKUP($L$1,VLookups!$A$38:$B$39,2,FALSE)-_xlfn.NORM.DIST(L18,G18,J18,TRUE)),"")</f>
        <v/>
      </c>
      <c r="N18" s="102" t="str">
        <f>IF(AND($B18&gt;0,$C18&gt;0,$D18&gt;0,NOT(ISBLANK($H18))),_xlfn.NORM.INV(ABS(VLOOKUP($L$1,VLookups!$A$38:$B$39,2,FALSE)-N$3),$G18,$J18),"")</f>
        <v/>
      </c>
      <c r="O18" s="101" t="str">
        <f>IF(AND($B18&gt;0,$C18&gt;0,$D18&gt;0,NOT(ISBLANK($H18))),_xlfn.NORM.INV(ABS(VLOOKUP($L$1,VLookups!$A$38:$B$39,2,FALSE)-O$3),$G18,$J18),"")</f>
        <v/>
      </c>
      <c r="P18" s="102" t="str">
        <f>IF(AND($B18&gt;0,$C18&gt;0,$D18&gt;0,NOT(ISBLANK($H18))),_xlfn.NORM.INV(ABS(VLOOKUP($L$1,VLookups!$A$38:$B$39,2,FALSE)-P$3),$G18,$J18),"")</f>
        <v/>
      </c>
      <c r="Q18" s="101" t="str">
        <f>IF(AND($B18&gt;0,$C18&gt;0,$D18&gt;0,NOT(ISBLANK($H18))),_xlfn.NORM.INV(ABS(VLOOKUP($L$1,VLookups!$A$38:$B$39,2,FALSE)-Q$3),$G18,$J18),"")</f>
        <v/>
      </c>
      <c r="R18" s="102" t="str">
        <f>IF(AND($B18&gt;0,$C18&gt;0,$D18&gt;0,NOT(ISBLANK($H18))),_xlfn.NORM.INV(ABS(VLOOKUP($L$1,VLookups!$A$38:$B$39,2,FALSE)-R$3),$G18,$J18),"")</f>
        <v/>
      </c>
      <c r="S18" s="101" t="str">
        <f>IF(AND($B18&gt;0,$C18&gt;0,$D18&gt;0,NOT(ISBLANK($H18))),_xlfn.NORM.INV(ABS(VLOOKUP($L$1,VLookups!$A$38:$B$39,2,FALSE)-S$3),$G18,$J18),"")</f>
        <v/>
      </c>
      <c r="T18" s="5"/>
      <c r="U18" s="178" t="str">
        <f t="shared" si="12"/>
        <v/>
      </c>
      <c r="V18" s="52" t="str">
        <f t="shared" ref="V18:AO30" si="225">IF(ISNONTEXT($U18),W18-$U18,"")</f>
        <v/>
      </c>
      <c r="W18" s="52" t="str">
        <f t="shared" si="225"/>
        <v/>
      </c>
      <c r="X18" s="52" t="str">
        <f t="shared" si="225"/>
        <v/>
      </c>
      <c r="Y18" s="52" t="str">
        <f t="shared" si="225"/>
        <v/>
      </c>
      <c r="Z18" s="52" t="str">
        <f t="shared" si="225"/>
        <v/>
      </c>
      <c r="AA18" s="52" t="str">
        <f t="shared" si="225"/>
        <v/>
      </c>
      <c r="AB18" s="52" t="str">
        <f t="shared" si="225"/>
        <v/>
      </c>
      <c r="AC18" s="52" t="str">
        <f t="shared" si="225"/>
        <v/>
      </c>
      <c r="AD18" s="52" t="str">
        <f t="shared" si="225"/>
        <v/>
      </c>
      <c r="AE18" s="52" t="str">
        <f t="shared" si="225"/>
        <v/>
      </c>
      <c r="AF18" s="52" t="str">
        <f t="shared" si="225"/>
        <v/>
      </c>
      <c r="AG18" s="52" t="str">
        <f t="shared" si="225"/>
        <v/>
      </c>
      <c r="AH18" s="52" t="str">
        <f t="shared" si="225"/>
        <v/>
      </c>
      <c r="AI18" s="52" t="str">
        <f t="shared" si="225"/>
        <v/>
      </c>
      <c r="AJ18" s="52" t="str">
        <f t="shared" si="225"/>
        <v/>
      </c>
      <c r="AK18" s="52" t="str">
        <f t="shared" si="225"/>
        <v/>
      </c>
      <c r="AL18" s="52" t="str">
        <f t="shared" si="225"/>
        <v/>
      </c>
      <c r="AM18" s="52" t="str">
        <f t="shared" si="225"/>
        <v/>
      </c>
      <c r="AN18" s="52" t="str">
        <f t="shared" si="225"/>
        <v/>
      </c>
      <c r="AO18" s="52" t="str">
        <f t="shared" si="225"/>
        <v/>
      </c>
      <c r="AP18" s="52" t="str">
        <f t="shared" si="14"/>
        <v/>
      </c>
      <c r="AQ18" s="52" t="str">
        <f t="shared" si="224"/>
        <v/>
      </c>
      <c r="AR18" s="52" t="str">
        <f t="shared" si="224"/>
        <v/>
      </c>
      <c r="AS18" s="52" t="str">
        <f t="shared" si="224"/>
        <v/>
      </c>
      <c r="AT18" s="52" t="str">
        <f t="shared" si="224"/>
        <v/>
      </c>
      <c r="AU18" s="52" t="str">
        <f t="shared" si="224"/>
        <v/>
      </c>
      <c r="AV18" s="52" t="str">
        <f t="shared" si="224"/>
        <v/>
      </c>
      <c r="AW18" s="52" t="str">
        <f t="shared" si="224"/>
        <v/>
      </c>
      <c r="AX18" s="52" t="str">
        <f t="shared" si="224"/>
        <v/>
      </c>
      <c r="AY18" s="52" t="str">
        <f t="shared" si="224"/>
        <v/>
      </c>
      <c r="AZ18" s="52" t="str">
        <f t="shared" si="224"/>
        <v/>
      </c>
      <c r="BA18" s="52" t="str">
        <f t="shared" si="224"/>
        <v/>
      </c>
      <c r="BB18" s="52" t="str">
        <f t="shared" si="224"/>
        <v/>
      </c>
      <c r="BC18" s="52" t="str">
        <f t="shared" si="224"/>
        <v/>
      </c>
      <c r="BD18" s="52" t="str">
        <f t="shared" si="224"/>
        <v/>
      </c>
      <c r="BE18" s="52" t="str">
        <f t="shared" si="224"/>
        <v/>
      </c>
      <c r="BF18" s="52" t="str">
        <f t="shared" si="224"/>
        <v/>
      </c>
      <c r="BG18" s="52" t="str">
        <f t="shared" si="224"/>
        <v/>
      </c>
      <c r="BH18" s="52" t="str">
        <f t="shared" si="224"/>
        <v/>
      </c>
      <c r="BI18" s="52" t="str">
        <f t="shared" si="224"/>
        <v/>
      </c>
      <c r="BJ18" s="52" t="str">
        <f t="shared" si="224"/>
        <v/>
      </c>
      <c r="BK18" s="52" t="str">
        <f t="shared" si="224"/>
        <v/>
      </c>
      <c r="BL18" s="52" t="str">
        <f t="shared" si="224"/>
        <v/>
      </c>
      <c r="BM18" s="52" t="str">
        <f t="shared" si="224"/>
        <v/>
      </c>
      <c r="BN18" s="52" t="str">
        <f t="shared" si="224"/>
        <v/>
      </c>
      <c r="BO18" s="52" t="str">
        <f t="shared" si="224"/>
        <v/>
      </c>
      <c r="BP18" s="52" t="str">
        <f t="shared" si="224"/>
        <v/>
      </c>
      <c r="BQ18" s="52" t="str">
        <f t="shared" si="224"/>
        <v/>
      </c>
      <c r="BR18" s="52" t="str">
        <f t="shared" si="224"/>
        <v/>
      </c>
      <c r="BS18" s="52" t="str">
        <f t="shared" si="224"/>
        <v/>
      </c>
      <c r="BT18" s="52" t="str">
        <f t="shared" si="224"/>
        <v/>
      </c>
      <c r="BU18" s="52" t="str">
        <f t="shared" si="224"/>
        <v/>
      </c>
      <c r="BV18" s="52" t="str">
        <f t="shared" si="224"/>
        <v/>
      </c>
      <c r="BW18" s="52" t="str">
        <f t="shared" si="224"/>
        <v/>
      </c>
      <c r="BX18" s="52" t="str">
        <f t="shared" si="224"/>
        <v/>
      </c>
      <c r="BY18" s="52" t="str">
        <f t="shared" si="224"/>
        <v/>
      </c>
      <c r="BZ18" s="52" t="str">
        <f t="shared" si="224"/>
        <v/>
      </c>
      <c r="CA18" s="52" t="str">
        <f t="shared" si="224"/>
        <v/>
      </c>
      <c r="CB18" s="52" t="str">
        <f t="shared" si="224"/>
        <v/>
      </c>
      <c r="CC18" s="52" t="str">
        <f t="shared" si="224"/>
        <v/>
      </c>
      <c r="CD18" s="52" t="str">
        <f t="shared" si="224"/>
        <v/>
      </c>
      <c r="CE18" s="52" t="str">
        <f t="shared" si="224"/>
        <v/>
      </c>
      <c r="CF18" s="52" t="str">
        <f t="shared" si="224"/>
        <v/>
      </c>
      <c r="CG18" s="52" t="str">
        <f t="shared" si="224"/>
        <v/>
      </c>
      <c r="CH18" s="52" t="str">
        <f t="shared" si="224"/>
        <v/>
      </c>
      <c r="CI18" s="52" t="str">
        <f t="shared" si="224"/>
        <v/>
      </c>
      <c r="CJ18" s="52" t="str">
        <f t="shared" si="224"/>
        <v/>
      </c>
      <c r="CK18" s="52" t="str">
        <f t="shared" si="224"/>
        <v/>
      </c>
      <c r="CL18" s="52" t="str">
        <f t="shared" si="224"/>
        <v/>
      </c>
      <c r="CM18" s="52" t="str">
        <f t="shared" si="224"/>
        <v/>
      </c>
      <c r="CN18" s="52" t="str">
        <f t="shared" si="224"/>
        <v/>
      </c>
      <c r="CO18" s="52" t="str">
        <f t="shared" si="224"/>
        <v/>
      </c>
      <c r="CP18" s="52" t="str">
        <f t="shared" si="224"/>
        <v/>
      </c>
      <c r="CQ18" s="52" t="str">
        <f t="shared" si="224"/>
        <v/>
      </c>
      <c r="CR18" s="52" t="str">
        <f t="shared" si="224"/>
        <v/>
      </c>
      <c r="CS18" s="52" t="str">
        <f t="shared" si="224"/>
        <v/>
      </c>
      <c r="CT18" s="52" t="str">
        <f t="shared" si="224"/>
        <v/>
      </c>
      <c r="CU18" s="52" t="str">
        <f t="shared" si="224"/>
        <v/>
      </c>
      <c r="CV18" s="52" t="str">
        <f t="shared" si="224"/>
        <v/>
      </c>
      <c r="CW18" s="52" t="str">
        <f t="shared" si="224"/>
        <v/>
      </c>
      <c r="CX18" s="52" t="str">
        <f t="shared" si="224"/>
        <v/>
      </c>
      <c r="CY18" s="52" t="str">
        <f t="shared" si="224"/>
        <v/>
      </c>
      <c r="CZ18" s="52" t="str">
        <f t="shared" si="224"/>
        <v/>
      </c>
      <c r="DA18" s="52" t="str">
        <f t="shared" si="224"/>
        <v/>
      </c>
      <c r="DB18" s="52" t="str">
        <f t="shared" si="224"/>
        <v/>
      </c>
      <c r="DC18" s="52" t="str">
        <f t="shared" si="2"/>
        <v/>
      </c>
      <c r="DD18" s="52" t="str">
        <f t="shared" si="3"/>
        <v/>
      </c>
      <c r="DE18" s="52" t="str">
        <f t="shared" si="3"/>
        <v/>
      </c>
      <c r="DF18" s="52" t="str">
        <f t="shared" si="3"/>
        <v/>
      </c>
      <c r="DG18" s="52" t="str">
        <f t="shared" si="3"/>
        <v/>
      </c>
      <c r="DH18" s="52" t="str">
        <f t="shared" si="3"/>
        <v/>
      </c>
      <c r="DI18" s="52" t="str">
        <f t="shared" si="3"/>
        <v/>
      </c>
      <c r="DJ18" s="52" t="str">
        <f t="shared" si="3"/>
        <v/>
      </c>
      <c r="DK18" s="52" t="str">
        <f t="shared" si="3"/>
        <v/>
      </c>
      <c r="DL18" s="52" t="str">
        <f t="shared" si="3"/>
        <v/>
      </c>
      <c r="DM18" s="52" t="str">
        <f t="shared" si="3"/>
        <v/>
      </c>
      <c r="DN18" s="52" t="str">
        <f t="shared" si="3"/>
        <v/>
      </c>
      <c r="DO18" s="52" t="str">
        <f t="shared" si="3"/>
        <v/>
      </c>
      <c r="DP18" s="52" t="str">
        <f t="shared" si="3"/>
        <v/>
      </c>
      <c r="DQ18" s="52" t="str">
        <f t="shared" si="3"/>
        <v/>
      </c>
      <c r="DR18" s="52" t="str">
        <f t="shared" si="3"/>
        <v/>
      </c>
      <c r="DS18" s="179" t="e">
        <f t="shared" si="119"/>
        <v>#N/A</v>
      </c>
      <c r="DT18" s="179" t="e">
        <f t="shared" si="120"/>
        <v>#N/A</v>
      </c>
      <c r="DU18" s="179" t="e">
        <f t="shared" si="121"/>
        <v>#N/A</v>
      </c>
      <c r="DV18" s="179" t="e">
        <f t="shared" si="122"/>
        <v>#N/A</v>
      </c>
      <c r="DW18" s="179" t="e">
        <f t="shared" si="123"/>
        <v>#N/A</v>
      </c>
      <c r="DX18" s="179" t="e">
        <f t="shared" si="124"/>
        <v>#N/A</v>
      </c>
      <c r="DY18" s="179" t="e">
        <f t="shared" si="125"/>
        <v>#N/A</v>
      </c>
      <c r="DZ18" s="179" t="e">
        <f t="shared" si="126"/>
        <v>#N/A</v>
      </c>
      <c r="EA18" s="179" t="e">
        <f t="shared" si="127"/>
        <v>#N/A</v>
      </c>
      <c r="EB18" s="179" t="e">
        <f t="shared" si="128"/>
        <v>#N/A</v>
      </c>
      <c r="EC18" s="179" t="e">
        <f t="shared" si="129"/>
        <v>#N/A</v>
      </c>
      <c r="ED18" s="179" t="e">
        <f t="shared" si="130"/>
        <v>#N/A</v>
      </c>
      <c r="EE18" s="179" t="e">
        <f t="shared" si="131"/>
        <v>#N/A</v>
      </c>
      <c r="EF18" s="179" t="e">
        <f t="shared" si="132"/>
        <v>#N/A</v>
      </c>
      <c r="EG18" s="179" t="e">
        <f t="shared" si="133"/>
        <v>#N/A</v>
      </c>
      <c r="EH18" s="179" t="e">
        <f t="shared" si="134"/>
        <v>#N/A</v>
      </c>
      <c r="EI18" s="179" t="e">
        <f t="shared" si="135"/>
        <v>#N/A</v>
      </c>
      <c r="EJ18" s="179" t="e">
        <f t="shared" si="136"/>
        <v>#N/A</v>
      </c>
      <c r="EK18" s="179" t="e">
        <f t="shared" si="137"/>
        <v>#N/A</v>
      </c>
      <c r="EL18" s="179" t="e">
        <f t="shared" si="138"/>
        <v>#N/A</v>
      </c>
      <c r="EM18" s="179" t="e">
        <f t="shared" si="139"/>
        <v>#N/A</v>
      </c>
      <c r="EN18" s="179" t="e">
        <f t="shared" si="140"/>
        <v>#N/A</v>
      </c>
      <c r="EO18" s="179" t="e">
        <f t="shared" si="141"/>
        <v>#N/A</v>
      </c>
      <c r="EP18" s="179" t="e">
        <f t="shared" si="142"/>
        <v>#N/A</v>
      </c>
      <c r="EQ18" s="179" t="e">
        <f t="shared" si="143"/>
        <v>#N/A</v>
      </c>
      <c r="ER18" s="179" t="e">
        <f t="shared" si="144"/>
        <v>#N/A</v>
      </c>
      <c r="ES18" s="179" t="e">
        <f t="shared" si="145"/>
        <v>#N/A</v>
      </c>
      <c r="ET18" s="179" t="e">
        <f t="shared" si="146"/>
        <v>#N/A</v>
      </c>
      <c r="EU18" s="179" t="e">
        <f t="shared" si="147"/>
        <v>#N/A</v>
      </c>
      <c r="EV18" s="179" t="e">
        <f t="shared" si="148"/>
        <v>#N/A</v>
      </c>
      <c r="EW18" s="179" t="e">
        <f t="shared" si="149"/>
        <v>#N/A</v>
      </c>
      <c r="EX18" s="179" t="e">
        <f t="shared" si="150"/>
        <v>#N/A</v>
      </c>
      <c r="EY18" s="179" t="e">
        <f t="shared" si="151"/>
        <v>#N/A</v>
      </c>
      <c r="EZ18" s="179" t="e">
        <f t="shared" si="152"/>
        <v>#N/A</v>
      </c>
      <c r="FA18" s="179" t="e">
        <f t="shared" si="153"/>
        <v>#N/A</v>
      </c>
      <c r="FB18" s="179" t="e">
        <f t="shared" si="154"/>
        <v>#N/A</v>
      </c>
      <c r="FC18" s="179" t="e">
        <f t="shared" si="155"/>
        <v>#N/A</v>
      </c>
      <c r="FD18" s="179" t="e">
        <f t="shared" si="156"/>
        <v>#N/A</v>
      </c>
      <c r="FE18" s="179" t="e">
        <f t="shared" si="157"/>
        <v>#N/A</v>
      </c>
      <c r="FF18" s="179" t="e">
        <f t="shared" si="158"/>
        <v>#N/A</v>
      </c>
      <c r="FG18" s="179" t="e">
        <f t="shared" si="159"/>
        <v>#N/A</v>
      </c>
      <c r="FH18" s="179" t="e">
        <f t="shared" si="160"/>
        <v>#N/A</v>
      </c>
      <c r="FI18" s="179" t="e">
        <f t="shared" si="161"/>
        <v>#N/A</v>
      </c>
      <c r="FJ18" s="179" t="e">
        <f t="shared" si="162"/>
        <v>#N/A</v>
      </c>
      <c r="FK18" s="179" t="e">
        <f t="shared" si="163"/>
        <v>#N/A</v>
      </c>
      <c r="FL18" s="179" t="e">
        <f t="shared" si="164"/>
        <v>#N/A</v>
      </c>
      <c r="FM18" s="179" t="e">
        <f t="shared" si="165"/>
        <v>#N/A</v>
      </c>
      <c r="FN18" s="179" t="e">
        <f t="shared" si="166"/>
        <v>#N/A</v>
      </c>
      <c r="FO18" s="179" t="e">
        <f t="shared" si="167"/>
        <v>#N/A</v>
      </c>
      <c r="FP18" s="179" t="e">
        <f t="shared" si="168"/>
        <v>#N/A</v>
      </c>
      <c r="FQ18" s="179" t="e">
        <f t="shared" si="169"/>
        <v>#N/A</v>
      </c>
      <c r="FR18" s="179" t="e">
        <f t="shared" si="170"/>
        <v>#N/A</v>
      </c>
      <c r="FS18" s="179" t="e">
        <f t="shared" si="171"/>
        <v>#N/A</v>
      </c>
      <c r="FT18" s="179" t="e">
        <f t="shared" si="172"/>
        <v>#N/A</v>
      </c>
      <c r="FU18" s="179" t="e">
        <f t="shared" si="173"/>
        <v>#N/A</v>
      </c>
      <c r="FV18" s="179" t="e">
        <f t="shared" si="174"/>
        <v>#N/A</v>
      </c>
      <c r="FW18" s="179" t="e">
        <f t="shared" si="175"/>
        <v>#N/A</v>
      </c>
      <c r="FX18" s="179" t="e">
        <f t="shared" si="176"/>
        <v>#N/A</v>
      </c>
      <c r="FY18" s="179" t="e">
        <f t="shared" si="177"/>
        <v>#N/A</v>
      </c>
      <c r="FZ18" s="179" t="e">
        <f t="shared" si="178"/>
        <v>#N/A</v>
      </c>
      <c r="GA18" s="179" t="e">
        <f t="shared" si="179"/>
        <v>#N/A</v>
      </c>
      <c r="GB18" s="179" t="e">
        <f t="shared" si="180"/>
        <v>#N/A</v>
      </c>
      <c r="GC18" s="179" t="e">
        <f t="shared" si="181"/>
        <v>#N/A</v>
      </c>
      <c r="GD18" s="179" t="e">
        <f t="shared" si="182"/>
        <v>#N/A</v>
      </c>
      <c r="GE18" s="179" t="e">
        <f t="shared" si="183"/>
        <v>#N/A</v>
      </c>
      <c r="GF18" s="179" t="e">
        <f t="shared" si="184"/>
        <v>#N/A</v>
      </c>
      <c r="GG18" s="179" t="e">
        <f t="shared" si="185"/>
        <v>#N/A</v>
      </c>
      <c r="GH18" s="179" t="e">
        <f t="shared" si="186"/>
        <v>#N/A</v>
      </c>
      <c r="GI18" s="179" t="e">
        <f t="shared" si="187"/>
        <v>#N/A</v>
      </c>
      <c r="GJ18" s="179" t="e">
        <f t="shared" si="188"/>
        <v>#N/A</v>
      </c>
      <c r="GK18" s="179" t="e">
        <f t="shared" si="189"/>
        <v>#N/A</v>
      </c>
      <c r="GL18" s="179" t="e">
        <f t="shared" si="190"/>
        <v>#N/A</v>
      </c>
      <c r="GM18" s="179" t="e">
        <f t="shared" si="191"/>
        <v>#N/A</v>
      </c>
      <c r="GN18" s="179" t="e">
        <f t="shared" si="192"/>
        <v>#N/A</v>
      </c>
      <c r="GO18" s="179" t="e">
        <f t="shared" si="193"/>
        <v>#N/A</v>
      </c>
      <c r="GP18" s="179" t="e">
        <f t="shared" si="194"/>
        <v>#N/A</v>
      </c>
      <c r="GQ18" s="179" t="e">
        <f t="shared" si="195"/>
        <v>#N/A</v>
      </c>
      <c r="GR18" s="179" t="e">
        <f t="shared" si="196"/>
        <v>#N/A</v>
      </c>
      <c r="GS18" s="179" t="e">
        <f t="shared" si="197"/>
        <v>#N/A</v>
      </c>
      <c r="GT18" s="179" t="e">
        <f t="shared" si="198"/>
        <v>#N/A</v>
      </c>
      <c r="GU18" s="179" t="e">
        <f t="shared" si="199"/>
        <v>#N/A</v>
      </c>
      <c r="GV18" s="179" t="e">
        <f t="shared" si="200"/>
        <v>#N/A</v>
      </c>
      <c r="GW18" s="179" t="e">
        <f t="shared" si="201"/>
        <v>#N/A</v>
      </c>
      <c r="GX18" s="179" t="e">
        <f t="shared" si="202"/>
        <v>#N/A</v>
      </c>
      <c r="GY18" s="179" t="e">
        <f t="shared" si="203"/>
        <v>#N/A</v>
      </c>
      <c r="GZ18" s="179" t="e">
        <f t="shared" si="204"/>
        <v>#N/A</v>
      </c>
      <c r="HA18" s="179" t="e">
        <f t="shared" si="205"/>
        <v>#N/A</v>
      </c>
      <c r="HB18" s="179" t="e">
        <f t="shared" si="206"/>
        <v>#N/A</v>
      </c>
      <c r="HC18" s="179" t="e">
        <f t="shared" si="207"/>
        <v>#N/A</v>
      </c>
      <c r="HD18" s="179" t="e">
        <f t="shared" si="208"/>
        <v>#N/A</v>
      </c>
      <c r="HE18" s="179" t="e">
        <f t="shared" si="209"/>
        <v>#N/A</v>
      </c>
      <c r="HF18" s="179" t="e">
        <f t="shared" si="210"/>
        <v>#N/A</v>
      </c>
      <c r="HG18" s="179" t="e">
        <f t="shared" si="211"/>
        <v>#N/A</v>
      </c>
      <c r="HH18" s="179" t="e">
        <f t="shared" si="212"/>
        <v>#N/A</v>
      </c>
      <c r="HI18" s="179" t="e">
        <f t="shared" si="213"/>
        <v>#N/A</v>
      </c>
      <c r="HJ18" s="179" t="e">
        <f t="shared" si="214"/>
        <v>#N/A</v>
      </c>
      <c r="HK18" s="179" t="e">
        <f t="shared" si="215"/>
        <v>#N/A</v>
      </c>
      <c r="HL18" s="179" t="e">
        <f t="shared" si="216"/>
        <v>#N/A</v>
      </c>
      <c r="HM18" s="179" t="e">
        <f t="shared" si="217"/>
        <v>#N/A</v>
      </c>
      <c r="HN18" s="179" t="e">
        <f t="shared" si="218"/>
        <v>#N/A</v>
      </c>
      <c r="HO18" s="179" t="e">
        <f t="shared" si="219"/>
        <v>#N/A</v>
      </c>
    </row>
    <row r="19" spans="1:223" hidden="1" x14ac:dyDescent="0.25">
      <c r="A19" s="4">
        <v>16</v>
      </c>
      <c r="B19" s="103"/>
      <c r="C19" s="103"/>
      <c r="D19" s="103"/>
      <c r="E19" s="38" t="str">
        <f t="shared" si="8"/>
        <v/>
      </c>
      <c r="F19" s="38" t="str">
        <f t="shared" si="9"/>
        <v/>
      </c>
      <c r="G19" s="81" t="str">
        <f t="shared" si="10"/>
        <v/>
      </c>
      <c r="H19" s="24"/>
      <c r="I19" s="61"/>
      <c r="J19" s="82" t="str">
        <f>IF(AND(B19&gt;0,C19&gt;0,D19&gt;0,NOT(ISBLANK(H19))),(D19-B19)*VLOOKUP(H19,VLookups!$A$2:$B$8,2,FALSE),"")</f>
        <v/>
      </c>
      <c r="K19" s="83" t="str">
        <f t="shared" si="11"/>
        <v/>
      </c>
      <c r="L19" s="103"/>
      <c r="M19" s="34" t="str">
        <f>IF(AND(L19&gt;0,C19&gt;0,J19&gt;0,NOT(ISBLANK(H19))),ABS(VLOOKUP($L$1,VLookups!$A$38:$B$39,2,FALSE)-_xlfn.NORM.DIST(L19,G19,J19,TRUE)),"")</f>
        <v/>
      </c>
      <c r="N19" s="102" t="str">
        <f>IF(AND($B19&gt;0,$C19&gt;0,$D19&gt;0,NOT(ISBLANK($H19))),_xlfn.NORM.INV(ABS(VLOOKUP($L$1,VLookups!$A$38:$B$39,2,FALSE)-N$3),$G19,$J19),"")</f>
        <v/>
      </c>
      <c r="O19" s="101" t="str">
        <f>IF(AND($B19&gt;0,$C19&gt;0,$D19&gt;0,NOT(ISBLANK($H19))),_xlfn.NORM.INV(ABS(VLOOKUP($L$1,VLookups!$A$38:$B$39,2,FALSE)-O$3),$G19,$J19),"")</f>
        <v/>
      </c>
      <c r="P19" s="102" t="str">
        <f>IF(AND($B19&gt;0,$C19&gt;0,$D19&gt;0,NOT(ISBLANK($H19))),_xlfn.NORM.INV(ABS(VLOOKUP($L$1,VLookups!$A$38:$B$39,2,FALSE)-P$3),$G19,$J19),"")</f>
        <v/>
      </c>
      <c r="Q19" s="101" t="str">
        <f>IF(AND($B19&gt;0,$C19&gt;0,$D19&gt;0,NOT(ISBLANK($H19))),_xlfn.NORM.INV(ABS(VLOOKUP($L$1,VLookups!$A$38:$B$39,2,FALSE)-Q$3),$G19,$J19),"")</f>
        <v/>
      </c>
      <c r="R19" s="102" t="str">
        <f>IF(AND($B19&gt;0,$C19&gt;0,$D19&gt;0,NOT(ISBLANK($H19))),_xlfn.NORM.INV(ABS(VLOOKUP($L$1,VLookups!$A$38:$B$39,2,FALSE)-R$3),$G19,$J19),"")</f>
        <v/>
      </c>
      <c r="S19" s="101" t="str">
        <f>IF(AND($B19&gt;0,$C19&gt;0,$D19&gt;0,NOT(ISBLANK($H19))),_xlfn.NORM.INV(ABS(VLOOKUP($L$1,VLookups!$A$38:$B$39,2,FALSE)-S$3),$G19,$J19),"")</f>
        <v/>
      </c>
      <c r="T19" s="5"/>
      <c r="U19" s="178" t="str">
        <f t="shared" si="12"/>
        <v/>
      </c>
      <c r="V19" s="52" t="str">
        <f t="shared" si="225"/>
        <v/>
      </c>
      <c r="W19" s="52" t="str">
        <f t="shared" si="225"/>
        <v/>
      </c>
      <c r="X19" s="52" t="str">
        <f t="shared" si="225"/>
        <v/>
      </c>
      <c r="Y19" s="52" t="str">
        <f t="shared" si="225"/>
        <v/>
      </c>
      <c r="Z19" s="52" t="str">
        <f t="shared" si="225"/>
        <v/>
      </c>
      <c r="AA19" s="52" t="str">
        <f t="shared" si="225"/>
        <v/>
      </c>
      <c r="AB19" s="52" t="str">
        <f t="shared" si="225"/>
        <v/>
      </c>
      <c r="AC19" s="52" t="str">
        <f t="shared" si="225"/>
        <v/>
      </c>
      <c r="AD19" s="52" t="str">
        <f t="shared" si="225"/>
        <v/>
      </c>
      <c r="AE19" s="52" t="str">
        <f t="shared" si="225"/>
        <v/>
      </c>
      <c r="AF19" s="52" t="str">
        <f t="shared" si="225"/>
        <v/>
      </c>
      <c r="AG19" s="52" t="str">
        <f t="shared" si="225"/>
        <v/>
      </c>
      <c r="AH19" s="52" t="str">
        <f t="shared" si="225"/>
        <v/>
      </c>
      <c r="AI19" s="52" t="str">
        <f t="shared" si="225"/>
        <v/>
      </c>
      <c r="AJ19" s="52" t="str">
        <f t="shared" si="225"/>
        <v/>
      </c>
      <c r="AK19" s="52" t="str">
        <f t="shared" si="225"/>
        <v/>
      </c>
      <c r="AL19" s="52" t="str">
        <f t="shared" si="225"/>
        <v/>
      </c>
      <c r="AM19" s="52" t="str">
        <f t="shared" si="225"/>
        <v/>
      </c>
      <c r="AN19" s="52" t="str">
        <f t="shared" si="225"/>
        <v/>
      </c>
      <c r="AO19" s="52" t="str">
        <f t="shared" si="225"/>
        <v/>
      </c>
      <c r="AP19" s="52" t="str">
        <f t="shared" si="14"/>
        <v/>
      </c>
      <c r="AQ19" s="52" t="str">
        <f t="shared" si="224"/>
        <v/>
      </c>
      <c r="AR19" s="52" t="str">
        <f t="shared" si="224"/>
        <v/>
      </c>
      <c r="AS19" s="52" t="str">
        <f t="shared" si="224"/>
        <v/>
      </c>
      <c r="AT19" s="52" t="str">
        <f t="shared" si="224"/>
        <v/>
      </c>
      <c r="AU19" s="52" t="str">
        <f t="shared" si="224"/>
        <v/>
      </c>
      <c r="AV19" s="52" t="str">
        <f t="shared" si="224"/>
        <v/>
      </c>
      <c r="AW19" s="52" t="str">
        <f t="shared" si="224"/>
        <v/>
      </c>
      <c r="AX19" s="52" t="str">
        <f t="shared" si="224"/>
        <v/>
      </c>
      <c r="AY19" s="52" t="str">
        <f t="shared" si="224"/>
        <v/>
      </c>
      <c r="AZ19" s="52" t="str">
        <f t="shared" si="224"/>
        <v/>
      </c>
      <c r="BA19" s="52" t="str">
        <f t="shared" si="224"/>
        <v/>
      </c>
      <c r="BB19" s="52" t="str">
        <f t="shared" si="224"/>
        <v/>
      </c>
      <c r="BC19" s="52" t="str">
        <f t="shared" si="224"/>
        <v/>
      </c>
      <c r="BD19" s="52" t="str">
        <f t="shared" si="224"/>
        <v/>
      </c>
      <c r="BE19" s="52" t="str">
        <f t="shared" si="224"/>
        <v/>
      </c>
      <c r="BF19" s="52" t="str">
        <f t="shared" si="224"/>
        <v/>
      </c>
      <c r="BG19" s="52" t="str">
        <f t="shared" si="224"/>
        <v/>
      </c>
      <c r="BH19" s="52" t="str">
        <f t="shared" si="224"/>
        <v/>
      </c>
      <c r="BI19" s="52" t="str">
        <f t="shared" si="224"/>
        <v/>
      </c>
      <c r="BJ19" s="52" t="str">
        <f t="shared" si="224"/>
        <v/>
      </c>
      <c r="BK19" s="52" t="str">
        <f t="shared" si="224"/>
        <v/>
      </c>
      <c r="BL19" s="52" t="str">
        <f t="shared" si="224"/>
        <v/>
      </c>
      <c r="BM19" s="52" t="str">
        <f t="shared" si="224"/>
        <v/>
      </c>
      <c r="BN19" s="52" t="str">
        <f t="shared" si="224"/>
        <v/>
      </c>
      <c r="BO19" s="52" t="str">
        <f t="shared" si="224"/>
        <v/>
      </c>
      <c r="BP19" s="52" t="str">
        <f t="shared" si="224"/>
        <v/>
      </c>
      <c r="BQ19" s="52" t="str">
        <f t="shared" si="224"/>
        <v/>
      </c>
      <c r="BR19" s="52" t="str">
        <f t="shared" si="224"/>
        <v/>
      </c>
      <c r="BS19" s="52" t="str">
        <f t="shared" si="224"/>
        <v/>
      </c>
      <c r="BT19" s="52" t="str">
        <f t="shared" si="224"/>
        <v/>
      </c>
      <c r="BU19" s="52" t="str">
        <f t="shared" si="224"/>
        <v/>
      </c>
      <c r="BV19" s="52" t="str">
        <f t="shared" si="224"/>
        <v/>
      </c>
      <c r="BW19" s="52" t="str">
        <f t="shared" si="224"/>
        <v/>
      </c>
      <c r="BX19" s="52" t="str">
        <f t="shared" si="224"/>
        <v/>
      </c>
      <c r="BY19" s="52" t="str">
        <f t="shared" si="224"/>
        <v/>
      </c>
      <c r="BZ19" s="52" t="str">
        <f t="shared" si="224"/>
        <v/>
      </c>
      <c r="CA19" s="52" t="str">
        <f t="shared" si="224"/>
        <v/>
      </c>
      <c r="CB19" s="52" t="str">
        <f t="shared" si="224"/>
        <v/>
      </c>
      <c r="CC19" s="52" t="str">
        <f t="shared" si="224"/>
        <v/>
      </c>
      <c r="CD19" s="52" t="str">
        <f t="shared" si="224"/>
        <v/>
      </c>
      <c r="CE19" s="52" t="str">
        <f t="shared" si="224"/>
        <v/>
      </c>
      <c r="CF19" s="52" t="str">
        <f t="shared" si="224"/>
        <v/>
      </c>
      <c r="CG19" s="52" t="str">
        <f t="shared" si="224"/>
        <v/>
      </c>
      <c r="CH19" s="52" t="str">
        <f t="shared" si="224"/>
        <v/>
      </c>
      <c r="CI19" s="52" t="str">
        <f t="shared" si="224"/>
        <v/>
      </c>
      <c r="CJ19" s="52" t="str">
        <f t="shared" si="224"/>
        <v/>
      </c>
      <c r="CK19" s="52" t="str">
        <f t="shared" si="224"/>
        <v/>
      </c>
      <c r="CL19" s="52" t="str">
        <f t="shared" si="224"/>
        <v/>
      </c>
      <c r="CM19" s="52" t="str">
        <f t="shared" si="224"/>
        <v/>
      </c>
      <c r="CN19" s="52" t="str">
        <f t="shared" si="224"/>
        <v/>
      </c>
      <c r="CO19" s="52" t="str">
        <f t="shared" si="224"/>
        <v/>
      </c>
      <c r="CP19" s="52" t="str">
        <f t="shared" si="224"/>
        <v/>
      </c>
      <c r="CQ19" s="52" t="str">
        <f t="shared" si="224"/>
        <v/>
      </c>
      <c r="CR19" s="52" t="str">
        <f t="shared" si="224"/>
        <v/>
      </c>
      <c r="CS19" s="52" t="str">
        <f t="shared" si="224"/>
        <v/>
      </c>
      <c r="CT19" s="52" t="str">
        <f t="shared" si="224"/>
        <v/>
      </c>
      <c r="CU19" s="52" t="str">
        <f t="shared" si="224"/>
        <v/>
      </c>
      <c r="CV19" s="52" t="str">
        <f t="shared" si="224"/>
        <v/>
      </c>
      <c r="CW19" s="52" t="str">
        <f t="shared" si="224"/>
        <v/>
      </c>
      <c r="CX19" s="52" t="str">
        <f t="shared" si="224"/>
        <v/>
      </c>
      <c r="CY19" s="52" t="str">
        <f t="shared" si="224"/>
        <v/>
      </c>
      <c r="CZ19" s="52" t="str">
        <f t="shared" si="224"/>
        <v/>
      </c>
      <c r="DA19" s="52" t="str">
        <f t="shared" si="224"/>
        <v/>
      </c>
      <c r="DB19" s="52" t="str">
        <f t="shared" si="224"/>
        <v/>
      </c>
      <c r="DC19" s="52" t="str">
        <f t="shared" si="2"/>
        <v/>
      </c>
      <c r="DD19" s="52" t="str">
        <f t="shared" si="3"/>
        <v/>
      </c>
      <c r="DE19" s="52" t="str">
        <f t="shared" si="3"/>
        <v/>
      </c>
      <c r="DF19" s="52" t="str">
        <f t="shared" si="3"/>
        <v/>
      </c>
      <c r="DG19" s="52" t="str">
        <f t="shared" si="3"/>
        <v/>
      </c>
      <c r="DH19" s="52" t="str">
        <f t="shared" si="3"/>
        <v/>
      </c>
      <c r="DI19" s="52" t="str">
        <f t="shared" si="3"/>
        <v/>
      </c>
      <c r="DJ19" s="52" t="str">
        <f t="shared" si="3"/>
        <v/>
      </c>
      <c r="DK19" s="52" t="str">
        <f t="shared" si="3"/>
        <v/>
      </c>
      <c r="DL19" s="52" t="str">
        <f t="shared" si="3"/>
        <v/>
      </c>
      <c r="DM19" s="52" t="str">
        <f t="shared" si="3"/>
        <v/>
      </c>
      <c r="DN19" s="52" t="str">
        <f t="shared" si="3"/>
        <v/>
      </c>
      <c r="DO19" s="52" t="str">
        <f t="shared" si="3"/>
        <v/>
      </c>
      <c r="DP19" s="52" t="str">
        <f t="shared" si="3"/>
        <v/>
      </c>
      <c r="DQ19" s="52" t="str">
        <f t="shared" si="3"/>
        <v/>
      </c>
      <c r="DR19" s="52" t="str">
        <f t="shared" si="3"/>
        <v/>
      </c>
      <c r="DS19" s="179" t="e">
        <f t="shared" si="119"/>
        <v>#N/A</v>
      </c>
      <c r="DT19" s="179" t="e">
        <f t="shared" si="120"/>
        <v>#N/A</v>
      </c>
      <c r="DU19" s="179" t="e">
        <f t="shared" si="121"/>
        <v>#N/A</v>
      </c>
      <c r="DV19" s="179" t="e">
        <f t="shared" si="122"/>
        <v>#N/A</v>
      </c>
      <c r="DW19" s="179" t="e">
        <f t="shared" si="123"/>
        <v>#N/A</v>
      </c>
      <c r="DX19" s="179" t="e">
        <f t="shared" si="124"/>
        <v>#N/A</v>
      </c>
      <c r="DY19" s="179" t="e">
        <f t="shared" si="125"/>
        <v>#N/A</v>
      </c>
      <c r="DZ19" s="179" t="e">
        <f t="shared" si="126"/>
        <v>#N/A</v>
      </c>
      <c r="EA19" s="179" t="e">
        <f t="shared" si="127"/>
        <v>#N/A</v>
      </c>
      <c r="EB19" s="179" t="e">
        <f t="shared" si="128"/>
        <v>#N/A</v>
      </c>
      <c r="EC19" s="179" t="e">
        <f t="shared" si="129"/>
        <v>#N/A</v>
      </c>
      <c r="ED19" s="179" t="e">
        <f t="shared" si="130"/>
        <v>#N/A</v>
      </c>
      <c r="EE19" s="179" t="e">
        <f t="shared" si="131"/>
        <v>#N/A</v>
      </c>
      <c r="EF19" s="179" t="e">
        <f t="shared" si="132"/>
        <v>#N/A</v>
      </c>
      <c r="EG19" s="179" t="e">
        <f t="shared" si="133"/>
        <v>#N/A</v>
      </c>
      <c r="EH19" s="179" t="e">
        <f t="shared" si="134"/>
        <v>#N/A</v>
      </c>
      <c r="EI19" s="179" t="e">
        <f t="shared" si="135"/>
        <v>#N/A</v>
      </c>
      <c r="EJ19" s="179" t="e">
        <f t="shared" si="136"/>
        <v>#N/A</v>
      </c>
      <c r="EK19" s="179" t="e">
        <f t="shared" si="137"/>
        <v>#N/A</v>
      </c>
      <c r="EL19" s="179" t="e">
        <f t="shared" si="138"/>
        <v>#N/A</v>
      </c>
      <c r="EM19" s="179" t="e">
        <f t="shared" si="139"/>
        <v>#N/A</v>
      </c>
      <c r="EN19" s="179" t="e">
        <f t="shared" si="140"/>
        <v>#N/A</v>
      </c>
      <c r="EO19" s="179" t="e">
        <f t="shared" si="141"/>
        <v>#N/A</v>
      </c>
      <c r="EP19" s="179" t="e">
        <f t="shared" si="142"/>
        <v>#N/A</v>
      </c>
      <c r="EQ19" s="179" t="e">
        <f t="shared" si="143"/>
        <v>#N/A</v>
      </c>
      <c r="ER19" s="179" t="e">
        <f t="shared" si="144"/>
        <v>#N/A</v>
      </c>
      <c r="ES19" s="179" t="e">
        <f t="shared" si="145"/>
        <v>#N/A</v>
      </c>
      <c r="ET19" s="179" t="e">
        <f t="shared" si="146"/>
        <v>#N/A</v>
      </c>
      <c r="EU19" s="179" t="e">
        <f t="shared" si="147"/>
        <v>#N/A</v>
      </c>
      <c r="EV19" s="179" t="e">
        <f t="shared" si="148"/>
        <v>#N/A</v>
      </c>
      <c r="EW19" s="179" t="e">
        <f t="shared" si="149"/>
        <v>#N/A</v>
      </c>
      <c r="EX19" s="179" t="e">
        <f t="shared" si="150"/>
        <v>#N/A</v>
      </c>
      <c r="EY19" s="179" t="e">
        <f t="shared" si="151"/>
        <v>#N/A</v>
      </c>
      <c r="EZ19" s="179" t="e">
        <f t="shared" si="152"/>
        <v>#N/A</v>
      </c>
      <c r="FA19" s="179" t="e">
        <f t="shared" si="153"/>
        <v>#N/A</v>
      </c>
      <c r="FB19" s="179" t="e">
        <f t="shared" si="154"/>
        <v>#N/A</v>
      </c>
      <c r="FC19" s="179" t="e">
        <f t="shared" si="155"/>
        <v>#N/A</v>
      </c>
      <c r="FD19" s="179" t="e">
        <f t="shared" si="156"/>
        <v>#N/A</v>
      </c>
      <c r="FE19" s="179" t="e">
        <f t="shared" si="157"/>
        <v>#N/A</v>
      </c>
      <c r="FF19" s="179" t="e">
        <f t="shared" si="158"/>
        <v>#N/A</v>
      </c>
      <c r="FG19" s="179" t="e">
        <f t="shared" si="159"/>
        <v>#N/A</v>
      </c>
      <c r="FH19" s="179" t="e">
        <f t="shared" si="160"/>
        <v>#N/A</v>
      </c>
      <c r="FI19" s="179" t="e">
        <f t="shared" si="161"/>
        <v>#N/A</v>
      </c>
      <c r="FJ19" s="179" t="e">
        <f t="shared" si="162"/>
        <v>#N/A</v>
      </c>
      <c r="FK19" s="179" t="e">
        <f t="shared" si="163"/>
        <v>#N/A</v>
      </c>
      <c r="FL19" s="179" t="e">
        <f t="shared" si="164"/>
        <v>#N/A</v>
      </c>
      <c r="FM19" s="179" t="e">
        <f t="shared" si="165"/>
        <v>#N/A</v>
      </c>
      <c r="FN19" s="179" t="e">
        <f t="shared" si="166"/>
        <v>#N/A</v>
      </c>
      <c r="FO19" s="179" t="e">
        <f t="shared" si="167"/>
        <v>#N/A</v>
      </c>
      <c r="FP19" s="179" t="e">
        <f t="shared" si="168"/>
        <v>#N/A</v>
      </c>
      <c r="FQ19" s="179" t="e">
        <f t="shared" si="169"/>
        <v>#N/A</v>
      </c>
      <c r="FR19" s="179" t="e">
        <f t="shared" si="170"/>
        <v>#N/A</v>
      </c>
      <c r="FS19" s="179" t="e">
        <f t="shared" si="171"/>
        <v>#N/A</v>
      </c>
      <c r="FT19" s="179" t="e">
        <f t="shared" si="172"/>
        <v>#N/A</v>
      </c>
      <c r="FU19" s="179" t="e">
        <f t="shared" si="173"/>
        <v>#N/A</v>
      </c>
      <c r="FV19" s="179" t="e">
        <f t="shared" si="174"/>
        <v>#N/A</v>
      </c>
      <c r="FW19" s="179" t="e">
        <f t="shared" si="175"/>
        <v>#N/A</v>
      </c>
      <c r="FX19" s="179" t="e">
        <f t="shared" si="176"/>
        <v>#N/A</v>
      </c>
      <c r="FY19" s="179" t="e">
        <f t="shared" si="177"/>
        <v>#N/A</v>
      </c>
      <c r="FZ19" s="179" t="e">
        <f t="shared" si="178"/>
        <v>#N/A</v>
      </c>
      <c r="GA19" s="179" t="e">
        <f t="shared" si="179"/>
        <v>#N/A</v>
      </c>
      <c r="GB19" s="179" t="e">
        <f t="shared" si="180"/>
        <v>#N/A</v>
      </c>
      <c r="GC19" s="179" t="e">
        <f t="shared" si="181"/>
        <v>#N/A</v>
      </c>
      <c r="GD19" s="179" t="e">
        <f t="shared" si="182"/>
        <v>#N/A</v>
      </c>
      <c r="GE19" s="179" t="e">
        <f t="shared" si="183"/>
        <v>#N/A</v>
      </c>
      <c r="GF19" s="179" t="e">
        <f t="shared" si="184"/>
        <v>#N/A</v>
      </c>
      <c r="GG19" s="179" t="e">
        <f t="shared" si="185"/>
        <v>#N/A</v>
      </c>
      <c r="GH19" s="179" t="e">
        <f t="shared" si="186"/>
        <v>#N/A</v>
      </c>
      <c r="GI19" s="179" t="e">
        <f t="shared" si="187"/>
        <v>#N/A</v>
      </c>
      <c r="GJ19" s="179" t="e">
        <f t="shared" si="188"/>
        <v>#N/A</v>
      </c>
      <c r="GK19" s="179" t="e">
        <f t="shared" si="189"/>
        <v>#N/A</v>
      </c>
      <c r="GL19" s="179" t="e">
        <f t="shared" si="190"/>
        <v>#N/A</v>
      </c>
      <c r="GM19" s="179" t="e">
        <f t="shared" si="191"/>
        <v>#N/A</v>
      </c>
      <c r="GN19" s="179" t="e">
        <f t="shared" si="192"/>
        <v>#N/A</v>
      </c>
      <c r="GO19" s="179" t="e">
        <f t="shared" si="193"/>
        <v>#N/A</v>
      </c>
      <c r="GP19" s="179" t="e">
        <f t="shared" si="194"/>
        <v>#N/A</v>
      </c>
      <c r="GQ19" s="179" t="e">
        <f t="shared" si="195"/>
        <v>#N/A</v>
      </c>
      <c r="GR19" s="179" t="e">
        <f t="shared" si="196"/>
        <v>#N/A</v>
      </c>
      <c r="GS19" s="179" t="e">
        <f t="shared" si="197"/>
        <v>#N/A</v>
      </c>
      <c r="GT19" s="179" t="e">
        <f t="shared" si="198"/>
        <v>#N/A</v>
      </c>
      <c r="GU19" s="179" t="e">
        <f t="shared" si="199"/>
        <v>#N/A</v>
      </c>
      <c r="GV19" s="179" t="e">
        <f t="shared" si="200"/>
        <v>#N/A</v>
      </c>
      <c r="GW19" s="179" t="e">
        <f t="shared" si="201"/>
        <v>#N/A</v>
      </c>
      <c r="GX19" s="179" t="e">
        <f t="shared" si="202"/>
        <v>#N/A</v>
      </c>
      <c r="GY19" s="179" t="e">
        <f t="shared" si="203"/>
        <v>#N/A</v>
      </c>
      <c r="GZ19" s="179" t="e">
        <f t="shared" si="204"/>
        <v>#N/A</v>
      </c>
      <c r="HA19" s="179" t="e">
        <f t="shared" si="205"/>
        <v>#N/A</v>
      </c>
      <c r="HB19" s="179" t="e">
        <f t="shared" si="206"/>
        <v>#N/A</v>
      </c>
      <c r="HC19" s="179" t="e">
        <f t="shared" si="207"/>
        <v>#N/A</v>
      </c>
      <c r="HD19" s="179" t="e">
        <f t="shared" si="208"/>
        <v>#N/A</v>
      </c>
      <c r="HE19" s="179" t="e">
        <f t="shared" si="209"/>
        <v>#N/A</v>
      </c>
      <c r="HF19" s="179" t="e">
        <f t="shared" si="210"/>
        <v>#N/A</v>
      </c>
      <c r="HG19" s="179" t="e">
        <f t="shared" si="211"/>
        <v>#N/A</v>
      </c>
      <c r="HH19" s="179" t="e">
        <f t="shared" si="212"/>
        <v>#N/A</v>
      </c>
      <c r="HI19" s="179" t="e">
        <f t="shared" si="213"/>
        <v>#N/A</v>
      </c>
      <c r="HJ19" s="179" t="e">
        <f t="shared" si="214"/>
        <v>#N/A</v>
      </c>
      <c r="HK19" s="179" t="e">
        <f t="shared" si="215"/>
        <v>#N/A</v>
      </c>
      <c r="HL19" s="179" t="e">
        <f t="shared" si="216"/>
        <v>#N/A</v>
      </c>
      <c r="HM19" s="179" t="e">
        <f t="shared" si="217"/>
        <v>#N/A</v>
      </c>
      <c r="HN19" s="179" t="e">
        <f t="shared" si="218"/>
        <v>#N/A</v>
      </c>
      <c r="HO19" s="179" t="e">
        <f t="shared" si="219"/>
        <v>#N/A</v>
      </c>
    </row>
    <row r="20" spans="1:223" hidden="1" x14ac:dyDescent="0.25">
      <c r="A20" s="4">
        <v>17</v>
      </c>
      <c r="B20" s="103"/>
      <c r="C20" s="103"/>
      <c r="D20" s="103"/>
      <c r="E20" s="38" t="str">
        <f t="shared" si="8"/>
        <v/>
      </c>
      <c r="F20" s="38" t="str">
        <f t="shared" si="9"/>
        <v/>
      </c>
      <c r="G20" s="81" t="str">
        <f t="shared" si="10"/>
        <v/>
      </c>
      <c r="H20" s="24"/>
      <c r="I20" s="61"/>
      <c r="J20" s="82" t="str">
        <f>IF(AND(B20&gt;0,C20&gt;0,D20&gt;0,NOT(ISBLANK(H20))),(D20-B20)*VLOOKUP(H20,VLookups!$A$2:$B$8,2,FALSE),"")</f>
        <v/>
      </c>
      <c r="K20" s="83" t="str">
        <f t="shared" si="11"/>
        <v/>
      </c>
      <c r="L20" s="103"/>
      <c r="M20" s="34" t="str">
        <f>IF(AND(L20&gt;0,C20&gt;0,J20&gt;0,NOT(ISBLANK(H20))),ABS(VLOOKUP($L$1,VLookups!$A$38:$B$39,2,FALSE)-_xlfn.NORM.DIST(L20,G20,J20,TRUE)),"")</f>
        <v/>
      </c>
      <c r="N20" s="102" t="str">
        <f>IF(AND($B20&gt;0,$C20&gt;0,$D20&gt;0,NOT(ISBLANK($H20))),_xlfn.NORM.INV(ABS(VLOOKUP($L$1,VLookups!$A$38:$B$39,2,FALSE)-N$3),$G20,$J20),"")</f>
        <v/>
      </c>
      <c r="O20" s="101" t="str">
        <f>IF(AND($B20&gt;0,$C20&gt;0,$D20&gt;0,NOT(ISBLANK($H20))),_xlfn.NORM.INV(ABS(VLOOKUP($L$1,VLookups!$A$38:$B$39,2,FALSE)-O$3),$G20,$J20),"")</f>
        <v/>
      </c>
      <c r="P20" s="102" t="str">
        <f>IF(AND($B20&gt;0,$C20&gt;0,$D20&gt;0,NOT(ISBLANK($H20))),_xlfn.NORM.INV(ABS(VLOOKUP($L$1,VLookups!$A$38:$B$39,2,FALSE)-P$3),$G20,$J20),"")</f>
        <v/>
      </c>
      <c r="Q20" s="101" t="str">
        <f>IF(AND($B20&gt;0,$C20&gt;0,$D20&gt;0,NOT(ISBLANK($H20))),_xlfn.NORM.INV(ABS(VLOOKUP($L$1,VLookups!$A$38:$B$39,2,FALSE)-Q$3),$G20,$J20),"")</f>
        <v/>
      </c>
      <c r="R20" s="102" t="str">
        <f>IF(AND($B20&gt;0,$C20&gt;0,$D20&gt;0,NOT(ISBLANK($H20))),_xlfn.NORM.INV(ABS(VLOOKUP($L$1,VLookups!$A$38:$B$39,2,FALSE)-R$3),$G20,$J20),"")</f>
        <v/>
      </c>
      <c r="S20" s="101" t="str">
        <f>IF(AND($B20&gt;0,$C20&gt;0,$D20&gt;0,NOT(ISBLANK($H20))),_xlfn.NORM.INV(ABS(VLOOKUP($L$1,VLookups!$A$38:$B$39,2,FALSE)-S$3),$G20,$J20),"")</f>
        <v/>
      </c>
      <c r="T20" s="5"/>
      <c r="U20" s="178" t="str">
        <f t="shared" si="12"/>
        <v/>
      </c>
      <c r="V20" s="52" t="str">
        <f t="shared" si="225"/>
        <v/>
      </c>
      <c r="W20" s="52" t="str">
        <f t="shared" si="225"/>
        <v/>
      </c>
      <c r="X20" s="52" t="str">
        <f t="shared" si="225"/>
        <v/>
      </c>
      <c r="Y20" s="52" t="str">
        <f t="shared" si="225"/>
        <v/>
      </c>
      <c r="Z20" s="52" t="str">
        <f t="shared" si="225"/>
        <v/>
      </c>
      <c r="AA20" s="52" t="str">
        <f t="shared" si="225"/>
        <v/>
      </c>
      <c r="AB20" s="52" t="str">
        <f t="shared" si="225"/>
        <v/>
      </c>
      <c r="AC20" s="52" t="str">
        <f t="shared" si="225"/>
        <v/>
      </c>
      <c r="AD20" s="52" t="str">
        <f t="shared" si="225"/>
        <v/>
      </c>
      <c r="AE20" s="52" t="str">
        <f t="shared" si="225"/>
        <v/>
      </c>
      <c r="AF20" s="52" t="str">
        <f t="shared" si="225"/>
        <v/>
      </c>
      <c r="AG20" s="52" t="str">
        <f t="shared" si="225"/>
        <v/>
      </c>
      <c r="AH20" s="52" t="str">
        <f t="shared" si="225"/>
        <v/>
      </c>
      <c r="AI20" s="52" t="str">
        <f t="shared" si="225"/>
        <v/>
      </c>
      <c r="AJ20" s="52" t="str">
        <f t="shared" si="225"/>
        <v/>
      </c>
      <c r="AK20" s="52" t="str">
        <f t="shared" si="225"/>
        <v/>
      </c>
      <c r="AL20" s="52" t="str">
        <f t="shared" si="225"/>
        <v/>
      </c>
      <c r="AM20" s="52" t="str">
        <f t="shared" si="225"/>
        <v/>
      </c>
      <c r="AN20" s="52" t="str">
        <f t="shared" si="225"/>
        <v/>
      </c>
      <c r="AO20" s="52" t="str">
        <f t="shared" si="225"/>
        <v/>
      </c>
      <c r="AP20" s="52" t="str">
        <f t="shared" si="14"/>
        <v/>
      </c>
      <c r="AQ20" s="52" t="str">
        <f t="shared" si="224"/>
        <v/>
      </c>
      <c r="AR20" s="52" t="str">
        <f t="shared" si="224"/>
        <v/>
      </c>
      <c r="AS20" s="52" t="str">
        <f t="shared" si="224"/>
        <v/>
      </c>
      <c r="AT20" s="52" t="str">
        <f t="shared" si="224"/>
        <v/>
      </c>
      <c r="AU20" s="52" t="str">
        <f t="shared" si="224"/>
        <v/>
      </c>
      <c r="AV20" s="52" t="str">
        <f t="shared" si="224"/>
        <v/>
      </c>
      <c r="AW20" s="52" t="str">
        <f t="shared" si="224"/>
        <v/>
      </c>
      <c r="AX20" s="52" t="str">
        <f t="shared" si="224"/>
        <v/>
      </c>
      <c r="AY20" s="52" t="str">
        <f t="shared" si="224"/>
        <v/>
      </c>
      <c r="AZ20" s="52" t="str">
        <f t="shared" si="224"/>
        <v/>
      </c>
      <c r="BA20" s="52" t="str">
        <f t="shared" si="224"/>
        <v/>
      </c>
      <c r="BB20" s="52" t="str">
        <f t="shared" si="224"/>
        <v/>
      </c>
      <c r="BC20" s="52" t="str">
        <f t="shared" si="224"/>
        <v/>
      </c>
      <c r="BD20" s="52" t="str">
        <f t="shared" si="224"/>
        <v/>
      </c>
      <c r="BE20" s="52" t="str">
        <f t="shared" si="224"/>
        <v/>
      </c>
      <c r="BF20" s="52" t="str">
        <f t="shared" si="224"/>
        <v/>
      </c>
      <c r="BG20" s="52" t="str">
        <f t="shared" si="224"/>
        <v/>
      </c>
      <c r="BH20" s="52" t="str">
        <f t="shared" si="224"/>
        <v/>
      </c>
      <c r="BI20" s="52" t="str">
        <f t="shared" si="224"/>
        <v/>
      </c>
      <c r="BJ20" s="52" t="str">
        <f t="shared" si="224"/>
        <v/>
      </c>
      <c r="BK20" s="52" t="str">
        <f t="shared" si="224"/>
        <v/>
      </c>
      <c r="BL20" s="52" t="str">
        <f t="shared" si="224"/>
        <v/>
      </c>
      <c r="BM20" s="52" t="str">
        <f t="shared" si="224"/>
        <v/>
      </c>
      <c r="BN20" s="52" t="str">
        <f t="shared" si="224"/>
        <v/>
      </c>
      <c r="BO20" s="52" t="str">
        <f t="shared" si="224"/>
        <v/>
      </c>
      <c r="BP20" s="52" t="str">
        <f t="shared" si="224"/>
        <v/>
      </c>
      <c r="BQ20" s="52" t="str">
        <f t="shared" si="224"/>
        <v/>
      </c>
      <c r="BR20" s="52" t="str">
        <f t="shared" si="224"/>
        <v/>
      </c>
      <c r="BS20" s="52" t="str">
        <f t="shared" si="224"/>
        <v/>
      </c>
      <c r="BT20" s="52" t="str">
        <f t="shared" si="224"/>
        <v/>
      </c>
      <c r="BU20" s="52" t="str">
        <f t="shared" si="224"/>
        <v/>
      </c>
      <c r="BV20" s="52" t="str">
        <f t="shared" si="224"/>
        <v/>
      </c>
      <c r="BW20" s="52" t="str">
        <f t="shared" si="224"/>
        <v/>
      </c>
      <c r="BX20" s="52" t="str">
        <f t="shared" si="224"/>
        <v/>
      </c>
      <c r="BY20" s="52" t="str">
        <f t="shared" si="224"/>
        <v/>
      </c>
      <c r="BZ20" s="52" t="str">
        <f t="shared" si="224"/>
        <v/>
      </c>
      <c r="CA20" s="52" t="str">
        <f t="shared" si="224"/>
        <v/>
      </c>
      <c r="CB20" s="52" t="str">
        <f t="shared" si="224"/>
        <v/>
      </c>
      <c r="CC20" s="52" t="str">
        <f t="shared" si="224"/>
        <v/>
      </c>
      <c r="CD20" s="52" t="str">
        <f t="shared" si="224"/>
        <v/>
      </c>
      <c r="CE20" s="52" t="str">
        <f t="shared" si="224"/>
        <v/>
      </c>
      <c r="CF20" s="52" t="str">
        <f t="shared" si="224"/>
        <v/>
      </c>
      <c r="CG20" s="52" t="str">
        <f t="shared" si="224"/>
        <v/>
      </c>
      <c r="CH20" s="52" t="str">
        <f t="shared" si="224"/>
        <v/>
      </c>
      <c r="CI20" s="52" t="str">
        <f t="shared" si="224"/>
        <v/>
      </c>
      <c r="CJ20" s="52" t="str">
        <f t="shared" si="224"/>
        <v/>
      </c>
      <c r="CK20" s="52" t="str">
        <f t="shared" si="224"/>
        <v/>
      </c>
      <c r="CL20" s="52" t="str">
        <f t="shared" si="224"/>
        <v/>
      </c>
      <c r="CM20" s="52" t="str">
        <f t="shared" si="224"/>
        <v/>
      </c>
      <c r="CN20" s="52" t="str">
        <f t="shared" si="224"/>
        <v/>
      </c>
      <c r="CO20" s="52" t="str">
        <f t="shared" si="224"/>
        <v/>
      </c>
      <c r="CP20" s="52" t="str">
        <f t="shared" si="224"/>
        <v/>
      </c>
      <c r="CQ20" s="52" t="str">
        <f t="shared" si="224"/>
        <v/>
      </c>
      <c r="CR20" s="52" t="str">
        <f t="shared" si="224"/>
        <v/>
      </c>
      <c r="CS20" s="52" t="str">
        <f t="shared" si="224"/>
        <v/>
      </c>
      <c r="CT20" s="52" t="str">
        <f t="shared" si="224"/>
        <v/>
      </c>
      <c r="CU20" s="52" t="str">
        <f t="shared" si="224"/>
        <v/>
      </c>
      <c r="CV20" s="52" t="str">
        <f t="shared" si="224"/>
        <v/>
      </c>
      <c r="CW20" s="52" t="str">
        <f t="shared" si="224"/>
        <v/>
      </c>
      <c r="CX20" s="52" t="str">
        <f t="shared" si="224"/>
        <v/>
      </c>
      <c r="CY20" s="52" t="str">
        <f t="shared" si="224"/>
        <v/>
      </c>
      <c r="CZ20" s="52" t="str">
        <f t="shared" si="224"/>
        <v/>
      </c>
      <c r="DA20" s="52" t="str">
        <f t="shared" si="224"/>
        <v/>
      </c>
      <c r="DB20" s="52" t="str">
        <f t="shared" ref="DB20:DR35" si="226">IF(ISNONTEXT($U20),DA20+$U20,"")</f>
        <v/>
      </c>
      <c r="DC20" s="52" t="str">
        <f t="shared" si="226"/>
        <v/>
      </c>
      <c r="DD20" s="52" t="str">
        <f t="shared" si="226"/>
        <v/>
      </c>
      <c r="DE20" s="52" t="str">
        <f t="shared" si="226"/>
        <v/>
      </c>
      <c r="DF20" s="52" t="str">
        <f t="shared" si="226"/>
        <v/>
      </c>
      <c r="DG20" s="52" t="str">
        <f t="shared" si="226"/>
        <v/>
      </c>
      <c r="DH20" s="52" t="str">
        <f t="shared" si="226"/>
        <v/>
      </c>
      <c r="DI20" s="52" t="str">
        <f t="shared" si="226"/>
        <v/>
      </c>
      <c r="DJ20" s="52" t="str">
        <f t="shared" si="226"/>
        <v/>
      </c>
      <c r="DK20" s="52" t="str">
        <f t="shared" si="226"/>
        <v/>
      </c>
      <c r="DL20" s="52" t="str">
        <f t="shared" si="226"/>
        <v/>
      </c>
      <c r="DM20" s="52" t="str">
        <f t="shared" si="226"/>
        <v/>
      </c>
      <c r="DN20" s="52" t="str">
        <f t="shared" si="226"/>
        <v/>
      </c>
      <c r="DO20" s="52" t="str">
        <f t="shared" si="226"/>
        <v/>
      </c>
      <c r="DP20" s="52" t="str">
        <f t="shared" si="226"/>
        <v/>
      </c>
      <c r="DQ20" s="52" t="str">
        <f t="shared" si="226"/>
        <v/>
      </c>
      <c r="DR20" s="52" t="str">
        <f t="shared" si="226"/>
        <v/>
      </c>
      <c r="DS20" s="179" t="e">
        <f t="shared" si="119"/>
        <v>#N/A</v>
      </c>
      <c r="DT20" s="179" t="e">
        <f t="shared" si="120"/>
        <v>#N/A</v>
      </c>
      <c r="DU20" s="179" t="e">
        <f t="shared" si="121"/>
        <v>#N/A</v>
      </c>
      <c r="DV20" s="179" t="e">
        <f t="shared" si="122"/>
        <v>#N/A</v>
      </c>
      <c r="DW20" s="179" t="e">
        <f t="shared" si="123"/>
        <v>#N/A</v>
      </c>
      <c r="DX20" s="179" t="e">
        <f t="shared" si="124"/>
        <v>#N/A</v>
      </c>
      <c r="DY20" s="179" t="e">
        <f t="shared" si="125"/>
        <v>#N/A</v>
      </c>
      <c r="DZ20" s="179" t="e">
        <f t="shared" si="126"/>
        <v>#N/A</v>
      </c>
      <c r="EA20" s="179" t="e">
        <f t="shared" si="127"/>
        <v>#N/A</v>
      </c>
      <c r="EB20" s="179" t="e">
        <f t="shared" si="128"/>
        <v>#N/A</v>
      </c>
      <c r="EC20" s="179" t="e">
        <f t="shared" si="129"/>
        <v>#N/A</v>
      </c>
      <c r="ED20" s="179" t="e">
        <f t="shared" si="130"/>
        <v>#N/A</v>
      </c>
      <c r="EE20" s="179" t="e">
        <f t="shared" si="131"/>
        <v>#N/A</v>
      </c>
      <c r="EF20" s="179" t="e">
        <f t="shared" si="132"/>
        <v>#N/A</v>
      </c>
      <c r="EG20" s="179" t="e">
        <f t="shared" si="133"/>
        <v>#N/A</v>
      </c>
      <c r="EH20" s="179" t="e">
        <f t="shared" si="134"/>
        <v>#N/A</v>
      </c>
      <c r="EI20" s="179" t="e">
        <f t="shared" si="135"/>
        <v>#N/A</v>
      </c>
      <c r="EJ20" s="179" t="e">
        <f t="shared" si="136"/>
        <v>#N/A</v>
      </c>
      <c r="EK20" s="179" t="e">
        <f t="shared" si="137"/>
        <v>#N/A</v>
      </c>
      <c r="EL20" s="179" t="e">
        <f t="shared" si="138"/>
        <v>#N/A</v>
      </c>
      <c r="EM20" s="179" t="e">
        <f t="shared" si="139"/>
        <v>#N/A</v>
      </c>
      <c r="EN20" s="179" t="e">
        <f t="shared" si="140"/>
        <v>#N/A</v>
      </c>
      <c r="EO20" s="179" t="e">
        <f t="shared" si="141"/>
        <v>#N/A</v>
      </c>
      <c r="EP20" s="179" t="e">
        <f t="shared" si="142"/>
        <v>#N/A</v>
      </c>
      <c r="EQ20" s="179" t="e">
        <f t="shared" si="143"/>
        <v>#N/A</v>
      </c>
      <c r="ER20" s="179" t="e">
        <f t="shared" si="144"/>
        <v>#N/A</v>
      </c>
      <c r="ES20" s="179" t="e">
        <f t="shared" si="145"/>
        <v>#N/A</v>
      </c>
      <c r="ET20" s="179" t="e">
        <f t="shared" si="146"/>
        <v>#N/A</v>
      </c>
      <c r="EU20" s="179" t="e">
        <f t="shared" si="147"/>
        <v>#N/A</v>
      </c>
      <c r="EV20" s="179" t="e">
        <f t="shared" si="148"/>
        <v>#N/A</v>
      </c>
      <c r="EW20" s="179" t="e">
        <f t="shared" si="149"/>
        <v>#N/A</v>
      </c>
      <c r="EX20" s="179" t="e">
        <f t="shared" si="150"/>
        <v>#N/A</v>
      </c>
      <c r="EY20" s="179" t="e">
        <f t="shared" si="151"/>
        <v>#N/A</v>
      </c>
      <c r="EZ20" s="179" t="e">
        <f t="shared" si="152"/>
        <v>#N/A</v>
      </c>
      <c r="FA20" s="179" t="e">
        <f t="shared" si="153"/>
        <v>#N/A</v>
      </c>
      <c r="FB20" s="179" t="e">
        <f t="shared" si="154"/>
        <v>#N/A</v>
      </c>
      <c r="FC20" s="179" t="e">
        <f t="shared" si="155"/>
        <v>#N/A</v>
      </c>
      <c r="FD20" s="179" t="e">
        <f t="shared" si="156"/>
        <v>#N/A</v>
      </c>
      <c r="FE20" s="179" t="e">
        <f t="shared" si="157"/>
        <v>#N/A</v>
      </c>
      <c r="FF20" s="179" t="e">
        <f t="shared" si="158"/>
        <v>#N/A</v>
      </c>
      <c r="FG20" s="179" t="e">
        <f t="shared" si="159"/>
        <v>#N/A</v>
      </c>
      <c r="FH20" s="179" t="e">
        <f t="shared" si="160"/>
        <v>#N/A</v>
      </c>
      <c r="FI20" s="179" t="e">
        <f t="shared" si="161"/>
        <v>#N/A</v>
      </c>
      <c r="FJ20" s="179" t="e">
        <f t="shared" si="162"/>
        <v>#N/A</v>
      </c>
      <c r="FK20" s="179" t="e">
        <f t="shared" si="163"/>
        <v>#N/A</v>
      </c>
      <c r="FL20" s="179" t="e">
        <f t="shared" si="164"/>
        <v>#N/A</v>
      </c>
      <c r="FM20" s="179" t="e">
        <f t="shared" si="165"/>
        <v>#N/A</v>
      </c>
      <c r="FN20" s="179" t="e">
        <f t="shared" si="166"/>
        <v>#N/A</v>
      </c>
      <c r="FO20" s="179" t="e">
        <f t="shared" si="167"/>
        <v>#N/A</v>
      </c>
      <c r="FP20" s="179" t="e">
        <f t="shared" si="168"/>
        <v>#N/A</v>
      </c>
      <c r="FQ20" s="179" t="e">
        <f t="shared" si="169"/>
        <v>#N/A</v>
      </c>
      <c r="FR20" s="179" t="e">
        <f t="shared" si="170"/>
        <v>#N/A</v>
      </c>
      <c r="FS20" s="179" t="e">
        <f t="shared" si="171"/>
        <v>#N/A</v>
      </c>
      <c r="FT20" s="179" t="e">
        <f t="shared" si="172"/>
        <v>#N/A</v>
      </c>
      <c r="FU20" s="179" t="e">
        <f t="shared" si="173"/>
        <v>#N/A</v>
      </c>
      <c r="FV20" s="179" t="e">
        <f t="shared" si="174"/>
        <v>#N/A</v>
      </c>
      <c r="FW20" s="179" t="e">
        <f t="shared" si="175"/>
        <v>#N/A</v>
      </c>
      <c r="FX20" s="179" t="e">
        <f t="shared" si="176"/>
        <v>#N/A</v>
      </c>
      <c r="FY20" s="179" t="e">
        <f t="shared" si="177"/>
        <v>#N/A</v>
      </c>
      <c r="FZ20" s="179" t="e">
        <f t="shared" si="178"/>
        <v>#N/A</v>
      </c>
      <c r="GA20" s="179" t="e">
        <f t="shared" si="179"/>
        <v>#N/A</v>
      </c>
      <c r="GB20" s="179" t="e">
        <f t="shared" si="180"/>
        <v>#N/A</v>
      </c>
      <c r="GC20" s="179" t="e">
        <f t="shared" si="181"/>
        <v>#N/A</v>
      </c>
      <c r="GD20" s="179" t="e">
        <f t="shared" si="182"/>
        <v>#N/A</v>
      </c>
      <c r="GE20" s="179" t="e">
        <f t="shared" si="183"/>
        <v>#N/A</v>
      </c>
      <c r="GF20" s="179" t="e">
        <f t="shared" si="184"/>
        <v>#N/A</v>
      </c>
      <c r="GG20" s="179" t="e">
        <f t="shared" si="185"/>
        <v>#N/A</v>
      </c>
      <c r="GH20" s="179" t="e">
        <f t="shared" si="186"/>
        <v>#N/A</v>
      </c>
      <c r="GI20" s="179" t="e">
        <f t="shared" si="187"/>
        <v>#N/A</v>
      </c>
      <c r="GJ20" s="179" t="e">
        <f t="shared" si="188"/>
        <v>#N/A</v>
      </c>
      <c r="GK20" s="179" t="e">
        <f t="shared" si="189"/>
        <v>#N/A</v>
      </c>
      <c r="GL20" s="179" t="e">
        <f t="shared" si="190"/>
        <v>#N/A</v>
      </c>
      <c r="GM20" s="179" t="e">
        <f t="shared" si="191"/>
        <v>#N/A</v>
      </c>
      <c r="GN20" s="179" t="e">
        <f t="shared" si="192"/>
        <v>#N/A</v>
      </c>
      <c r="GO20" s="179" t="e">
        <f t="shared" si="193"/>
        <v>#N/A</v>
      </c>
      <c r="GP20" s="179" t="e">
        <f t="shared" si="194"/>
        <v>#N/A</v>
      </c>
      <c r="GQ20" s="179" t="e">
        <f t="shared" si="195"/>
        <v>#N/A</v>
      </c>
      <c r="GR20" s="179" t="e">
        <f t="shared" si="196"/>
        <v>#N/A</v>
      </c>
      <c r="GS20" s="179" t="e">
        <f t="shared" si="197"/>
        <v>#N/A</v>
      </c>
      <c r="GT20" s="179" t="e">
        <f t="shared" si="198"/>
        <v>#N/A</v>
      </c>
      <c r="GU20" s="179" t="e">
        <f t="shared" si="199"/>
        <v>#N/A</v>
      </c>
      <c r="GV20" s="179" t="e">
        <f t="shared" si="200"/>
        <v>#N/A</v>
      </c>
      <c r="GW20" s="179" t="e">
        <f t="shared" si="201"/>
        <v>#N/A</v>
      </c>
      <c r="GX20" s="179" t="e">
        <f t="shared" si="202"/>
        <v>#N/A</v>
      </c>
      <c r="GY20" s="179" t="e">
        <f t="shared" si="203"/>
        <v>#N/A</v>
      </c>
      <c r="GZ20" s="179" t="e">
        <f t="shared" si="204"/>
        <v>#N/A</v>
      </c>
      <c r="HA20" s="179" t="e">
        <f t="shared" si="205"/>
        <v>#N/A</v>
      </c>
      <c r="HB20" s="179" t="e">
        <f t="shared" si="206"/>
        <v>#N/A</v>
      </c>
      <c r="HC20" s="179" t="e">
        <f t="shared" si="207"/>
        <v>#N/A</v>
      </c>
      <c r="HD20" s="179" t="e">
        <f t="shared" si="208"/>
        <v>#N/A</v>
      </c>
      <c r="HE20" s="179" t="e">
        <f t="shared" si="209"/>
        <v>#N/A</v>
      </c>
      <c r="HF20" s="179" t="e">
        <f t="shared" si="210"/>
        <v>#N/A</v>
      </c>
      <c r="HG20" s="179" t="e">
        <f t="shared" si="211"/>
        <v>#N/A</v>
      </c>
      <c r="HH20" s="179" t="e">
        <f t="shared" si="212"/>
        <v>#N/A</v>
      </c>
      <c r="HI20" s="179" t="e">
        <f t="shared" si="213"/>
        <v>#N/A</v>
      </c>
      <c r="HJ20" s="179" t="e">
        <f t="shared" si="214"/>
        <v>#N/A</v>
      </c>
      <c r="HK20" s="179" t="e">
        <f t="shared" si="215"/>
        <v>#N/A</v>
      </c>
      <c r="HL20" s="179" t="e">
        <f t="shared" si="216"/>
        <v>#N/A</v>
      </c>
      <c r="HM20" s="179" t="e">
        <f t="shared" si="217"/>
        <v>#N/A</v>
      </c>
      <c r="HN20" s="179" t="e">
        <f t="shared" si="218"/>
        <v>#N/A</v>
      </c>
      <c r="HO20" s="179" t="e">
        <f t="shared" si="219"/>
        <v>#N/A</v>
      </c>
    </row>
    <row r="21" spans="1:223" hidden="1" x14ac:dyDescent="0.25">
      <c r="A21" s="4">
        <v>18</v>
      </c>
      <c r="B21" s="103"/>
      <c r="C21" s="103"/>
      <c r="D21" s="103"/>
      <c r="E21" s="38" t="str">
        <f t="shared" si="8"/>
        <v/>
      </c>
      <c r="F21" s="38" t="str">
        <f t="shared" si="9"/>
        <v/>
      </c>
      <c r="G21" s="81" t="str">
        <f t="shared" si="10"/>
        <v/>
      </c>
      <c r="H21" s="24"/>
      <c r="I21" s="61"/>
      <c r="J21" s="82" t="str">
        <f>IF(AND(B21&gt;0,C21&gt;0,D21&gt;0,NOT(ISBLANK(H21))),(D21-B21)*VLOOKUP(H21,VLookups!$A$2:$B$8,2,FALSE),"")</f>
        <v/>
      </c>
      <c r="K21" s="83" t="str">
        <f t="shared" si="11"/>
        <v/>
      </c>
      <c r="L21" s="103"/>
      <c r="M21" s="34" t="str">
        <f>IF(AND(L21&gt;0,C21&gt;0,J21&gt;0,NOT(ISBLANK(H21))),ABS(VLOOKUP($L$1,VLookups!$A$38:$B$39,2,FALSE)-_xlfn.NORM.DIST(L21,G21,J21,TRUE)),"")</f>
        <v/>
      </c>
      <c r="N21" s="102" t="str">
        <f>IF(AND($B21&gt;0,$C21&gt;0,$D21&gt;0,NOT(ISBLANK($H21))),_xlfn.NORM.INV(ABS(VLOOKUP($L$1,VLookups!$A$38:$B$39,2,FALSE)-N$3),$G21,$J21),"")</f>
        <v/>
      </c>
      <c r="O21" s="101" t="str">
        <f>IF(AND($B21&gt;0,$C21&gt;0,$D21&gt;0,NOT(ISBLANK($H21))),_xlfn.NORM.INV(ABS(VLOOKUP($L$1,VLookups!$A$38:$B$39,2,FALSE)-O$3),$G21,$J21),"")</f>
        <v/>
      </c>
      <c r="P21" s="102" t="str">
        <f>IF(AND($B21&gt;0,$C21&gt;0,$D21&gt;0,NOT(ISBLANK($H21))),_xlfn.NORM.INV(ABS(VLOOKUP($L$1,VLookups!$A$38:$B$39,2,FALSE)-P$3),$G21,$J21),"")</f>
        <v/>
      </c>
      <c r="Q21" s="101" t="str">
        <f>IF(AND($B21&gt;0,$C21&gt;0,$D21&gt;0,NOT(ISBLANK($H21))),_xlfn.NORM.INV(ABS(VLOOKUP($L$1,VLookups!$A$38:$B$39,2,FALSE)-Q$3),$G21,$J21),"")</f>
        <v/>
      </c>
      <c r="R21" s="102" t="str">
        <f>IF(AND($B21&gt;0,$C21&gt;0,$D21&gt;0,NOT(ISBLANK($H21))),_xlfn.NORM.INV(ABS(VLOOKUP($L$1,VLookups!$A$38:$B$39,2,FALSE)-R$3),$G21,$J21),"")</f>
        <v/>
      </c>
      <c r="S21" s="101" t="str">
        <f>IF(AND($B21&gt;0,$C21&gt;0,$D21&gt;0,NOT(ISBLANK($H21))),_xlfn.NORM.INV(ABS(VLOOKUP($L$1,VLookups!$A$38:$B$39,2,FALSE)-S$3),$G21,$J21),"")</f>
        <v/>
      </c>
      <c r="T21" s="5"/>
      <c r="U21" s="178" t="str">
        <f t="shared" si="12"/>
        <v/>
      </c>
      <c r="V21" s="52" t="str">
        <f t="shared" si="225"/>
        <v/>
      </c>
      <c r="W21" s="52" t="str">
        <f t="shared" si="225"/>
        <v/>
      </c>
      <c r="X21" s="52" t="str">
        <f t="shared" si="225"/>
        <v/>
      </c>
      <c r="Y21" s="52" t="str">
        <f t="shared" si="225"/>
        <v/>
      </c>
      <c r="Z21" s="52" t="str">
        <f t="shared" si="225"/>
        <v/>
      </c>
      <c r="AA21" s="52" t="str">
        <f t="shared" si="225"/>
        <v/>
      </c>
      <c r="AB21" s="52" t="str">
        <f t="shared" si="225"/>
        <v/>
      </c>
      <c r="AC21" s="52" t="str">
        <f t="shared" si="225"/>
        <v/>
      </c>
      <c r="AD21" s="52" t="str">
        <f t="shared" si="225"/>
        <v/>
      </c>
      <c r="AE21" s="52" t="str">
        <f t="shared" si="225"/>
        <v/>
      </c>
      <c r="AF21" s="52" t="str">
        <f t="shared" si="225"/>
        <v/>
      </c>
      <c r="AG21" s="52" t="str">
        <f t="shared" si="225"/>
        <v/>
      </c>
      <c r="AH21" s="52" t="str">
        <f t="shared" si="225"/>
        <v/>
      </c>
      <c r="AI21" s="52" t="str">
        <f t="shared" si="225"/>
        <v/>
      </c>
      <c r="AJ21" s="52" t="str">
        <f t="shared" si="225"/>
        <v/>
      </c>
      <c r="AK21" s="52" t="str">
        <f t="shared" si="225"/>
        <v/>
      </c>
      <c r="AL21" s="52" t="str">
        <f t="shared" si="225"/>
        <v/>
      </c>
      <c r="AM21" s="52" t="str">
        <f t="shared" si="225"/>
        <v/>
      </c>
      <c r="AN21" s="52" t="str">
        <f t="shared" si="225"/>
        <v/>
      </c>
      <c r="AO21" s="52" t="str">
        <f t="shared" si="225"/>
        <v/>
      </c>
      <c r="AP21" s="52" t="str">
        <f t="shared" si="14"/>
        <v/>
      </c>
      <c r="AQ21" s="52" t="str">
        <f t="shared" ref="AQ21:DB24" si="227">IF(ISNONTEXT($U21),AP21+$U21,"")</f>
        <v/>
      </c>
      <c r="AR21" s="52" t="str">
        <f t="shared" si="227"/>
        <v/>
      </c>
      <c r="AS21" s="52" t="str">
        <f t="shared" si="227"/>
        <v/>
      </c>
      <c r="AT21" s="52" t="str">
        <f t="shared" si="227"/>
        <v/>
      </c>
      <c r="AU21" s="52" t="str">
        <f t="shared" si="227"/>
        <v/>
      </c>
      <c r="AV21" s="52" t="str">
        <f t="shared" si="227"/>
        <v/>
      </c>
      <c r="AW21" s="52" t="str">
        <f t="shared" si="227"/>
        <v/>
      </c>
      <c r="AX21" s="52" t="str">
        <f t="shared" si="227"/>
        <v/>
      </c>
      <c r="AY21" s="52" t="str">
        <f t="shared" si="227"/>
        <v/>
      </c>
      <c r="AZ21" s="52" t="str">
        <f t="shared" si="227"/>
        <v/>
      </c>
      <c r="BA21" s="52" t="str">
        <f t="shared" si="227"/>
        <v/>
      </c>
      <c r="BB21" s="52" t="str">
        <f t="shared" si="227"/>
        <v/>
      </c>
      <c r="BC21" s="52" t="str">
        <f t="shared" si="227"/>
        <v/>
      </c>
      <c r="BD21" s="52" t="str">
        <f t="shared" si="227"/>
        <v/>
      </c>
      <c r="BE21" s="52" t="str">
        <f t="shared" si="227"/>
        <v/>
      </c>
      <c r="BF21" s="52" t="str">
        <f t="shared" si="227"/>
        <v/>
      </c>
      <c r="BG21" s="52" t="str">
        <f t="shared" si="227"/>
        <v/>
      </c>
      <c r="BH21" s="52" t="str">
        <f t="shared" si="227"/>
        <v/>
      </c>
      <c r="BI21" s="52" t="str">
        <f t="shared" si="227"/>
        <v/>
      </c>
      <c r="BJ21" s="52" t="str">
        <f t="shared" si="227"/>
        <v/>
      </c>
      <c r="BK21" s="52" t="str">
        <f t="shared" si="227"/>
        <v/>
      </c>
      <c r="BL21" s="52" t="str">
        <f t="shared" si="227"/>
        <v/>
      </c>
      <c r="BM21" s="52" t="str">
        <f t="shared" si="227"/>
        <v/>
      </c>
      <c r="BN21" s="52" t="str">
        <f t="shared" si="227"/>
        <v/>
      </c>
      <c r="BO21" s="52" t="str">
        <f t="shared" si="227"/>
        <v/>
      </c>
      <c r="BP21" s="52" t="str">
        <f t="shared" si="227"/>
        <v/>
      </c>
      <c r="BQ21" s="52" t="str">
        <f t="shared" si="227"/>
        <v/>
      </c>
      <c r="BR21" s="52" t="str">
        <f t="shared" si="227"/>
        <v/>
      </c>
      <c r="BS21" s="52" t="str">
        <f t="shared" si="227"/>
        <v/>
      </c>
      <c r="BT21" s="52" t="str">
        <f t="shared" si="227"/>
        <v/>
      </c>
      <c r="BU21" s="52" t="str">
        <f t="shared" si="227"/>
        <v/>
      </c>
      <c r="BV21" s="52" t="str">
        <f t="shared" si="227"/>
        <v/>
      </c>
      <c r="BW21" s="52" t="str">
        <f t="shared" si="227"/>
        <v/>
      </c>
      <c r="BX21" s="52" t="str">
        <f t="shared" si="227"/>
        <v/>
      </c>
      <c r="BY21" s="52" t="str">
        <f t="shared" si="227"/>
        <v/>
      </c>
      <c r="BZ21" s="52" t="str">
        <f t="shared" si="227"/>
        <v/>
      </c>
      <c r="CA21" s="52" t="str">
        <f t="shared" si="227"/>
        <v/>
      </c>
      <c r="CB21" s="52" t="str">
        <f t="shared" si="227"/>
        <v/>
      </c>
      <c r="CC21" s="52" t="str">
        <f t="shared" si="227"/>
        <v/>
      </c>
      <c r="CD21" s="52" t="str">
        <f t="shared" si="227"/>
        <v/>
      </c>
      <c r="CE21" s="52" t="str">
        <f t="shared" si="227"/>
        <v/>
      </c>
      <c r="CF21" s="52" t="str">
        <f t="shared" si="227"/>
        <v/>
      </c>
      <c r="CG21" s="52" t="str">
        <f t="shared" si="227"/>
        <v/>
      </c>
      <c r="CH21" s="52" t="str">
        <f t="shared" si="227"/>
        <v/>
      </c>
      <c r="CI21" s="52" t="str">
        <f t="shared" si="227"/>
        <v/>
      </c>
      <c r="CJ21" s="52" t="str">
        <f t="shared" si="227"/>
        <v/>
      </c>
      <c r="CK21" s="52" t="str">
        <f t="shared" si="227"/>
        <v/>
      </c>
      <c r="CL21" s="52" t="str">
        <f t="shared" si="227"/>
        <v/>
      </c>
      <c r="CM21" s="52" t="str">
        <f t="shared" si="227"/>
        <v/>
      </c>
      <c r="CN21" s="52" t="str">
        <f t="shared" si="227"/>
        <v/>
      </c>
      <c r="CO21" s="52" t="str">
        <f t="shared" si="227"/>
        <v/>
      </c>
      <c r="CP21" s="52" t="str">
        <f t="shared" si="227"/>
        <v/>
      </c>
      <c r="CQ21" s="52" t="str">
        <f t="shared" si="227"/>
        <v/>
      </c>
      <c r="CR21" s="52" t="str">
        <f t="shared" si="227"/>
        <v/>
      </c>
      <c r="CS21" s="52" t="str">
        <f t="shared" si="227"/>
        <v/>
      </c>
      <c r="CT21" s="52" t="str">
        <f t="shared" si="227"/>
        <v/>
      </c>
      <c r="CU21" s="52" t="str">
        <f t="shared" si="227"/>
        <v/>
      </c>
      <c r="CV21" s="52" t="str">
        <f t="shared" si="227"/>
        <v/>
      </c>
      <c r="CW21" s="52" t="str">
        <f t="shared" si="227"/>
        <v/>
      </c>
      <c r="CX21" s="52" t="str">
        <f t="shared" si="227"/>
        <v/>
      </c>
      <c r="CY21" s="52" t="str">
        <f t="shared" si="227"/>
        <v/>
      </c>
      <c r="CZ21" s="52" t="str">
        <f t="shared" si="227"/>
        <v/>
      </c>
      <c r="DA21" s="52" t="str">
        <f t="shared" si="227"/>
        <v/>
      </c>
      <c r="DB21" s="52" t="str">
        <f t="shared" si="227"/>
        <v/>
      </c>
      <c r="DC21" s="52" t="str">
        <f t="shared" si="226"/>
        <v/>
      </c>
      <c r="DD21" s="52" t="str">
        <f t="shared" si="226"/>
        <v/>
      </c>
      <c r="DE21" s="52" t="str">
        <f t="shared" si="226"/>
        <v/>
      </c>
      <c r="DF21" s="52" t="str">
        <f t="shared" si="226"/>
        <v/>
      </c>
      <c r="DG21" s="52" t="str">
        <f t="shared" si="226"/>
        <v/>
      </c>
      <c r="DH21" s="52" t="str">
        <f t="shared" si="226"/>
        <v/>
      </c>
      <c r="DI21" s="52" t="str">
        <f t="shared" si="226"/>
        <v/>
      </c>
      <c r="DJ21" s="52" t="str">
        <f t="shared" si="226"/>
        <v/>
      </c>
      <c r="DK21" s="52" t="str">
        <f t="shared" si="226"/>
        <v/>
      </c>
      <c r="DL21" s="52" t="str">
        <f t="shared" si="226"/>
        <v/>
      </c>
      <c r="DM21" s="52" t="str">
        <f t="shared" si="226"/>
        <v/>
      </c>
      <c r="DN21" s="52" t="str">
        <f t="shared" si="226"/>
        <v/>
      </c>
      <c r="DO21" s="52" t="str">
        <f t="shared" si="226"/>
        <v/>
      </c>
      <c r="DP21" s="52" t="str">
        <f t="shared" si="226"/>
        <v/>
      </c>
      <c r="DQ21" s="52" t="str">
        <f t="shared" si="226"/>
        <v/>
      </c>
      <c r="DR21" s="52" t="str">
        <f t="shared" si="226"/>
        <v/>
      </c>
      <c r="DS21" s="179" t="e">
        <f t="shared" si="119"/>
        <v>#N/A</v>
      </c>
      <c r="DT21" s="179" t="e">
        <f t="shared" si="120"/>
        <v>#N/A</v>
      </c>
      <c r="DU21" s="179" t="e">
        <f t="shared" si="121"/>
        <v>#N/A</v>
      </c>
      <c r="DV21" s="179" t="e">
        <f t="shared" si="122"/>
        <v>#N/A</v>
      </c>
      <c r="DW21" s="179" t="e">
        <f t="shared" si="123"/>
        <v>#N/A</v>
      </c>
      <c r="DX21" s="179" t="e">
        <f t="shared" si="124"/>
        <v>#N/A</v>
      </c>
      <c r="DY21" s="179" t="e">
        <f t="shared" si="125"/>
        <v>#N/A</v>
      </c>
      <c r="DZ21" s="179" t="e">
        <f t="shared" si="126"/>
        <v>#N/A</v>
      </c>
      <c r="EA21" s="179" t="e">
        <f t="shared" si="127"/>
        <v>#N/A</v>
      </c>
      <c r="EB21" s="179" t="e">
        <f t="shared" si="128"/>
        <v>#N/A</v>
      </c>
      <c r="EC21" s="179" t="e">
        <f t="shared" si="129"/>
        <v>#N/A</v>
      </c>
      <c r="ED21" s="179" t="e">
        <f t="shared" si="130"/>
        <v>#N/A</v>
      </c>
      <c r="EE21" s="179" t="e">
        <f t="shared" si="131"/>
        <v>#N/A</v>
      </c>
      <c r="EF21" s="179" t="e">
        <f t="shared" si="132"/>
        <v>#N/A</v>
      </c>
      <c r="EG21" s="179" t="e">
        <f t="shared" si="133"/>
        <v>#N/A</v>
      </c>
      <c r="EH21" s="179" t="e">
        <f t="shared" si="134"/>
        <v>#N/A</v>
      </c>
      <c r="EI21" s="179" t="e">
        <f t="shared" si="135"/>
        <v>#N/A</v>
      </c>
      <c r="EJ21" s="179" t="e">
        <f t="shared" si="136"/>
        <v>#N/A</v>
      </c>
      <c r="EK21" s="179" t="e">
        <f t="shared" si="137"/>
        <v>#N/A</v>
      </c>
      <c r="EL21" s="179" t="e">
        <f t="shared" si="138"/>
        <v>#N/A</v>
      </c>
      <c r="EM21" s="179" t="e">
        <f t="shared" si="139"/>
        <v>#N/A</v>
      </c>
      <c r="EN21" s="179" t="e">
        <f t="shared" si="140"/>
        <v>#N/A</v>
      </c>
      <c r="EO21" s="179" t="e">
        <f t="shared" si="141"/>
        <v>#N/A</v>
      </c>
      <c r="EP21" s="179" t="e">
        <f t="shared" si="142"/>
        <v>#N/A</v>
      </c>
      <c r="EQ21" s="179" t="e">
        <f t="shared" si="143"/>
        <v>#N/A</v>
      </c>
      <c r="ER21" s="179" t="e">
        <f t="shared" si="144"/>
        <v>#N/A</v>
      </c>
      <c r="ES21" s="179" t="e">
        <f t="shared" si="145"/>
        <v>#N/A</v>
      </c>
      <c r="ET21" s="179" t="e">
        <f t="shared" si="146"/>
        <v>#N/A</v>
      </c>
      <c r="EU21" s="179" t="e">
        <f t="shared" si="147"/>
        <v>#N/A</v>
      </c>
      <c r="EV21" s="179" t="e">
        <f t="shared" si="148"/>
        <v>#N/A</v>
      </c>
      <c r="EW21" s="179" t="e">
        <f t="shared" si="149"/>
        <v>#N/A</v>
      </c>
      <c r="EX21" s="179" t="e">
        <f t="shared" si="150"/>
        <v>#N/A</v>
      </c>
      <c r="EY21" s="179" t="e">
        <f t="shared" si="151"/>
        <v>#N/A</v>
      </c>
      <c r="EZ21" s="179" t="e">
        <f t="shared" si="152"/>
        <v>#N/A</v>
      </c>
      <c r="FA21" s="179" t="e">
        <f t="shared" si="153"/>
        <v>#N/A</v>
      </c>
      <c r="FB21" s="179" t="e">
        <f t="shared" si="154"/>
        <v>#N/A</v>
      </c>
      <c r="FC21" s="179" t="e">
        <f t="shared" si="155"/>
        <v>#N/A</v>
      </c>
      <c r="FD21" s="179" t="e">
        <f t="shared" si="156"/>
        <v>#N/A</v>
      </c>
      <c r="FE21" s="179" t="e">
        <f t="shared" si="157"/>
        <v>#N/A</v>
      </c>
      <c r="FF21" s="179" t="e">
        <f t="shared" si="158"/>
        <v>#N/A</v>
      </c>
      <c r="FG21" s="179" t="e">
        <f t="shared" si="159"/>
        <v>#N/A</v>
      </c>
      <c r="FH21" s="179" t="e">
        <f t="shared" si="160"/>
        <v>#N/A</v>
      </c>
      <c r="FI21" s="179" t="e">
        <f t="shared" si="161"/>
        <v>#N/A</v>
      </c>
      <c r="FJ21" s="179" t="e">
        <f t="shared" si="162"/>
        <v>#N/A</v>
      </c>
      <c r="FK21" s="179" t="e">
        <f t="shared" si="163"/>
        <v>#N/A</v>
      </c>
      <c r="FL21" s="179" t="e">
        <f t="shared" si="164"/>
        <v>#N/A</v>
      </c>
      <c r="FM21" s="179" t="e">
        <f t="shared" si="165"/>
        <v>#N/A</v>
      </c>
      <c r="FN21" s="179" t="e">
        <f t="shared" si="166"/>
        <v>#N/A</v>
      </c>
      <c r="FO21" s="179" t="e">
        <f t="shared" si="167"/>
        <v>#N/A</v>
      </c>
      <c r="FP21" s="179" t="e">
        <f t="shared" si="168"/>
        <v>#N/A</v>
      </c>
      <c r="FQ21" s="179" t="e">
        <f t="shared" si="169"/>
        <v>#N/A</v>
      </c>
      <c r="FR21" s="179" t="e">
        <f t="shared" si="170"/>
        <v>#N/A</v>
      </c>
      <c r="FS21" s="179" t="e">
        <f t="shared" si="171"/>
        <v>#N/A</v>
      </c>
      <c r="FT21" s="179" t="e">
        <f t="shared" si="172"/>
        <v>#N/A</v>
      </c>
      <c r="FU21" s="179" t="e">
        <f t="shared" si="173"/>
        <v>#N/A</v>
      </c>
      <c r="FV21" s="179" t="e">
        <f t="shared" si="174"/>
        <v>#N/A</v>
      </c>
      <c r="FW21" s="179" t="e">
        <f t="shared" si="175"/>
        <v>#N/A</v>
      </c>
      <c r="FX21" s="179" t="e">
        <f t="shared" si="176"/>
        <v>#N/A</v>
      </c>
      <c r="FY21" s="179" t="e">
        <f t="shared" si="177"/>
        <v>#N/A</v>
      </c>
      <c r="FZ21" s="179" t="e">
        <f t="shared" si="178"/>
        <v>#N/A</v>
      </c>
      <c r="GA21" s="179" t="e">
        <f t="shared" si="179"/>
        <v>#N/A</v>
      </c>
      <c r="GB21" s="179" t="e">
        <f t="shared" si="180"/>
        <v>#N/A</v>
      </c>
      <c r="GC21" s="179" t="e">
        <f t="shared" si="181"/>
        <v>#N/A</v>
      </c>
      <c r="GD21" s="179" t="e">
        <f t="shared" si="182"/>
        <v>#N/A</v>
      </c>
      <c r="GE21" s="179" t="e">
        <f t="shared" si="183"/>
        <v>#N/A</v>
      </c>
      <c r="GF21" s="179" t="e">
        <f t="shared" si="184"/>
        <v>#N/A</v>
      </c>
      <c r="GG21" s="179" t="e">
        <f t="shared" si="185"/>
        <v>#N/A</v>
      </c>
      <c r="GH21" s="179" t="e">
        <f t="shared" si="186"/>
        <v>#N/A</v>
      </c>
      <c r="GI21" s="179" t="e">
        <f t="shared" si="187"/>
        <v>#N/A</v>
      </c>
      <c r="GJ21" s="179" t="e">
        <f t="shared" si="188"/>
        <v>#N/A</v>
      </c>
      <c r="GK21" s="179" t="e">
        <f t="shared" si="189"/>
        <v>#N/A</v>
      </c>
      <c r="GL21" s="179" t="e">
        <f t="shared" si="190"/>
        <v>#N/A</v>
      </c>
      <c r="GM21" s="179" t="e">
        <f t="shared" si="191"/>
        <v>#N/A</v>
      </c>
      <c r="GN21" s="179" t="e">
        <f t="shared" si="192"/>
        <v>#N/A</v>
      </c>
      <c r="GO21" s="179" t="e">
        <f t="shared" si="193"/>
        <v>#N/A</v>
      </c>
      <c r="GP21" s="179" t="e">
        <f t="shared" si="194"/>
        <v>#N/A</v>
      </c>
      <c r="GQ21" s="179" t="e">
        <f t="shared" si="195"/>
        <v>#N/A</v>
      </c>
      <c r="GR21" s="179" t="e">
        <f t="shared" si="196"/>
        <v>#N/A</v>
      </c>
      <c r="GS21" s="179" t="e">
        <f t="shared" si="197"/>
        <v>#N/A</v>
      </c>
      <c r="GT21" s="179" t="e">
        <f t="shared" si="198"/>
        <v>#N/A</v>
      </c>
      <c r="GU21" s="179" t="e">
        <f t="shared" si="199"/>
        <v>#N/A</v>
      </c>
      <c r="GV21" s="179" t="e">
        <f t="shared" si="200"/>
        <v>#N/A</v>
      </c>
      <c r="GW21" s="179" t="e">
        <f t="shared" si="201"/>
        <v>#N/A</v>
      </c>
      <c r="GX21" s="179" t="e">
        <f t="shared" si="202"/>
        <v>#N/A</v>
      </c>
      <c r="GY21" s="179" t="e">
        <f t="shared" si="203"/>
        <v>#N/A</v>
      </c>
      <c r="GZ21" s="179" t="e">
        <f t="shared" si="204"/>
        <v>#N/A</v>
      </c>
      <c r="HA21" s="179" t="e">
        <f t="shared" si="205"/>
        <v>#N/A</v>
      </c>
      <c r="HB21" s="179" t="e">
        <f t="shared" si="206"/>
        <v>#N/A</v>
      </c>
      <c r="HC21" s="179" t="e">
        <f t="shared" si="207"/>
        <v>#N/A</v>
      </c>
      <c r="HD21" s="179" t="e">
        <f t="shared" si="208"/>
        <v>#N/A</v>
      </c>
      <c r="HE21" s="179" t="e">
        <f t="shared" si="209"/>
        <v>#N/A</v>
      </c>
      <c r="HF21" s="179" t="e">
        <f t="shared" si="210"/>
        <v>#N/A</v>
      </c>
      <c r="HG21" s="179" t="e">
        <f t="shared" si="211"/>
        <v>#N/A</v>
      </c>
      <c r="HH21" s="179" t="e">
        <f t="shared" si="212"/>
        <v>#N/A</v>
      </c>
      <c r="HI21" s="179" t="e">
        <f t="shared" si="213"/>
        <v>#N/A</v>
      </c>
      <c r="HJ21" s="179" t="e">
        <f t="shared" si="214"/>
        <v>#N/A</v>
      </c>
      <c r="HK21" s="179" t="e">
        <f t="shared" si="215"/>
        <v>#N/A</v>
      </c>
      <c r="HL21" s="179" t="e">
        <f t="shared" si="216"/>
        <v>#N/A</v>
      </c>
      <c r="HM21" s="179" t="e">
        <f t="shared" si="217"/>
        <v>#N/A</v>
      </c>
      <c r="HN21" s="179" t="e">
        <f t="shared" si="218"/>
        <v>#N/A</v>
      </c>
      <c r="HO21" s="179" t="e">
        <f t="shared" si="219"/>
        <v>#N/A</v>
      </c>
    </row>
    <row r="22" spans="1:223" hidden="1" x14ac:dyDescent="0.25">
      <c r="A22" s="4">
        <v>19</v>
      </c>
      <c r="B22" s="103"/>
      <c r="C22" s="103"/>
      <c r="D22" s="103"/>
      <c r="E22" s="38" t="str">
        <f t="shared" si="8"/>
        <v/>
      </c>
      <c r="F22" s="38" t="str">
        <f t="shared" si="9"/>
        <v/>
      </c>
      <c r="G22" s="81" t="str">
        <f t="shared" si="10"/>
        <v/>
      </c>
      <c r="H22" s="24"/>
      <c r="I22" s="61"/>
      <c r="J22" s="82" t="str">
        <f>IF(AND(B22&gt;0,C22&gt;0,D22&gt;0,NOT(ISBLANK(H22))),(D22-B22)*VLOOKUP(H22,VLookups!$A$2:$B$8,2,FALSE),"")</f>
        <v/>
      </c>
      <c r="K22" s="83" t="str">
        <f t="shared" si="11"/>
        <v/>
      </c>
      <c r="L22" s="103"/>
      <c r="M22" s="34" t="str">
        <f>IF(AND(L22&gt;0,C22&gt;0,J22&gt;0,NOT(ISBLANK(H22))),ABS(VLOOKUP($L$1,VLookups!$A$38:$B$39,2,FALSE)-_xlfn.NORM.DIST(L22,G22,J22,TRUE)),"")</f>
        <v/>
      </c>
      <c r="N22" s="102" t="str">
        <f>IF(AND($B22&gt;0,$C22&gt;0,$D22&gt;0,NOT(ISBLANK($H22))),_xlfn.NORM.INV(ABS(VLOOKUP($L$1,VLookups!$A$38:$B$39,2,FALSE)-N$3),$G22,$J22),"")</f>
        <v/>
      </c>
      <c r="O22" s="101" t="str">
        <f>IF(AND($B22&gt;0,$C22&gt;0,$D22&gt;0,NOT(ISBLANK($H22))),_xlfn.NORM.INV(ABS(VLOOKUP($L$1,VLookups!$A$38:$B$39,2,FALSE)-O$3),$G22,$J22),"")</f>
        <v/>
      </c>
      <c r="P22" s="102" t="str">
        <f>IF(AND($B22&gt;0,$C22&gt;0,$D22&gt;0,NOT(ISBLANK($H22))),_xlfn.NORM.INV(ABS(VLOOKUP($L$1,VLookups!$A$38:$B$39,2,FALSE)-P$3),$G22,$J22),"")</f>
        <v/>
      </c>
      <c r="Q22" s="101" t="str">
        <f>IF(AND($B22&gt;0,$C22&gt;0,$D22&gt;0,NOT(ISBLANK($H22))),_xlfn.NORM.INV(ABS(VLOOKUP($L$1,VLookups!$A$38:$B$39,2,FALSE)-Q$3),$G22,$J22),"")</f>
        <v/>
      </c>
      <c r="R22" s="102" t="str">
        <f>IF(AND($B22&gt;0,$C22&gt;0,$D22&gt;0,NOT(ISBLANK($H22))),_xlfn.NORM.INV(ABS(VLOOKUP($L$1,VLookups!$A$38:$B$39,2,FALSE)-R$3),$G22,$J22),"")</f>
        <v/>
      </c>
      <c r="S22" s="101" t="str">
        <f>IF(AND($B22&gt;0,$C22&gt;0,$D22&gt;0,NOT(ISBLANK($H22))),_xlfn.NORM.INV(ABS(VLOOKUP($L$1,VLookups!$A$38:$B$39,2,FALSE)-S$3),$G22,$J22),"")</f>
        <v/>
      </c>
      <c r="T22" s="5"/>
      <c r="U22" s="178" t="str">
        <f t="shared" si="12"/>
        <v/>
      </c>
      <c r="V22" s="52" t="str">
        <f t="shared" si="225"/>
        <v/>
      </c>
      <c r="W22" s="52" t="str">
        <f t="shared" si="225"/>
        <v/>
      </c>
      <c r="X22" s="52" t="str">
        <f t="shared" si="225"/>
        <v/>
      </c>
      <c r="Y22" s="52" t="str">
        <f t="shared" si="225"/>
        <v/>
      </c>
      <c r="Z22" s="52" t="str">
        <f t="shared" si="225"/>
        <v/>
      </c>
      <c r="AA22" s="52" t="str">
        <f t="shared" si="225"/>
        <v/>
      </c>
      <c r="AB22" s="52" t="str">
        <f t="shared" si="225"/>
        <v/>
      </c>
      <c r="AC22" s="52" t="str">
        <f t="shared" si="225"/>
        <v/>
      </c>
      <c r="AD22" s="52" t="str">
        <f t="shared" si="225"/>
        <v/>
      </c>
      <c r="AE22" s="52" t="str">
        <f t="shared" si="225"/>
        <v/>
      </c>
      <c r="AF22" s="52" t="str">
        <f t="shared" si="225"/>
        <v/>
      </c>
      <c r="AG22" s="52" t="str">
        <f t="shared" si="225"/>
        <v/>
      </c>
      <c r="AH22" s="52" t="str">
        <f t="shared" si="225"/>
        <v/>
      </c>
      <c r="AI22" s="52" t="str">
        <f t="shared" si="225"/>
        <v/>
      </c>
      <c r="AJ22" s="52" t="str">
        <f t="shared" si="225"/>
        <v/>
      </c>
      <c r="AK22" s="52" t="str">
        <f t="shared" si="225"/>
        <v/>
      </c>
      <c r="AL22" s="52" t="str">
        <f t="shared" si="225"/>
        <v/>
      </c>
      <c r="AM22" s="52" t="str">
        <f t="shared" si="225"/>
        <v/>
      </c>
      <c r="AN22" s="52" t="str">
        <f t="shared" si="225"/>
        <v/>
      </c>
      <c r="AO22" s="52" t="str">
        <f t="shared" si="225"/>
        <v/>
      </c>
      <c r="AP22" s="52" t="str">
        <f t="shared" si="14"/>
        <v/>
      </c>
      <c r="AQ22" s="52" t="str">
        <f t="shared" si="227"/>
        <v/>
      </c>
      <c r="AR22" s="52" t="str">
        <f t="shared" si="227"/>
        <v/>
      </c>
      <c r="AS22" s="52" t="str">
        <f t="shared" si="227"/>
        <v/>
      </c>
      <c r="AT22" s="52" t="str">
        <f t="shared" si="227"/>
        <v/>
      </c>
      <c r="AU22" s="52" t="str">
        <f t="shared" si="227"/>
        <v/>
      </c>
      <c r="AV22" s="52" t="str">
        <f t="shared" si="227"/>
        <v/>
      </c>
      <c r="AW22" s="52" t="str">
        <f t="shared" si="227"/>
        <v/>
      </c>
      <c r="AX22" s="52" t="str">
        <f t="shared" si="227"/>
        <v/>
      </c>
      <c r="AY22" s="52" t="str">
        <f t="shared" si="227"/>
        <v/>
      </c>
      <c r="AZ22" s="52" t="str">
        <f t="shared" si="227"/>
        <v/>
      </c>
      <c r="BA22" s="52" t="str">
        <f t="shared" si="227"/>
        <v/>
      </c>
      <c r="BB22" s="52" t="str">
        <f t="shared" si="227"/>
        <v/>
      </c>
      <c r="BC22" s="52" t="str">
        <f t="shared" si="227"/>
        <v/>
      </c>
      <c r="BD22" s="52" t="str">
        <f t="shared" si="227"/>
        <v/>
      </c>
      <c r="BE22" s="52" t="str">
        <f t="shared" si="227"/>
        <v/>
      </c>
      <c r="BF22" s="52" t="str">
        <f t="shared" si="227"/>
        <v/>
      </c>
      <c r="BG22" s="52" t="str">
        <f t="shared" si="227"/>
        <v/>
      </c>
      <c r="BH22" s="52" t="str">
        <f t="shared" si="227"/>
        <v/>
      </c>
      <c r="BI22" s="52" t="str">
        <f t="shared" si="227"/>
        <v/>
      </c>
      <c r="BJ22" s="52" t="str">
        <f t="shared" si="227"/>
        <v/>
      </c>
      <c r="BK22" s="52" t="str">
        <f t="shared" si="227"/>
        <v/>
      </c>
      <c r="BL22" s="52" t="str">
        <f t="shared" si="227"/>
        <v/>
      </c>
      <c r="BM22" s="52" t="str">
        <f t="shared" si="227"/>
        <v/>
      </c>
      <c r="BN22" s="52" t="str">
        <f t="shared" si="227"/>
        <v/>
      </c>
      <c r="BO22" s="52" t="str">
        <f t="shared" si="227"/>
        <v/>
      </c>
      <c r="BP22" s="52" t="str">
        <f t="shared" si="227"/>
        <v/>
      </c>
      <c r="BQ22" s="52" t="str">
        <f t="shared" si="227"/>
        <v/>
      </c>
      <c r="BR22" s="52" t="str">
        <f t="shared" si="227"/>
        <v/>
      </c>
      <c r="BS22" s="52" t="str">
        <f t="shared" si="227"/>
        <v/>
      </c>
      <c r="BT22" s="52" t="str">
        <f t="shared" si="227"/>
        <v/>
      </c>
      <c r="BU22" s="52" t="str">
        <f t="shared" si="227"/>
        <v/>
      </c>
      <c r="BV22" s="52" t="str">
        <f t="shared" si="227"/>
        <v/>
      </c>
      <c r="BW22" s="52" t="str">
        <f t="shared" si="227"/>
        <v/>
      </c>
      <c r="BX22" s="52" t="str">
        <f t="shared" si="227"/>
        <v/>
      </c>
      <c r="BY22" s="52" t="str">
        <f t="shared" si="227"/>
        <v/>
      </c>
      <c r="BZ22" s="52" t="str">
        <f t="shared" si="227"/>
        <v/>
      </c>
      <c r="CA22" s="52" t="str">
        <f t="shared" si="227"/>
        <v/>
      </c>
      <c r="CB22" s="52" t="str">
        <f t="shared" si="227"/>
        <v/>
      </c>
      <c r="CC22" s="52" t="str">
        <f t="shared" si="227"/>
        <v/>
      </c>
      <c r="CD22" s="52" t="str">
        <f t="shared" si="227"/>
        <v/>
      </c>
      <c r="CE22" s="52" t="str">
        <f t="shared" si="227"/>
        <v/>
      </c>
      <c r="CF22" s="52" t="str">
        <f t="shared" si="227"/>
        <v/>
      </c>
      <c r="CG22" s="52" t="str">
        <f t="shared" si="227"/>
        <v/>
      </c>
      <c r="CH22" s="52" t="str">
        <f t="shared" si="227"/>
        <v/>
      </c>
      <c r="CI22" s="52" t="str">
        <f t="shared" si="227"/>
        <v/>
      </c>
      <c r="CJ22" s="52" t="str">
        <f t="shared" si="227"/>
        <v/>
      </c>
      <c r="CK22" s="52" t="str">
        <f t="shared" si="227"/>
        <v/>
      </c>
      <c r="CL22" s="52" t="str">
        <f t="shared" si="227"/>
        <v/>
      </c>
      <c r="CM22" s="52" t="str">
        <f t="shared" si="227"/>
        <v/>
      </c>
      <c r="CN22" s="52" t="str">
        <f t="shared" si="227"/>
        <v/>
      </c>
      <c r="CO22" s="52" t="str">
        <f t="shared" si="227"/>
        <v/>
      </c>
      <c r="CP22" s="52" t="str">
        <f t="shared" si="227"/>
        <v/>
      </c>
      <c r="CQ22" s="52" t="str">
        <f t="shared" si="227"/>
        <v/>
      </c>
      <c r="CR22" s="52" t="str">
        <f t="shared" si="227"/>
        <v/>
      </c>
      <c r="CS22" s="52" t="str">
        <f t="shared" si="227"/>
        <v/>
      </c>
      <c r="CT22" s="52" t="str">
        <f t="shared" si="227"/>
        <v/>
      </c>
      <c r="CU22" s="52" t="str">
        <f t="shared" si="227"/>
        <v/>
      </c>
      <c r="CV22" s="52" t="str">
        <f t="shared" si="227"/>
        <v/>
      </c>
      <c r="CW22" s="52" t="str">
        <f t="shared" si="227"/>
        <v/>
      </c>
      <c r="CX22" s="52" t="str">
        <f t="shared" si="227"/>
        <v/>
      </c>
      <c r="CY22" s="52" t="str">
        <f t="shared" si="227"/>
        <v/>
      </c>
      <c r="CZ22" s="52" t="str">
        <f t="shared" si="227"/>
        <v/>
      </c>
      <c r="DA22" s="52" t="str">
        <f t="shared" si="227"/>
        <v/>
      </c>
      <c r="DB22" s="52" t="str">
        <f t="shared" si="227"/>
        <v/>
      </c>
      <c r="DC22" s="52" t="str">
        <f t="shared" si="226"/>
        <v/>
      </c>
      <c r="DD22" s="52" t="str">
        <f t="shared" si="226"/>
        <v/>
      </c>
      <c r="DE22" s="52" t="str">
        <f t="shared" si="226"/>
        <v/>
      </c>
      <c r="DF22" s="52" t="str">
        <f t="shared" si="226"/>
        <v/>
      </c>
      <c r="DG22" s="52" t="str">
        <f t="shared" si="226"/>
        <v/>
      </c>
      <c r="DH22" s="52" t="str">
        <f t="shared" si="226"/>
        <v/>
      </c>
      <c r="DI22" s="52" t="str">
        <f t="shared" si="226"/>
        <v/>
      </c>
      <c r="DJ22" s="52" t="str">
        <f t="shared" si="226"/>
        <v/>
      </c>
      <c r="DK22" s="52" t="str">
        <f t="shared" si="226"/>
        <v/>
      </c>
      <c r="DL22" s="52" t="str">
        <f t="shared" si="226"/>
        <v/>
      </c>
      <c r="DM22" s="52" t="str">
        <f t="shared" si="226"/>
        <v/>
      </c>
      <c r="DN22" s="52" t="str">
        <f t="shared" si="226"/>
        <v/>
      </c>
      <c r="DO22" s="52" t="str">
        <f t="shared" si="226"/>
        <v/>
      </c>
      <c r="DP22" s="52" t="str">
        <f t="shared" si="226"/>
        <v/>
      </c>
      <c r="DQ22" s="52" t="str">
        <f t="shared" si="226"/>
        <v/>
      </c>
      <c r="DR22" s="52" t="str">
        <f t="shared" si="226"/>
        <v/>
      </c>
      <c r="DS22" s="179" t="e">
        <f t="shared" si="119"/>
        <v>#N/A</v>
      </c>
      <c r="DT22" s="179" t="e">
        <f t="shared" si="120"/>
        <v>#N/A</v>
      </c>
      <c r="DU22" s="179" t="e">
        <f t="shared" si="121"/>
        <v>#N/A</v>
      </c>
      <c r="DV22" s="179" t="e">
        <f t="shared" si="122"/>
        <v>#N/A</v>
      </c>
      <c r="DW22" s="179" t="e">
        <f t="shared" si="123"/>
        <v>#N/A</v>
      </c>
      <c r="DX22" s="179" t="e">
        <f t="shared" si="124"/>
        <v>#N/A</v>
      </c>
      <c r="DY22" s="179" t="e">
        <f t="shared" si="125"/>
        <v>#N/A</v>
      </c>
      <c r="DZ22" s="179" t="e">
        <f t="shared" si="126"/>
        <v>#N/A</v>
      </c>
      <c r="EA22" s="179" t="e">
        <f t="shared" si="127"/>
        <v>#N/A</v>
      </c>
      <c r="EB22" s="179" t="e">
        <f t="shared" si="128"/>
        <v>#N/A</v>
      </c>
      <c r="EC22" s="179" t="e">
        <f t="shared" si="129"/>
        <v>#N/A</v>
      </c>
      <c r="ED22" s="179" t="e">
        <f t="shared" si="130"/>
        <v>#N/A</v>
      </c>
      <c r="EE22" s="179" t="e">
        <f t="shared" si="131"/>
        <v>#N/A</v>
      </c>
      <c r="EF22" s="179" t="e">
        <f t="shared" si="132"/>
        <v>#N/A</v>
      </c>
      <c r="EG22" s="179" t="e">
        <f t="shared" si="133"/>
        <v>#N/A</v>
      </c>
      <c r="EH22" s="179" t="e">
        <f t="shared" si="134"/>
        <v>#N/A</v>
      </c>
      <c r="EI22" s="179" t="e">
        <f t="shared" si="135"/>
        <v>#N/A</v>
      </c>
      <c r="EJ22" s="179" t="e">
        <f t="shared" si="136"/>
        <v>#N/A</v>
      </c>
      <c r="EK22" s="179" t="e">
        <f t="shared" si="137"/>
        <v>#N/A</v>
      </c>
      <c r="EL22" s="179" t="e">
        <f t="shared" si="138"/>
        <v>#N/A</v>
      </c>
      <c r="EM22" s="179" t="e">
        <f t="shared" si="139"/>
        <v>#N/A</v>
      </c>
      <c r="EN22" s="179" t="e">
        <f t="shared" si="140"/>
        <v>#N/A</v>
      </c>
      <c r="EO22" s="179" t="e">
        <f t="shared" si="141"/>
        <v>#N/A</v>
      </c>
      <c r="EP22" s="179" t="e">
        <f t="shared" si="142"/>
        <v>#N/A</v>
      </c>
      <c r="EQ22" s="179" t="e">
        <f t="shared" si="143"/>
        <v>#N/A</v>
      </c>
      <c r="ER22" s="179" t="e">
        <f t="shared" si="144"/>
        <v>#N/A</v>
      </c>
      <c r="ES22" s="179" t="e">
        <f t="shared" si="145"/>
        <v>#N/A</v>
      </c>
      <c r="ET22" s="179" t="e">
        <f t="shared" si="146"/>
        <v>#N/A</v>
      </c>
      <c r="EU22" s="179" t="e">
        <f t="shared" si="147"/>
        <v>#N/A</v>
      </c>
      <c r="EV22" s="179" t="e">
        <f t="shared" si="148"/>
        <v>#N/A</v>
      </c>
      <c r="EW22" s="179" t="e">
        <f t="shared" si="149"/>
        <v>#N/A</v>
      </c>
      <c r="EX22" s="179" t="e">
        <f t="shared" si="150"/>
        <v>#N/A</v>
      </c>
      <c r="EY22" s="179" t="e">
        <f t="shared" si="151"/>
        <v>#N/A</v>
      </c>
      <c r="EZ22" s="179" t="e">
        <f t="shared" si="152"/>
        <v>#N/A</v>
      </c>
      <c r="FA22" s="179" t="e">
        <f t="shared" si="153"/>
        <v>#N/A</v>
      </c>
      <c r="FB22" s="179" t="e">
        <f t="shared" si="154"/>
        <v>#N/A</v>
      </c>
      <c r="FC22" s="179" t="e">
        <f t="shared" si="155"/>
        <v>#N/A</v>
      </c>
      <c r="FD22" s="179" t="e">
        <f t="shared" si="156"/>
        <v>#N/A</v>
      </c>
      <c r="FE22" s="179" t="e">
        <f t="shared" si="157"/>
        <v>#N/A</v>
      </c>
      <c r="FF22" s="179" t="e">
        <f t="shared" si="158"/>
        <v>#N/A</v>
      </c>
      <c r="FG22" s="179" t="e">
        <f t="shared" si="159"/>
        <v>#N/A</v>
      </c>
      <c r="FH22" s="179" t="e">
        <f t="shared" si="160"/>
        <v>#N/A</v>
      </c>
      <c r="FI22" s="179" t="e">
        <f t="shared" si="161"/>
        <v>#N/A</v>
      </c>
      <c r="FJ22" s="179" t="e">
        <f t="shared" si="162"/>
        <v>#N/A</v>
      </c>
      <c r="FK22" s="179" t="e">
        <f t="shared" si="163"/>
        <v>#N/A</v>
      </c>
      <c r="FL22" s="179" t="e">
        <f t="shared" si="164"/>
        <v>#N/A</v>
      </c>
      <c r="FM22" s="179" t="e">
        <f t="shared" si="165"/>
        <v>#N/A</v>
      </c>
      <c r="FN22" s="179" t="e">
        <f t="shared" si="166"/>
        <v>#N/A</v>
      </c>
      <c r="FO22" s="179" t="e">
        <f t="shared" si="167"/>
        <v>#N/A</v>
      </c>
      <c r="FP22" s="179" t="e">
        <f t="shared" si="168"/>
        <v>#N/A</v>
      </c>
      <c r="FQ22" s="179" t="e">
        <f t="shared" si="169"/>
        <v>#N/A</v>
      </c>
      <c r="FR22" s="179" t="e">
        <f t="shared" si="170"/>
        <v>#N/A</v>
      </c>
      <c r="FS22" s="179" t="e">
        <f t="shared" si="171"/>
        <v>#N/A</v>
      </c>
      <c r="FT22" s="179" t="e">
        <f t="shared" si="172"/>
        <v>#N/A</v>
      </c>
      <c r="FU22" s="179" t="e">
        <f t="shared" si="173"/>
        <v>#N/A</v>
      </c>
      <c r="FV22" s="179" t="e">
        <f t="shared" si="174"/>
        <v>#N/A</v>
      </c>
      <c r="FW22" s="179" t="e">
        <f t="shared" si="175"/>
        <v>#N/A</v>
      </c>
      <c r="FX22" s="179" t="e">
        <f t="shared" si="176"/>
        <v>#N/A</v>
      </c>
      <c r="FY22" s="179" t="e">
        <f t="shared" si="177"/>
        <v>#N/A</v>
      </c>
      <c r="FZ22" s="179" t="e">
        <f t="shared" si="178"/>
        <v>#N/A</v>
      </c>
      <c r="GA22" s="179" t="e">
        <f t="shared" si="179"/>
        <v>#N/A</v>
      </c>
      <c r="GB22" s="179" t="e">
        <f t="shared" si="180"/>
        <v>#N/A</v>
      </c>
      <c r="GC22" s="179" t="e">
        <f t="shared" si="181"/>
        <v>#N/A</v>
      </c>
      <c r="GD22" s="179" t="e">
        <f t="shared" si="182"/>
        <v>#N/A</v>
      </c>
      <c r="GE22" s="179" t="e">
        <f t="shared" si="183"/>
        <v>#N/A</v>
      </c>
      <c r="GF22" s="179" t="e">
        <f t="shared" si="184"/>
        <v>#N/A</v>
      </c>
      <c r="GG22" s="179" t="e">
        <f t="shared" si="185"/>
        <v>#N/A</v>
      </c>
      <c r="GH22" s="179" t="e">
        <f t="shared" si="186"/>
        <v>#N/A</v>
      </c>
      <c r="GI22" s="179" t="e">
        <f t="shared" si="187"/>
        <v>#N/A</v>
      </c>
      <c r="GJ22" s="179" t="e">
        <f t="shared" si="188"/>
        <v>#N/A</v>
      </c>
      <c r="GK22" s="179" t="e">
        <f t="shared" si="189"/>
        <v>#N/A</v>
      </c>
      <c r="GL22" s="179" t="e">
        <f t="shared" si="190"/>
        <v>#N/A</v>
      </c>
      <c r="GM22" s="179" t="e">
        <f t="shared" si="191"/>
        <v>#N/A</v>
      </c>
      <c r="GN22" s="179" t="e">
        <f t="shared" si="192"/>
        <v>#N/A</v>
      </c>
      <c r="GO22" s="179" t="e">
        <f t="shared" si="193"/>
        <v>#N/A</v>
      </c>
      <c r="GP22" s="179" t="e">
        <f t="shared" si="194"/>
        <v>#N/A</v>
      </c>
      <c r="GQ22" s="179" t="e">
        <f t="shared" si="195"/>
        <v>#N/A</v>
      </c>
      <c r="GR22" s="179" t="e">
        <f t="shared" si="196"/>
        <v>#N/A</v>
      </c>
      <c r="GS22" s="179" t="e">
        <f t="shared" si="197"/>
        <v>#N/A</v>
      </c>
      <c r="GT22" s="179" t="e">
        <f t="shared" si="198"/>
        <v>#N/A</v>
      </c>
      <c r="GU22" s="179" t="e">
        <f t="shared" si="199"/>
        <v>#N/A</v>
      </c>
      <c r="GV22" s="179" t="e">
        <f t="shared" si="200"/>
        <v>#N/A</v>
      </c>
      <c r="GW22" s="179" t="e">
        <f t="shared" si="201"/>
        <v>#N/A</v>
      </c>
      <c r="GX22" s="179" t="e">
        <f t="shared" si="202"/>
        <v>#N/A</v>
      </c>
      <c r="GY22" s="179" t="e">
        <f t="shared" si="203"/>
        <v>#N/A</v>
      </c>
      <c r="GZ22" s="179" t="e">
        <f t="shared" si="204"/>
        <v>#N/A</v>
      </c>
      <c r="HA22" s="179" t="e">
        <f t="shared" si="205"/>
        <v>#N/A</v>
      </c>
      <c r="HB22" s="179" t="e">
        <f t="shared" si="206"/>
        <v>#N/A</v>
      </c>
      <c r="HC22" s="179" t="e">
        <f t="shared" si="207"/>
        <v>#N/A</v>
      </c>
      <c r="HD22" s="179" t="e">
        <f t="shared" si="208"/>
        <v>#N/A</v>
      </c>
      <c r="HE22" s="179" t="e">
        <f t="shared" si="209"/>
        <v>#N/A</v>
      </c>
      <c r="HF22" s="179" t="e">
        <f t="shared" si="210"/>
        <v>#N/A</v>
      </c>
      <c r="HG22" s="179" t="e">
        <f t="shared" si="211"/>
        <v>#N/A</v>
      </c>
      <c r="HH22" s="179" t="e">
        <f t="shared" si="212"/>
        <v>#N/A</v>
      </c>
      <c r="HI22" s="179" t="e">
        <f t="shared" si="213"/>
        <v>#N/A</v>
      </c>
      <c r="HJ22" s="179" t="e">
        <f t="shared" si="214"/>
        <v>#N/A</v>
      </c>
      <c r="HK22" s="179" t="e">
        <f t="shared" si="215"/>
        <v>#N/A</v>
      </c>
      <c r="HL22" s="179" t="e">
        <f t="shared" si="216"/>
        <v>#N/A</v>
      </c>
      <c r="HM22" s="179" t="e">
        <f t="shared" si="217"/>
        <v>#N/A</v>
      </c>
      <c r="HN22" s="179" t="e">
        <f t="shared" si="218"/>
        <v>#N/A</v>
      </c>
      <c r="HO22" s="179" t="e">
        <f t="shared" si="219"/>
        <v>#N/A</v>
      </c>
    </row>
    <row r="23" spans="1:223" hidden="1" x14ac:dyDescent="0.25">
      <c r="A23" s="4">
        <v>20</v>
      </c>
      <c r="B23" s="103"/>
      <c r="C23" s="103"/>
      <c r="D23" s="103"/>
      <c r="E23" s="38" t="str">
        <f t="shared" si="8"/>
        <v/>
      </c>
      <c r="F23" s="38" t="str">
        <f t="shared" si="9"/>
        <v/>
      </c>
      <c r="G23" s="81" t="str">
        <f t="shared" si="10"/>
        <v/>
      </c>
      <c r="H23" s="24"/>
      <c r="I23" s="61"/>
      <c r="J23" s="82" t="str">
        <f>IF(AND(B23&gt;0,C23&gt;0,D23&gt;0,NOT(ISBLANK(H23))),(D23-B23)*VLOOKUP(H23,VLookups!$A$2:$B$8,2,FALSE),"")</f>
        <v/>
      </c>
      <c r="K23" s="83" t="str">
        <f t="shared" si="11"/>
        <v/>
      </c>
      <c r="L23" s="103"/>
      <c r="M23" s="34" t="str">
        <f>IF(AND(L23&gt;0,C23&gt;0,J23&gt;0,NOT(ISBLANK(H23))),ABS(VLOOKUP($L$1,VLookups!$A$38:$B$39,2,FALSE)-_xlfn.NORM.DIST(L23,G23,J23,TRUE)),"")</f>
        <v/>
      </c>
      <c r="N23" s="102" t="str">
        <f>IF(AND($B23&gt;0,$C23&gt;0,$D23&gt;0,NOT(ISBLANK($H23))),_xlfn.NORM.INV(ABS(VLOOKUP($L$1,VLookups!$A$38:$B$39,2,FALSE)-N$3),$G23,$J23),"")</f>
        <v/>
      </c>
      <c r="O23" s="101" t="str">
        <f>IF(AND($B23&gt;0,$C23&gt;0,$D23&gt;0,NOT(ISBLANK($H23))),_xlfn.NORM.INV(ABS(VLOOKUP($L$1,VLookups!$A$38:$B$39,2,FALSE)-O$3),$G23,$J23),"")</f>
        <v/>
      </c>
      <c r="P23" s="102" t="str">
        <f>IF(AND($B23&gt;0,$C23&gt;0,$D23&gt;0,NOT(ISBLANK($H23))),_xlfn.NORM.INV(ABS(VLOOKUP($L$1,VLookups!$A$38:$B$39,2,FALSE)-P$3),$G23,$J23),"")</f>
        <v/>
      </c>
      <c r="Q23" s="101" t="str">
        <f>IF(AND($B23&gt;0,$C23&gt;0,$D23&gt;0,NOT(ISBLANK($H23))),_xlfn.NORM.INV(ABS(VLOOKUP($L$1,VLookups!$A$38:$B$39,2,FALSE)-Q$3),$G23,$J23),"")</f>
        <v/>
      </c>
      <c r="R23" s="102" t="str">
        <f>IF(AND($B23&gt;0,$C23&gt;0,$D23&gt;0,NOT(ISBLANK($H23))),_xlfn.NORM.INV(ABS(VLOOKUP($L$1,VLookups!$A$38:$B$39,2,FALSE)-R$3),$G23,$J23),"")</f>
        <v/>
      </c>
      <c r="S23" s="101" t="str">
        <f>IF(AND($B23&gt;0,$C23&gt;0,$D23&gt;0,NOT(ISBLANK($H23))),_xlfn.NORM.INV(ABS(VLOOKUP($L$1,VLookups!$A$38:$B$39,2,FALSE)-S$3),$G23,$J23),"")</f>
        <v/>
      </c>
      <c r="T23" s="5"/>
      <c r="U23" s="178" t="str">
        <f t="shared" si="12"/>
        <v/>
      </c>
      <c r="V23" s="52" t="str">
        <f t="shared" si="225"/>
        <v/>
      </c>
      <c r="W23" s="52" t="str">
        <f t="shared" si="225"/>
        <v/>
      </c>
      <c r="X23" s="52" t="str">
        <f t="shared" si="225"/>
        <v/>
      </c>
      <c r="Y23" s="52" t="str">
        <f t="shared" si="225"/>
        <v/>
      </c>
      <c r="Z23" s="52" t="str">
        <f t="shared" si="225"/>
        <v/>
      </c>
      <c r="AA23" s="52" t="str">
        <f t="shared" si="225"/>
        <v/>
      </c>
      <c r="AB23" s="52" t="str">
        <f t="shared" si="225"/>
        <v/>
      </c>
      <c r="AC23" s="52" t="str">
        <f t="shared" si="225"/>
        <v/>
      </c>
      <c r="AD23" s="52" t="str">
        <f t="shared" si="225"/>
        <v/>
      </c>
      <c r="AE23" s="52" t="str">
        <f t="shared" si="225"/>
        <v/>
      </c>
      <c r="AF23" s="52" t="str">
        <f t="shared" si="225"/>
        <v/>
      </c>
      <c r="AG23" s="52" t="str">
        <f t="shared" si="225"/>
        <v/>
      </c>
      <c r="AH23" s="52" t="str">
        <f t="shared" si="225"/>
        <v/>
      </c>
      <c r="AI23" s="52" t="str">
        <f t="shared" si="225"/>
        <v/>
      </c>
      <c r="AJ23" s="52" t="str">
        <f t="shared" si="225"/>
        <v/>
      </c>
      <c r="AK23" s="52" t="str">
        <f t="shared" si="225"/>
        <v/>
      </c>
      <c r="AL23" s="52" t="str">
        <f t="shared" si="225"/>
        <v/>
      </c>
      <c r="AM23" s="52" t="str">
        <f t="shared" si="225"/>
        <v/>
      </c>
      <c r="AN23" s="52" t="str">
        <f t="shared" si="225"/>
        <v/>
      </c>
      <c r="AO23" s="52" t="str">
        <f t="shared" si="225"/>
        <v/>
      </c>
      <c r="AP23" s="52" t="str">
        <f t="shared" si="14"/>
        <v/>
      </c>
      <c r="AQ23" s="52" t="str">
        <f t="shared" si="227"/>
        <v/>
      </c>
      <c r="AR23" s="52" t="str">
        <f t="shared" si="227"/>
        <v/>
      </c>
      <c r="AS23" s="52" t="str">
        <f t="shared" si="227"/>
        <v/>
      </c>
      <c r="AT23" s="52" t="str">
        <f t="shared" si="227"/>
        <v/>
      </c>
      <c r="AU23" s="52" t="str">
        <f t="shared" si="227"/>
        <v/>
      </c>
      <c r="AV23" s="52" t="str">
        <f t="shared" si="227"/>
        <v/>
      </c>
      <c r="AW23" s="52" t="str">
        <f t="shared" si="227"/>
        <v/>
      </c>
      <c r="AX23" s="52" t="str">
        <f t="shared" si="227"/>
        <v/>
      </c>
      <c r="AY23" s="52" t="str">
        <f t="shared" si="227"/>
        <v/>
      </c>
      <c r="AZ23" s="52" t="str">
        <f t="shared" si="227"/>
        <v/>
      </c>
      <c r="BA23" s="52" t="str">
        <f t="shared" si="227"/>
        <v/>
      </c>
      <c r="BB23" s="52" t="str">
        <f t="shared" si="227"/>
        <v/>
      </c>
      <c r="BC23" s="52" t="str">
        <f t="shared" si="227"/>
        <v/>
      </c>
      <c r="BD23" s="52" t="str">
        <f t="shared" si="227"/>
        <v/>
      </c>
      <c r="BE23" s="52" t="str">
        <f t="shared" si="227"/>
        <v/>
      </c>
      <c r="BF23" s="52" t="str">
        <f t="shared" si="227"/>
        <v/>
      </c>
      <c r="BG23" s="52" t="str">
        <f t="shared" si="227"/>
        <v/>
      </c>
      <c r="BH23" s="52" t="str">
        <f t="shared" si="227"/>
        <v/>
      </c>
      <c r="BI23" s="52" t="str">
        <f t="shared" si="227"/>
        <v/>
      </c>
      <c r="BJ23" s="52" t="str">
        <f t="shared" si="227"/>
        <v/>
      </c>
      <c r="BK23" s="52" t="str">
        <f t="shared" si="227"/>
        <v/>
      </c>
      <c r="BL23" s="52" t="str">
        <f t="shared" si="227"/>
        <v/>
      </c>
      <c r="BM23" s="52" t="str">
        <f t="shared" si="227"/>
        <v/>
      </c>
      <c r="BN23" s="52" t="str">
        <f t="shared" si="227"/>
        <v/>
      </c>
      <c r="BO23" s="52" t="str">
        <f t="shared" si="227"/>
        <v/>
      </c>
      <c r="BP23" s="52" t="str">
        <f t="shared" si="227"/>
        <v/>
      </c>
      <c r="BQ23" s="52" t="str">
        <f t="shared" si="227"/>
        <v/>
      </c>
      <c r="BR23" s="52" t="str">
        <f t="shared" si="227"/>
        <v/>
      </c>
      <c r="BS23" s="52" t="str">
        <f t="shared" si="227"/>
        <v/>
      </c>
      <c r="BT23" s="52" t="str">
        <f t="shared" si="227"/>
        <v/>
      </c>
      <c r="BU23" s="52" t="str">
        <f t="shared" si="227"/>
        <v/>
      </c>
      <c r="BV23" s="52" t="str">
        <f t="shared" si="227"/>
        <v/>
      </c>
      <c r="BW23" s="52" t="str">
        <f t="shared" si="227"/>
        <v/>
      </c>
      <c r="BX23" s="52" t="str">
        <f t="shared" si="227"/>
        <v/>
      </c>
      <c r="BY23" s="52" t="str">
        <f t="shared" si="227"/>
        <v/>
      </c>
      <c r="BZ23" s="52" t="str">
        <f t="shared" si="227"/>
        <v/>
      </c>
      <c r="CA23" s="52" t="str">
        <f t="shared" si="227"/>
        <v/>
      </c>
      <c r="CB23" s="52" t="str">
        <f t="shared" si="227"/>
        <v/>
      </c>
      <c r="CC23" s="52" t="str">
        <f t="shared" si="227"/>
        <v/>
      </c>
      <c r="CD23" s="52" t="str">
        <f t="shared" si="227"/>
        <v/>
      </c>
      <c r="CE23" s="52" t="str">
        <f t="shared" si="227"/>
        <v/>
      </c>
      <c r="CF23" s="52" t="str">
        <f t="shared" si="227"/>
        <v/>
      </c>
      <c r="CG23" s="52" t="str">
        <f t="shared" si="227"/>
        <v/>
      </c>
      <c r="CH23" s="52" t="str">
        <f t="shared" si="227"/>
        <v/>
      </c>
      <c r="CI23" s="52" t="str">
        <f t="shared" si="227"/>
        <v/>
      </c>
      <c r="CJ23" s="52" t="str">
        <f t="shared" si="227"/>
        <v/>
      </c>
      <c r="CK23" s="52" t="str">
        <f t="shared" si="227"/>
        <v/>
      </c>
      <c r="CL23" s="52" t="str">
        <f t="shared" si="227"/>
        <v/>
      </c>
      <c r="CM23" s="52" t="str">
        <f t="shared" si="227"/>
        <v/>
      </c>
      <c r="CN23" s="52" t="str">
        <f t="shared" si="227"/>
        <v/>
      </c>
      <c r="CO23" s="52" t="str">
        <f t="shared" si="227"/>
        <v/>
      </c>
      <c r="CP23" s="52" t="str">
        <f t="shared" si="227"/>
        <v/>
      </c>
      <c r="CQ23" s="52" t="str">
        <f t="shared" si="227"/>
        <v/>
      </c>
      <c r="CR23" s="52" t="str">
        <f t="shared" si="227"/>
        <v/>
      </c>
      <c r="CS23" s="52" t="str">
        <f t="shared" si="227"/>
        <v/>
      </c>
      <c r="CT23" s="52" t="str">
        <f t="shared" si="227"/>
        <v/>
      </c>
      <c r="CU23" s="52" t="str">
        <f t="shared" si="227"/>
        <v/>
      </c>
      <c r="CV23" s="52" t="str">
        <f t="shared" si="227"/>
        <v/>
      </c>
      <c r="CW23" s="52" t="str">
        <f t="shared" si="227"/>
        <v/>
      </c>
      <c r="CX23" s="52" t="str">
        <f t="shared" si="227"/>
        <v/>
      </c>
      <c r="CY23" s="52" t="str">
        <f t="shared" si="227"/>
        <v/>
      </c>
      <c r="CZ23" s="52" t="str">
        <f t="shared" si="227"/>
        <v/>
      </c>
      <c r="DA23" s="52" t="str">
        <f t="shared" si="227"/>
        <v/>
      </c>
      <c r="DB23" s="52" t="str">
        <f t="shared" si="227"/>
        <v/>
      </c>
      <c r="DC23" s="52" t="str">
        <f t="shared" si="226"/>
        <v/>
      </c>
      <c r="DD23" s="52" t="str">
        <f t="shared" si="226"/>
        <v/>
      </c>
      <c r="DE23" s="52" t="str">
        <f t="shared" si="226"/>
        <v/>
      </c>
      <c r="DF23" s="52" t="str">
        <f t="shared" si="226"/>
        <v/>
      </c>
      <c r="DG23" s="52" t="str">
        <f t="shared" si="226"/>
        <v/>
      </c>
      <c r="DH23" s="52" t="str">
        <f t="shared" si="226"/>
        <v/>
      </c>
      <c r="DI23" s="52" t="str">
        <f t="shared" si="226"/>
        <v/>
      </c>
      <c r="DJ23" s="52" t="str">
        <f t="shared" si="226"/>
        <v/>
      </c>
      <c r="DK23" s="52" t="str">
        <f t="shared" si="226"/>
        <v/>
      </c>
      <c r="DL23" s="52" t="str">
        <f t="shared" si="226"/>
        <v/>
      </c>
      <c r="DM23" s="52" t="str">
        <f t="shared" si="226"/>
        <v/>
      </c>
      <c r="DN23" s="52" t="str">
        <f t="shared" si="226"/>
        <v/>
      </c>
      <c r="DO23" s="52" t="str">
        <f t="shared" si="226"/>
        <v/>
      </c>
      <c r="DP23" s="52" t="str">
        <f t="shared" si="226"/>
        <v/>
      </c>
      <c r="DQ23" s="52" t="str">
        <f t="shared" si="226"/>
        <v/>
      </c>
      <c r="DR23" s="52" t="str">
        <f t="shared" si="226"/>
        <v/>
      </c>
      <c r="DS23" s="179" t="e">
        <f t="shared" si="119"/>
        <v>#N/A</v>
      </c>
      <c r="DT23" s="179" t="e">
        <f t="shared" si="120"/>
        <v>#N/A</v>
      </c>
      <c r="DU23" s="179" t="e">
        <f t="shared" si="121"/>
        <v>#N/A</v>
      </c>
      <c r="DV23" s="179" t="e">
        <f t="shared" si="122"/>
        <v>#N/A</v>
      </c>
      <c r="DW23" s="179" t="e">
        <f t="shared" si="123"/>
        <v>#N/A</v>
      </c>
      <c r="DX23" s="179" t="e">
        <f t="shared" si="124"/>
        <v>#N/A</v>
      </c>
      <c r="DY23" s="179" t="e">
        <f t="shared" si="125"/>
        <v>#N/A</v>
      </c>
      <c r="DZ23" s="179" t="e">
        <f t="shared" si="126"/>
        <v>#N/A</v>
      </c>
      <c r="EA23" s="179" t="e">
        <f t="shared" si="127"/>
        <v>#N/A</v>
      </c>
      <c r="EB23" s="179" t="e">
        <f t="shared" si="128"/>
        <v>#N/A</v>
      </c>
      <c r="EC23" s="179" t="e">
        <f t="shared" si="129"/>
        <v>#N/A</v>
      </c>
      <c r="ED23" s="179" t="e">
        <f t="shared" si="130"/>
        <v>#N/A</v>
      </c>
      <c r="EE23" s="179" t="e">
        <f t="shared" si="131"/>
        <v>#N/A</v>
      </c>
      <c r="EF23" s="179" t="e">
        <f t="shared" si="132"/>
        <v>#N/A</v>
      </c>
      <c r="EG23" s="179" t="e">
        <f t="shared" si="133"/>
        <v>#N/A</v>
      </c>
      <c r="EH23" s="179" t="e">
        <f t="shared" si="134"/>
        <v>#N/A</v>
      </c>
      <c r="EI23" s="179" t="e">
        <f t="shared" si="135"/>
        <v>#N/A</v>
      </c>
      <c r="EJ23" s="179" t="e">
        <f t="shared" si="136"/>
        <v>#N/A</v>
      </c>
      <c r="EK23" s="179" t="e">
        <f t="shared" si="137"/>
        <v>#N/A</v>
      </c>
      <c r="EL23" s="179" t="e">
        <f t="shared" si="138"/>
        <v>#N/A</v>
      </c>
      <c r="EM23" s="179" t="e">
        <f t="shared" si="139"/>
        <v>#N/A</v>
      </c>
      <c r="EN23" s="179" t="e">
        <f t="shared" si="140"/>
        <v>#N/A</v>
      </c>
      <c r="EO23" s="179" t="e">
        <f t="shared" si="141"/>
        <v>#N/A</v>
      </c>
      <c r="EP23" s="179" t="e">
        <f t="shared" si="142"/>
        <v>#N/A</v>
      </c>
      <c r="EQ23" s="179" t="e">
        <f t="shared" si="143"/>
        <v>#N/A</v>
      </c>
      <c r="ER23" s="179" t="e">
        <f t="shared" si="144"/>
        <v>#N/A</v>
      </c>
      <c r="ES23" s="179" t="e">
        <f t="shared" si="145"/>
        <v>#N/A</v>
      </c>
      <c r="ET23" s="179" t="e">
        <f t="shared" si="146"/>
        <v>#N/A</v>
      </c>
      <c r="EU23" s="179" t="e">
        <f t="shared" si="147"/>
        <v>#N/A</v>
      </c>
      <c r="EV23" s="179" t="e">
        <f t="shared" si="148"/>
        <v>#N/A</v>
      </c>
      <c r="EW23" s="179" t="e">
        <f t="shared" si="149"/>
        <v>#N/A</v>
      </c>
      <c r="EX23" s="179" t="e">
        <f t="shared" si="150"/>
        <v>#N/A</v>
      </c>
      <c r="EY23" s="179" t="e">
        <f t="shared" si="151"/>
        <v>#N/A</v>
      </c>
      <c r="EZ23" s="179" t="e">
        <f t="shared" si="152"/>
        <v>#N/A</v>
      </c>
      <c r="FA23" s="179" t="e">
        <f t="shared" si="153"/>
        <v>#N/A</v>
      </c>
      <c r="FB23" s="179" t="e">
        <f t="shared" si="154"/>
        <v>#N/A</v>
      </c>
      <c r="FC23" s="179" t="e">
        <f t="shared" si="155"/>
        <v>#N/A</v>
      </c>
      <c r="FD23" s="179" t="e">
        <f t="shared" si="156"/>
        <v>#N/A</v>
      </c>
      <c r="FE23" s="179" t="e">
        <f t="shared" si="157"/>
        <v>#N/A</v>
      </c>
      <c r="FF23" s="179" t="e">
        <f t="shared" si="158"/>
        <v>#N/A</v>
      </c>
      <c r="FG23" s="179" t="e">
        <f t="shared" si="159"/>
        <v>#N/A</v>
      </c>
      <c r="FH23" s="179" t="e">
        <f t="shared" si="160"/>
        <v>#N/A</v>
      </c>
      <c r="FI23" s="179" t="e">
        <f t="shared" si="161"/>
        <v>#N/A</v>
      </c>
      <c r="FJ23" s="179" t="e">
        <f t="shared" si="162"/>
        <v>#N/A</v>
      </c>
      <c r="FK23" s="179" t="e">
        <f t="shared" si="163"/>
        <v>#N/A</v>
      </c>
      <c r="FL23" s="179" t="e">
        <f t="shared" si="164"/>
        <v>#N/A</v>
      </c>
      <c r="FM23" s="179" t="e">
        <f t="shared" si="165"/>
        <v>#N/A</v>
      </c>
      <c r="FN23" s="179" t="e">
        <f t="shared" si="166"/>
        <v>#N/A</v>
      </c>
      <c r="FO23" s="179" t="e">
        <f t="shared" si="167"/>
        <v>#N/A</v>
      </c>
      <c r="FP23" s="179" t="e">
        <f t="shared" si="168"/>
        <v>#N/A</v>
      </c>
      <c r="FQ23" s="179" t="e">
        <f t="shared" si="169"/>
        <v>#N/A</v>
      </c>
      <c r="FR23" s="179" t="e">
        <f t="shared" si="170"/>
        <v>#N/A</v>
      </c>
      <c r="FS23" s="179" t="e">
        <f t="shared" si="171"/>
        <v>#N/A</v>
      </c>
      <c r="FT23" s="179" t="e">
        <f t="shared" si="172"/>
        <v>#N/A</v>
      </c>
      <c r="FU23" s="179" t="e">
        <f t="shared" si="173"/>
        <v>#N/A</v>
      </c>
      <c r="FV23" s="179" t="e">
        <f t="shared" si="174"/>
        <v>#N/A</v>
      </c>
      <c r="FW23" s="179" t="e">
        <f t="shared" si="175"/>
        <v>#N/A</v>
      </c>
      <c r="FX23" s="179" t="e">
        <f t="shared" si="176"/>
        <v>#N/A</v>
      </c>
      <c r="FY23" s="179" t="e">
        <f t="shared" si="177"/>
        <v>#N/A</v>
      </c>
      <c r="FZ23" s="179" t="e">
        <f t="shared" si="178"/>
        <v>#N/A</v>
      </c>
      <c r="GA23" s="179" t="e">
        <f t="shared" si="179"/>
        <v>#N/A</v>
      </c>
      <c r="GB23" s="179" t="e">
        <f t="shared" si="180"/>
        <v>#N/A</v>
      </c>
      <c r="GC23" s="179" t="e">
        <f t="shared" si="181"/>
        <v>#N/A</v>
      </c>
      <c r="GD23" s="179" t="e">
        <f t="shared" si="182"/>
        <v>#N/A</v>
      </c>
      <c r="GE23" s="179" t="e">
        <f t="shared" si="183"/>
        <v>#N/A</v>
      </c>
      <c r="GF23" s="179" t="e">
        <f t="shared" si="184"/>
        <v>#N/A</v>
      </c>
      <c r="GG23" s="179" t="e">
        <f t="shared" si="185"/>
        <v>#N/A</v>
      </c>
      <c r="GH23" s="179" t="e">
        <f t="shared" si="186"/>
        <v>#N/A</v>
      </c>
      <c r="GI23" s="179" t="e">
        <f t="shared" si="187"/>
        <v>#N/A</v>
      </c>
      <c r="GJ23" s="179" t="e">
        <f t="shared" si="188"/>
        <v>#N/A</v>
      </c>
      <c r="GK23" s="179" t="e">
        <f t="shared" si="189"/>
        <v>#N/A</v>
      </c>
      <c r="GL23" s="179" t="e">
        <f t="shared" si="190"/>
        <v>#N/A</v>
      </c>
      <c r="GM23" s="179" t="e">
        <f t="shared" si="191"/>
        <v>#N/A</v>
      </c>
      <c r="GN23" s="179" t="e">
        <f t="shared" si="192"/>
        <v>#N/A</v>
      </c>
      <c r="GO23" s="179" t="e">
        <f t="shared" si="193"/>
        <v>#N/A</v>
      </c>
      <c r="GP23" s="179" t="e">
        <f t="shared" si="194"/>
        <v>#N/A</v>
      </c>
      <c r="GQ23" s="179" t="e">
        <f t="shared" si="195"/>
        <v>#N/A</v>
      </c>
      <c r="GR23" s="179" t="e">
        <f t="shared" si="196"/>
        <v>#N/A</v>
      </c>
      <c r="GS23" s="179" t="e">
        <f t="shared" si="197"/>
        <v>#N/A</v>
      </c>
      <c r="GT23" s="179" t="e">
        <f t="shared" si="198"/>
        <v>#N/A</v>
      </c>
      <c r="GU23" s="179" t="e">
        <f t="shared" si="199"/>
        <v>#N/A</v>
      </c>
      <c r="GV23" s="179" t="e">
        <f t="shared" si="200"/>
        <v>#N/A</v>
      </c>
      <c r="GW23" s="179" t="e">
        <f t="shared" si="201"/>
        <v>#N/A</v>
      </c>
      <c r="GX23" s="179" t="e">
        <f t="shared" si="202"/>
        <v>#N/A</v>
      </c>
      <c r="GY23" s="179" t="e">
        <f t="shared" si="203"/>
        <v>#N/A</v>
      </c>
      <c r="GZ23" s="179" t="e">
        <f t="shared" si="204"/>
        <v>#N/A</v>
      </c>
      <c r="HA23" s="179" t="e">
        <f t="shared" si="205"/>
        <v>#N/A</v>
      </c>
      <c r="HB23" s="179" t="e">
        <f t="shared" si="206"/>
        <v>#N/A</v>
      </c>
      <c r="HC23" s="179" t="e">
        <f t="shared" si="207"/>
        <v>#N/A</v>
      </c>
      <c r="HD23" s="179" t="e">
        <f t="shared" si="208"/>
        <v>#N/A</v>
      </c>
      <c r="HE23" s="179" t="e">
        <f t="shared" si="209"/>
        <v>#N/A</v>
      </c>
      <c r="HF23" s="179" t="e">
        <f t="shared" si="210"/>
        <v>#N/A</v>
      </c>
      <c r="HG23" s="179" t="e">
        <f t="shared" si="211"/>
        <v>#N/A</v>
      </c>
      <c r="HH23" s="179" t="e">
        <f t="shared" si="212"/>
        <v>#N/A</v>
      </c>
      <c r="HI23" s="179" t="e">
        <f t="shared" si="213"/>
        <v>#N/A</v>
      </c>
      <c r="HJ23" s="179" t="e">
        <f t="shared" si="214"/>
        <v>#N/A</v>
      </c>
      <c r="HK23" s="179" t="e">
        <f t="shared" si="215"/>
        <v>#N/A</v>
      </c>
      <c r="HL23" s="179" t="e">
        <f t="shared" si="216"/>
        <v>#N/A</v>
      </c>
      <c r="HM23" s="179" t="e">
        <f t="shared" si="217"/>
        <v>#N/A</v>
      </c>
      <c r="HN23" s="179" t="e">
        <f t="shared" si="218"/>
        <v>#N/A</v>
      </c>
      <c r="HO23" s="179" t="e">
        <f t="shared" si="219"/>
        <v>#N/A</v>
      </c>
    </row>
    <row r="24" spans="1:223" hidden="1" x14ac:dyDescent="0.25">
      <c r="A24" s="4">
        <v>21</v>
      </c>
      <c r="B24" s="103"/>
      <c r="C24" s="103"/>
      <c r="D24" s="103"/>
      <c r="E24" s="38" t="str">
        <f t="shared" si="8"/>
        <v/>
      </c>
      <c r="F24" s="38" t="str">
        <f t="shared" si="9"/>
        <v/>
      </c>
      <c r="G24" s="81" t="str">
        <f t="shared" si="10"/>
        <v/>
      </c>
      <c r="H24" s="24"/>
      <c r="I24" s="61"/>
      <c r="J24" s="82" t="str">
        <f>IF(AND(B24&gt;0,C24&gt;0,D24&gt;0,NOT(ISBLANK(H24))),(D24-B24)*VLOOKUP(H24,VLookups!$A$2:$B$8,2,FALSE),"")</f>
        <v/>
      </c>
      <c r="K24" s="83" t="str">
        <f t="shared" si="11"/>
        <v/>
      </c>
      <c r="L24" s="103"/>
      <c r="M24" s="34" t="str">
        <f>IF(AND(L24&gt;0,C24&gt;0,J24&gt;0,NOT(ISBLANK(H24))),ABS(VLOOKUP($L$1,VLookups!$A$38:$B$39,2,FALSE)-_xlfn.NORM.DIST(L24,G24,J24,TRUE)),"")</f>
        <v/>
      </c>
      <c r="N24" s="102" t="str">
        <f>IF(AND($B24&gt;0,$C24&gt;0,$D24&gt;0,NOT(ISBLANK($H24))),_xlfn.NORM.INV(ABS(VLOOKUP($L$1,VLookups!$A$38:$B$39,2,FALSE)-N$3),$G24,$J24),"")</f>
        <v/>
      </c>
      <c r="O24" s="101" t="str">
        <f>IF(AND($B24&gt;0,$C24&gt;0,$D24&gt;0,NOT(ISBLANK($H24))),_xlfn.NORM.INV(ABS(VLOOKUP($L$1,VLookups!$A$38:$B$39,2,FALSE)-O$3),$G24,$J24),"")</f>
        <v/>
      </c>
      <c r="P24" s="102" t="str">
        <f>IF(AND($B24&gt;0,$C24&gt;0,$D24&gt;0,NOT(ISBLANK($H24))),_xlfn.NORM.INV(ABS(VLOOKUP($L$1,VLookups!$A$38:$B$39,2,FALSE)-P$3),$G24,$J24),"")</f>
        <v/>
      </c>
      <c r="Q24" s="101" t="str">
        <f>IF(AND($B24&gt;0,$C24&gt;0,$D24&gt;0,NOT(ISBLANK($H24))),_xlfn.NORM.INV(ABS(VLOOKUP($L$1,VLookups!$A$38:$B$39,2,FALSE)-Q$3),$G24,$J24),"")</f>
        <v/>
      </c>
      <c r="R24" s="102" t="str">
        <f>IF(AND($B24&gt;0,$C24&gt;0,$D24&gt;0,NOT(ISBLANK($H24))),_xlfn.NORM.INV(ABS(VLOOKUP($L$1,VLookups!$A$38:$B$39,2,FALSE)-R$3),$G24,$J24),"")</f>
        <v/>
      </c>
      <c r="S24" s="101" t="str">
        <f>IF(AND($B24&gt;0,$C24&gt;0,$D24&gt;0,NOT(ISBLANK($H24))),_xlfn.NORM.INV(ABS(VLOOKUP($L$1,VLookups!$A$38:$B$39,2,FALSE)-S$3),$G24,$J24),"")</f>
        <v/>
      </c>
      <c r="T24" s="5"/>
      <c r="U24" s="178" t="str">
        <f t="shared" si="12"/>
        <v/>
      </c>
      <c r="V24" s="52" t="str">
        <f t="shared" si="225"/>
        <v/>
      </c>
      <c r="W24" s="52" t="str">
        <f t="shared" si="225"/>
        <v/>
      </c>
      <c r="X24" s="52" t="str">
        <f t="shared" si="225"/>
        <v/>
      </c>
      <c r="Y24" s="52" t="str">
        <f t="shared" si="225"/>
        <v/>
      </c>
      <c r="Z24" s="52" t="str">
        <f t="shared" si="225"/>
        <v/>
      </c>
      <c r="AA24" s="52" t="str">
        <f t="shared" si="225"/>
        <v/>
      </c>
      <c r="AB24" s="52" t="str">
        <f t="shared" si="225"/>
        <v/>
      </c>
      <c r="AC24" s="52" t="str">
        <f t="shared" si="225"/>
        <v/>
      </c>
      <c r="AD24" s="52" t="str">
        <f t="shared" si="225"/>
        <v/>
      </c>
      <c r="AE24" s="52" t="str">
        <f t="shared" si="225"/>
        <v/>
      </c>
      <c r="AF24" s="52" t="str">
        <f t="shared" si="225"/>
        <v/>
      </c>
      <c r="AG24" s="52" t="str">
        <f t="shared" si="225"/>
        <v/>
      </c>
      <c r="AH24" s="52" t="str">
        <f t="shared" si="225"/>
        <v/>
      </c>
      <c r="AI24" s="52" t="str">
        <f t="shared" si="225"/>
        <v/>
      </c>
      <c r="AJ24" s="52" t="str">
        <f t="shared" si="225"/>
        <v/>
      </c>
      <c r="AK24" s="52" t="str">
        <f t="shared" si="225"/>
        <v/>
      </c>
      <c r="AL24" s="52" t="str">
        <f t="shared" si="225"/>
        <v/>
      </c>
      <c r="AM24" s="52" t="str">
        <f t="shared" si="225"/>
        <v/>
      </c>
      <c r="AN24" s="52" t="str">
        <f t="shared" si="225"/>
        <v/>
      </c>
      <c r="AO24" s="52" t="str">
        <f t="shared" si="225"/>
        <v/>
      </c>
      <c r="AP24" s="52" t="str">
        <f t="shared" si="14"/>
        <v/>
      </c>
      <c r="AQ24" s="52" t="str">
        <f t="shared" si="227"/>
        <v/>
      </c>
      <c r="AR24" s="52" t="str">
        <f t="shared" si="227"/>
        <v/>
      </c>
      <c r="AS24" s="52" t="str">
        <f t="shared" si="227"/>
        <v/>
      </c>
      <c r="AT24" s="52" t="str">
        <f t="shared" si="227"/>
        <v/>
      </c>
      <c r="AU24" s="52" t="str">
        <f t="shared" si="227"/>
        <v/>
      </c>
      <c r="AV24" s="52" t="str">
        <f t="shared" si="227"/>
        <v/>
      </c>
      <c r="AW24" s="52" t="str">
        <f t="shared" si="227"/>
        <v/>
      </c>
      <c r="AX24" s="52" t="str">
        <f t="shared" si="227"/>
        <v/>
      </c>
      <c r="AY24" s="52" t="str">
        <f t="shared" si="227"/>
        <v/>
      </c>
      <c r="AZ24" s="52" t="str">
        <f t="shared" si="227"/>
        <v/>
      </c>
      <c r="BA24" s="52" t="str">
        <f t="shared" si="227"/>
        <v/>
      </c>
      <c r="BB24" s="52" t="str">
        <f t="shared" si="227"/>
        <v/>
      </c>
      <c r="BC24" s="52" t="str">
        <f t="shared" si="227"/>
        <v/>
      </c>
      <c r="BD24" s="52" t="str">
        <f t="shared" si="227"/>
        <v/>
      </c>
      <c r="BE24" s="52" t="str">
        <f t="shared" si="227"/>
        <v/>
      </c>
      <c r="BF24" s="52" t="str">
        <f t="shared" si="227"/>
        <v/>
      </c>
      <c r="BG24" s="52" t="str">
        <f t="shared" si="227"/>
        <v/>
      </c>
      <c r="BH24" s="52" t="str">
        <f t="shared" si="227"/>
        <v/>
      </c>
      <c r="BI24" s="52" t="str">
        <f t="shared" si="227"/>
        <v/>
      </c>
      <c r="BJ24" s="52" t="str">
        <f t="shared" si="227"/>
        <v/>
      </c>
      <c r="BK24" s="52" t="str">
        <f t="shared" si="227"/>
        <v/>
      </c>
      <c r="BL24" s="52" t="str">
        <f t="shared" si="227"/>
        <v/>
      </c>
      <c r="BM24" s="52" t="str">
        <f t="shared" si="227"/>
        <v/>
      </c>
      <c r="BN24" s="52" t="str">
        <f t="shared" si="227"/>
        <v/>
      </c>
      <c r="BO24" s="52" t="str">
        <f t="shared" si="227"/>
        <v/>
      </c>
      <c r="BP24" s="52" t="str">
        <f t="shared" si="227"/>
        <v/>
      </c>
      <c r="BQ24" s="52" t="str">
        <f t="shared" si="227"/>
        <v/>
      </c>
      <c r="BR24" s="52" t="str">
        <f t="shared" si="227"/>
        <v/>
      </c>
      <c r="BS24" s="52" t="str">
        <f t="shared" si="227"/>
        <v/>
      </c>
      <c r="BT24" s="52" t="str">
        <f t="shared" si="227"/>
        <v/>
      </c>
      <c r="BU24" s="52" t="str">
        <f t="shared" si="227"/>
        <v/>
      </c>
      <c r="BV24" s="52" t="str">
        <f t="shared" si="227"/>
        <v/>
      </c>
      <c r="BW24" s="52" t="str">
        <f t="shared" si="227"/>
        <v/>
      </c>
      <c r="BX24" s="52" t="str">
        <f t="shared" si="227"/>
        <v/>
      </c>
      <c r="BY24" s="52" t="str">
        <f t="shared" si="227"/>
        <v/>
      </c>
      <c r="BZ24" s="52" t="str">
        <f t="shared" si="227"/>
        <v/>
      </c>
      <c r="CA24" s="52" t="str">
        <f t="shared" si="227"/>
        <v/>
      </c>
      <c r="CB24" s="52" t="str">
        <f t="shared" si="227"/>
        <v/>
      </c>
      <c r="CC24" s="52" t="str">
        <f t="shared" si="227"/>
        <v/>
      </c>
      <c r="CD24" s="52" t="str">
        <f t="shared" si="227"/>
        <v/>
      </c>
      <c r="CE24" s="52" t="str">
        <f t="shared" si="227"/>
        <v/>
      </c>
      <c r="CF24" s="52" t="str">
        <f t="shared" si="227"/>
        <v/>
      </c>
      <c r="CG24" s="52" t="str">
        <f t="shared" si="227"/>
        <v/>
      </c>
      <c r="CH24" s="52" t="str">
        <f t="shared" si="227"/>
        <v/>
      </c>
      <c r="CI24" s="52" t="str">
        <f t="shared" si="227"/>
        <v/>
      </c>
      <c r="CJ24" s="52" t="str">
        <f t="shared" si="227"/>
        <v/>
      </c>
      <c r="CK24" s="52" t="str">
        <f t="shared" si="227"/>
        <v/>
      </c>
      <c r="CL24" s="52" t="str">
        <f t="shared" si="227"/>
        <v/>
      </c>
      <c r="CM24" s="52" t="str">
        <f t="shared" si="227"/>
        <v/>
      </c>
      <c r="CN24" s="52" t="str">
        <f t="shared" si="227"/>
        <v/>
      </c>
      <c r="CO24" s="52" t="str">
        <f t="shared" si="227"/>
        <v/>
      </c>
      <c r="CP24" s="52" t="str">
        <f t="shared" si="227"/>
        <v/>
      </c>
      <c r="CQ24" s="52" t="str">
        <f t="shared" si="227"/>
        <v/>
      </c>
      <c r="CR24" s="52" t="str">
        <f t="shared" si="227"/>
        <v/>
      </c>
      <c r="CS24" s="52" t="str">
        <f t="shared" si="227"/>
        <v/>
      </c>
      <c r="CT24" s="52" t="str">
        <f t="shared" si="227"/>
        <v/>
      </c>
      <c r="CU24" s="52" t="str">
        <f t="shared" si="227"/>
        <v/>
      </c>
      <c r="CV24" s="52" t="str">
        <f t="shared" si="227"/>
        <v/>
      </c>
      <c r="CW24" s="52" t="str">
        <f t="shared" si="227"/>
        <v/>
      </c>
      <c r="CX24" s="52" t="str">
        <f t="shared" si="227"/>
        <v/>
      </c>
      <c r="CY24" s="52" t="str">
        <f t="shared" si="227"/>
        <v/>
      </c>
      <c r="CZ24" s="52" t="str">
        <f t="shared" si="227"/>
        <v/>
      </c>
      <c r="DA24" s="52" t="str">
        <f t="shared" si="227"/>
        <v/>
      </c>
      <c r="DB24" s="52" t="str">
        <f t="shared" ref="DB24" si="228">IF(ISNONTEXT($U24),DA24+$U24,"")</f>
        <v/>
      </c>
      <c r="DC24" s="52" t="str">
        <f t="shared" si="226"/>
        <v/>
      </c>
      <c r="DD24" s="52" t="str">
        <f t="shared" si="226"/>
        <v/>
      </c>
      <c r="DE24" s="52" t="str">
        <f t="shared" si="226"/>
        <v/>
      </c>
      <c r="DF24" s="52" t="str">
        <f t="shared" si="226"/>
        <v/>
      </c>
      <c r="DG24" s="52" t="str">
        <f t="shared" si="226"/>
        <v/>
      </c>
      <c r="DH24" s="52" t="str">
        <f t="shared" si="226"/>
        <v/>
      </c>
      <c r="DI24" s="52" t="str">
        <f t="shared" si="226"/>
        <v/>
      </c>
      <c r="DJ24" s="52" t="str">
        <f t="shared" si="226"/>
        <v/>
      </c>
      <c r="DK24" s="52" t="str">
        <f t="shared" si="226"/>
        <v/>
      </c>
      <c r="DL24" s="52" t="str">
        <f t="shared" si="226"/>
        <v/>
      </c>
      <c r="DM24" s="52" t="str">
        <f t="shared" si="226"/>
        <v/>
      </c>
      <c r="DN24" s="52" t="str">
        <f t="shared" si="226"/>
        <v/>
      </c>
      <c r="DO24" s="52" t="str">
        <f t="shared" si="226"/>
        <v/>
      </c>
      <c r="DP24" s="52" t="str">
        <f t="shared" si="226"/>
        <v/>
      </c>
      <c r="DQ24" s="52" t="str">
        <f t="shared" si="226"/>
        <v/>
      </c>
      <c r="DR24" s="52" t="str">
        <f t="shared" si="226"/>
        <v/>
      </c>
      <c r="DS24" s="179" t="e">
        <f t="shared" si="119"/>
        <v>#N/A</v>
      </c>
      <c r="DT24" s="179" t="e">
        <f t="shared" si="120"/>
        <v>#N/A</v>
      </c>
      <c r="DU24" s="179" t="e">
        <f t="shared" si="121"/>
        <v>#N/A</v>
      </c>
      <c r="DV24" s="179" t="e">
        <f t="shared" si="122"/>
        <v>#N/A</v>
      </c>
      <c r="DW24" s="179" t="e">
        <f t="shared" si="123"/>
        <v>#N/A</v>
      </c>
      <c r="DX24" s="179" t="e">
        <f t="shared" si="124"/>
        <v>#N/A</v>
      </c>
      <c r="DY24" s="179" t="e">
        <f t="shared" si="125"/>
        <v>#N/A</v>
      </c>
      <c r="DZ24" s="179" t="e">
        <f t="shared" si="126"/>
        <v>#N/A</v>
      </c>
      <c r="EA24" s="179" t="e">
        <f t="shared" si="127"/>
        <v>#N/A</v>
      </c>
      <c r="EB24" s="179" t="e">
        <f t="shared" si="128"/>
        <v>#N/A</v>
      </c>
      <c r="EC24" s="179" t="e">
        <f t="shared" si="129"/>
        <v>#N/A</v>
      </c>
      <c r="ED24" s="179" t="e">
        <f t="shared" si="130"/>
        <v>#N/A</v>
      </c>
      <c r="EE24" s="179" t="e">
        <f t="shared" si="131"/>
        <v>#N/A</v>
      </c>
      <c r="EF24" s="179" t="e">
        <f t="shared" si="132"/>
        <v>#N/A</v>
      </c>
      <c r="EG24" s="179" t="e">
        <f t="shared" si="133"/>
        <v>#N/A</v>
      </c>
      <c r="EH24" s="179" t="e">
        <f t="shared" si="134"/>
        <v>#N/A</v>
      </c>
      <c r="EI24" s="179" t="e">
        <f t="shared" si="135"/>
        <v>#N/A</v>
      </c>
      <c r="EJ24" s="179" t="e">
        <f t="shared" si="136"/>
        <v>#N/A</v>
      </c>
      <c r="EK24" s="179" t="e">
        <f t="shared" si="137"/>
        <v>#N/A</v>
      </c>
      <c r="EL24" s="179" t="e">
        <f t="shared" si="138"/>
        <v>#N/A</v>
      </c>
      <c r="EM24" s="179" t="e">
        <f t="shared" si="139"/>
        <v>#N/A</v>
      </c>
      <c r="EN24" s="179" t="e">
        <f t="shared" si="140"/>
        <v>#N/A</v>
      </c>
      <c r="EO24" s="179" t="e">
        <f t="shared" si="141"/>
        <v>#N/A</v>
      </c>
      <c r="EP24" s="179" t="e">
        <f t="shared" si="142"/>
        <v>#N/A</v>
      </c>
      <c r="EQ24" s="179" t="e">
        <f t="shared" si="143"/>
        <v>#N/A</v>
      </c>
      <c r="ER24" s="179" t="e">
        <f t="shared" si="144"/>
        <v>#N/A</v>
      </c>
      <c r="ES24" s="179" t="e">
        <f t="shared" si="145"/>
        <v>#N/A</v>
      </c>
      <c r="ET24" s="179" t="e">
        <f t="shared" si="146"/>
        <v>#N/A</v>
      </c>
      <c r="EU24" s="179" t="e">
        <f t="shared" si="147"/>
        <v>#N/A</v>
      </c>
      <c r="EV24" s="179" t="e">
        <f t="shared" si="148"/>
        <v>#N/A</v>
      </c>
      <c r="EW24" s="179" t="e">
        <f t="shared" si="149"/>
        <v>#N/A</v>
      </c>
      <c r="EX24" s="179" t="e">
        <f t="shared" si="150"/>
        <v>#N/A</v>
      </c>
      <c r="EY24" s="179" t="e">
        <f t="shared" si="151"/>
        <v>#N/A</v>
      </c>
      <c r="EZ24" s="179" t="e">
        <f t="shared" si="152"/>
        <v>#N/A</v>
      </c>
      <c r="FA24" s="179" t="e">
        <f t="shared" si="153"/>
        <v>#N/A</v>
      </c>
      <c r="FB24" s="179" t="e">
        <f t="shared" si="154"/>
        <v>#N/A</v>
      </c>
      <c r="FC24" s="179" t="e">
        <f t="shared" si="155"/>
        <v>#N/A</v>
      </c>
      <c r="FD24" s="179" t="e">
        <f t="shared" si="156"/>
        <v>#N/A</v>
      </c>
      <c r="FE24" s="179" t="e">
        <f t="shared" si="157"/>
        <v>#N/A</v>
      </c>
      <c r="FF24" s="179" t="e">
        <f t="shared" si="158"/>
        <v>#N/A</v>
      </c>
      <c r="FG24" s="179" t="e">
        <f t="shared" si="159"/>
        <v>#N/A</v>
      </c>
      <c r="FH24" s="179" t="e">
        <f t="shared" si="160"/>
        <v>#N/A</v>
      </c>
      <c r="FI24" s="179" t="e">
        <f t="shared" si="161"/>
        <v>#N/A</v>
      </c>
      <c r="FJ24" s="179" t="e">
        <f t="shared" si="162"/>
        <v>#N/A</v>
      </c>
      <c r="FK24" s="179" t="e">
        <f t="shared" si="163"/>
        <v>#N/A</v>
      </c>
      <c r="FL24" s="179" t="e">
        <f t="shared" si="164"/>
        <v>#N/A</v>
      </c>
      <c r="FM24" s="179" t="e">
        <f t="shared" si="165"/>
        <v>#N/A</v>
      </c>
      <c r="FN24" s="179" t="e">
        <f t="shared" si="166"/>
        <v>#N/A</v>
      </c>
      <c r="FO24" s="179" t="e">
        <f t="shared" si="167"/>
        <v>#N/A</v>
      </c>
      <c r="FP24" s="179" t="e">
        <f t="shared" si="168"/>
        <v>#N/A</v>
      </c>
      <c r="FQ24" s="179" t="e">
        <f t="shared" si="169"/>
        <v>#N/A</v>
      </c>
      <c r="FR24" s="179" t="e">
        <f t="shared" si="170"/>
        <v>#N/A</v>
      </c>
      <c r="FS24" s="179" t="e">
        <f t="shared" si="171"/>
        <v>#N/A</v>
      </c>
      <c r="FT24" s="179" t="e">
        <f t="shared" si="172"/>
        <v>#N/A</v>
      </c>
      <c r="FU24" s="179" t="e">
        <f t="shared" si="173"/>
        <v>#N/A</v>
      </c>
      <c r="FV24" s="179" t="e">
        <f t="shared" si="174"/>
        <v>#N/A</v>
      </c>
      <c r="FW24" s="179" t="e">
        <f t="shared" si="175"/>
        <v>#N/A</v>
      </c>
      <c r="FX24" s="179" t="e">
        <f t="shared" si="176"/>
        <v>#N/A</v>
      </c>
      <c r="FY24" s="179" t="e">
        <f t="shared" si="177"/>
        <v>#N/A</v>
      </c>
      <c r="FZ24" s="179" t="e">
        <f t="shared" si="178"/>
        <v>#N/A</v>
      </c>
      <c r="GA24" s="179" t="e">
        <f t="shared" si="179"/>
        <v>#N/A</v>
      </c>
      <c r="GB24" s="179" t="e">
        <f t="shared" si="180"/>
        <v>#N/A</v>
      </c>
      <c r="GC24" s="179" t="e">
        <f t="shared" si="181"/>
        <v>#N/A</v>
      </c>
      <c r="GD24" s="179" t="e">
        <f t="shared" si="182"/>
        <v>#N/A</v>
      </c>
      <c r="GE24" s="179" t="e">
        <f t="shared" si="183"/>
        <v>#N/A</v>
      </c>
      <c r="GF24" s="179" t="e">
        <f t="shared" si="184"/>
        <v>#N/A</v>
      </c>
      <c r="GG24" s="179" t="e">
        <f t="shared" si="185"/>
        <v>#N/A</v>
      </c>
      <c r="GH24" s="179" t="e">
        <f t="shared" si="186"/>
        <v>#N/A</v>
      </c>
      <c r="GI24" s="179" t="e">
        <f t="shared" si="187"/>
        <v>#N/A</v>
      </c>
      <c r="GJ24" s="179" t="e">
        <f t="shared" si="188"/>
        <v>#N/A</v>
      </c>
      <c r="GK24" s="179" t="e">
        <f t="shared" si="189"/>
        <v>#N/A</v>
      </c>
      <c r="GL24" s="179" t="e">
        <f t="shared" si="190"/>
        <v>#N/A</v>
      </c>
      <c r="GM24" s="179" t="e">
        <f t="shared" si="191"/>
        <v>#N/A</v>
      </c>
      <c r="GN24" s="179" t="e">
        <f t="shared" si="192"/>
        <v>#N/A</v>
      </c>
      <c r="GO24" s="179" t="e">
        <f t="shared" si="193"/>
        <v>#N/A</v>
      </c>
      <c r="GP24" s="179" t="e">
        <f t="shared" si="194"/>
        <v>#N/A</v>
      </c>
      <c r="GQ24" s="179" t="e">
        <f t="shared" si="195"/>
        <v>#N/A</v>
      </c>
      <c r="GR24" s="179" t="e">
        <f t="shared" si="196"/>
        <v>#N/A</v>
      </c>
      <c r="GS24" s="179" t="e">
        <f t="shared" si="197"/>
        <v>#N/A</v>
      </c>
      <c r="GT24" s="179" t="e">
        <f t="shared" si="198"/>
        <v>#N/A</v>
      </c>
      <c r="GU24" s="179" t="e">
        <f t="shared" si="199"/>
        <v>#N/A</v>
      </c>
      <c r="GV24" s="179" t="e">
        <f t="shared" si="200"/>
        <v>#N/A</v>
      </c>
      <c r="GW24" s="179" t="e">
        <f t="shared" si="201"/>
        <v>#N/A</v>
      </c>
      <c r="GX24" s="179" t="e">
        <f t="shared" si="202"/>
        <v>#N/A</v>
      </c>
      <c r="GY24" s="179" t="e">
        <f t="shared" si="203"/>
        <v>#N/A</v>
      </c>
      <c r="GZ24" s="179" t="e">
        <f t="shared" si="204"/>
        <v>#N/A</v>
      </c>
      <c r="HA24" s="179" t="e">
        <f t="shared" si="205"/>
        <v>#N/A</v>
      </c>
      <c r="HB24" s="179" t="e">
        <f t="shared" si="206"/>
        <v>#N/A</v>
      </c>
      <c r="HC24" s="179" t="e">
        <f t="shared" si="207"/>
        <v>#N/A</v>
      </c>
      <c r="HD24" s="179" t="e">
        <f t="shared" si="208"/>
        <v>#N/A</v>
      </c>
      <c r="HE24" s="179" t="e">
        <f t="shared" si="209"/>
        <v>#N/A</v>
      </c>
      <c r="HF24" s="179" t="e">
        <f t="shared" si="210"/>
        <v>#N/A</v>
      </c>
      <c r="HG24" s="179" t="e">
        <f t="shared" si="211"/>
        <v>#N/A</v>
      </c>
      <c r="HH24" s="179" t="e">
        <f t="shared" si="212"/>
        <v>#N/A</v>
      </c>
      <c r="HI24" s="179" t="e">
        <f t="shared" si="213"/>
        <v>#N/A</v>
      </c>
      <c r="HJ24" s="179" t="e">
        <f t="shared" si="214"/>
        <v>#N/A</v>
      </c>
      <c r="HK24" s="179" t="e">
        <f t="shared" si="215"/>
        <v>#N/A</v>
      </c>
      <c r="HL24" s="179" t="e">
        <f t="shared" si="216"/>
        <v>#N/A</v>
      </c>
      <c r="HM24" s="179" t="e">
        <f t="shared" si="217"/>
        <v>#N/A</v>
      </c>
      <c r="HN24" s="179" t="e">
        <f t="shared" si="218"/>
        <v>#N/A</v>
      </c>
      <c r="HO24" s="179" t="e">
        <f t="shared" si="219"/>
        <v>#N/A</v>
      </c>
    </row>
    <row r="25" spans="1:223" hidden="1" x14ac:dyDescent="0.25">
      <c r="A25" s="4">
        <v>22</v>
      </c>
      <c r="B25" s="103"/>
      <c r="C25" s="103"/>
      <c r="D25" s="103"/>
      <c r="E25" s="38" t="str">
        <f t="shared" si="8"/>
        <v/>
      </c>
      <c r="F25" s="38" t="str">
        <f t="shared" si="9"/>
        <v/>
      </c>
      <c r="G25" s="81" t="str">
        <f t="shared" si="10"/>
        <v/>
      </c>
      <c r="H25" s="24"/>
      <c r="I25" s="61"/>
      <c r="J25" s="82" t="str">
        <f>IF(AND(B25&gt;0,C25&gt;0,D25&gt;0,NOT(ISBLANK(H25))),(D25-B25)*VLOOKUP(H25,VLookups!$A$2:$B$8,2,FALSE),"")</f>
        <v/>
      </c>
      <c r="K25" s="83" t="str">
        <f t="shared" si="11"/>
        <v/>
      </c>
      <c r="L25" s="103"/>
      <c r="M25" s="34" t="str">
        <f>IF(AND(L25&gt;0,C25&gt;0,J25&gt;0,NOT(ISBLANK(H25))),ABS(VLOOKUP($L$1,VLookups!$A$38:$B$39,2,FALSE)-_xlfn.NORM.DIST(L25,G25,J25,TRUE)),"")</f>
        <v/>
      </c>
      <c r="N25" s="102" t="str">
        <f>IF(AND($B25&gt;0,$C25&gt;0,$D25&gt;0,NOT(ISBLANK($H25))),_xlfn.NORM.INV(ABS(VLOOKUP($L$1,VLookups!$A$38:$B$39,2,FALSE)-N$3),$G25,$J25),"")</f>
        <v/>
      </c>
      <c r="O25" s="101" t="str">
        <f>IF(AND($B25&gt;0,$C25&gt;0,$D25&gt;0,NOT(ISBLANK($H25))),_xlfn.NORM.INV(ABS(VLOOKUP($L$1,VLookups!$A$38:$B$39,2,FALSE)-O$3),$G25,$J25),"")</f>
        <v/>
      </c>
      <c r="P25" s="102" t="str">
        <f>IF(AND($B25&gt;0,$C25&gt;0,$D25&gt;0,NOT(ISBLANK($H25))),_xlfn.NORM.INV(ABS(VLOOKUP($L$1,VLookups!$A$38:$B$39,2,FALSE)-P$3),$G25,$J25),"")</f>
        <v/>
      </c>
      <c r="Q25" s="101" t="str">
        <f>IF(AND($B25&gt;0,$C25&gt;0,$D25&gt;0,NOT(ISBLANK($H25))),_xlfn.NORM.INV(ABS(VLOOKUP($L$1,VLookups!$A$38:$B$39,2,FALSE)-Q$3),$G25,$J25),"")</f>
        <v/>
      </c>
      <c r="R25" s="102" t="str">
        <f>IF(AND($B25&gt;0,$C25&gt;0,$D25&gt;0,NOT(ISBLANK($H25))),_xlfn.NORM.INV(ABS(VLOOKUP($L$1,VLookups!$A$38:$B$39,2,FALSE)-R$3),$G25,$J25),"")</f>
        <v/>
      </c>
      <c r="S25" s="101" t="str">
        <f>IF(AND($B25&gt;0,$C25&gt;0,$D25&gt;0,NOT(ISBLANK($H25))),_xlfn.NORM.INV(ABS(VLOOKUP($L$1,VLookups!$A$38:$B$39,2,FALSE)-S$3),$G25,$J25),"")</f>
        <v/>
      </c>
      <c r="T25" s="5"/>
      <c r="U25" s="178" t="str">
        <f t="shared" si="12"/>
        <v/>
      </c>
      <c r="V25" s="52" t="str">
        <f t="shared" si="225"/>
        <v/>
      </c>
      <c r="W25" s="52" t="str">
        <f t="shared" si="225"/>
        <v/>
      </c>
      <c r="X25" s="52" t="str">
        <f t="shared" si="225"/>
        <v/>
      </c>
      <c r="Y25" s="52" t="str">
        <f t="shared" si="225"/>
        <v/>
      </c>
      <c r="Z25" s="52" t="str">
        <f t="shared" si="225"/>
        <v/>
      </c>
      <c r="AA25" s="52" t="str">
        <f t="shared" si="225"/>
        <v/>
      </c>
      <c r="AB25" s="52" t="str">
        <f t="shared" si="225"/>
        <v/>
      </c>
      <c r="AC25" s="52" t="str">
        <f t="shared" si="225"/>
        <v/>
      </c>
      <c r="AD25" s="52" t="str">
        <f t="shared" si="225"/>
        <v/>
      </c>
      <c r="AE25" s="52" t="str">
        <f t="shared" si="225"/>
        <v/>
      </c>
      <c r="AF25" s="52" t="str">
        <f t="shared" si="225"/>
        <v/>
      </c>
      <c r="AG25" s="52" t="str">
        <f t="shared" si="225"/>
        <v/>
      </c>
      <c r="AH25" s="52" t="str">
        <f t="shared" si="225"/>
        <v/>
      </c>
      <c r="AI25" s="52" t="str">
        <f t="shared" si="225"/>
        <v/>
      </c>
      <c r="AJ25" s="52" t="str">
        <f t="shared" si="225"/>
        <v/>
      </c>
      <c r="AK25" s="52" t="str">
        <f t="shared" si="225"/>
        <v/>
      </c>
      <c r="AL25" s="52" t="str">
        <f t="shared" si="225"/>
        <v/>
      </c>
      <c r="AM25" s="52" t="str">
        <f t="shared" si="225"/>
        <v/>
      </c>
      <c r="AN25" s="52" t="str">
        <f t="shared" si="225"/>
        <v/>
      </c>
      <c r="AO25" s="52" t="str">
        <f t="shared" si="225"/>
        <v/>
      </c>
      <c r="AP25" s="52" t="str">
        <f t="shared" si="14"/>
        <v/>
      </c>
      <c r="AQ25" s="52" t="str">
        <f t="shared" ref="AQ25:DB28" si="229">IF(ISNONTEXT($U25),AP25+$U25,"")</f>
        <v/>
      </c>
      <c r="AR25" s="52" t="str">
        <f t="shared" si="229"/>
        <v/>
      </c>
      <c r="AS25" s="52" t="str">
        <f t="shared" si="229"/>
        <v/>
      </c>
      <c r="AT25" s="52" t="str">
        <f t="shared" si="229"/>
        <v/>
      </c>
      <c r="AU25" s="52" t="str">
        <f t="shared" si="229"/>
        <v/>
      </c>
      <c r="AV25" s="52" t="str">
        <f t="shared" si="229"/>
        <v/>
      </c>
      <c r="AW25" s="52" t="str">
        <f t="shared" si="229"/>
        <v/>
      </c>
      <c r="AX25" s="52" t="str">
        <f t="shared" si="229"/>
        <v/>
      </c>
      <c r="AY25" s="52" t="str">
        <f t="shared" si="229"/>
        <v/>
      </c>
      <c r="AZ25" s="52" t="str">
        <f t="shared" si="229"/>
        <v/>
      </c>
      <c r="BA25" s="52" t="str">
        <f t="shared" si="229"/>
        <v/>
      </c>
      <c r="BB25" s="52" t="str">
        <f t="shared" si="229"/>
        <v/>
      </c>
      <c r="BC25" s="52" t="str">
        <f t="shared" si="229"/>
        <v/>
      </c>
      <c r="BD25" s="52" t="str">
        <f t="shared" si="229"/>
        <v/>
      </c>
      <c r="BE25" s="52" t="str">
        <f t="shared" si="229"/>
        <v/>
      </c>
      <c r="BF25" s="52" t="str">
        <f t="shared" si="229"/>
        <v/>
      </c>
      <c r="BG25" s="52" t="str">
        <f t="shared" si="229"/>
        <v/>
      </c>
      <c r="BH25" s="52" t="str">
        <f t="shared" si="229"/>
        <v/>
      </c>
      <c r="BI25" s="52" t="str">
        <f t="shared" si="229"/>
        <v/>
      </c>
      <c r="BJ25" s="52" t="str">
        <f t="shared" si="229"/>
        <v/>
      </c>
      <c r="BK25" s="52" t="str">
        <f t="shared" si="229"/>
        <v/>
      </c>
      <c r="BL25" s="52" t="str">
        <f t="shared" si="229"/>
        <v/>
      </c>
      <c r="BM25" s="52" t="str">
        <f t="shared" si="229"/>
        <v/>
      </c>
      <c r="BN25" s="52" t="str">
        <f t="shared" si="229"/>
        <v/>
      </c>
      <c r="BO25" s="52" t="str">
        <f t="shared" si="229"/>
        <v/>
      </c>
      <c r="BP25" s="52" t="str">
        <f t="shared" si="229"/>
        <v/>
      </c>
      <c r="BQ25" s="52" t="str">
        <f t="shared" si="229"/>
        <v/>
      </c>
      <c r="BR25" s="52" t="str">
        <f t="shared" si="229"/>
        <v/>
      </c>
      <c r="BS25" s="52" t="str">
        <f t="shared" si="229"/>
        <v/>
      </c>
      <c r="BT25" s="52" t="str">
        <f t="shared" si="229"/>
        <v/>
      </c>
      <c r="BU25" s="52" t="str">
        <f t="shared" si="229"/>
        <v/>
      </c>
      <c r="BV25" s="52" t="str">
        <f t="shared" si="229"/>
        <v/>
      </c>
      <c r="BW25" s="52" t="str">
        <f t="shared" si="229"/>
        <v/>
      </c>
      <c r="BX25" s="52" t="str">
        <f t="shared" si="229"/>
        <v/>
      </c>
      <c r="BY25" s="52" t="str">
        <f t="shared" si="229"/>
        <v/>
      </c>
      <c r="BZ25" s="52" t="str">
        <f t="shared" si="229"/>
        <v/>
      </c>
      <c r="CA25" s="52" t="str">
        <f t="shared" si="229"/>
        <v/>
      </c>
      <c r="CB25" s="52" t="str">
        <f t="shared" si="229"/>
        <v/>
      </c>
      <c r="CC25" s="52" t="str">
        <f t="shared" si="229"/>
        <v/>
      </c>
      <c r="CD25" s="52" t="str">
        <f t="shared" si="229"/>
        <v/>
      </c>
      <c r="CE25" s="52" t="str">
        <f t="shared" si="229"/>
        <v/>
      </c>
      <c r="CF25" s="52" t="str">
        <f t="shared" si="229"/>
        <v/>
      </c>
      <c r="CG25" s="52" t="str">
        <f t="shared" si="229"/>
        <v/>
      </c>
      <c r="CH25" s="52" t="str">
        <f t="shared" si="229"/>
        <v/>
      </c>
      <c r="CI25" s="52" t="str">
        <f t="shared" si="229"/>
        <v/>
      </c>
      <c r="CJ25" s="52" t="str">
        <f t="shared" si="229"/>
        <v/>
      </c>
      <c r="CK25" s="52" t="str">
        <f t="shared" si="229"/>
        <v/>
      </c>
      <c r="CL25" s="52" t="str">
        <f t="shared" si="229"/>
        <v/>
      </c>
      <c r="CM25" s="52" t="str">
        <f t="shared" si="229"/>
        <v/>
      </c>
      <c r="CN25" s="52" t="str">
        <f t="shared" si="229"/>
        <v/>
      </c>
      <c r="CO25" s="52" t="str">
        <f t="shared" si="229"/>
        <v/>
      </c>
      <c r="CP25" s="52" t="str">
        <f t="shared" si="229"/>
        <v/>
      </c>
      <c r="CQ25" s="52" t="str">
        <f t="shared" si="229"/>
        <v/>
      </c>
      <c r="CR25" s="52" t="str">
        <f t="shared" si="229"/>
        <v/>
      </c>
      <c r="CS25" s="52" t="str">
        <f t="shared" si="229"/>
        <v/>
      </c>
      <c r="CT25" s="52" t="str">
        <f t="shared" si="229"/>
        <v/>
      </c>
      <c r="CU25" s="52" t="str">
        <f t="shared" si="229"/>
        <v/>
      </c>
      <c r="CV25" s="52" t="str">
        <f t="shared" si="229"/>
        <v/>
      </c>
      <c r="CW25" s="52" t="str">
        <f t="shared" si="229"/>
        <v/>
      </c>
      <c r="CX25" s="52" t="str">
        <f t="shared" si="229"/>
        <v/>
      </c>
      <c r="CY25" s="52" t="str">
        <f t="shared" si="229"/>
        <v/>
      </c>
      <c r="CZ25" s="52" t="str">
        <f t="shared" si="229"/>
        <v/>
      </c>
      <c r="DA25" s="52" t="str">
        <f t="shared" si="229"/>
        <v/>
      </c>
      <c r="DB25" s="52" t="str">
        <f t="shared" si="229"/>
        <v/>
      </c>
      <c r="DC25" s="52" t="str">
        <f t="shared" si="226"/>
        <v/>
      </c>
      <c r="DD25" s="52" t="str">
        <f t="shared" si="226"/>
        <v/>
      </c>
      <c r="DE25" s="52" t="str">
        <f t="shared" si="226"/>
        <v/>
      </c>
      <c r="DF25" s="52" t="str">
        <f t="shared" si="226"/>
        <v/>
      </c>
      <c r="DG25" s="52" t="str">
        <f t="shared" si="226"/>
        <v/>
      </c>
      <c r="DH25" s="52" t="str">
        <f t="shared" si="226"/>
        <v/>
      </c>
      <c r="DI25" s="52" t="str">
        <f t="shared" si="226"/>
        <v/>
      </c>
      <c r="DJ25" s="52" t="str">
        <f t="shared" si="226"/>
        <v/>
      </c>
      <c r="DK25" s="52" t="str">
        <f t="shared" si="226"/>
        <v/>
      </c>
      <c r="DL25" s="52" t="str">
        <f t="shared" si="226"/>
        <v/>
      </c>
      <c r="DM25" s="52" t="str">
        <f t="shared" si="226"/>
        <v/>
      </c>
      <c r="DN25" s="52" t="str">
        <f t="shared" si="226"/>
        <v/>
      </c>
      <c r="DO25" s="52" t="str">
        <f t="shared" si="226"/>
        <v/>
      </c>
      <c r="DP25" s="52" t="str">
        <f t="shared" si="226"/>
        <v/>
      </c>
      <c r="DQ25" s="52" t="str">
        <f t="shared" si="226"/>
        <v/>
      </c>
      <c r="DR25" s="52" t="str">
        <f t="shared" si="226"/>
        <v/>
      </c>
      <c r="DS25" s="179" t="e">
        <f t="shared" si="119"/>
        <v>#N/A</v>
      </c>
      <c r="DT25" s="179" t="e">
        <f t="shared" si="120"/>
        <v>#N/A</v>
      </c>
      <c r="DU25" s="179" t="e">
        <f t="shared" si="121"/>
        <v>#N/A</v>
      </c>
      <c r="DV25" s="179" t="e">
        <f t="shared" si="122"/>
        <v>#N/A</v>
      </c>
      <c r="DW25" s="179" t="e">
        <f t="shared" si="123"/>
        <v>#N/A</v>
      </c>
      <c r="DX25" s="179" t="e">
        <f t="shared" si="124"/>
        <v>#N/A</v>
      </c>
      <c r="DY25" s="179" t="e">
        <f t="shared" si="125"/>
        <v>#N/A</v>
      </c>
      <c r="DZ25" s="179" t="e">
        <f t="shared" si="126"/>
        <v>#N/A</v>
      </c>
      <c r="EA25" s="179" t="e">
        <f t="shared" si="127"/>
        <v>#N/A</v>
      </c>
      <c r="EB25" s="179" t="e">
        <f t="shared" si="128"/>
        <v>#N/A</v>
      </c>
      <c r="EC25" s="179" t="e">
        <f t="shared" si="129"/>
        <v>#N/A</v>
      </c>
      <c r="ED25" s="179" t="e">
        <f t="shared" si="130"/>
        <v>#N/A</v>
      </c>
      <c r="EE25" s="179" t="e">
        <f t="shared" si="131"/>
        <v>#N/A</v>
      </c>
      <c r="EF25" s="179" t="e">
        <f t="shared" si="132"/>
        <v>#N/A</v>
      </c>
      <c r="EG25" s="179" t="e">
        <f t="shared" si="133"/>
        <v>#N/A</v>
      </c>
      <c r="EH25" s="179" t="e">
        <f t="shared" si="134"/>
        <v>#N/A</v>
      </c>
      <c r="EI25" s="179" t="e">
        <f t="shared" si="135"/>
        <v>#N/A</v>
      </c>
      <c r="EJ25" s="179" t="e">
        <f t="shared" si="136"/>
        <v>#N/A</v>
      </c>
      <c r="EK25" s="179" t="e">
        <f t="shared" si="137"/>
        <v>#N/A</v>
      </c>
      <c r="EL25" s="179" t="e">
        <f t="shared" si="138"/>
        <v>#N/A</v>
      </c>
      <c r="EM25" s="179" t="e">
        <f t="shared" si="139"/>
        <v>#N/A</v>
      </c>
      <c r="EN25" s="179" t="e">
        <f t="shared" si="140"/>
        <v>#N/A</v>
      </c>
      <c r="EO25" s="179" t="e">
        <f t="shared" si="141"/>
        <v>#N/A</v>
      </c>
      <c r="EP25" s="179" t="e">
        <f t="shared" si="142"/>
        <v>#N/A</v>
      </c>
      <c r="EQ25" s="179" t="e">
        <f t="shared" si="143"/>
        <v>#N/A</v>
      </c>
      <c r="ER25" s="179" t="e">
        <f t="shared" si="144"/>
        <v>#N/A</v>
      </c>
      <c r="ES25" s="179" t="e">
        <f t="shared" si="145"/>
        <v>#N/A</v>
      </c>
      <c r="ET25" s="179" t="e">
        <f t="shared" si="146"/>
        <v>#N/A</v>
      </c>
      <c r="EU25" s="179" t="e">
        <f t="shared" si="147"/>
        <v>#N/A</v>
      </c>
      <c r="EV25" s="179" t="e">
        <f t="shared" si="148"/>
        <v>#N/A</v>
      </c>
      <c r="EW25" s="179" t="e">
        <f t="shared" si="149"/>
        <v>#N/A</v>
      </c>
      <c r="EX25" s="179" t="e">
        <f t="shared" si="150"/>
        <v>#N/A</v>
      </c>
      <c r="EY25" s="179" t="e">
        <f t="shared" si="151"/>
        <v>#N/A</v>
      </c>
      <c r="EZ25" s="179" t="e">
        <f t="shared" si="152"/>
        <v>#N/A</v>
      </c>
      <c r="FA25" s="179" t="e">
        <f t="shared" si="153"/>
        <v>#N/A</v>
      </c>
      <c r="FB25" s="179" t="e">
        <f t="shared" si="154"/>
        <v>#N/A</v>
      </c>
      <c r="FC25" s="179" t="e">
        <f t="shared" si="155"/>
        <v>#N/A</v>
      </c>
      <c r="FD25" s="179" t="e">
        <f t="shared" si="156"/>
        <v>#N/A</v>
      </c>
      <c r="FE25" s="179" t="e">
        <f t="shared" si="157"/>
        <v>#N/A</v>
      </c>
      <c r="FF25" s="179" t="e">
        <f t="shared" si="158"/>
        <v>#N/A</v>
      </c>
      <c r="FG25" s="179" t="e">
        <f t="shared" si="159"/>
        <v>#N/A</v>
      </c>
      <c r="FH25" s="179" t="e">
        <f t="shared" si="160"/>
        <v>#N/A</v>
      </c>
      <c r="FI25" s="179" t="e">
        <f t="shared" si="161"/>
        <v>#N/A</v>
      </c>
      <c r="FJ25" s="179" t="e">
        <f t="shared" si="162"/>
        <v>#N/A</v>
      </c>
      <c r="FK25" s="179" t="e">
        <f t="shared" si="163"/>
        <v>#N/A</v>
      </c>
      <c r="FL25" s="179" t="e">
        <f t="shared" si="164"/>
        <v>#N/A</v>
      </c>
      <c r="FM25" s="179" t="e">
        <f t="shared" si="165"/>
        <v>#N/A</v>
      </c>
      <c r="FN25" s="179" t="e">
        <f t="shared" si="166"/>
        <v>#N/A</v>
      </c>
      <c r="FO25" s="179" t="e">
        <f t="shared" si="167"/>
        <v>#N/A</v>
      </c>
      <c r="FP25" s="179" t="e">
        <f t="shared" si="168"/>
        <v>#N/A</v>
      </c>
      <c r="FQ25" s="179" t="e">
        <f t="shared" si="169"/>
        <v>#N/A</v>
      </c>
      <c r="FR25" s="179" t="e">
        <f t="shared" si="170"/>
        <v>#N/A</v>
      </c>
      <c r="FS25" s="179" t="e">
        <f t="shared" si="171"/>
        <v>#N/A</v>
      </c>
      <c r="FT25" s="179" t="e">
        <f t="shared" si="172"/>
        <v>#N/A</v>
      </c>
      <c r="FU25" s="179" t="e">
        <f t="shared" si="173"/>
        <v>#N/A</v>
      </c>
      <c r="FV25" s="179" t="e">
        <f t="shared" si="174"/>
        <v>#N/A</v>
      </c>
      <c r="FW25" s="179" t="e">
        <f t="shared" si="175"/>
        <v>#N/A</v>
      </c>
      <c r="FX25" s="179" t="e">
        <f t="shared" si="176"/>
        <v>#N/A</v>
      </c>
      <c r="FY25" s="179" t="e">
        <f t="shared" si="177"/>
        <v>#N/A</v>
      </c>
      <c r="FZ25" s="179" t="e">
        <f t="shared" si="178"/>
        <v>#N/A</v>
      </c>
      <c r="GA25" s="179" t="e">
        <f t="shared" si="179"/>
        <v>#N/A</v>
      </c>
      <c r="GB25" s="179" t="e">
        <f t="shared" si="180"/>
        <v>#N/A</v>
      </c>
      <c r="GC25" s="179" t="e">
        <f t="shared" si="181"/>
        <v>#N/A</v>
      </c>
      <c r="GD25" s="179" t="e">
        <f t="shared" si="182"/>
        <v>#N/A</v>
      </c>
      <c r="GE25" s="179" t="e">
        <f t="shared" si="183"/>
        <v>#N/A</v>
      </c>
      <c r="GF25" s="179" t="e">
        <f t="shared" si="184"/>
        <v>#N/A</v>
      </c>
      <c r="GG25" s="179" t="e">
        <f t="shared" si="185"/>
        <v>#N/A</v>
      </c>
      <c r="GH25" s="179" t="e">
        <f t="shared" si="186"/>
        <v>#N/A</v>
      </c>
      <c r="GI25" s="179" t="e">
        <f t="shared" si="187"/>
        <v>#N/A</v>
      </c>
      <c r="GJ25" s="179" t="e">
        <f t="shared" si="188"/>
        <v>#N/A</v>
      </c>
      <c r="GK25" s="179" t="e">
        <f t="shared" si="189"/>
        <v>#N/A</v>
      </c>
      <c r="GL25" s="179" t="e">
        <f t="shared" si="190"/>
        <v>#N/A</v>
      </c>
      <c r="GM25" s="179" t="e">
        <f t="shared" si="191"/>
        <v>#N/A</v>
      </c>
      <c r="GN25" s="179" t="e">
        <f t="shared" si="192"/>
        <v>#N/A</v>
      </c>
      <c r="GO25" s="179" t="e">
        <f t="shared" si="193"/>
        <v>#N/A</v>
      </c>
      <c r="GP25" s="179" t="e">
        <f t="shared" si="194"/>
        <v>#N/A</v>
      </c>
      <c r="GQ25" s="179" t="e">
        <f t="shared" si="195"/>
        <v>#N/A</v>
      </c>
      <c r="GR25" s="179" t="e">
        <f t="shared" si="196"/>
        <v>#N/A</v>
      </c>
      <c r="GS25" s="179" t="e">
        <f t="shared" si="197"/>
        <v>#N/A</v>
      </c>
      <c r="GT25" s="179" t="e">
        <f t="shared" si="198"/>
        <v>#N/A</v>
      </c>
      <c r="GU25" s="179" t="e">
        <f t="shared" si="199"/>
        <v>#N/A</v>
      </c>
      <c r="GV25" s="179" t="e">
        <f t="shared" si="200"/>
        <v>#N/A</v>
      </c>
      <c r="GW25" s="179" t="e">
        <f t="shared" si="201"/>
        <v>#N/A</v>
      </c>
      <c r="GX25" s="179" t="e">
        <f t="shared" si="202"/>
        <v>#N/A</v>
      </c>
      <c r="GY25" s="179" t="e">
        <f t="shared" si="203"/>
        <v>#N/A</v>
      </c>
      <c r="GZ25" s="179" t="e">
        <f t="shared" si="204"/>
        <v>#N/A</v>
      </c>
      <c r="HA25" s="179" t="e">
        <f t="shared" si="205"/>
        <v>#N/A</v>
      </c>
      <c r="HB25" s="179" t="e">
        <f t="shared" si="206"/>
        <v>#N/A</v>
      </c>
      <c r="HC25" s="179" t="e">
        <f t="shared" si="207"/>
        <v>#N/A</v>
      </c>
      <c r="HD25" s="179" t="e">
        <f t="shared" si="208"/>
        <v>#N/A</v>
      </c>
      <c r="HE25" s="179" t="e">
        <f t="shared" si="209"/>
        <v>#N/A</v>
      </c>
      <c r="HF25" s="179" t="e">
        <f t="shared" si="210"/>
        <v>#N/A</v>
      </c>
      <c r="HG25" s="179" t="e">
        <f t="shared" si="211"/>
        <v>#N/A</v>
      </c>
      <c r="HH25" s="179" t="e">
        <f t="shared" si="212"/>
        <v>#N/A</v>
      </c>
      <c r="HI25" s="179" t="e">
        <f t="shared" si="213"/>
        <v>#N/A</v>
      </c>
      <c r="HJ25" s="179" t="e">
        <f t="shared" si="214"/>
        <v>#N/A</v>
      </c>
      <c r="HK25" s="179" t="e">
        <f t="shared" si="215"/>
        <v>#N/A</v>
      </c>
      <c r="HL25" s="179" t="e">
        <f t="shared" si="216"/>
        <v>#N/A</v>
      </c>
      <c r="HM25" s="179" t="e">
        <f t="shared" si="217"/>
        <v>#N/A</v>
      </c>
      <c r="HN25" s="179" t="e">
        <f t="shared" si="218"/>
        <v>#N/A</v>
      </c>
      <c r="HO25" s="179" t="e">
        <f t="shared" si="219"/>
        <v>#N/A</v>
      </c>
    </row>
    <row r="26" spans="1:223" hidden="1" x14ac:dyDescent="0.25">
      <c r="A26" s="4">
        <v>23</v>
      </c>
      <c r="B26" s="103"/>
      <c r="C26" s="103"/>
      <c r="D26" s="103"/>
      <c r="E26" s="38" t="str">
        <f t="shared" si="8"/>
        <v/>
      </c>
      <c r="F26" s="38" t="str">
        <f t="shared" si="9"/>
        <v/>
      </c>
      <c r="G26" s="81" t="str">
        <f t="shared" si="10"/>
        <v/>
      </c>
      <c r="H26" s="24"/>
      <c r="I26" s="61"/>
      <c r="J26" s="82" t="str">
        <f>IF(AND(B26&gt;0,C26&gt;0,D26&gt;0,NOT(ISBLANK(H26))),(D26-B26)*VLOOKUP(H26,VLookups!$A$2:$B$8,2,FALSE),"")</f>
        <v/>
      </c>
      <c r="K26" s="83" t="str">
        <f t="shared" si="11"/>
        <v/>
      </c>
      <c r="L26" s="103"/>
      <c r="M26" s="34" t="str">
        <f>IF(AND(L26&gt;0,C26&gt;0,J26&gt;0,NOT(ISBLANK(H26))),ABS(VLOOKUP($L$1,VLookups!$A$38:$B$39,2,FALSE)-_xlfn.NORM.DIST(L26,G26,J26,TRUE)),"")</f>
        <v/>
      </c>
      <c r="N26" s="102" t="str">
        <f>IF(AND($B26&gt;0,$C26&gt;0,$D26&gt;0,NOT(ISBLANK($H26))),_xlfn.NORM.INV(ABS(VLOOKUP($L$1,VLookups!$A$38:$B$39,2,FALSE)-N$3),$G26,$J26),"")</f>
        <v/>
      </c>
      <c r="O26" s="101" t="str">
        <f>IF(AND($B26&gt;0,$C26&gt;0,$D26&gt;0,NOT(ISBLANK($H26))),_xlfn.NORM.INV(ABS(VLOOKUP($L$1,VLookups!$A$38:$B$39,2,FALSE)-O$3),$G26,$J26),"")</f>
        <v/>
      </c>
      <c r="P26" s="102" t="str">
        <f>IF(AND($B26&gt;0,$C26&gt;0,$D26&gt;0,NOT(ISBLANK($H26))),_xlfn.NORM.INV(ABS(VLOOKUP($L$1,VLookups!$A$38:$B$39,2,FALSE)-P$3),$G26,$J26),"")</f>
        <v/>
      </c>
      <c r="Q26" s="101" t="str">
        <f>IF(AND($B26&gt;0,$C26&gt;0,$D26&gt;0,NOT(ISBLANK($H26))),_xlfn.NORM.INV(ABS(VLOOKUP($L$1,VLookups!$A$38:$B$39,2,FALSE)-Q$3),$G26,$J26),"")</f>
        <v/>
      </c>
      <c r="R26" s="102" t="str">
        <f>IF(AND($B26&gt;0,$C26&gt;0,$D26&gt;0,NOT(ISBLANK($H26))),_xlfn.NORM.INV(ABS(VLOOKUP($L$1,VLookups!$A$38:$B$39,2,FALSE)-R$3),$G26,$J26),"")</f>
        <v/>
      </c>
      <c r="S26" s="101" t="str">
        <f>IF(AND($B26&gt;0,$C26&gt;0,$D26&gt;0,NOT(ISBLANK($H26))),_xlfn.NORM.INV(ABS(VLOOKUP($L$1,VLookups!$A$38:$B$39,2,FALSE)-S$3),$G26,$J26),"")</f>
        <v/>
      </c>
      <c r="T26" s="5"/>
      <c r="U26" s="178" t="str">
        <f t="shared" si="12"/>
        <v/>
      </c>
      <c r="V26" s="52" t="str">
        <f t="shared" si="225"/>
        <v/>
      </c>
      <c r="W26" s="52" t="str">
        <f t="shared" si="225"/>
        <v/>
      </c>
      <c r="X26" s="52" t="str">
        <f t="shared" si="225"/>
        <v/>
      </c>
      <c r="Y26" s="52" t="str">
        <f t="shared" si="225"/>
        <v/>
      </c>
      <c r="Z26" s="52" t="str">
        <f t="shared" si="225"/>
        <v/>
      </c>
      <c r="AA26" s="52" t="str">
        <f t="shared" si="225"/>
        <v/>
      </c>
      <c r="AB26" s="52" t="str">
        <f t="shared" si="225"/>
        <v/>
      </c>
      <c r="AC26" s="52" t="str">
        <f t="shared" si="225"/>
        <v/>
      </c>
      <c r="AD26" s="52" t="str">
        <f t="shared" si="225"/>
        <v/>
      </c>
      <c r="AE26" s="52" t="str">
        <f t="shared" si="225"/>
        <v/>
      </c>
      <c r="AF26" s="52" t="str">
        <f t="shared" si="225"/>
        <v/>
      </c>
      <c r="AG26" s="52" t="str">
        <f t="shared" si="225"/>
        <v/>
      </c>
      <c r="AH26" s="52" t="str">
        <f t="shared" si="225"/>
        <v/>
      </c>
      <c r="AI26" s="52" t="str">
        <f t="shared" si="225"/>
        <v/>
      </c>
      <c r="AJ26" s="52" t="str">
        <f t="shared" si="225"/>
        <v/>
      </c>
      <c r="AK26" s="52" t="str">
        <f t="shared" si="225"/>
        <v/>
      </c>
      <c r="AL26" s="52" t="str">
        <f t="shared" si="225"/>
        <v/>
      </c>
      <c r="AM26" s="52" t="str">
        <f t="shared" si="225"/>
        <v/>
      </c>
      <c r="AN26" s="52" t="str">
        <f t="shared" si="225"/>
        <v/>
      </c>
      <c r="AO26" s="52" t="str">
        <f t="shared" si="225"/>
        <v/>
      </c>
      <c r="AP26" s="52" t="str">
        <f t="shared" si="14"/>
        <v/>
      </c>
      <c r="AQ26" s="52" t="str">
        <f t="shared" si="229"/>
        <v/>
      </c>
      <c r="AR26" s="52" t="str">
        <f t="shared" si="229"/>
        <v/>
      </c>
      <c r="AS26" s="52" t="str">
        <f t="shared" si="229"/>
        <v/>
      </c>
      <c r="AT26" s="52" t="str">
        <f t="shared" si="229"/>
        <v/>
      </c>
      <c r="AU26" s="52" t="str">
        <f t="shared" si="229"/>
        <v/>
      </c>
      <c r="AV26" s="52" t="str">
        <f t="shared" si="229"/>
        <v/>
      </c>
      <c r="AW26" s="52" t="str">
        <f t="shared" si="229"/>
        <v/>
      </c>
      <c r="AX26" s="52" t="str">
        <f t="shared" si="229"/>
        <v/>
      </c>
      <c r="AY26" s="52" t="str">
        <f t="shared" si="229"/>
        <v/>
      </c>
      <c r="AZ26" s="52" t="str">
        <f t="shared" si="229"/>
        <v/>
      </c>
      <c r="BA26" s="52" t="str">
        <f t="shared" si="229"/>
        <v/>
      </c>
      <c r="BB26" s="52" t="str">
        <f t="shared" si="229"/>
        <v/>
      </c>
      <c r="BC26" s="52" t="str">
        <f t="shared" si="229"/>
        <v/>
      </c>
      <c r="BD26" s="52" t="str">
        <f t="shared" si="229"/>
        <v/>
      </c>
      <c r="BE26" s="52" t="str">
        <f t="shared" si="229"/>
        <v/>
      </c>
      <c r="BF26" s="52" t="str">
        <f t="shared" si="229"/>
        <v/>
      </c>
      <c r="BG26" s="52" t="str">
        <f t="shared" si="229"/>
        <v/>
      </c>
      <c r="BH26" s="52" t="str">
        <f t="shared" si="229"/>
        <v/>
      </c>
      <c r="BI26" s="52" t="str">
        <f t="shared" si="229"/>
        <v/>
      </c>
      <c r="BJ26" s="52" t="str">
        <f t="shared" si="229"/>
        <v/>
      </c>
      <c r="BK26" s="52" t="str">
        <f t="shared" si="229"/>
        <v/>
      </c>
      <c r="BL26" s="52" t="str">
        <f t="shared" si="229"/>
        <v/>
      </c>
      <c r="BM26" s="52" t="str">
        <f t="shared" si="229"/>
        <v/>
      </c>
      <c r="BN26" s="52" t="str">
        <f t="shared" si="229"/>
        <v/>
      </c>
      <c r="BO26" s="52" t="str">
        <f t="shared" si="229"/>
        <v/>
      </c>
      <c r="BP26" s="52" t="str">
        <f t="shared" si="229"/>
        <v/>
      </c>
      <c r="BQ26" s="52" t="str">
        <f t="shared" si="229"/>
        <v/>
      </c>
      <c r="BR26" s="52" t="str">
        <f t="shared" si="229"/>
        <v/>
      </c>
      <c r="BS26" s="52" t="str">
        <f t="shared" si="229"/>
        <v/>
      </c>
      <c r="BT26" s="52" t="str">
        <f t="shared" si="229"/>
        <v/>
      </c>
      <c r="BU26" s="52" t="str">
        <f t="shared" si="229"/>
        <v/>
      </c>
      <c r="BV26" s="52" t="str">
        <f t="shared" si="229"/>
        <v/>
      </c>
      <c r="BW26" s="52" t="str">
        <f t="shared" si="229"/>
        <v/>
      </c>
      <c r="BX26" s="52" t="str">
        <f t="shared" si="229"/>
        <v/>
      </c>
      <c r="BY26" s="52" t="str">
        <f t="shared" si="229"/>
        <v/>
      </c>
      <c r="BZ26" s="52" t="str">
        <f t="shared" si="229"/>
        <v/>
      </c>
      <c r="CA26" s="52" t="str">
        <f t="shared" si="229"/>
        <v/>
      </c>
      <c r="CB26" s="52" t="str">
        <f t="shared" si="229"/>
        <v/>
      </c>
      <c r="CC26" s="52" t="str">
        <f t="shared" si="229"/>
        <v/>
      </c>
      <c r="CD26" s="52" t="str">
        <f t="shared" si="229"/>
        <v/>
      </c>
      <c r="CE26" s="52" t="str">
        <f t="shared" si="229"/>
        <v/>
      </c>
      <c r="CF26" s="52" t="str">
        <f t="shared" si="229"/>
        <v/>
      </c>
      <c r="CG26" s="52" t="str">
        <f t="shared" si="229"/>
        <v/>
      </c>
      <c r="CH26" s="52" t="str">
        <f t="shared" si="229"/>
        <v/>
      </c>
      <c r="CI26" s="52" t="str">
        <f t="shared" si="229"/>
        <v/>
      </c>
      <c r="CJ26" s="52" t="str">
        <f t="shared" si="229"/>
        <v/>
      </c>
      <c r="CK26" s="52" t="str">
        <f t="shared" si="229"/>
        <v/>
      </c>
      <c r="CL26" s="52" t="str">
        <f t="shared" si="229"/>
        <v/>
      </c>
      <c r="CM26" s="52" t="str">
        <f t="shared" si="229"/>
        <v/>
      </c>
      <c r="CN26" s="52" t="str">
        <f t="shared" si="229"/>
        <v/>
      </c>
      <c r="CO26" s="52" t="str">
        <f t="shared" si="229"/>
        <v/>
      </c>
      <c r="CP26" s="52" t="str">
        <f t="shared" si="229"/>
        <v/>
      </c>
      <c r="CQ26" s="52" t="str">
        <f t="shared" si="229"/>
        <v/>
      </c>
      <c r="CR26" s="52" t="str">
        <f t="shared" si="229"/>
        <v/>
      </c>
      <c r="CS26" s="52" t="str">
        <f t="shared" si="229"/>
        <v/>
      </c>
      <c r="CT26" s="52" t="str">
        <f t="shared" si="229"/>
        <v/>
      </c>
      <c r="CU26" s="52" t="str">
        <f t="shared" si="229"/>
        <v/>
      </c>
      <c r="CV26" s="52" t="str">
        <f t="shared" si="229"/>
        <v/>
      </c>
      <c r="CW26" s="52" t="str">
        <f t="shared" si="229"/>
        <v/>
      </c>
      <c r="CX26" s="52" t="str">
        <f t="shared" si="229"/>
        <v/>
      </c>
      <c r="CY26" s="52" t="str">
        <f t="shared" si="229"/>
        <v/>
      </c>
      <c r="CZ26" s="52" t="str">
        <f t="shared" si="229"/>
        <v/>
      </c>
      <c r="DA26" s="52" t="str">
        <f t="shared" si="229"/>
        <v/>
      </c>
      <c r="DB26" s="52" t="str">
        <f t="shared" si="229"/>
        <v/>
      </c>
      <c r="DC26" s="52" t="str">
        <f t="shared" si="226"/>
        <v/>
      </c>
      <c r="DD26" s="52" t="str">
        <f t="shared" si="226"/>
        <v/>
      </c>
      <c r="DE26" s="52" t="str">
        <f t="shared" si="226"/>
        <v/>
      </c>
      <c r="DF26" s="52" t="str">
        <f t="shared" si="226"/>
        <v/>
      </c>
      <c r="DG26" s="52" t="str">
        <f t="shared" si="226"/>
        <v/>
      </c>
      <c r="DH26" s="52" t="str">
        <f t="shared" si="226"/>
        <v/>
      </c>
      <c r="DI26" s="52" t="str">
        <f t="shared" si="226"/>
        <v/>
      </c>
      <c r="DJ26" s="52" t="str">
        <f t="shared" si="226"/>
        <v/>
      </c>
      <c r="DK26" s="52" t="str">
        <f t="shared" si="226"/>
        <v/>
      </c>
      <c r="DL26" s="52" t="str">
        <f t="shared" si="226"/>
        <v/>
      </c>
      <c r="DM26" s="52" t="str">
        <f t="shared" si="226"/>
        <v/>
      </c>
      <c r="DN26" s="52" t="str">
        <f t="shared" si="226"/>
        <v/>
      </c>
      <c r="DO26" s="52" t="str">
        <f t="shared" si="226"/>
        <v/>
      </c>
      <c r="DP26" s="52" t="str">
        <f t="shared" si="226"/>
        <v/>
      </c>
      <c r="DQ26" s="52" t="str">
        <f t="shared" si="226"/>
        <v/>
      </c>
      <c r="DR26" s="52" t="str">
        <f t="shared" si="226"/>
        <v/>
      </c>
      <c r="DS26" s="179" t="e">
        <f t="shared" si="119"/>
        <v>#N/A</v>
      </c>
      <c r="DT26" s="179" t="e">
        <f t="shared" si="120"/>
        <v>#N/A</v>
      </c>
      <c r="DU26" s="179" t="e">
        <f t="shared" si="121"/>
        <v>#N/A</v>
      </c>
      <c r="DV26" s="179" t="e">
        <f t="shared" si="122"/>
        <v>#N/A</v>
      </c>
      <c r="DW26" s="179" t="e">
        <f t="shared" si="123"/>
        <v>#N/A</v>
      </c>
      <c r="DX26" s="179" t="e">
        <f t="shared" si="124"/>
        <v>#N/A</v>
      </c>
      <c r="DY26" s="179" t="e">
        <f t="shared" si="125"/>
        <v>#N/A</v>
      </c>
      <c r="DZ26" s="179" t="e">
        <f t="shared" si="126"/>
        <v>#N/A</v>
      </c>
      <c r="EA26" s="179" t="e">
        <f t="shared" si="127"/>
        <v>#N/A</v>
      </c>
      <c r="EB26" s="179" t="e">
        <f t="shared" si="128"/>
        <v>#N/A</v>
      </c>
      <c r="EC26" s="179" t="e">
        <f t="shared" si="129"/>
        <v>#N/A</v>
      </c>
      <c r="ED26" s="179" t="e">
        <f t="shared" si="130"/>
        <v>#N/A</v>
      </c>
      <c r="EE26" s="179" t="e">
        <f t="shared" si="131"/>
        <v>#N/A</v>
      </c>
      <c r="EF26" s="179" t="e">
        <f t="shared" si="132"/>
        <v>#N/A</v>
      </c>
      <c r="EG26" s="179" t="e">
        <f t="shared" si="133"/>
        <v>#N/A</v>
      </c>
      <c r="EH26" s="179" t="e">
        <f t="shared" si="134"/>
        <v>#N/A</v>
      </c>
      <c r="EI26" s="179" t="e">
        <f t="shared" si="135"/>
        <v>#N/A</v>
      </c>
      <c r="EJ26" s="179" t="e">
        <f t="shared" si="136"/>
        <v>#N/A</v>
      </c>
      <c r="EK26" s="179" t="e">
        <f t="shared" si="137"/>
        <v>#N/A</v>
      </c>
      <c r="EL26" s="179" t="e">
        <f t="shared" si="138"/>
        <v>#N/A</v>
      </c>
      <c r="EM26" s="179" t="e">
        <f t="shared" si="139"/>
        <v>#N/A</v>
      </c>
      <c r="EN26" s="179" t="e">
        <f t="shared" si="140"/>
        <v>#N/A</v>
      </c>
      <c r="EO26" s="179" t="e">
        <f t="shared" si="141"/>
        <v>#N/A</v>
      </c>
      <c r="EP26" s="179" t="e">
        <f t="shared" si="142"/>
        <v>#N/A</v>
      </c>
      <c r="EQ26" s="179" t="e">
        <f t="shared" si="143"/>
        <v>#N/A</v>
      </c>
      <c r="ER26" s="179" t="e">
        <f t="shared" si="144"/>
        <v>#N/A</v>
      </c>
      <c r="ES26" s="179" t="e">
        <f t="shared" si="145"/>
        <v>#N/A</v>
      </c>
      <c r="ET26" s="179" t="e">
        <f t="shared" si="146"/>
        <v>#N/A</v>
      </c>
      <c r="EU26" s="179" t="e">
        <f t="shared" si="147"/>
        <v>#N/A</v>
      </c>
      <c r="EV26" s="179" t="e">
        <f t="shared" si="148"/>
        <v>#N/A</v>
      </c>
      <c r="EW26" s="179" t="e">
        <f t="shared" si="149"/>
        <v>#N/A</v>
      </c>
      <c r="EX26" s="179" t="e">
        <f t="shared" si="150"/>
        <v>#N/A</v>
      </c>
      <c r="EY26" s="179" t="e">
        <f t="shared" si="151"/>
        <v>#N/A</v>
      </c>
      <c r="EZ26" s="179" t="e">
        <f t="shared" si="152"/>
        <v>#N/A</v>
      </c>
      <c r="FA26" s="179" t="e">
        <f t="shared" si="153"/>
        <v>#N/A</v>
      </c>
      <c r="FB26" s="179" t="e">
        <f t="shared" si="154"/>
        <v>#N/A</v>
      </c>
      <c r="FC26" s="179" t="e">
        <f t="shared" si="155"/>
        <v>#N/A</v>
      </c>
      <c r="FD26" s="179" t="e">
        <f t="shared" si="156"/>
        <v>#N/A</v>
      </c>
      <c r="FE26" s="179" t="e">
        <f t="shared" si="157"/>
        <v>#N/A</v>
      </c>
      <c r="FF26" s="179" t="e">
        <f t="shared" si="158"/>
        <v>#N/A</v>
      </c>
      <c r="FG26" s="179" t="e">
        <f t="shared" si="159"/>
        <v>#N/A</v>
      </c>
      <c r="FH26" s="179" t="e">
        <f t="shared" si="160"/>
        <v>#N/A</v>
      </c>
      <c r="FI26" s="179" t="e">
        <f t="shared" si="161"/>
        <v>#N/A</v>
      </c>
      <c r="FJ26" s="179" t="e">
        <f t="shared" si="162"/>
        <v>#N/A</v>
      </c>
      <c r="FK26" s="179" t="e">
        <f t="shared" si="163"/>
        <v>#N/A</v>
      </c>
      <c r="FL26" s="179" t="e">
        <f t="shared" si="164"/>
        <v>#N/A</v>
      </c>
      <c r="FM26" s="179" t="e">
        <f t="shared" si="165"/>
        <v>#N/A</v>
      </c>
      <c r="FN26" s="179" t="e">
        <f t="shared" si="166"/>
        <v>#N/A</v>
      </c>
      <c r="FO26" s="179" t="e">
        <f t="shared" si="167"/>
        <v>#N/A</v>
      </c>
      <c r="FP26" s="179" t="e">
        <f t="shared" si="168"/>
        <v>#N/A</v>
      </c>
      <c r="FQ26" s="179" t="e">
        <f t="shared" si="169"/>
        <v>#N/A</v>
      </c>
      <c r="FR26" s="179" t="e">
        <f t="shared" si="170"/>
        <v>#N/A</v>
      </c>
      <c r="FS26" s="179" t="e">
        <f t="shared" si="171"/>
        <v>#N/A</v>
      </c>
      <c r="FT26" s="179" t="e">
        <f t="shared" si="172"/>
        <v>#N/A</v>
      </c>
      <c r="FU26" s="179" t="e">
        <f t="shared" si="173"/>
        <v>#N/A</v>
      </c>
      <c r="FV26" s="179" t="e">
        <f t="shared" si="174"/>
        <v>#N/A</v>
      </c>
      <c r="FW26" s="179" t="e">
        <f t="shared" si="175"/>
        <v>#N/A</v>
      </c>
      <c r="FX26" s="179" t="e">
        <f t="shared" si="176"/>
        <v>#N/A</v>
      </c>
      <c r="FY26" s="179" t="e">
        <f t="shared" si="177"/>
        <v>#N/A</v>
      </c>
      <c r="FZ26" s="179" t="e">
        <f t="shared" si="178"/>
        <v>#N/A</v>
      </c>
      <c r="GA26" s="179" t="e">
        <f t="shared" si="179"/>
        <v>#N/A</v>
      </c>
      <c r="GB26" s="179" t="e">
        <f t="shared" si="180"/>
        <v>#N/A</v>
      </c>
      <c r="GC26" s="179" t="e">
        <f t="shared" si="181"/>
        <v>#N/A</v>
      </c>
      <c r="GD26" s="179" t="e">
        <f t="shared" si="182"/>
        <v>#N/A</v>
      </c>
      <c r="GE26" s="179" t="e">
        <f t="shared" si="183"/>
        <v>#N/A</v>
      </c>
      <c r="GF26" s="179" t="e">
        <f t="shared" si="184"/>
        <v>#N/A</v>
      </c>
      <c r="GG26" s="179" t="e">
        <f t="shared" si="185"/>
        <v>#N/A</v>
      </c>
      <c r="GH26" s="179" t="e">
        <f t="shared" si="186"/>
        <v>#N/A</v>
      </c>
      <c r="GI26" s="179" t="e">
        <f t="shared" si="187"/>
        <v>#N/A</v>
      </c>
      <c r="GJ26" s="179" t="e">
        <f t="shared" si="188"/>
        <v>#N/A</v>
      </c>
      <c r="GK26" s="179" t="e">
        <f t="shared" si="189"/>
        <v>#N/A</v>
      </c>
      <c r="GL26" s="179" t="e">
        <f t="shared" si="190"/>
        <v>#N/A</v>
      </c>
      <c r="GM26" s="179" t="e">
        <f t="shared" si="191"/>
        <v>#N/A</v>
      </c>
      <c r="GN26" s="179" t="e">
        <f t="shared" si="192"/>
        <v>#N/A</v>
      </c>
      <c r="GO26" s="179" t="e">
        <f t="shared" si="193"/>
        <v>#N/A</v>
      </c>
      <c r="GP26" s="179" t="e">
        <f t="shared" si="194"/>
        <v>#N/A</v>
      </c>
      <c r="GQ26" s="179" t="e">
        <f t="shared" si="195"/>
        <v>#N/A</v>
      </c>
      <c r="GR26" s="179" t="e">
        <f t="shared" si="196"/>
        <v>#N/A</v>
      </c>
      <c r="GS26" s="179" t="e">
        <f t="shared" si="197"/>
        <v>#N/A</v>
      </c>
      <c r="GT26" s="179" t="e">
        <f t="shared" si="198"/>
        <v>#N/A</v>
      </c>
      <c r="GU26" s="179" t="e">
        <f t="shared" si="199"/>
        <v>#N/A</v>
      </c>
      <c r="GV26" s="179" t="e">
        <f t="shared" si="200"/>
        <v>#N/A</v>
      </c>
      <c r="GW26" s="179" t="e">
        <f t="shared" si="201"/>
        <v>#N/A</v>
      </c>
      <c r="GX26" s="179" t="e">
        <f t="shared" si="202"/>
        <v>#N/A</v>
      </c>
      <c r="GY26" s="179" t="e">
        <f t="shared" si="203"/>
        <v>#N/A</v>
      </c>
      <c r="GZ26" s="179" t="e">
        <f t="shared" si="204"/>
        <v>#N/A</v>
      </c>
      <c r="HA26" s="179" t="e">
        <f t="shared" si="205"/>
        <v>#N/A</v>
      </c>
      <c r="HB26" s="179" t="e">
        <f t="shared" si="206"/>
        <v>#N/A</v>
      </c>
      <c r="HC26" s="179" t="e">
        <f t="shared" si="207"/>
        <v>#N/A</v>
      </c>
      <c r="HD26" s="179" t="e">
        <f t="shared" si="208"/>
        <v>#N/A</v>
      </c>
      <c r="HE26" s="179" t="e">
        <f t="shared" si="209"/>
        <v>#N/A</v>
      </c>
      <c r="HF26" s="179" t="e">
        <f t="shared" si="210"/>
        <v>#N/A</v>
      </c>
      <c r="HG26" s="179" t="e">
        <f t="shared" si="211"/>
        <v>#N/A</v>
      </c>
      <c r="HH26" s="179" t="e">
        <f t="shared" si="212"/>
        <v>#N/A</v>
      </c>
      <c r="HI26" s="179" t="e">
        <f t="shared" si="213"/>
        <v>#N/A</v>
      </c>
      <c r="HJ26" s="179" t="e">
        <f t="shared" si="214"/>
        <v>#N/A</v>
      </c>
      <c r="HK26" s="179" t="e">
        <f t="shared" si="215"/>
        <v>#N/A</v>
      </c>
      <c r="HL26" s="179" t="e">
        <f t="shared" si="216"/>
        <v>#N/A</v>
      </c>
      <c r="HM26" s="179" t="e">
        <f t="shared" si="217"/>
        <v>#N/A</v>
      </c>
      <c r="HN26" s="179" t="e">
        <f t="shared" si="218"/>
        <v>#N/A</v>
      </c>
      <c r="HO26" s="179" t="e">
        <f t="shared" si="219"/>
        <v>#N/A</v>
      </c>
    </row>
    <row r="27" spans="1:223" hidden="1" x14ac:dyDescent="0.25">
      <c r="A27" s="4">
        <v>24</v>
      </c>
      <c r="B27" s="103"/>
      <c r="C27" s="103"/>
      <c r="D27" s="103"/>
      <c r="E27" s="38" t="str">
        <f t="shared" si="8"/>
        <v/>
      </c>
      <c r="F27" s="38" t="str">
        <f t="shared" si="9"/>
        <v/>
      </c>
      <c r="G27" s="81" t="str">
        <f t="shared" si="10"/>
        <v/>
      </c>
      <c r="H27" s="24"/>
      <c r="I27" s="61"/>
      <c r="J27" s="82" t="str">
        <f>IF(AND(B27&gt;0,C27&gt;0,D27&gt;0,NOT(ISBLANK(H27))),(D27-B27)*VLOOKUP(H27,VLookups!$A$2:$B$8,2,FALSE),"")</f>
        <v/>
      </c>
      <c r="K27" s="83" t="str">
        <f t="shared" si="11"/>
        <v/>
      </c>
      <c r="L27" s="103"/>
      <c r="M27" s="34" t="str">
        <f>IF(AND(L27&gt;0,C27&gt;0,J27&gt;0,NOT(ISBLANK(H27))),ABS(VLOOKUP($L$1,VLookups!$A$38:$B$39,2,FALSE)-_xlfn.NORM.DIST(L27,G27,J27,TRUE)),"")</f>
        <v/>
      </c>
      <c r="N27" s="102" t="str">
        <f>IF(AND($B27&gt;0,$C27&gt;0,$D27&gt;0,NOT(ISBLANK($H27))),_xlfn.NORM.INV(ABS(VLOOKUP($L$1,VLookups!$A$38:$B$39,2,FALSE)-N$3),$G27,$J27),"")</f>
        <v/>
      </c>
      <c r="O27" s="101" t="str">
        <f>IF(AND($B27&gt;0,$C27&gt;0,$D27&gt;0,NOT(ISBLANK($H27))),_xlfn.NORM.INV(ABS(VLOOKUP($L$1,VLookups!$A$38:$B$39,2,FALSE)-O$3),$G27,$J27),"")</f>
        <v/>
      </c>
      <c r="P27" s="102" t="str">
        <f>IF(AND($B27&gt;0,$C27&gt;0,$D27&gt;0,NOT(ISBLANK($H27))),_xlfn.NORM.INV(ABS(VLOOKUP($L$1,VLookups!$A$38:$B$39,2,FALSE)-P$3),$G27,$J27),"")</f>
        <v/>
      </c>
      <c r="Q27" s="101" t="str">
        <f>IF(AND($B27&gt;0,$C27&gt;0,$D27&gt;0,NOT(ISBLANK($H27))),_xlfn.NORM.INV(ABS(VLOOKUP($L$1,VLookups!$A$38:$B$39,2,FALSE)-Q$3),$G27,$J27),"")</f>
        <v/>
      </c>
      <c r="R27" s="102" t="str">
        <f>IF(AND($B27&gt;0,$C27&gt;0,$D27&gt;0,NOT(ISBLANK($H27))),_xlfn.NORM.INV(ABS(VLOOKUP($L$1,VLookups!$A$38:$B$39,2,FALSE)-R$3),$G27,$J27),"")</f>
        <v/>
      </c>
      <c r="S27" s="101" t="str">
        <f>IF(AND($B27&gt;0,$C27&gt;0,$D27&gt;0,NOT(ISBLANK($H27))),_xlfn.NORM.INV(ABS(VLOOKUP($L$1,VLookups!$A$38:$B$39,2,FALSE)-S$3),$G27,$J27),"")</f>
        <v/>
      </c>
      <c r="T27" s="5"/>
      <c r="U27" s="178" t="str">
        <f t="shared" si="12"/>
        <v/>
      </c>
      <c r="V27" s="52" t="str">
        <f t="shared" si="225"/>
        <v/>
      </c>
      <c r="W27" s="52" t="str">
        <f t="shared" si="225"/>
        <v/>
      </c>
      <c r="X27" s="52" t="str">
        <f t="shared" si="225"/>
        <v/>
      </c>
      <c r="Y27" s="52" t="str">
        <f t="shared" si="225"/>
        <v/>
      </c>
      <c r="Z27" s="52" t="str">
        <f t="shared" si="225"/>
        <v/>
      </c>
      <c r="AA27" s="52" t="str">
        <f t="shared" si="225"/>
        <v/>
      </c>
      <c r="AB27" s="52" t="str">
        <f t="shared" si="225"/>
        <v/>
      </c>
      <c r="AC27" s="52" t="str">
        <f t="shared" si="225"/>
        <v/>
      </c>
      <c r="AD27" s="52" t="str">
        <f t="shared" si="225"/>
        <v/>
      </c>
      <c r="AE27" s="52" t="str">
        <f t="shared" si="225"/>
        <v/>
      </c>
      <c r="AF27" s="52" t="str">
        <f t="shared" si="225"/>
        <v/>
      </c>
      <c r="AG27" s="52" t="str">
        <f t="shared" si="225"/>
        <v/>
      </c>
      <c r="AH27" s="52" t="str">
        <f t="shared" si="225"/>
        <v/>
      </c>
      <c r="AI27" s="52" t="str">
        <f t="shared" si="225"/>
        <v/>
      </c>
      <c r="AJ27" s="52" t="str">
        <f t="shared" si="225"/>
        <v/>
      </c>
      <c r="AK27" s="52" t="str">
        <f t="shared" si="225"/>
        <v/>
      </c>
      <c r="AL27" s="52" t="str">
        <f t="shared" si="225"/>
        <v/>
      </c>
      <c r="AM27" s="52" t="str">
        <f t="shared" si="225"/>
        <v/>
      </c>
      <c r="AN27" s="52" t="str">
        <f t="shared" si="225"/>
        <v/>
      </c>
      <c r="AO27" s="52" t="str">
        <f t="shared" si="225"/>
        <v/>
      </c>
      <c r="AP27" s="52" t="str">
        <f t="shared" si="14"/>
        <v/>
      </c>
      <c r="AQ27" s="52" t="str">
        <f t="shared" si="229"/>
        <v/>
      </c>
      <c r="AR27" s="52" t="str">
        <f t="shared" si="229"/>
        <v/>
      </c>
      <c r="AS27" s="52" t="str">
        <f t="shared" si="229"/>
        <v/>
      </c>
      <c r="AT27" s="52" t="str">
        <f t="shared" si="229"/>
        <v/>
      </c>
      <c r="AU27" s="52" t="str">
        <f t="shared" si="229"/>
        <v/>
      </c>
      <c r="AV27" s="52" t="str">
        <f t="shared" si="229"/>
        <v/>
      </c>
      <c r="AW27" s="52" t="str">
        <f t="shared" si="229"/>
        <v/>
      </c>
      <c r="AX27" s="52" t="str">
        <f t="shared" si="229"/>
        <v/>
      </c>
      <c r="AY27" s="52" t="str">
        <f t="shared" si="229"/>
        <v/>
      </c>
      <c r="AZ27" s="52" t="str">
        <f t="shared" si="229"/>
        <v/>
      </c>
      <c r="BA27" s="52" t="str">
        <f t="shared" si="229"/>
        <v/>
      </c>
      <c r="BB27" s="52" t="str">
        <f t="shared" si="229"/>
        <v/>
      </c>
      <c r="BC27" s="52" t="str">
        <f t="shared" si="229"/>
        <v/>
      </c>
      <c r="BD27" s="52" t="str">
        <f t="shared" si="229"/>
        <v/>
      </c>
      <c r="BE27" s="52" t="str">
        <f t="shared" si="229"/>
        <v/>
      </c>
      <c r="BF27" s="52" t="str">
        <f t="shared" si="229"/>
        <v/>
      </c>
      <c r="BG27" s="52" t="str">
        <f t="shared" si="229"/>
        <v/>
      </c>
      <c r="BH27" s="52" t="str">
        <f t="shared" si="229"/>
        <v/>
      </c>
      <c r="BI27" s="52" t="str">
        <f t="shared" si="229"/>
        <v/>
      </c>
      <c r="BJ27" s="52" t="str">
        <f t="shared" si="229"/>
        <v/>
      </c>
      <c r="BK27" s="52" t="str">
        <f t="shared" si="229"/>
        <v/>
      </c>
      <c r="BL27" s="52" t="str">
        <f t="shared" si="229"/>
        <v/>
      </c>
      <c r="BM27" s="52" t="str">
        <f t="shared" si="229"/>
        <v/>
      </c>
      <c r="BN27" s="52" t="str">
        <f t="shared" si="229"/>
        <v/>
      </c>
      <c r="BO27" s="52" t="str">
        <f t="shared" si="229"/>
        <v/>
      </c>
      <c r="BP27" s="52" t="str">
        <f t="shared" si="229"/>
        <v/>
      </c>
      <c r="BQ27" s="52" t="str">
        <f t="shared" si="229"/>
        <v/>
      </c>
      <c r="BR27" s="52" t="str">
        <f t="shared" si="229"/>
        <v/>
      </c>
      <c r="BS27" s="52" t="str">
        <f t="shared" si="229"/>
        <v/>
      </c>
      <c r="BT27" s="52" t="str">
        <f t="shared" si="229"/>
        <v/>
      </c>
      <c r="BU27" s="52" t="str">
        <f t="shared" si="229"/>
        <v/>
      </c>
      <c r="BV27" s="52" t="str">
        <f t="shared" si="229"/>
        <v/>
      </c>
      <c r="BW27" s="52" t="str">
        <f t="shared" si="229"/>
        <v/>
      </c>
      <c r="BX27" s="52" t="str">
        <f t="shared" si="229"/>
        <v/>
      </c>
      <c r="BY27" s="52" t="str">
        <f t="shared" si="229"/>
        <v/>
      </c>
      <c r="BZ27" s="52" t="str">
        <f t="shared" si="229"/>
        <v/>
      </c>
      <c r="CA27" s="52" t="str">
        <f t="shared" si="229"/>
        <v/>
      </c>
      <c r="CB27" s="52" t="str">
        <f t="shared" si="229"/>
        <v/>
      </c>
      <c r="CC27" s="52" t="str">
        <f t="shared" si="229"/>
        <v/>
      </c>
      <c r="CD27" s="52" t="str">
        <f t="shared" si="229"/>
        <v/>
      </c>
      <c r="CE27" s="52" t="str">
        <f t="shared" si="229"/>
        <v/>
      </c>
      <c r="CF27" s="52" t="str">
        <f t="shared" si="229"/>
        <v/>
      </c>
      <c r="CG27" s="52" t="str">
        <f t="shared" si="229"/>
        <v/>
      </c>
      <c r="CH27" s="52" t="str">
        <f t="shared" si="229"/>
        <v/>
      </c>
      <c r="CI27" s="52" t="str">
        <f t="shared" si="229"/>
        <v/>
      </c>
      <c r="CJ27" s="52" t="str">
        <f t="shared" si="229"/>
        <v/>
      </c>
      <c r="CK27" s="52" t="str">
        <f t="shared" si="229"/>
        <v/>
      </c>
      <c r="CL27" s="52" t="str">
        <f t="shared" si="229"/>
        <v/>
      </c>
      <c r="CM27" s="52" t="str">
        <f t="shared" si="229"/>
        <v/>
      </c>
      <c r="CN27" s="52" t="str">
        <f t="shared" si="229"/>
        <v/>
      </c>
      <c r="CO27" s="52" t="str">
        <f t="shared" si="229"/>
        <v/>
      </c>
      <c r="CP27" s="52" t="str">
        <f t="shared" si="229"/>
        <v/>
      </c>
      <c r="CQ27" s="52" t="str">
        <f t="shared" si="229"/>
        <v/>
      </c>
      <c r="CR27" s="52" t="str">
        <f t="shared" si="229"/>
        <v/>
      </c>
      <c r="CS27" s="52" t="str">
        <f t="shared" si="229"/>
        <v/>
      </c>
      <c r="CT27" s="52" t="str">
        <f t="shared" si="229"/>
        <v/>
      </c>
      <c r="CU27" s="52" t="str">
        <f t="shared" si="229"/>
        <v/>
      </c>
      <c r="CV27" s="52" t="str">
        <f t="shared" si="229"/>
        <v/>
      </c>
      <c r="CW27" s="52" t="str">
        <f t="shared" si="229"/>
        <v/>
      </c>
      <c r="CX27" s="52" t="str">
        <f t="shared" si="229"/>
        <v/>
      </c>
      <c r="CY27" s="52" t="str">
        <f t="shared" si="229"/>
        <v/>
      </c>
      <c r="CZ27" s="52" t="str">
        <f t="shared" si="229"/>
        <v/>
      </c>
      <c r="DA27" s="52" t="str">
        <f t="shared" si="229"/>
        <v/>
      </c>
      <c r="DB27" s="52" t="str">
        <f t="shared" si="229"/>
        <v/>
      </c>
      <c r="DC27" s="52" t="str">
        <f t="shared" si="226"/>
        <v/>
      </c>
      <c r="DD27" s="52" t="str">
        <f t="shared" si="226"/>
        <v/>
      </c>
      <c r="DE27" s="52" t="str">
        <f t="shared" si="226"/>
        <v/>
      </c>
      <c r="DF27" s="52" t="str">
        <f t="shared" si="226"/>
        <v/>
      </c>
      <c r="DG27" s="52" t="str">
        <f t="shared" si="226"/>
        <v/>
      </c>
      <c r="DH27" s="52" t="str">
        <f t="shared" si="226"/>
        <v/>
      </c>
      <c r="DI27" s="52" t="str">
        <f t="shared" si="226"/>
        <v/>
      </c>
      <c r="DJ27" s="52" t="str">
        <f t="shared" si="226"/>
        <v/>
      </c>
      <c r="DK27" s="52" t="str">
        <f t="shared" si="226"/>
        <v/>
      </c>
      <c r="DL27" s="52" t="str">
        <f t="shared" si="226"/>
        <v/>
      </c>
      <c r="DM27" s="52" t="str">
        <f t="shared" si="226"/>
        <v/>
      </c>
      <c r="DN27" s="52" t="str">
        <f t="shared" si="226"/>
        <v/>
      </c>
      <c r="DO27" s="52" t="str">
        <f t="shared" si="226"/>
        <v/>
      </c>
      <c r="DP27" s="52" t="str">
        <f t="shared" si="226"/>
        <v/>
      </c>
      <c r="DQ27" s="52" t="str">
        <f t="shared" si="226"/>
        <v/>
      </c>
      <c r="DR27" s="52" t="str">
        <f t="shared" si="226"/>
        <v/>
      </c>
      <c r="DS27" s="179" t="e">
        <f t="shared" si="119"/>
        <v>#N/A</v>
      </c>
      <c r="DT27" s="179" t="e">
        <f t="shared" si="120"/>
        <v>#N/A</v>
      </c>
      <c r="DU27" s="179" t="e">
        <f t="shared" si="121"/>
        <v>#N/A</v>
      </c>
      <c r="DV27" s="179" t="e">
        <f t="shared" si="122"/>
        <v>#N/A</v>
      </c>
      <c r="DW27" s="179" t="e">
        <f t="shared" si="123"/>
        <v>#N/A</v>
      </c>
      <c r="DX27" s="179" t="e">
        <f t="shared" si="124"/>
        <v>#N/A</v>
      </c>
      <c r="DY27" s="179" t="e">
        <f t="shared" si="125"/>
        <v>#N/A</v>
      </c>
      <c r="DZ27" s="179" t="e">
        <f t="shared" si="126"/>
        <v>#N/A</v>
      </c>
      <c r="EA27" s="179" t="e">
        <f t="shared" si="127"/>
        <v>#N/A</v>
      </c>
      <c r="EB27" s="179" t="e">
        <f t="shared" si="128"/>
        <v>#N/A</v>
      </c>
      <c r="EC27" s="179" t="e">
        <f t="shared" si="129"/>
        <v>#N/A</v>
      </c>
      <c r="ED27" s="179" t="e">
        <f t="shared" si="130"/>
        <v>#N/A</v>
      </c>
      <c r="EE27" s="179" t="e">
        <f t="shared" si="131"/>
        <v>#N/A</v>
      </c>
      <c r="EF27" s="179" t="e">
        <f t="shared" si="132"/>
        <v>#N/A</v>
      </c>
      <c r="EG27" s="179" t="e">
        <f t="shared" si="133"/>
        <v>#N/A</v>
      </c>
      <c r="EH27" s="179" t="e">
        <f t="shared" si="134"/>
        <v>#N/A</v>
      </c>
      <c r="EI27" s="179" t="e">
        <f t="shared" si="135"/>
        <v>#N/A</v>
      </c>
      <c r="EJ27" s="179" t="e">
        <f t="shared" si="136"/>
        <v>#N/A</v>
      </c>
      <c r="EK27" s="179" t="e">
        <f t="shared" si="137"/>
        <v>#N/A</v>
      </c>
      <c r="EL27" s="179" t="e">
        <f t="shared" si="138"/>
        <v>#N/A</v>
      </c>
      <c r="EM27" s="179" t="e">
        <f t="shared" si="139"/>
        <v>#N/A</v>
      </c>
      <c r="EN27" s="179" t="e">
        <f t="shared" si="140"/>
        <v>#N/A</v>
      </c>
      <c r="EO27" s="179" t="e">
        <f t="shared" si="141"/>
        <v>#N/A</v>
      </c>
      <c r="EP27" s="179" t="e">
        <f t="shared" si="142"/>
        <v>#N/A</v>
      </c>
      <c r="EQ27" s="179" t="e">
        <f t="shared" si="143"/>
        <v>#N/A</v>
      </c>
      <c r="ER27" s="179" t="e">
        <f t="shared" si="144"/>
        <v>#N/A</v>
      </c>
      <c r="ES27" s="179" t="e">
        <f t="shared" si="145"/>
        <v>#N/A</v>
      </c>
      <c r="ET27" s="179" t="e">
        <f t="shared" si="146"/>
        <v>#N/A</v>
      </c>
      <c r="EU27" s="179" t="e">
        <f t="shared" si="147"/>
        <v>#N/A</v>
      </c>
      <c r="EV27" s="179" t="e">
        <f t="shared" si="148"/>
        <v>#N/A</v>
      </c>
      <c r="EW27" s="179" t="e">
        <f t="shared" si="149"/>
        <v>#N/A</v>
      </c>
      <c r="EX27" s="179" t="e">
        <f t="shared" si="150"/>
        <v>#N/A</v>
      </c>
      <c r="EY27" s="179" t="e">
        <f t="shared" si="151"/>
        <v>#N/A</v>
      </c>
      <c r="EZ27" s="179" t="e">
        <f t="shared" si="152"/>
        <v>#N/A</v>
      </c>
      <c r="FA27" s="179" t="e">
        <f t="shared" si="153"/>
        <v>#N/A</v>
      </c>
      <c r="FB27" s="179" t="e">
        <f t="shared" si="154"/>
        <v>#N/A</v>
      </c>
      <c r="FC27" s="179" t="e">
        <f t="shared" si="155"/>
        <v>#N/A</v>
      </c>
      <c r="FD27" s="179" t="e">
        <f t="shared" si="156"/>
        <v>#N/A</v>
      </c>
      <c r="FE27" s="179" t="e">
        <f t="shared" si="157"/>
        <v>#N/A</v>
      </c>
      <c r="FF27" s="179" t="e">
        <f t="shared" si="158"/>
        <v>#N/A</v>
      </c>
      <c r="FG27" s="179" t="e">
        <f t="shared" si="159"/>
        <v>#N/A</v>
      </c>
      <c r="FH27" s="179" t="e">
        <f t="shared" si="160"/>
        <v>#N/A</v>
      </c>
      <c r="FI27" s="179" t="e">
        <f t="shared" si="161"/>
        <v>#N/A</v>
      </c>
      <c r="FJ27" s="179" t="e">
        <f t="shared" si="162"/>
        <v>#N/A</v>
      </c>
      <c r="FK27" s="179" t="e">
        <f t="shared" si="163"/>
        <v>#N/A</v>
      </c>
      <c r="FL27" s="179" t="e">
        <f t="shared" si="164"/>
        <v>#N/A</v>
      </c>
      <c r="FM27" s="179" t="e">
        <f t="shared" si="165"/>
        <v>#N/A</v>
      </c>
      <c r="FN27" s="179" t="e">
        <f t="shared" si="166"/>
        <v>#N/A</v>
      </c>
      <c r="FO27" s="179" t="e">
        <f t="shared" si="167"/>
        <v>#N/A</v>
      </c>
      <c r="FP27" s="179" t="e">
        <f t="shared" si="168"/>
        <v>#N/A</v>
      </c>
      <c r="FQ27" s="179" t="e">
        <f t="shared" si="169"/>
        <v>#N/A</v>
      </c>
      <c r="FR27" s="179" t="e">
        <f t="shared" si="170"/>
        <v>#N/A</v>
      </c>
      <c r="FS27" s="179" t="e">
        <f t="shared" si="171"/>
        <v>#N/A</v>
      </c>
      <c r="FT27" s="179" t="e">
        <f t="shared" si="172"/>
        <v>#N/A</v>
      </c>
      <c r="FU27" s="179" t="e">
        <f t="shared" si="173"/>
        <v>#N/A</v>
      </c>
      <c r="FV27" s="179" t="e">
        <f t="shared" si="174"/>
        <v>#N/A</v>
      </c>
      <c r="FW27" s="179" t="e">
        <f t="shared" si="175"/>
        <v>#N/A</v>
      </c>
      <c r="FX27" s="179" t="e">
        <f t="shared" si="176"/>
        <v>#N/A</v>
      </c>
      <c r="FY27" s="179" t="e">
        <f t="shared" si="177"/>
        <v>#N/A</v>
      </c>
      <c r="FZ27" s="179" t="e">
        <f t="shared" si="178"/>
        <v>#N/A</v>
      </c>
      <c r="GA27" s="179" t="e">
        <f t="shared" si="179"/>
        <v>#N/A</v>
      </c>
      <c r="GB27" s="179" t="e">
        <f t="shared" si="180"/>
        <v>#N/A</v>
      </c>
      <c r="GC27" s="179" t="e">
        <f t="shared" si="181"/>
        <v>#N/A</v>
      </c>
      <c r="GD27" s="179" t="e">
        <f t="shared" si="182"/>
        <v>#N/A</v>
      </c>
      <c r="GE27" s="179" t="e">
        <f t="shared" si="183"/>
        <v>#N/A</v>
      </c>
      <c r="GF27" s="179" t="e">
        <f t="shared" si="184"/>
        <v>#N/A</v>
      </c>
      <c r="GG27" s="179" t="e">
        <f t="shared" si="185"/>
        <v>#N/A</v>
      </c>
      <c r="GH27" s="179" t="e">
        <f t="shared" si="186"/>
        <v>#N/A</v>
      </c>
      <c r="GI27" s="179" t="e">
        <f t="shared" si="187"/>
        <v>#N/A</v>
      </c>
      <c r="GJ27" s="179" t="e">
        <f t="shared" si="188"/>
        <v>#N/A</v>
      </c>
      <c r="GK27" s="179" t="e">
        <f t="shared" si="189"/>
        <v>#N/A</v>
      </c>
      <c r="GL27" s="179" t="e">
        <f t="shared" si="190"/>
        <v>#N/A</v>
      </c>
      <c r="GM27" s="179" t="e">
        <f t="shared" si="191"/>
        <v>#N/A</v>
      </c>
      <c r="GN27" s="179" t="e">
        <f t="shared" si="192"/>
        <v>#N/A</v>
      </c>
      <c r="GO27" s="179" t="e">
        <f t="shared" si="193"/>
        <v>#N/A</v>
      </c>
      <c r="GP27" s="179" t="e">
        <f t="shared" si="194"/>
        <v>#N/A</v>
      </c>
      <c r="GQ27" s="179" t="e">
        <f t="shared" si="195"/>
        <v>#N/A</v>
      </c>
      <c r="GR27" s="179" t="e">
        <f t="shared" si="196"/>
        <v>#N/A</v>
      </c>
      <c r="GS27" s="179" t="e">
        <f t="shared" si="197"/>
        <v>#N/A</v>
      </c>
      <c r="GT27" s="179" t="e">
        <f t="shared" si="198"/>
        <v>#N/A</v>
      </c>
      <c r="GU27" s="179" t="e">
        <f t="shared" si="199"/>
        <v>#N/A</v>
      </c>
      <c r="GV27" s="179" t="e">
        <f t="shared" si="200"/>
        <v>#N/A</v>
      </c>
      <c r="GW27" s="179" t="e">
        <f t="shared" si="201"/>
        <v>#N/A</v>
      </c>
      <c r="GX27" s="179" t="e">
        <f t="shared" si="202"/>
        <v>#N/A</v>
      </c>
      <c r="GY27" s="179" t="e">
        <f t="shared" si="203"/>
        <v>#N/A</v>
      </c>
      <c r="GZ27" s="179" t="e">
        <f t="shared" si="204"/>
        <v>#N/A</v>
      </c>
      <c r="HA27" s="179" t="e">
        <f t="shared" si="205"/>
        <v>#N/A</v>
      </c>
      <c r="HB27" s="179" t="e">
        <f t="shared" si="206"/>
        <v>#N/A</v>
      </c>
      <c r="HC27" s="179" t="e">
        <f t="shared" si="207"/>
        <v>#N/A</v>
      </c>
      <c r="HD27" s="179" t="e">
        <f t="shared" si="208"/>
        <v>#N/A</v>
      </c>
      <c r="HE27" s="179" t="e">
        <f t="shared" si="209"/>
        <v>#N/A</v>
      </c>
      <c r="HF27" s="179" t="e">
        <f t="shared" si="210"/>
        <v>#N/A</v>
      </c>
      <c r="HG27" s="179" t="e">
        <f t="shared" si="211"/>
        <v>#N/A</v>
      </c>
      <c r="HH27" s="179" t="e">
        <f t="shared" si="212"/>
        <v>#N/A</v>
      </c>
      <c r="HI27" s="179" t="e">
        <f t="shared" si="213"/>
        <v>#N/A</v>
      </c>
      <c r="HJ27" s="179" t="e">
        <f t="shared" si="214"/>
        <v>#N/A</v>
      </c>
      <c r="HK27" s="179" t="e">
        <f t="shared" si="215"/>
        <v>#N/A</v>
      </c>
      <c r="HL27" s="179" t="e">
        <f t="shared" si="216"/>
        <v>#N/A</v>
      </c>
      <c r="HM27" s="179" t="e">
        <f t="shared" si="217"/>
        <v>#N/A</v>
      </c>
      <c r="HN27" s="179" t="e">
        <f t="shared" si="218"/>
        <v>#N/A</v>
      </c>
      <c r="HO27" s="179" t="e">
        <f t="shared" si="219"/>
        <v>#N/A</v>
      </c>
    </row>
    <row r="28" spans="1:223" hidden="1" x14ac:dyDescent="0.25">
      <c r="A28" s="4">
        <v>25</v>
      </c>
      <c r="B28" s="103"/>
      <c r="C28" s="103"/>
      <c r="D28" s="103"/>
      <c r="E28" s="38" t="str">
        <f t="shared" si="8"/>
        <v/>
      </c>
      <c r="F28" s="38" t="str">
        <f t="shared" si="9"/>
        <v/>
      </c>
      <c r="G28" s="81" t="str">
        <f t="shared" si="10"/>
        <v/>
      </c>
      <c r="H28" s="24"/>
      <c r="I28" s="61"/>
      <c r="J28" s="82" t="str">
        <f>IF(AND(B28&gt;0,C28&gt;0,D28&gt;0,NOT(ISBLANK(H28))),(D28-B28)*VLOOKUP(H28,VLookups!$A$2:$B$8,2,FALSE),"")</f>
        <v/>
      </c>
      <c r="K28" s="83" t="str">
        <f t="shared" si="11"/>
        <v/>
      </c>
      <c r="L28" s="103"/>
      <c r="M28" s="34" t="str">
        <f>IF(AND(L28&gt;0,C28&gt;0,J28&gt;0,NOT(ISBLANK(H28))),ABS(VLOOKUP($L$1,VLookups!$A$38:$B$39,2,FALSE)-_xlfn.NORM.DIST(L28,G28,J28,TRUE)),"")</f>
        <v/>
      </c>
      <c r="N28" s="102" t="str">
        <f>IF(AND($B28&gt;0,$C28&gt;0,$D28&gt;0,NOT(ISBLANK($H28))),_xlfn.NORM.INV(ABS(VLOOKUP($L$1,VLookups!$A$38:$B$39,2,FALSE)-N$3),$G28,$J28),"")</f>
        <v/>
      </c>
      <c r="O28" s="101" t="str">
        <f>IF(AND($B28&gt;0,$C28&gt;0,$D28&gt;0,NOT(ISBLANK($H28))),_xlfn.NORM.INV(ABS(VLOOKUP($L$1,VLookups!$A$38:$B$39,2,FALSE)-O$3),$G28,$J28),"")</f>
        <v/>
      </c>
      <c r="P28" s="102" t="str">
        <f>IF(AND($B28&gt;0,$C28&gt;0,$D28&gt;0,NOT(ISBLANK($H28))),_xlfn.NORM.INV(ABS(VLOOKUP($L$1,VLookups!$A$38:$B$39,2,FALSE)-P$3),$G28,$J28),"")</f>
        <v/>
      </c>
      <c r="Q28" s="101" t="str">
        <f>IF(AND($B28&gt;0,$C28&gt;0,$D28&gt;0,NOT(ISBLANK($H28))),_xlfn.NORM.INV(ABS(VLOOKUP($L$1,VLookups!$A$38:$B$39,2,FALSE)-Q$3),$G28,$J28),"")</f>
        <v/>
      </c>
      <c r="R28" s="102" t="str">
        <f>IF(AND($B28&gt;0,$C28&gt;0,$D28&gt;0,NOT(ISBLANK($H28))),_xlfn.NORM.INV(ABS(VLOOKUP($L$1,VLookups!$A$38:$B$39,2,FALSE)-R$3),$G28,$J28),"")</f>
        <v/>
      </c>
      <c r="S28" s="101" t="str">
        <f>IF(AND($B28&gt;0,$C28&gt;0,$D28&gt;0,NOT(ISBLANK($H28))),_xlfn.NORM.INV(ABS(VLOOKUP($L$1,VLookups!$A$38:$B$39,2,FALSE)-S$3),$G28,$J28),"")</f>
        <v/>
      </c>
      <c r="T28" s="5"/>
      <c r="U28" s="178" t="str">
        <f t="shared" si="12"/>
        <v/>
      </c>
      <c r="V28" s="52" t="str">
        <f t="shared" si="225"/>
        <v/>
      </c>
      <c r="W28" s="52" t="str">
        <f t="shared" si="225"/>
        <v/>
      </c>
      <c r="X28" s="52" t="str">
        <f t="shared" si="225"/>
        <v/>
      </c>
      <c r="Y28" s="52" t="str">
        <f t="shared" si="225"/>
        <v/>
      </c>
      <c r="Z28" s="52" t="str">
        <f t="shared" si="225"/>
        <v/>
      </c>
      <c r="AA28" s="52" t="str">
        <f t="shared" si="225"/>
        <v/>
      </c>
      <c r="AB28" s="52" t="str">
        <f t="shared" si="225"/>
        <v/>
      </c>
      <c r="AC28" s="52" t="str">
        <f t="shared" si="225"/>
        <v/>
      </c>
      <c r="AD28" s="52" t="str">
        <f t="shared" si="225"/>
        <v/>
      </c>
      <c r="AE28" s="52" t="str">
        <f t="shared" si="225"/>
        <v/>
      </c>
      <c r="AF28" s="52" t="str">
        <f t="shared" si="225"/>
        <v/>
      </c>
      <c r="AG28" s="52" t="str">
        <f t="shared" si="225"/>
        <v/>
      </c>
      <c r="AH28" s="52" t="str">
        <f t="shared" si="225"/>
        <v/>
      </c>
      <c r="AI28" s="52" t="str">
        <f t="shared" si="225"/>
        <v/>
      </c>
      <c r="AJ28" s="52" t="str">
        <f t="shared" si="225"/>
        <v/>
      </c>
      <c r="AK28" s="52" t="str">
        <f t="shared" si="225"/>
        <v/>
      </c>
      <c r="AL28" s="52" t="str">
        <f t="shared" si="225"/>
        <v/>
      </c>
      <c r="AM28" s="52" t="str">
        <f t="shared" si="225"/>
        <v/>
      </c>
      <c r="AN28" s="52" t="str">
        <f t="shared" si="225"/>
        <v/>
      </c>
      <c r="AO28" s="52" t="str">
        <f t="shared" si="225"/>
        <v/>
      </c>
      <c r="AP28" s="52" t="str">
        <f t="shared" si="14"/>
        <v/>
      </c>
      <c r="AQ28" s="52" t="str">
        <f t="shared" si="229"/>
        <v/>
      </c>
      <c r="AR28" s="52" t="str">
        <f t="shared" si="229"/>
        <v/>
      </c>
      <c r="AS28" s="52" t="str">
        <f t="shared" si="229"/>
        <v/>
      </c>
      <c r="AT28" s="52" t="str">
        <f t="shared" si="229"/>
        <v/>
      </c>
      <c r="AU28" s="52" t="str">
        <f t="shared" si="229"/>
        <v/>
      </c>
      <c r="AV28" s="52" t="str">
        <f t="shared" si="229"/>
        <v/>
      </c>
      <c r="AW28" s="52" t="str">
        <f t="shared" si="229"/>
        <v/>
      </c>
      <c r="AX28" s="52" t="str">
        <f t="shared" si="229"/>
        <v/>
      </c>
      <c r="AY28" s="52" t="str">
        <f t="shared" si="229"/>
        <v/>
      </c>
      <c r="AZ28" s="52" t="str">
        <f t="shared" si="229"/>
        <v/>
      </c>
      <c r="BA28" s="52" t="str">
        <f t="shared" si="229"/>
        <v/>
      </c>
      <c r="BB28" s="52" t="str">
        <f t="shared" si="229"/>
        <v/>
      </c>
      <c r="BC28" s="52" t="str">
        <f t="shared" si="229"/>
        <v/>
      </c>
      <c r="BD28" s="52" t="str">
        <f t="shared" si="229"/>
        <v/>
      </c>
      <c r="BE28" s="52" t="str">
        <f t="shared" si="229"/>
        <v/>
      </c>
      <c r="BF28" s="52" t="str">
        <f t="shared" si="229"/>
        <v/>
      </c>
      <c r="BG28" s="52" t="str">
        <f t="shared" si="229"/>
        <v/>
      </c>
      <c r="BH28" s="52" t="str">
        <f t="shared" si="229"/>
        <v/>
      </c>
      <c r="BI28" s="52" t="str">
        <f t="shared" si="229"/>
        <v/>
      </c>
      <c r="BJ28" s="52" t="str">
        <f t="shared" si="229"/>
        <v/>
      </c>
      <c r="BK28" s="52" t="str">
        <f t="shared" si="229"/>
        <v/>
      </c>
      <c r="BL28" s="52" t="str">
        <f t="shared" si="229"/>
        <v/>
      </c>
      <c r="BM28" s="52" t="str">
        <f t="shared" si="229"/>
        <v/>
      </c>
      <c r="BN28" s="52" t="str">
        <f t="shared" si="229"/>
        <v/>
      </c>
      <c r="BO28" s="52" t="str">
        <f t="shared" si="229"/>
        <v/>
      </c>
      <c r="BP28" s="52" t="str">
        <f t="shared" si="229"/>
        <v/>
      </c>
      <c r="BQ28" s="52" t="str">
        <f t="shared" si="229"/>
        <v/>
      </c>
      <c r="BR28" s="52" t="str">
        <f t="shared" si="229"/>
        <v/>
      </c>
      <c r="BS28" s="52" t="str">
        <f t="shared" si="229"/>
        <v/>
      </c>
      <c r="BT28" s="52" t="str">
        <f t="shared" si="229"/>
        <v/>
      </c>
      <c r="BU28" s="52" t="str">
        <f t="shared" si="229"/>
        <v/>
      </c>
      <c r="BV28" s="52" t="str">
        <f t="shared" si="229"/>
        <v/>
      </c>
      <c r="BW28" s="52" t="str">
        <f t="shared" si="229"/>
        <v/>
      </c>
      <c r="BX28" s="52" t="str">
        <f t="shared" si="229"/>
        <v/>
      </c>
      <c r="BY28" s="52" t="str">
        <f t="shared" si="229"/>
        <v/>
      </c>
      <c r="BZ28" s="52" t="str">
        <f t="shared" si="229"/>
        <v/>
      </c>
      <c r="CA28" s="52" t="str">
        <f t="shared" si="229"/>
        <v/>
      </c>
      <c r="CB28" s="52" t="str">
        <f t="shared" si="229"/>
        <v/>
      </c>
      <c r="CC28" s="52" t="str">
        <f t="shared" si="229"/>
        <v/>
      </c>
      <c r="CD28" s="52" t="str">
        <f t="shared" si="229"/>
        <v/>
      </c>
      <c r="CE28" s="52" t="str">
        <f t="shared" si="229"/>
        <v/>
      </c>
      <c r="CF28" s="52" t="str">
        <f t="shared" si="229"/>
        <v/>
      </c>
      <c r="CG28" s="52" t="str">
        <f t="shared" si="229"/>
        <v/>
      </c>
      <c r="CH28" s="52" t="str">
        <f t="shared" si="229"/>
        <v/>
      </c>
      <c r="CI28" s="52" t="str">
        <f t="shared" si="229"/>
        <v/>
      </c>
      <c r="CJ28" s="52" t="str">
        <f t="shared" si="229"/>
        <v/>
      </c>
      <c r="CK28" s="52" t="str">
        <f t="shared" si="229"/>
        <v/>
      </c>
      <c r="CL28" s="52" t="str">
        <f t="shared" si="229"/>
        <v/>
      </c>
      <c r="CM28" s="52" t="str">
        <f t="shared" si="229"/>
        <v/>
      </c>
      <c r="CN28" s="52" t="str">
        <f t="shared" si="229"/>
        <v/>
      </c>
      <c r="CO28" s="52" t="str">
        <f t="shared" si="229"/>
        <v/>
      </c>
      <c r="CP28" s="52" t="str">
        <f t="shared" si="229"/>
        <v/>
      </c>
      <c r="CQ28" s="52" t="str">
        <f t="shared" si="229"/>
        <v/>
      </c>
      <c r="CR28" s="52" t="str">
        <f t="shared" si="229"/>
        <v/>
      </c>
      <c r="CS28" s="52" t="str">
        <f t="shared" si="229"/>
        <v/>
      </c>
      <c r="CT28" s="52" t="str">
        <f t="shared" si="229"/>
        <v/>
      </c>
      <c r="CU28" s="52" t="str">
        <f t="shared" si="229"/>
        <v/>
      </c>
      <c r="CV28" s="52" t="str">
        <f t="shared" si="229"/>
        <v/>
      </c>
      <c r="CW28" s="52" t="str">
        <f t="shared" si="229"/>
        <v/>
      </c>
      <c r="CX28" s="52" t="str">
        <f t="shared" si="229"/>
        <v/>
      </c>
      <c r="CY28" s="52" t="str">
        <f t="shared" si="229"/>
        <v/>
      </c>
      <c r="CZ28" s="52" t="str">
        <f t="shared" si="229"/>
        <v/>
      </c>
      <c r="DA28" s="52" t="str">
        <f t="shared" si="229"/>
        <v/>
      </c>
      <c r="DB28" s="52" t="str">
        <f t="shared" ref="DB28" si="230">IF(ISNONTEXT($U28),DA28+$U28,"")</f>
        <v/>
      </c>
      <c r="DC28" s="52" t="str">
        <f t="shared" si="226"/>
        <v/>
      </c>
      <c r="DD28" s="52" t="str">
        <f t="shared" si="226"/>
        <v/>
      </c>
      <c r="DE28" s="52" t="str">
        <f t="shared" si="226"/>
        <v/>
      </c>
      <c r="DF28" s="52" t="str">
        <f t="shared" si="226"/>
        <v/>
      </c>
      <c r="DG28" s="52" t="str">
        <f t="shared" si="226"/>
        <v/>
      </c>
      <c r="DH28" s="52" t="str">
        <f t="shared" si="226"/>
        <v/>
      </c>
      <c r="DI28" s="52" t="str">
        <f t="shared" si="226"/>
        <v/>
      </c>
      <c r="DJ28" s="52" t="str">
        <f t="shared" si="226"/>
        <v/>
      </c>
      <c r="DK28" s="52" t="str">
        <f t="shared" si="226"/>
        <v/>
      </c>
      <c r="DL28" s="52" t="str">
        <f t="shared" si="226"/>
        <v/>
      </c>
      <c r="DM28" s="52" t="str">
        <f t="shared" si="226"/>
        <v/>
      </c>
      <c r="DN28" s="52" t="str">
        <f t="shared" si="226"/>
        <v/>
      </c>
      <c r="DO28" s="52" t="str">
        <f t="shared" si="226"/>
        <v/>
      </c>
      <c r="DP28" s="52" t="str">
        <f t="shared" si="226"/>
        <v/>
      </c>
      <c r="DQ28" s="52" t="str">
        <f t="shared" si="226"/>
        <v/>
      </c>
      <c r="DR28" s="52" t="str">
        <f t="shared" si="226"/>
        <v/>
      </c>
      <c r="DS28" s="179" t="e">
        <f t="shared" si="119"/>
        <v>#N/A</v>
      </c>
      <c r="DT28" s="179" t="e">
        <f t="shared" si="120"/>
        <v>#N/A</v>
      </c>
      <c r="DU28" s="179" t="e">
        <f t="shared" si="121"/>
        <v>#N/A</v>
      </c>
      <c r="DV28" s="179" t="e">
        <f t="shared" si="122"/>
        <v>#N/A</v>
      </c>
      <c r="DW28" s="179" t="e">
        <f t="shared" si="123"/>
        <v>#N/A</v>
      </c>
      <c r="DX28" s="179" t="e">
        <f t="shared" si="124"/>
        <v>#N/A</v>
      </c>
      <c r="DY28" s="179" t="e">
        <f t="shared" si="125"/>
        <v>#N/A</v>
      </c>
      <c r="DZ28" s="179" t="e">
        <f t="shared" si="126"/>
        <v>#N/A</v>
      </c>
      <c r="EA28" s="179" t="e">
        <f t="shared" si="127"/>
        <v>#N/A</v>
      </c>
      <c r="EB28" s="179" t="e">
        <f t="shared" si="128"/>
        <v>#N/A</v>
      </c>
      <c r="EC28" s="179" t="e">
        <f t="shared" si="129"/>
        <v>#N/A</v>
      </c>
      <c r="ED28" s="179" t="e">
        <f t="shared" si="130"/>
        <v>#N/A</v>
      </c>
      <c r="EE28" s="179" t="e">
        <f t="shared" si="131"/>
        <v>#N/A</v>
      </c>
      <c r="EF28" s="179" t="e">
        <f t="shared" si="132"/>
        <v>#N/A</v>
      </c>
      <c r="EG28" s="179" t="e">
        <f t="shared" si="133"/>
        <v>#N/A</v>
      </c>
      <c r="EH28" s="179" t="e">
        <f t="shared" si="134"/>
        <v>#N/A</v>
      </c>
      <c r="EI28" s="179" t="e">
        <f t="shared" si="135"/>
        <v>#N/A</v>
      </c>
      <c r="EJ28" s="179" t="e">
        <f t="shared" si="136"/>
        <v>#N/A</v>
      </c>
      <c r="EK28" s="179" t="e">
        <f t="shared" si="137"/>
        <v>#N/A</v>
      </c>
      <c r="EL28" s="179" t="e">
        <f t="shared" si="138"/>
        <v>#N/A</v>
      </c>
      <c r="EM28" s="179" t="e">
        <f t="shared" si="139"/>
        <v>#N/A</v>
      </c>
      <c r="EN28" s="179" t="e">
        <f t="shared" si="140"/>
        <v>#N/A</v>
      </c>
      <c r="EO28" s="179" t="e">
        <f t="shared" si="141"/>
        <v>#N/A</v>
      </c>
      <c r="EP28" s="179" t="e">
        <f t="shared" si="142"/>
        <v>#N/A</v>
      </c>
      <c r="EQ28" s="179" t="e">
        <f t="shared" si="143"/>
        <v>#N/A</v>
      </c>
      <c r="ER28" s="179" t="e">
        <f t="shared" si="144"/>
        <v>#N/A</v>
      </c>
      <c r="ES28" s="179" t="e">
        <f t="shared" si="145"/>
        <v>#N/A</v>
      </c>
      <c r="ET28" s="179" t="e">
        <f t="shared" si="146"/>
        <v>#N/A</v>
      </c>
      <c r="EU28" s="179" t="e">
        <f t="shared" si="147"/>
        <v>#N/A</v>
      </c>
      <c r="EV28" s="179" t="e">
        <f t="shared" si="148"/>
        <v>#N/A</v>
      </c>
      <c r="EW28" s="179" t="e">
        <f t="shared" si="149"/>
        <v>#N/A</v>
      </c>
      <c r="EX28" s="179" t="e">
        <f t="shared" si="150"/>
        <v>#N/A</v>
      </c>
      <c r="EY28" s="179" t="e">
        <f t="shared" si="151"/>
        <v>#N/A</v>
      </c>
      <c r="EZ28" s="179" t="e">
        <f t="shared" si="152"/>
        <v>#N/A</v>
      </c>
      <c r="FA28" s="179" t="e">
        <f t="shared" si="153"/>
        <v>#N/A</v>
      </c>
      <c r="FB28" s="179" t="e">
        <f t="shared" si="154"/>
        <v>#N/A</v>
      </c>
      <c r="FC28" s="179" t="e">
        <f t="shared" si="155"/>
        <v>#N/A</v>
      </c>
      <c r="FD28" s="179" t="e">
        <f t="shared" si="156"/>
        <v>#N/A</v>
      </c>
      <c r="FE28" s="179" t="e">
        <f t="shared" si="157"/>
        <v>#N/A</v>
      </c>
      <c r="FF28" s="179" t="e">
        <f t="shared" si="158"/>
        <v>#N/A</v>
      </c>
      <c r="FG28" s="179" t="e">
        <f t="shared" si="159"/>
        <v>#N/A</v>
      </c>
      <c r="FH28" s="179" t="e">
        <f t="shared" si="160"/>
        <v>#N/A</v>
      </c>
      <c r="FI28" s="179" t="e">
        <f t="shared" si="161"/>
        <v>#N/A</v>
      </c>
      <c r="FJ28" s="179" t="e">
        <f t="shared" si="162"/>
        <v>#N/A</v>
      </c>
      <c r="FK28" s="179" t="e">
        <f t="shared" si="163"/>
        <v>#N/A</v>
      </c>
      <c r="FL28" s="179" t="e">
        <f t="shared" si="164"/>
        <v>#N/A</v>
      </c>
      <c r="FM28" s="179" t="e">
        <f t="shared" si="165"/>
        <v>#N/A</v>
      </c>
      <c r="FN28" s="179" t="e">
        <f t="shared" si="166"/>
        <v>#N/A</v>
      </c>
      <c r="FO28" s="179" t="e">
        <f t="shared" si="167"/>
        <v>#N/A</v>
      </c>
      <c r="FP28" s="179" t="e">
        <f t="shared" si="168"/>
        <v>#N/A</v>
      </c>
      <c r="FQ28" s="179" t="e">
        <f t="shared" si="169"/>
        <v>#N/A</v>
      </c>
      <c r="FR28" s="179" t="e">
        <f t="shared" si="170"/>
        <v>#N/A</v>
      </c>
      <c r="FS28" s="179" t="e">
        <f t="shared" si="171"/>
        <v>#N/A</v>
      </c>
      <c r="FT28" s="179" t="e">
        <f t="shared" si="172"/>
        <v>#N/A</v>
      </c>
      <c r="FU28" s="179" t="e">
        <f t="shared" si="173"/>
        <v>#N/A</v>
      </c>
      <c r="FV28" s="179" t="e">
        <f t="shared" si="174"/>
        <v>#N/A</v>
      </c>
      <c r="FW28" s="179" t="e">
        <f t="shared" si="175"/>
        <v>#N/A</v>
      </c>
      <c r="FX28" s="179" t="e">
        <f t="shared" si="176"/>
        <v>#N/A</v>
      </c>
      <c r="FY28" s="179" t="e">
        <f t="shared" si="177"/>
        <v>#N/A</v>
      </c>
      <c r="FZ28" s="179" t="e">
        <f t="shared" si="178"/>
        <v>#N/A</v>
      </c>
      <c r="GA28" s="179" t="e">
        <f t="shared" si="179"/>
        <v>#N/A</v>
      </c>
      <c r="GB28" s="179" t="e">
        <f t="shared" si="180"/>
        <v>#N/A</v>
      </c>
      <c r="GC28" s="179" t="e">
        <f t="shared" si="181"/>
        <v>#N/A</v>
      </c>
      <c r="GD28" s="179" t="e">
        <f t="shared" si="182"/>
        <v>#N/A</v>
      </c>
      <c r="GE28" s="179" t="e">
        <f t="shared" si="183"/>
        <v>#N/A</v>
      </c>
      <c r="GF28" s="179" t="e">
        <f t="shared" si="184"/>
        <v>#N/A</v>
      </c>
      <c r="GG28" s="179" t="e">
        <f t="shared" si="185"/>
        <v>#N/A</v>
      </c>
      <c r="GH28" s="179" t="e">
        <f t="shared" si="186"/>
        <v>#N/A</v>
      </c>
      <c r="GI28" s="179" t="e">
        <f t="shared" si="187"/>
        <v>#N/A</v>
      </c>
      <c r="GJ28" s="179" t="e">
        <f t="shared" si="188"/>
        <v>#N/A</v>
      </c>
      <c r="GK28" s="179" t="e">
        <f t="shared" si="189"/>
        <v>#N/A</v>
      </c>
      <c r="GL28" s="179" t="e">
        <f t="shared" si="190"/>
        <v>#N/A</v>
      </c>
      <c r="GM28" s="179" t="e">
        <f t="shared" si="191"/>
        <v>#N/A</v>
      </c>
      <c r="GN28" s="179" t="e">
        <f t="shared" si="192"/>
        <v>#N/A</v>
      </c>
      <c r="GO28" s="179" t="e">
        <f t="shared" si="193"/>
        <v>#N/A</v>
      </c>
      <c r="GP28" s="179" t="e">
        <f t="shared" si="194"/>
        <v>#N/A</v>
      </c>
      <c r="GQ28" s="179" t="e">
        <f t="shared" si="195"/>
        <v>#N/A</v>
      </c>
      <c r="GR28" s="179" t="e">
        <f t="shared" si="196"/>
        <v>#N/A</v>
      </c>
      <c r="GS28" s="179" t="e">
        <f t="shared" si="197"/>
        <v>#N/A</v>
      </c>
      <c r="GT28" s="179" t="e">
        <f t="shared" si="198"/>
        <v>#N/A</v>
      </c>
      <c r="GU28" s="179" t="e">
        <f t="shared" si="199"/>
        <v>#N/A</v>
      </c>
      <c r="GV28" s="179" t="e">
        <f t="shared" si="200"/>
        <v>#N/A</v>
      </c>
      <c r="GW28" s="179" t="e">
        <f t="shared" si="201"/>
        <v>#N/A</v>
      </c>
      <c r="GX28" s="179" t="e">
        <f t="shared" si="202"/>
        <v>#N/A</v>
      </c>
      <c r="GY28" s="179" t="e">
        <f t="shared" si="203"/>
        <v>#N/A</v>
      </c>
      <c r="GZ28" s="179" t="e">
        <f t="shared" si="204"/>
        <v>#N/A</v>
      </c>
      <c r="HA28" s="179" t="e">
        <f t="shared" si="205"/>
        <v>#N/A</v>
      </c>
      <c r="HB28" s="179" t="e">
        <f t="shared" si="206"/>
        <v>#N/A</v>
      </c>
      <c r="HC28" s="179" t="e">
        <f t="shared" si="207"/>
        <v>#N/A</v>
      </c>
      <c r="HD28" s="179" t="e">
        <f t="shared" si="208"/>
        <v>#N/A</v>
      </c>
      <c r="HE28" s="179" t="e">
        <f t="shared" si="209"/>
        <v>#N/A</v>
      </c>
      <c r="HF28" s="179" t="e">
        <f t="shared" si="210"/>
        <v>#N/A</v>
      </c>
      <c r="HG28" s="179" t="e">
        <f t="shared" si="211"/>
        <v>#N/A</v>
      </c>
      <c r="HH28" s="179" t="e">
        <f t="shared" si="212"/>
        <v>#N/A</v>
      </c>
      <c r="HI28" s="179" t="e">
        <f t="shared" si="213"/>
        <v>#N/A</v>
      </c>
      <c r="HJ28" s="179" t="e">
        <f t="shared" si="214"/>
        <v>#N/A</v>
      </c>
      <c r="HK28" s="179" t="e">
        <f t="shared" si="215"/>
        <v>#N/A</v>
      </c>
      <c r="HL28" s="179" t="e">
        <f t="shared" si="216"/>
        <v>#N/A</v>
      </c>
      <c r="HM28" s="179" t="e">
        <f t="shared" si="217"/>
        <v>#N/A</v>
      </c>
      <c r="HN28" s="179" t="e">
        <f t="shared" si="218"/>
        <v>#N/A</v>
      </c>
      <c r="HO28" s="179" t="e">
        <f t="shared" si="219"/>
        <v>#N/A</v>
      </c>
    </row>
    <row r="29" spans="1:223" hidden="1" x14ac:dyDescent="0.25">
      <c r="A29" s="4">
        <v>26</v>
      </c>
      <c r="B29" s="103"/>
      <c r="C29" s="103"/>
      <c r="D29" s="103"/>
      <c r="E29" s="38" t="str">
        <f t="shared" si="8"/>
        <v/>
      </c>
      <c r="F29" s="38" t="str">
        <f t="shared" si="9"/>
        <v/>
      </c>
      <c r="G29" s="81" t="str">
        <f t="shared" si="10"/>
        <v/>
      </c>
      <c r="H29" s="24"/>
      <c r="I29" s="61"/>
      <c r="J29" s="82" t="str">
        <f>IF(AND(B29&gt;0,C29&gt;0,D29&gt;0,NOT(ISBLANK(H29))),(D29-B29)*VLOOKUP(H29,VLookups!$A$2:$B$8,2,FALSE),"")</f>
        <v/>
      </c>
      <c r="K29" s="83" t="str">
        <f t="shared" si="11"/>
        <v/>
      </c>
      <c r="L29" s="103"/>
      <c r="M29" s="34" t="str">
        <f>IF(AND(L29&gt;0,C29&gt;0,J29&gt;0,NOT(ISBLANK(H29))),ABS(VLOOKUP($L$1,VLookups!$A$38:$B$39,2,FALSE)-_xlfn.NORM.DIST(L29,G29,J29,TRUE)),"")</f>
        <v/>
      </c>
      <c r="N29" s="102" t="str">
        <f>IF(AND($B29&gt;0,$C29&gt;0,$D29&gt;0,NOT(ISBLANK($H29))),_xlfn.NORM.INV(ABS(VLOOKUP($L$1,VLookups!$A$38:$B$39,2,FALSE)-N$3),$G29,$J29),"")</f>
        <v/>
      </c>
      <c r="O29" s="101" t="str">
        <f>IF(AND($B29&gt;0,$C29&gt;0,$D29&gt;0,NOT(ISBLANK($H29))),_xlfn.NORM.INV(ABS(VLOOKUP($L$1,VLookups!$A$38:$B$39,2,FALSE)-O$3),$G29,$J29),"")</f>
        <v/>
      </c>
      <c r="P29" s="102" t="str">
        <f>IF(AND($B29&gt;0,$C29&gt;0,$D29&gt;0,NOT(ISBLANK($H29))),_xlfn.NORM.INV(ABS(VLOOKUP($L$1,VLookups!$A$38:$B$39,2,FALSE)-P$3),$G29,$J29),"")</f>
        <v/>
      </c>
      <c r="Q29" s="101" t="str">
        <f>IF(AND($B29&gt;0,$C29&gt;0,$D29&gt;0,NOT(ISBLANK($H29))),_xlfn.NORM.INV(ABS(VLOOKUP($L$1,VLookups!$A$38:$B$39,2,FALSE)-Q$3),$G29,$J29),"")</f>
        <v/>
      </c>
      <c r="R29" s="102" t="str">
        <f>IF(AND($B29&gt;0,$C29&gt;0,$D29&gt;0,NOT(ISBLANK($H29))),_xlfn.NORM.INV(ABS(VLOOKUP($L$1,VLookups!$A$38:$B$39,2,FALSE)-R$3),$G29,$J29),"")</f>
        <v/>
      </c>
      <c r="S29" s="101" t="str">
        <f>IF(AND($B29&gt;0,$C29&gt;0,$D29&gt;0,NOT(ISBLANK($H29))),_xlfn.NORM.INV(ABS(VLOOKUP($L$1,VLookups!$A$38:$B$39,2,FALSE)-S$3),$G29,$J29),"")</f>
        <v/>
      </c>
      <c r="T29" s="5"/>
      <c r="U29" s="178" t="str">
        <f t="shared" si="12"/>
        <v/>
      </c>
      <c r="V29" s="52" t="str">
        <f t="shared" si="225"/>
        <v/>
      </c>
      <c r="W29" s="52" t="str">
        <f t="shared" si="225"/>
        <v/>
      </c>
      <c r="X29" s="52" t="str">
        <f t="shared" si="225"/>
        <v/>
      </c>
      <c r="Y29" s="52" t="str">
        <f t="shared" si="225"/>
        <v/>
      </c>
      <c r="Z29" s="52" t="str">
        <f t="shared" si="225"/>
        <v/>
      </c>
      <c r="AA29" s="52" t="str">
        <f t="shared" si="225"/>
        <v/>
      </c>
      <c r="AB29" s="52" t="str">
        <f t="shared" si="225"/>
        <v/>
      </c>
      <c r="AC29" s="52" t="str">
        <f t="shared" si="225"/>
        <v/>
      </c>
      <c r="AD29" s="52" t="str">
        <f t="shared" si="225"/>
        <v/>
      </c>
      <c r="AE29" s="52" t="str">
        <f t="shared" si="225"/>
        <v/>
      </c>
      <c r="AF29" s="52" t="str">
        <f t="shared" si="225"/>
        <v/>
      </c>
      <c r="AG29" s="52" t="str">
        <f t="shared" si="225"/>
        <v/>
      </c>
      <c r="AH29" s="52" t="str">
        <f t="shared" si="225"/>
        <v/>
      </c>
      <c r="AI29" s="52" t="str">
        <f t="shared" si="225"/>
        <v/>
      </c>
      <c r="AJ29" s="52" t="str">
        <f t="shared" si="225"/>
        <v/>
      </c>
      <c r="AK29" s="52" t="str">
        <f t="shared" si="225"/>
        <v/>
      </c>
      <c r="AL29" s="52" t="str">
        <f t="shared" si="225"/>
        <v/>
      </c>
      <c r="AM29" s="52" t="str">
        <f t="shared" si="225"/>
        <v/>
      </c>
      <c r="AN29" s="52" t="str">
        <f t="shared" si="225"/>
        <v/>
      </c>
      <c r="AO29" s="52" t="str">
        <f t="shared" si="225"/>
        <v/>
      </c>
      <c r="AP29" s="52" t="str">
        <f t="shared" si="14"/>
        <v/>
      </c>
      <c r="AQ29" s="52" t="str">
        <f t="shared" ref="AQ29:DB32" si="231">IF(ISNONTEXT($U29),AP29+$U29,"")</f>
        <v/>
      </c>
      <c r="AR29" s="52" t="str">
        <f t="shared" si="231"/>
        <v/>
      </c>
      <c r="AS29" s="52" t="str">
        <f t="shared" si="231"/>
        <v/>
      </c>
      <c r="AT29" s="52" t="str">
        <f t="shared" si="231"/>
        <v/>
      </c>
      <c r="AU29" s="52" t="str">
        <f t="shared" si="231"/>
        <v/>
      </c>
      <c r="AV29" s="52" t="str">
        <f t="shared" si="231"/>
        <v/>
      </c>
      <c r="AW29" s="52" t="str">
        <f t="shared" si="231"/>
        <v/>
      </c>
      <c r="AX29" s="52" t="str">
        <f t="shared" si="231"/>
        <v/>
      </c>
      <c r="AY29" s="52" t="str">
        <f t="shared" si="231"/>
        <v/>
      </c>
      <c r="AZ29" s="52" t="str">
        <f t="shared" si="231"/>
        <v/>
      </c>
      <c r="BA29" s="52" t="str">
        <f t="shared" si="231"/>
        <v/>
      </c>
      <c r="BB29" s="52" t="str">
        <f t="shared" si="231"/>
        <v/>
      </c>
      <c r="BC29" s="52" t="str">
        <f t="shared" si="231"/>
        <v/>
      </c>
      <c r="BD29" s="52" t="str">
        <f t="shared" si="231"/>
        <v/>
      </c>
      <c r="BE29" s="52" t="str">
        <f t="shared" si="231"/>
        <v/>
      </c>
      <c r="BF29" s="52" t="str">
        <f t="shared" si="231"/>
        <v/>
      </c>
      <c r="BG29" s="52" t="str">
        <f t="shared" si="231"/>
        <v/>
      </c>
      <c r="BH29" s="52" t="str">
        <f t="shared" si="231"/>
        <v/>
      </c>
      <c r="BI29" s="52" t="str">
        <f t="shared" si="231"/>
        <v/>
      </c>
      <c r="BJ29" s="52" t="str">
        <f t="shared" si="231"/>
        <v/>
      </c>
      <c r="BK29" s="52" t="str">
        <f t="shared" si="231"/>
        <v/>
      </c>
      <c r="BL29" s="52" t="str">
        <f t="shared" si="231"/>
        <v/>
      </c>
      <c r="BM29" s="52" t="str">
        <f t="shared" si="231"/>
        <v/>
      </c>
      <c r="BN29" s="52" t="str">
        <f t="shared" si="231"/>
        <v/>
      </c>
      <c r="BO29" s="52" t="str">
        <f t="shared" si="231"/>
        <v/>
      </c>
      <c r="BP29" s="52" t="str">
        <f t="shared" si="231"/>
        <v/>
      </c>
      <c r="BQ29" s="52" t="str">
        <f t="shared" si="231"/>
        <v/>
      </c>
      <c r="BR29" s="52" t="str">
        <f t="shared" si="231"/>
        <v/>
      </c>
      <c r="BS29" s="52" t="str">
        <f t="shared" si="231"/>
        <v/>
      </c>
      <c r="BT29" s="52" t="str">
        <f t="shared" si="231"/>
        <v/>
      </c>
      <c r="BU29" s="52" t="str">
        <f t="shared" si="231"/>
        <v/>
      </c>
      <c r="BV29" s="52" t="str">
        <f t="shared" si="231"/>
        <v/>
      </c>
      <c r="BW29" s="52" t="str">
        <f t="shared" si="231"/>
        <v/>
      </c>
      <c r="BX29" s="52" t="str">
        <f t="shared" si="231"/>
        <v/>
      </c>
      <c r="BY29" s="52" t="str">
        <f t="shared" si="231"/>
        <v/>
      </c>
      <c r="BZ29" s="52" t="str">
        <f t="shared" si="231"/>
        <v/>
      </c>
      <c r="CA29" s="52" t="str">
        <f t="shared" si="231"/>
        <v/>
      </c>
      <c r="CB29" s="52" t="str">
        <f t="shared" si="231"/>
        <v/>
      </c>
      <c r="CC29" s="52" t="str">
        <f t="shared" si="231"/>
        <v/>
      </c>
      <c r="CD29" s="52" t="str">
        <f t="shared" si="231"/>
        <v/>
      </c>
      <c r="CE29" s="52" t="str">
        <f t="shared" si="231"/>
        <v/>
      </c>
      <c r="CF29" s="52" t="str">
        <f t="shared" si="231"/>
        <v/>
      </c>
      <c r="CG29" s="52" t="str">
        <f t="shared" si="231"/>
        <v/>
      </c>
      <c r="CH29" s="52" t="str">
        <f t="shared" si="231"/>
        <v/>
      </c>
      <c r="CI29" s="52" t="str">
        <f t="shared" si="231"/>
        <v/>
      </c>
      <c r="CJ29" s="52" t="str">
        <f t="shared" si="231"/>
        <v/>
      </c>
      <c r="CK29" s="52" t="str">
        <f t="shared" si="231"/>
        <v/>
      </c>
      <c r="CL29" s="52" t="str">
        <f t="shared" si="231"/>
        <v/>
      </c>
      <c r="CM29" s="52" t="str">
        <f t="shared" si="231"/>
        <v/>
      </c>
      <c r="CN29" s="52" t="str">
        <f t="shared" si="231"/>
        <v/>
      </c>
      <c r="CO29" s="52" t="str">
        <f t="shared" si="231"/>
        <v/>
      </c>
      <c r="CP29" s="52" t="str">
        <f t="shared" si="231"/>
        <v/>
      </c>
      <c r="CQ29" s="52" t="str">
        <f t="shared" si="231"/>
        <v/>
      </c>
      <c r="CR29" s="52" t="str">
        <f t="shared" si="231"/>
        <v/>
      </c>
      <c r="CS29" s="52" t="str">
        <f t="shared" si="231"/>
        <v/>
      </c>
      <c r="CT29" s="52" t="str">
        <f t="shared" si="231"/>
        <v/>
      </c>
      <c r="CU29" s="52" t="str">
        <f t="shared" si="231"/>
        <v/>
      </c>
      <c r="CV29" s="52" t="str">
        <f t="shared" si="231"/>
        <v/>
      </c>
      <c r="CW29" s="52" t="str">
        <f t="shared" si="231"/>
        <v/>
      </c>
      <c r="CX29" s="52" t="str">
        <f t="shared" si="231"/>
        <v/>
      </c>
      <c r="CY29" s="52" t="str">
        <f t="shared" si="231"/>
        <v/>
      </c>
      <c r="CZ29" s="52" t="str">
        <f t="shared" si="231"/>
        <v/>
      </c>
      <c r="DA29" s="52" t="str">
        <f t="shared" si="231"/>
        <v/>
      </c>
      <c r="DB29" s="52" t="str">
        <f t="shared" si="231"/>
        <v/>
      </c>
      <c r="DC29" s="52" t="str">
        <f t="shared" si="226"/>
        <v/>
      </c>
      <c r="DD29" s="52" t="str">
        <f t="shared" si="226"/>
        <v/>
      </c>
      <c r="DE29" s="52" t="str">
        <f t="shared" si="226"/>
        <v/>
      </c>
      <c r="DF29" s="52" t="str">
        <f t="shared" si="226"/>
        <v/>
      </c>
      <c r="DG29" s="52" t="str">
        <f t="shared" si="226"/>
        <v/>
      </c>
      <c r="DH29" s="52" t="str">
        <f t="shared" si="226"/>
        <v/>
      </c>
      <c r="DI29" s="52" t="str">
        <f t="shared" si="226"/>
        <v/>
      </c>
      <c r="DJ29" s="52" t="str">
        <f t="shared" si="226"/>
        <v/>
      </c>
      <c r="DK29" s="52" t="str">
        <f t="shared" si="226"/>
        <v/>
      </c>
      <c r="DL29" s="52" t="str">
        <f t="shared" si="226"/>
        <v/>
      </c>
      <c r="DM29" s="52" t="str">
        <f t="shared" si="226"/>
        <v/>
      </c>
      <c r="DN29" s="52" t="str">
        <f t="shared" si="226"/>
        <v/>
      </c>
      <c r="DO29" s="52" t="str">
        <f t="shared" si="226"/>
        <v/>
      </c>
      <c r="DP29" s="52" t="str">
        <f t="shared" si="226"/>
        <v/>
      </c>
      <c r="DQ29" s="52" t="str">
        <f t="shared" si="226"/>
        <v/>
      </c>
      <c r="DR29" s="52" t="str">
        <f t="shared" si="226"/>
        <v/>
      </c>
      <c r="DS29" s="179" t="e">
        <f t="shared" si="119"/>
        <v>#N/A</v>
      </c>
      <c r="DT29" s="179" t="e">
        <f t="shared" si="120"/>
        <v>#N/A</v>
      </c>
      <c r="DU29" s="179" t="e">
        <f t="shared" si="121"/>
        <v>#N/A</v>
      </c>
      <c r="DV29" s="179" t="e">
        <f t="shared" si="122"/>
        <v>#N/A</v>
      </c>
      <c r="DW29" s="179" t="e">
        <f t="shared" si="123"/>
        <v>#N/A</v>
      </c>
      <c r="DX29" s="179" t="e">
        <f t="shared" si="124"/>
        <v>#N/A</v>
      </c>
      <c r="DY29" s="179" t="e">
        <f t="shared" si="125"/>
        <v>#N/A</v>
      </c>
      <c r="DZ29" s="179" t="e">
        <f t="shared" si="126"/>
        <v>#N/A</v>
      </c>
      <c r="EA29" s="179" t="e">
        <f t="shared" si="127"/>
        <v>#N/A</v>
      </c>
      <c r="EB29" s="179" t="e">
        <f t="shared" si="128"/>
        <v>#N/A</v>
      </c>
      <c r="EC29" s="179" t="e">
        <f t="shared" si="129"/>
        <v>#N/A</v>
      </c>
      <c r="ED29" s="179" t="e">
        <f t="shared" si="130"/>
        <v>#N/A</v>
      </c>
      <c r="EE29" s="179" t="e">
        <f t="shared" si="131"/>
        <v>#N/A</v>
      </c>
      <c r="EF29" s="179" t="e">
        <f t="shared" si="132"/>
        <v>#N/A</v>
      </c>
      <c r="EG29" s="179" t="e">
        <f t="shared" si="133"/>
        <v>#N/A</v>
      </c>
      <c r="EH29" s="179" t="e">
        <f t="shared" si="134"/>
        <v>#N/A</v>
      </c>
      <c r="EI29" s="179" t="e">
        <f t="shared" si="135"/>
        <v>#N/A</v>
      </c>
      <c r="EJ29" s="179" t="e">
        <f t="shared" si="136"/>
        <v>#N/A</v>
      </c>
      <c r="EK29" s="179" t="e">
        <f t="shared" si="137"/>
        <v>#N/A</v>
      </c>
      <c r="EL29" s="179" t="e">
        <f t="shared" si="138"/>
        <v>#N/A</v>
      </c>
      <c r="EM29" s="179" t="e">
        <f t="shared" si="139"/>
        <v>#N/A</v>
      </c>
      <c r="EN29" s="179" t="e">
        <f t="shared" si="140"/>
        <v>#N/A</v>
      </c>
      <c r="EO29" s="179" t="e">
        <f t="shared" si="141"/>
        <v>#N/A</v>
      </c>
      <c r="EP29" s="179" t="e">
        <f t="shared" si="142"/>
        <v>#N/A</v>
      </c>
      <c r="EQ29" s="179" t="e">
        <f t="shared" si="143"/>
        <v>#N/A</v>
      </c>
      <c r="ER29" s="179" t="e">
        <f t="shared" si="144"/>
        <v>#N/A</v>
      </c>
      <c r="ES29" s="179" t="e">
        <f t="shared" si="145"/>
        <v>#N/A</v>
      </c>
      <c r="ET29" s="179" t="e">
        <f t="shared" si="146"/>
        <v>#N/A</v>
      </c>
      <c r="EU29" s="179" t="e">
        <f t="shared" si="147"/>
        <v>#N/A</v>
      </c>
      <c r="EV29" s="179" t="e">
        <f t="shared" si="148"/>
        <v>#N/A</v>
      </c>
      <c r="EW29" s="179" t="e">
        <f t="shared" si="149"/>
        <v>#N/A</v>
      </c>
      <c r="EX29" s="179" t="e">
        <f t="shared" si="150"/>
        <v>#N/A</v>
      </c>
      <c r="EY29" s="179" t="e">
        <f t="shared" si="151"/>
        <v>#N/A</v>
      </c>
      <c r="EZ29" s="179" t="e">
        <f t="shared" si="152"/>
        <v>#N/A</v>
      </c>
      <c r="FA29" s="179" t="e">
        <f t="shared" si="153"/>
        <v>#N/A</v>
      </c>
      <c r="FB29" s="179" t="e">
        <f t="shared" si="154"/>
        <v>#N/A</v>
      </c>
      <c r="FC29" s="179" t="e">
        <f t="shared" si="155"/>
        <v>#N/A</v>
      </c>
      <c r="FD29" s="179" t="e">
        <f t="shared" si="156"/>
        <v>#N/A</v>
      </c>
      <c r="FE29" s="179" t="e">
        <f t="shared" si="157"/>
        <v>#N/A</v>
      </c>
      <c r="FF29" s="179" t="e">
        <f t="shared" si="158"/>
        <v>#N/A</v>
      </c>
      <c r="FG29" s="179" t="e">
        <f t="shared" si="159"/>
        <v>#N/A</v>
      </c>
      <c r="FH29" s="179" t="e">
        <f t="shared" si="160"/>
        <v>#N/A</v>
      </c>
      <c r="FI29" s="179" t="e">
        <f t="shared" si="161"/>
        <v>#N/A</v>
      </c>
      <c r="FJ29" s="179" t="e">
        <f t="shared" si="162"/>
        <v>#N/A</v>
      </c>
      <c r="FK29" s="179" t="e">
        <f t="shared" si="163"/>
        <v>#N/A</v>
      </c>
      <c r="FL29" s="179" t="e">
        <f t="shared" si="164"/>
        <v>#N/A</v>
      </c>
      <c r="FM29" s="179" t="e">
        <f t="shared" si="165"/>
        <v>#N/A</v>
      </c>
      <c r="FN29" s="179" t="e">
        <f t="shared" si="166"/>
        <v>#N/A</v>
      </c>
      <c r="FO29" s="179" t="e">
        <f t="shared" si="167"/>
        <v>#N/A</v>
      </c>
      <c r="FP29" s="179" t="e">
        <f t="shared" si="168"/>
        <v>#N/A</v>
      </c>
      <c r="FQ29" s="179" t="e">
        <f t="shared" si="169"/>
        <v>#N/A</v>
      </c>
      <c r="FR29" s="179" t="e">
        <f t="shared" si="170"/>
        <v>#N/A</v>
      </c>
      <c r="FS29" s="179" t="e">
        <f t="shared" si="171"/>
        <v>#N/A</v>
      </c>
      <c r="FT29" s="179" t="e">
        <f t="shared" si="172"/>
        <v>#N/A</v>
      </c>
      <c r="FU29" s="179" t="e">
        <f t="shared" si="173"/>
        <v>#N/A</v>
      </c>
      <c r="FV29" s="179" t="e">
        <f t="shared" si="174"/>
        <v>#N/A</v>
      </c>
      <c r="FW29" s="179" t="e">
        <f t="shared" si="175"/>
        <v>#N/A</v>
      </c>
      <c r="FX29" s="179" t="e">
        <f t="shared" si="176"/>
        <v>#N/A</v>
      </c>
      <c r="FY29" s="179" t="e">
        <f t="shared" si="177"/>
        <v>#N/A</v>
      </c>
      <c r="FZ29" s="179" t="e">
        <f t="shared" si="178"/>
        <v>#N/A</v>
      </c>
      <c r="GA29" s="179" t="e">
        <f t="shared" si="179"/>
        <v>#N/A</v>
      </c>
      <c r="GB29" s="179" t="e">
        <f t="shared" si="180"/>
        <v>#N/A</v>
      </c>
      <c r="GC29" s="179" t="e">
        <f t="shared" si="181"/>
        <v>#N/A</v>
      </c>
      <c r="GD29" s="179" t="e">
        <f t="shared" si="182"/>
        <v>#N/A</v>
      </c>
      <c r="GE29" s="179" t="e">
        <f t="shared" si="183"/>
        <v>#N/A</v>
      </c>
      <c r="GF29" s="179" t="e">
        <f t="shared" si="184"/>
        <v>#N/A</v>
      </c>
      <c r="GG29" s="179" t="e">
        <f t="shared" si="185"/>
        <v>#N/A</v>
      </c>
      <c r="GH29" s="179" t="e">
        <f t="shared" si="186"/>
        <v>#N/A</v>
      </c>
      <c r="GI29" s="179" t="e">
        <f t="shared" si="187"/>
        <v>#N/A</v>
      </c>
      <c r="GJ29" s="179" t="e">
        <f t="shared" si="188"/>
        <v>#N/A</v>
      </c>
      <c r="GK29" s="179" t="e">
        <f t="shared" si="189"/>
        <v>#N/A</v>
      </c>
      <c r="GL29" s="179" t="e">
        <f t="shared" si="190"/>
        <v>#N/A</v>
      </c>
      <c r="GM29" s="179" t="e">
        <f t="shared" si="191"/>
        <v>#N/A</v>
      </c>
      <c r="GN29" s="179" t="e">
        <f t="shared" si="192"/>
        <v>#N/A</v>
      </c>
      <c r="GO29" s="179" t="e">
        <f t="shared" si="193"/>
        <v>#N/A</v>
      </c>
      <c r="GP29" s="179" t="e">
        <f t="shared" si="194"/>
        <v>#N/A</v>
      </c>
      <c r="GQ29" s="179" t="e">
        <f t="shared" si="195"/>
        <v>#N/A</v>
      </c>
      <c r="GR29" s="179" t="e">
        <f t="shared" si="196"/>
        <v>#N/A</v>
      </c>
      <c r="GS29" s="179" t="e">
        <f t="shared" si="197"/>
        <v>#N/A</v>
      </c>
      <c r="GT29" s="179" t="e">
        <f t="shared" si="198"/>
        <v>#N/A</v>
      </c>
      <c r="GU29" s="179" t="e">
        <f t="shared" si="199"/>
        <v>#N/A</v>
      </c>
      <c r="GV29" s="179" t="e">
        <f t="shared" si="200"/>
        <v>#N/A</v>
      </c>
      <c r="GW29" s="179" t="e">
        <f t="shared" si="201"/>
        <v>#N/A</v>
      </c>
      <c r="GX29" s="179" t="e">
        <f t="shared" si="202"/>
        <v>#N/A</v>
      </c>
      <c r="GY29" s="179" t="e">
        <f t="shared" si="203"/>
        <v>#N/A</v>
      </c>
      <c r="GZ29" s="179" t="e">
        <f t="shared" si="204"/>
        <v>#N/A</v>
      </c>
      <c r="HA29" s="179" t="e">
        <f t="shared" si="205"/>
        <v>#N/A</v>
      </c>
      <c r="HB29" s="179" t="e">
        <f t="shared" si="206"/>
        <v>#N/A</v>
      </c>
      <c r="HC29" s="179" t="e">
        <f t="shared" si="207"/>
        <v>#N/A</v>
      </c>
      <c r="HD29" s="179" t="e">
        <f t="shared" si="208"/>
        <v>#N/A</v>
      </c>
      <c r="HE29" s="179" t="e">
        <f t="shared" si="209"/>
        <v>#N/A</v>
      </c>
      <c r="HF29" s="179" t="e">
        <f t="shared" si="210"/>
        <v>#N/A</v>
      </c>
      <c r="HG29" s="179" t="e">
        <f t="shared" si="211"/>
        <v>#N/A</v>
      </c>
      <c r="HH29" s="179" t="e">
        <f t="shared" si="212"/>
        <v>#N/A</v>
      </c>
      <c r="HI29" s="179" t="e">
        <f t="shared" si="213"/>
        <v>#N/A</v>
      </c>
      <c r="HJ29" s="179" t="e">
        <f t="shared" si="214"/>
        <v>#N/A</v>
      </c>
      <c r="HK29" s="179" t="e">
        <f t="shared" si="215"/>
        <v>#N/A</v>
      </c>
      <c r="HL29" s="179" t="e">
        <f t="shared" si="216"/>
        <v>#N/A</v>
      </c>
      <c r="HM29" s="179" t="e">
        <f t="shared" si="217"/>
        <v>#N/A</v>
      </c>
      <c r="HN29" s="179" t="e">
        <f t="shared" si="218"/>
        <v>#N/A</v>
      </c>
      <c r="HO29" s="179" t="e">
        <f t="shared" si="219"/>
        <v>#N/A</v>
      </c>
    </row>
    <row r="30" spans="1:223" hidden="1" x14ac:dyDescent="0.25">
      <c r="A30" s="4">
        <v>27</v>
      </c>
      <c r="B30" s="103"/>
      <c r="C30" s="103"/>
      <c r="D30" s="103"/>
      <c r="E30" s="38" t="str">
        <f t="shared" si="8"/>
        <v/>
      </c>
      <c r="F30" s="38" t="str">
        <f t="shared" si="9"/>
        <v/>
      </c>
      <c r="G30" s="81" t="str">
        <f t="shared" si="10"/>
        <v/>
      </c>
      <c r="H30" s="24"/>
      <c r="I30" s="61"/>
      <c r="J30" s="82" t="str">
        <f>IF(AND(B30&gt;0,C30&gt;0,D30&gt;0,NOT(ISBLANK(H30))),(D30-B30)*VLOOKUP(H30,VLookups!$A$2:$B$8,2,FALSE),"")</f>
        <v/>
      </c>
      <c r="K30" s="83" t="str">
        <f t="shared" si="11"/>
        <v/>
      </c>
      <c r="L30" s="103"/>
      <c r="M30" s="34" t="str">
        <f>IF(AND(L30&gt;0,C30&gt;0,J30&gt;0,NOT(ISBLANK(H30))),ABS(VLOOKUP($L$1,VLookups!$A$38:$B$39,2,FALSE)-_xlfn.NORM.DIST(L30,G30,J30,TRUE)),"")</f>
        <v/>
      </c>
      <c r="N30" s="102" t="str">
        <f>IF(AND($B30&gt;0,$C30&gt;0,$D30&gt;0,NOT(ISBLANK($H30))),_xlfn.NORM.INV(ABS(VLOOKUP($L$1,VLookups!$A$38:$B$39,2,FALSE)-N$3),$G30,$J30),"")</f>
        <v/>
      </c>
      <c r="O30" s="101" t="str">
        <f>IF(AND($B30&gt;0,$C30&gt;0,$D30&gt;0,NOT(ISBLANK($H30))),_xlfn.NORM.INV(ABS(VLOOKUP($L$1,VLookups!$A$38:$B$39,2,FALSE)-O$3),$G30,$J30),"")</f>
        <v/>
      </c>
      <c r="P30" s="102" t="str">
        <f>IF(AND($B30&gt;0,$C30&gt;0,$D30&gt;0,NOT(ISBLANK($H30))),_xlfn.NORM.INV(ABS(VLOOKUP($L$1,VLookups!$A$38:$B$39,2,FALSE)-P$3),$G30,$J30),"")</f>
        <v/>
      </c>
      <c r="Q30" s="101" t="str">
        <f>IF(AND($B30&gt;0,$C30&gt;0,$D30&gt;0,NOT(ISBLANK($H30))),_xlfn.NORM.INV(ABS(VLOOKUP($L$1,VLookups!$A$38:$B$39,2,FALSE)-Q$3),$G30,$J30),"")</f>
        <v/>
      </c>
      <c r="R30" s="102" t="str">
        <f>IF(AND($B30&gt;0,$C30&gt;0,$D30&gt;0,NOT(ISBLANK($H30))),_xlfn.NORM.INV(ABS(VLOOKUP($L$1,VLookups!$A$38:$B$39,2,FALSE)-R$3),$G30,$J30),"")</f>
        <v/>
      </c>
      <c r="S30" s="101" t="str">
        <f>IF(AND($B30&gt;0,$C30&gt;0,$D30&gt;0,NOT(ISBLANK($H30))),_xlfn.NORM.INV(ABS(VLOOKUP($L$1,VLookups!$A$38:$B$39,2,FALSE)-S$3),$G30,$J30),"")</f>
        <v/>
      </c>
      <c r="T30" s="5"/>
      <c r="U30" s="178" t="str">
        <f t="shared" si="12"/>
        <v/>
      </c>
      <c r="V30" s="52" t="str">
        <f t="shared" si="225"/>
        <v/>
      </c>
      <c r="W30" s="52" t="str">
        <f t="shared" si="225"/>
        <v/>
      </c>
      <c r="X30" s="52" t="str">
        <f t="shared" si="225"/>
        <v/>
      </c>
      <c r="Y30" s="52" t="str">
        <f t="shared" si="225"/>
        <v/>
      </c>
      <c r="Z30" s="52" t="str">
        <f t="shared" si="225"/>
        <v/>
      </c>
      <c r="AA30" s="52" t="str">
        <f t="shared" si="225"/>
        <v/>
      </c>
      <c r="AB30" s="52" t="str">
        <f t="shared" si="225"/>
        <v/>
      </c>
      <c r="AC30" s="52" t="str">
        <f t="shared" si="225"/>
        <v/>
      </c>
      <c r="AD30" s="52" t="str">
        <f t="shared" si="225"/>
        <v/>
      </c>
      <c r="AE30" s="52" t="str">
        <f t="shared" si="225"/>
        <v/>
      </c>
      <c r="AF30" s="52" t="str">
        <f t="shared" si="225"/>
        <v/>
      </c>
      <c r="AG30" s="52" t="str">
        <f t="shared" si="225"/>
        <v/>
      </c>
      <c r="AH30" s="52" t="str">
        <f t="shared" si="225"/>
        <v/>
      </c>
      <c r="AI30" s="52" t="str">
        <f t="shared" si="225"/>
        <v/>
      </c>
      <c r="AJ30" s="52" t="str">
        <f t="shared" si="225"/>
        <v/>
      </c>
      <c r="AK30" s="52" t="str">
        <f t="shared" ref="AK30:AO30" si="232">IF(ISNONTEXT($U30),AL30-$U30,"")</f>
        <v/>
      </c>
      <c r="AL30" s="52" t="str">
        <f t="shared" si="232"/>
        <v/>
      </c>
      <c r="AM30" s="52" t="str">
        <f t="shared" si="232"/>
        <v/>
      </c>
      <c r="AN30" s="52" t="str">
        <f t="shared" si="232"/>
        <v/>
      </c>
      <c r="AO30" s="52" t="str">
        <f t="shared" si="232"/>
        <v/>
      </c>
      <c r="AP30" s="52" t="str">
        <f t="shared" si="14"/>
        <v/>
      </c>
      <c r="AQ30" s="52" t="str">
        <f t="shared" si="231"/>
        <v/>
      </c>
      <c r="AR30" s="52" t="str">
        <f t="shared" si="231"/>
        <v/>
      </c>
      <c r="AS30" s="52" t="str">
        <f t="shared" si="231"/>
        <v/>
      </c>
      <c r="AT30" s="52" t="str">
        <f t="shared" si="231"/>
        <v/>
      </c>
      <c r="AU30" s="52" t="str">
        <f t="shared" si="231"/>
        <v/>
      </c>
      <c r="AV30" s="52" t="str">
        <f t="shared" si="231"/>
        <v/>
      </c>
      <c r="AW30" s="52" t="str">
        <f t="shared" si="231"/>
        <v/>
      </c>
      <c r="AX30" s="52" t="str">
        <f t="shared" si="231"/>
        <v/>
      </c>
      <c r="AY30" s="52" t="str">
        <f t="shared" si="231"/>
        <v/>
      </c>
      <c r="AZ30" s="52" t="str">
        <f t="shared" si="231"/>
        <v/>
      </c>
      <c r="BA30" s="52" t="str">
        <f t="shared" si="231"/>
        <v/>
      </c>
      <c r="BB30" s="52" t="str">
        <f t="shared" si="231"/>
        <v/>
      </c>
      <c r="BC30" s="52" t="str">
        <f t="shared" si="231"/>
        <v/>
      </c>
      <c r="BD30" s="52" t="str">
        <f t="shared" si="231"/>
        <v/>
      </c>
      <c r="BE30" s="52" t="str">
        <f t="shared" si="231"/>
        <v/>
      </c>
      <c r="BF30" s="52" t="str">
        <f t="shared" si="231"/>
        <v/>
      </c>
      <c r="BG30" s="52" t="str">
        <f t="shared" si="231"/>
        <v/>
      </c>
      <c r="BH30" s="52" t="str">
        <f t="shared" si="231"/>
        <v/>
      </c>
      <c r="BI30" s="52" t="str">
        <f t="shared" si="231"/>
        <v/>
      </c>
      <c r="BJ30" s="52" t="str">
        <f t="shared" si="231"/>
        <v/>
      </c>
      <c r="BK30" s="52" t="str">
        <f t="shared" si="231"/>
        <v/>
      </c>
      <c r="BL30" s="52" t="str">
        <f t="shared" si="231"/>
        <v/>
      </c>
      <c r="BM30" s="52" t="str">
        <f t="shared" si="231"/>
        <v/>
      </c>
      <c r="BN30" s="52" t="str">
        <f t="shared" si="231"/>
        <v/>
      </c>
      <c r="BO30" s="52" t="str">
        <f t="shared" si="231"/>
        <v/>
      </c>
      <c r="BP30" s="52" t="str">
        <f t="shared" si="231"/>
        <v/>
      </c>
      <c r="BQ30" s="52" t="str">
        <f t="shared" si="231"/>
        <v/>
      </c>
      <c r="BR30" s="52" t="str">
        <f t="shared" si="231"/>
        <v/>
      </c>
      <c r="BS30" s="52" t="str">
        <f t="shared" si="231"/>
        <v/>
      </c>
      <c r="BT30" s="52" t="str">
        <f t="shared" si="231"/>
        <v/>
      </c>
      <c r="BU30" s="52" t="str">
        <f t="shared" si="231"/>
        <v/>
      </c>
      <c r="BV30" s="52" t="str">
        <f t="shared" si="231"/>
        <v/>
      </c>
      <c r="BW30" s="52" t="str">
        <f t="shared" si="231"/>
        <v/>
      </c>
      <c r="BX30" s="52" t="str">
        <f t="shared" si="231"/>
        <v/>
      </c>
      <c r="BY30" s="52" t="str">
        <f t="shared" si="231"/>
        <v/>
      </c>
      <c r="BZ30" s="52" t="str">
        <f t="shared" si="231"/>
        <v/>
      </c>
      <c r="CA30" s="52" t="str">
        <f t="shared" si="231"/>
        <v/>
      </c>
      <c r="CB30" s="52" t="str">
        <f t="shared" si="231"/>
        <v/>
      </c>
      <c r="CC30" s="52" t="str">
        <f t="shared" si="231"/>
        <v/>
      </c>
      <c r="CD30" s="52" t="str">
        <f t="shared" si="231"/>
        <v/>
      </c>
      <c r="CE30" s="52" t="str">
        <f t="shared" si="231"/>
        <v/>
      </c>
      <c r="CF30" s="52" t="str">
        <f t="shared" si="231"/>
        <v/>
      </c>
      <c r="CG30" s="52" t="str">
        <f t="shared" si="231"/>
        <v/>
      </c>
      <c r="CH30" s="52" t="str">
        <f t="shared" si="231"/>
        <v/>
      </c>
      <c r="CI30" s="52" t="str">
        <f t="shared" si="231"/>
        <v/>
      </c>
      <c r="CJ30" s="52" t="str">
        <f t="shared" si="231"/>
        <v/>
      </c>
      <c r="CK30" s="52" t="str">
        <f t="shared" si="231"/>
        <v/>
      </c>
      <c r="CL30" s="52" t="str">
        <f t="shared" si="231"/>
        <v/>
      </c>
      <c r="CM30" s="52" t="str">
        <f t="shared" si="231"/>
        <v/>
      </c>
      <c r="CN30" s="52" t="str">
        <f t="shared" si="231"/>
        <v/>
      </c>
      <c r="CO30" s="52" t="str">
        <f t="shared" si="231"/>
        <v/>
      </c>
      <c r="CP30" s="52" t="str">
        <f t="shared" si="231"/>
        <v/>
      </c>
      <c r="CQ30" s="52" t="str">
        <f t="shared" si="231"/>
        <v/>
      </c>
      <c r="CR30" s="52" t="str">
        <f t="shared" si="231"/>
        <v/>
      </c>
      <c r="CS30" s="52" t="str">
        <f t="shared" si="231"/>
        <v/>
      </c>
      <c r="CT30" s="52" t="str">
        <f t="shared" si="231"/>
        <v/>
      </c>
      <c r="CU30" s="52" t="str">
        <f t="shared" si="231"/>
        <v/>
      </c>
      <c r="CV30" s="52" t="str">
        <f t="shared" si="231"/>
        <v/>
      </c>
      <c r="CW30" s="52" t="str">
        <f t="shared" si="231"/>
        <v/>
      </c>
      <c r="CX30" s="52" t="str">
        <f t="shared" si="231"/>
        <v/>
      </c>
      <c r="CY30" s="52" t="str">
        <f t="shared" si="231"/>
        <v/>
      </c>
      <c r="CZ30" s="52" t="str">
        <f t="shared" si="231"/>
        <v/>
      </c>
      <c r="DA30" s="52" t="str">
        <f t="shared" si="231"/>
        <v/>
      </c>
      <c r="DB30" s="52" t="str">
        <f t="shared" si="231"/>
        <v/>
      </c>
      <c r="DC30" s="52" t="str">
        <f t="shared" si="226"/>
        <v/>
      </c>
      <c r="DD30" s="52" t="str">
        <f t="shared" si="226"/>
        <v/>
      </c>
      <c r="DE30" s="52" t="str">
        <f t="shared" si="226"/>
        <v/>
      </c>
      <c r="DF30" s="52" t="str">
        <f t="shared" si="226"/>
        <v/>
      </c>
      <c r="DG30" s="52" t="str">
        <f t="shared" si="226"/>
        <v/>
      </c>
      <c r="DH30" s="52" t="str">
        <f t="shared" si="226"/>
        <v/>
      </c>
      <c r="DI30" s="52" t="str">
        <f t="shared" si="226"/>
        <v/>
      </c>
      <c r="DJ30" s="52" t="str">
        <f t="shared" si="226"/>
        <v/>
      </c>
      <c r="DK30" s="52" t="str">
        <f t="shared" si="226"/>
        <v/>
      </c>
      <c r="DL30" s="52" t="str">
        <f t="shared" si="226"/>
        <v/>
      </c>
      <c r="DM30" s="52" t="str">
        <f t="shared" si="226"/>
        <v/>
      </c>
      <c r="DN30" s="52" t="str">
        <f t="shared" si="226"/>
        <v/>
      </c>
      <c r="DO30" s="52" t="str">
        <f t="shared" si="226"/>
        <v/>
      </c>
      <c r="DP30" s="52" t="str">
        <f t="shared" si="226"/>
        <v/>
      </c>
      <c r="DQ30" s="52" t="str">
        <f t="shared" si="226"/>
        <v/>
      </c>
      <c r="DR30" s="52" t="str">
        <f t="shared" si="226"/>
        <v/>
      </c>
      <c r="DS30" s="179" t="e">
        <f t="shared" si="119"/>
        <v>#N/A</v>
      </c>
      <c r="DT30" s="179" t="e">
        <f t="shared" si="120"/>
        <v>#N/A</v>
      </c>
      <c r="DU30" s="179" t="e">
        <f t="shared" si="121"/>
        <v>#N/A</v>
      </c>
      <c r="DV30" s="179" t="e">
        <f t="shared" si="122"/>
        <v>#N/A</v>
      </c>
      <c r="DW30" s="179" t="e">
        <f t="shared" si="123"/>
        <v>#N/A</v>
      </c>
      <c r="DX30" s="179" t="e">
        <f t="shared" si="124"/>
        <v>#N/A</v>
      </c>
      <c r="DY30" s="179" t="e">
        <f t="shared" si="125"/>
        <v>#N/A</v>
      </c>
      <c r="DZ30" s="179" t="e">
        <f t="shared" si="126"/>
        <v>#N/A</v>
      </c>
      <c r="EA30" s="179" t="e">
        <f t="shared" si="127"/>
        <v>#N/A</v>
      </c>
      <c r="EB30" s="179" t="e">
        <f t="shared" si="128"/>
        <v>#N/A</v>
      </c>
      <c r="EC30" s="179" t="e">
        <f t="shared" si="129"/>
        <v>#N/A</v>
      </c>
      <c r="ED30" s="179" t="e">
        <f t="shared" si="130"/>
        <v>#N/A</v>
      </c>
      <c r="EE30" s="179" t="e">
        <f t="shared" si="131"/>
        <v>#N/A</v>
      </c>
      <c r="EF30" s="179" t="e">
        <f t="shared" si="132"/>
        <v>#N/A</v>
      </c>
      <c r="EG30" s="179" t="e">
        <f t="shared" si="133"/>
        <v>#N/A</v>
      </c>
      <c r="EH30" s="179" t="e">
        <f t="shared" si="134"/>
        <v>#N/A</v>
      </c>
      <c r="EI30" s="179" t="e">
        <f t="shared" si="135"/>
        <v>#N/A</v>
      </c>
      <c r="EJ30" s="179" t="e">
        <f t="shared" si="136"/>
        <v>#N/A</v>
      </c>
      <c r="EK30" s="179" t="e">
        <f t="shared" si="137"/>
        <v>#N/A</v>
      </c>
      <c r="EL30" s="179" t="e">
        <f t="shared" si="138"/>
        <v>#N/A</v>
      </c>
      <c r="EM30" s="179" t="e">
        <f t="shared" si="139"/>
        <v>#N/A</v>
      </c>
      <c r="EN30" s="179" t="e">
        <f t="shared" si="140"/>
        <v>#N/A</v>
      </c>
      <c r="EO30" s="179" t="e">
        <f t="shared" si="141"/>
        <v>#N/A</v>
      </c>
      <c r="EP30" s="179" t="e">
        <f t="shared" si="142"/>
        <v>#N/A</v>
      </c>
      <c r="EQ30" s="179" t="e">
        <f t="shared" si="143"/>
        <v>#N/A</v>
      </c>
      <c r="ER30" s="179" t="e">
        <f t="shared" si="144"/>
        <v>#N/A</v>
      </c>
      <c r="ES30" s="179" t="e">
        <f t="shared" si="145"/>
        <v>#N/A</v>
      </c>
      <c r="ET30" s="179" t="e">
        <f t="shared" si="146"/>
        <v>#N/A</v>
      </c>
      <c r="EU30" s="179" t="e">
        <f t="shared" si="147"/>
        <v>#N/A</v>
      </c>
      <c r="EV30" s="179" t="e">
        <f t="shared" si="148"/>
        <v>#N/A</v>
      </c>
      <c r="EW30" s="179" t="e">
        <f t="shared" si="149"/>
        <v>#N/A</v>
      </c>
      <c r="EX30" s="179" t="e">
        <f t="shared" si="150"/>
        <v>#N/A</v>
      </c>
      <c r="EY30" s="179" t="e">
        <f t="shared" si="151"/>
        <v>#N/A</v>
      </c>
      <c r="EZ30" s="179" t="e">
        <f t="shared" si="152"/>
        <v>#N/A</v>
      </c>
      <c r="FA30" s="179" t="e">
        <f t="shared" si="153"/>
        <v>#N/A</v>
      </c>
      <c r="FB30" s="179" t="e">
        <f t="shared" si="154"/>
        <v>#N/A</v>
      </c>
      <c r="FC30" s="179" t="e">
        <f t="shared" si="155"/>
        <v>#N/A</v>
      </c>
      <c r="FD30" s="179" t="e">
        <f t="shared" si="156"/>
        <v>#N/A</v>
      </c>
      <c r="FE30" s="179" t="e">
        <f t="shared" si="157"/>
        <v>#N/A</v>
      </c>
      <c r="FF30" s="179" t="e">
        <f t="shared" si="158"/>
        <v>#N/A</v>
      </c>
      <c r="FG30" s="179" t="e">
        <f t="shared" si="159"/>
        <v>#N/A</v>
      </c>
      <c r="FH30" s="179" t="e">
        <f t="shared" si="160"/>
        <v>#N/A</v>
      </c>
      <c r="FI30" s="179" t="e">
        <f t="shared" si="161"/>
        <v>#N/A</v>
      </c>
      <c r="FJ30" s="179" t="e">
        <f t="shared" si="162"/>
        <v>#N/A</v>
      </c>
      <c r="FK30" s="179" t="e">
        <f t="shared" si="163"/>
        <v>#N/A</v>
      </c>
      <c r="FL30" s="179" t="e">
        <f t="shared" si="164"/>
        <v>#N/A</v>
      </c>
      <c r="FM30" s="179" t="e">
        <f t="shared" si="165"/>
        <v>#N/A</v>
      </c>
      <c r="FN30" s="179" t="e">
        <f t="shared" si="166"/>
        <v>#N/A</v>
      </c>
      <c r="FO30" s="179" t="e">
        <f t="shared" si="167"/>
        <v>#N/A</v>
      </c>
      <c r="FP30" s="179" t="e">
        <f t="shared" si="168"/>
        <v>#N/A</v>
      </c>
      <c r="FQ30" s="179" t="e">
        <f t="shared" si="169"/>
        <v>#N/A</v>
      </c>
      <c r="FR30" s="179" t="e">
        <f t="shared" si="170"/>
        <v>#N/A</v>
      </c>
      <c r="FS30" s="179" t="e">
        <f t="shared" si="171"/>
        <v>#N/A</v>
      </c>
      <c r="FT30" s="179" t="e">
        <f t="shared" si="172"/>
        <v>#N/A</v>
      </c>
      <c r="FU30" s="179" t="e">
        <f t="shared" si="173"/>
        <v>#N/A</v>
      </c>
      <c r="FV30" s="179" t="e">
        <f t="shared" si="174"/>
        <v>#N/A</v>
      </c>
      <c r="FW30" s="179" t="e">
        <f t="shared" si="175"/>
        <v>#N/A</v>
      </c>
      <c r="FX30" s="179" t="e">
        <f t="shared" si="176"/>
        <v>#N/A</v>
      </c>
      <c r="FY30" s="179" t="e">
        <f t="shared" si="177"/>
        <v>#N/A</v>
      </c>
      <c r="FZ30" s="179" t="e">
        <f t="shared" si="178"/>
        <v>#N/A</v>
      </c>
      <c r="GA30" s="179" t="e">
        <f t="shared" si="179"/>
        <v>#N/A</v>
      </c>
      <c r="GB30" s="179" t="e">
        <f t="shared" si="180"/>
        <v>#N/A</v>
      </c>
      <c r="GC30" s="179" t="e">
        <f t="shared" si="181"/>
        <v>#N/A</v>
      </c>
      <c r="GD30" s="179" t="e">
        <f t="shared" si="182"/>
        <v>#N/A</v>
      </c>
      <c r="GE30" s="179" t="e">
        <f t="shared" si="183"/>
        <v>#N/A</v>
      </c>
      <c r="GF30" s="179" t="e">
        <f t="shared" si="184"/>
        <v>#N/A</v>
      </c>
      <c r="GG30" s="179" t="e">
        <f t="shared" si="185"/>
        <v>#N/A</v>
      </c>
      <c r="GH30" s="179" t="e">
        <f t="shared" si="186"/>
        <v>#N/A</v>
      </c>
      <c r="GI30" s="179" t="e">
        <f t="shared" si="187"/>
        <v>#N/A</v>
      </c>
      <c r="GJ30" s="179" t="e">
        <f t="shared" si="188"/>
        <v>#N/A</v>
      </c>
      <c r="GK30" s="179" t="e">
        <f t="shared" si="189"/>
        <v>#N/A</v>
      </c>
      <c r="GL30" s="179" t="e">
        <f t="shared" si="190"/>
        <v>#N/A</v>
      </c>
      <c r="GM30" s="179" t="e">
        <f t="shared" si="191"/>
        <v>#N/A</v>
      </c>
      <c r="GN30" s="179" t="e">
        <f t="shared" si="192"/>
        <v>#N/A</v>
      </c>
      <c r="GO30" s="179" t="e">
        <f t="shared" si="193"/>
        <v>#N/A</v>
      </c>
      <c r="GP30" s="179" t="e">
        <f t="shared" si="194"/>
        <v>#N/A</v>
      </c>
      <c r="GQ30" s="179" t="e">
        <f t="shared" si="195"/>
        <v>#N/A</v>
      </c>
      <c r="GR30" s="179" t="e">
        <f t="shared" si="196"/>
        <v>#N/A</v>
      </c>
      <c r="GS30" s="179" t="e">
        <f t="shared" si="197"/>
        <v>#N/A</v>
      </c>
      <c r="GT30" s="179" t="e">
        <f t="shared" si="198"/>
        <v>#N/A</v>
      </c>
      <c r="GU30" s="179" t="e">
        <f t="shared" si="199"/>
        <v>#N/A</v>
      </c>
      <c r="GV30" s="179" t="e">
        <f t="shared" si="200"/>
        <v>#N/A</v>
      </c>
      <c r="GW30" s="179" t="e">
        <f t="shared" si="201"/>
        <v>#N/A</v>
      </c>
      <c r="GX30" s="179" t="e">
        <f t="shared" si="202"/>
        <v>#N/A</v>
      </c>
      <c r="GY30" s="179" t="e">
        <f t="shared" si="203"/>
        <v>#N/A</v>
      </c>
      <c r="GZ30" s="179" t="e">
        <f t="shared" si="204"/>
        <v>#N/A</v>
      </c>
      <c r="HA30" s="179" t="e">
        <f t="shared" si="205"/>
        <v>#N/A</v>
      </c>
      <c r="HB30" s="179" t="e">
        <f t="shared" si="206"/>
        <v>#N/A</v>
      </c>
      <c r="HC30" s="179" t="e">
        <f t="shared" si="207"/>
        <v>#N/A</v>
      </c>
      <c r="HD30" s="179" t="e">
        <f t="shared" si="208"/>
        <v>#N/A</v>
      </c>
      <c r="HE30" s="179" t="e">
        <f t="shared" si="209"/>
        <v>#N/A</v>
      </c>
      <c r="HF30" s="179" t="e">
        <f t="shared" si="210"/>
        <v>#N/A</v>
      </c>
      <c r="HG30" s="179" t="e">
        <f t="shared" si="211"/>
        <v>#N/A</v>
      </c>
      <c r="HH30" s="179" t="e">
        <f t="shared" si="212"/>
        <v>#N/A</v>
      </c>
      <c r="HI30" s="179" t="e">
        <f t="shared" si="213"/>
        <v>#N/A</v>
      </c>
      <c r="HJ30" s="179" t="e">
        <f t="shared" si="214"/>
        <v>#N/A</v>
      </c>
      <c r="HK30" s="179" t="e">
        <f t="shared" si="215"/>
        <v>#N/A</v>
      </c>
      <c r="HL30" s="179" t="e">
        <f t="shared" si="216"/>
        <v>#N/A</v>
      </c>
      <c r="HM30" s="179" t="e">
        <f t="shared" si="217"/>
        <v>#N/A</v>
      </c>
      <c r="HN30" s="179" t="e">
        <f t="shared" si="218"/>
        <v>#N/A</v>
      </c>
      <c r="HO30" s="179" t="e">
        <f t="shared" si="219"/>
        <v>#N/A</v>
      </c>
    </row>
    <row r="31" spans="1:223" hidden="1" x14ac:dyDescent="0.25">
      <c r="A31" s="4">
        <v>28</v>
      </c>
      <c r="B31" s="103"/>
      <c r="C31" s="103"/>
      <c r="D31" s="103"/>
      <c r="E31" s="38" t="str">
        <f t="shared" si="8"/>
        <v/>
      </c>
      <c r="F31" s="38" t="str">
        <f t="shared" si="9"/>
        <v/>
      </c>
      <c r="G31" s="81" t="str">
        <f t="shared" si="10"/>
        <v/>
      </c>
      <c r="H31" s="24"/>
      <c r="I31" s="61"/>
      <c r="J31" s="82" t="str">
        <f>IF(AND(B31&gt;0,C31&gt;0,D31&gt;0,NOT(ISBLANK(H31))),(D31-B31)*VLOOKUP(H31,VLookups!$A$2:$B$8,2,FALSE),"")</f>
        <v/>
      </c>
      <c r="K31" s="83" t="str">
        <f t="shared" si="11"/>
        <v/>
      </c>
      <c r="L31" s="103"/>
      <c r="M31" s="34" t="str">
        <f>IF(AND(L31&gt;0,C31&gt;0,J31&gt;0,NOT(ISBLANK(H31))),ABS(VLOOKUP($L$1,VLookups!$A$38:$B$39,2,FALSE)-_xlfn.NORM.DIST(L31,G31,J31,TRUE)),"")</f>
        <v/>
      </c>
      <c r="N31" s="102" t="str">
        <f>IF(AND($B31&gt;0,$C31&gt;0,$D31&gt;0,NOT(ISBLANK($H31))),_xlfn.NORM.INV(ABS(VLOOKUP($L$1,VLookups!$A$38:$B$39,2,FALSE)-N$3),$G31,$J31),"")</f>
        <v/>
      </c>
      <c r="O31" s="101" t="str">
        <f>IF(AND($B31&gt;0,$C31&gt;0,$D31&gt;0,NOT(ISBLANK($H31))),_xlfn.NORM.INV(ABS(VLOOKUP($L$1,VLookups!$A$38:$B$39,2,FALSE)-O$3),$G31,$J31),"")</f>
        <v/>
      </c>
      <c r="P31" s="102" t="str">
        <f>IF(AND($B31&gt;0,$C31&gt;0,$D31&gt;0,NOT(ISBLANK($H31))),_xlfn.NORM.INV(ABS(VLOOKUP($L$1,VLookups!$A$38:$B$39,2,FALSE)-P$3),$G31,$J31),"")</f>
        <v/>
      </c>
      <c r="Q31" s="101" t="str">
        <f>IF(AND($B31&gt;0,$C31&gt;0,$D31&gt;0,NOT(ISBLANK($H31))),_xlfn.NORM.INV(ABS(VLOOKUP($L$1,VLookups!$A$38:$B$39,2,FALSE)-Q$3),$G31,$J31),"")</f>
        <v/>
      </c>
      <c r="R31" s="102" t="str">
        <f>IF(AND($B31&gt;0,$C31&gt;0,$D31&gt;0,NOT(ISBLANK($H31))),_xlfn.NORM.INV(ABS(VLOOKUP($L$1,VLookups!$A$38:$B$39,2,FALSE)-R$3),$G31,$J31),"")</f>
        <v/>
      </c>
      <c r="S31" s="101" t="str">
        <f>IF(AND($B31&gt;0,$C31&gt;0,$D31&gt;0,NOT(ISBLANK($H31))),_xlfn.NORM.INV(ABS(VLOOKUP($L$1,VLookups!$A$38:$B$39,2,FALSE)-S$3),$G31,$J31),"")</f>
        <v/>
      </c>
      <c r="T31" s="5"/>
      <c r="U31" s="178" t="str">
        <f t="shared" si="12"/>
        <v/>
      </c>
      <c r="V31" s="52" t="str">
        <f t="shared" ref="V31:AO43" si="233">IF(ISNONTEXT($U31),W31-$U31,"")</f>
        <v/>
      </c>
      <c r="W31" s="52" t="str">
        <f t="shared" si="233"/>
        <v/>
      </c>
      <c r="X31" s="52" t="str">
        <f t="shared" si="233"/>
        <v/>
      </c>
      <c r="Y31" s="52" t="str">
        <f t="shared" si="233"/>
        <v/>
      </c>
      <c r="Z31" s="52" t="str">
        <f t="shared" si="233"/>
        <v/>
      </c>
      <c r="AA31" s="52" t="str">
        <f t="shared" si="233"/>
        <v/>
      </c>
      <c r="AB31" s="52" t="str">
        <f t="shared" si="233"/>
        <v/>
      </c>
      <c r="AC31" s="52" t="str">
        <f t="shared" si="233"/>
        <v/>
      </c>
      <c r="AD31" s="52" t="str">
        <f t="shared" si="233"/>
        <v/>
      </c>
      <c r="AE31" s="52" t="str">
        <f t="shared" si="233"/>
        <v/>
      </c>
      <c r="AF31" s="52" t="str">
        <f t="shared" si="233"/>
        <v/>
      </c>
      <c r="AG31" s="52" t="str">
        <f t="shared" si="233"/>
        <v/>
      </c>
      <c r="AH31" s="52" t="str">
        <f t="shared" si="233"/>
        <v/>
      </c>
      <c r="AI31" s="52" t="str">
        <f t="shared" si="233"/>
        <v/>
      </c>
      <c r="AJ31" s="52" t="str">
        <f t="shared" si="233"/>
        <v/>
      </c>
      <c r="AK31" s="52" t="str">
        <f t="shared" si="233"/>
        <v/>
      </c>
      <c r="AL31" s="52" t="str">
        <f t="shared" si="233"/>
        <v/>
      </c>
      <c r="AM31" s="52" t="str">
        <f t="shared" si="233"/>
        <v/>
      </c>
      <c r="AN31" s="52" t="str">
        <f t="shared" si="233"/>
        <v/>
      </c>
      <c r="AO31" s="52" t="str">
        <f t="shared" si="233"/>
        <v/>
      </c>
      <c r="AP31" s="52" t="str">
        <f t="shared" si="14"/>
        <v/>
      </c>
      <c r="AQ31" s="52" t="str">
        <f t="shared" si="231"/>
        <v/>
      </c>
      <c r="AR31" s="52" t="str">
        <f t="shared" si="231"/>
        <v/>
      </c>
      <c r="AS31" s="52" t="str">
        <f t="shared" si="231"/>
        <v/>
      </c>
      <c r="AT31" s="52" t="str">
        <f t="shared" si="231"/>
        <v/>
      </c>
      <c r="AU31" s="52" t="str">
        <f t="shared" si="231"/>
        <v/>
      </c>
      <c r="AV31" s="52" t="str">
        <f t="shared" si="231"/>
        <v/>
      </c>
      <c r="AW31" s="52" t="str">
        <f t="shared" si="231"/>
        <v/>
      </c>
      <c r="AX31" s="52" t="str">
        <f t="shared" si="231"/>
        <v/>
      </c>
      <c r="AY31" s="52" t="str">
        <f t="shared" si="231"/>
        <v/>
      </c>
      <c r="AZ31" s="52" t="str">
        <f t="shared" si="231"/>
        <v/>
      </c>
      <c r="BA31" s="52" t="str">
        <f t="shared" si="231"/>
        <v/>
      </c>
      <c r="BB31" s="52" t="str">
        <f t="shared" si="231"/>
        <v/>
      </c>
      <c r="BC31" s="52" t="str">
        <f t="shared" si="231"/>
        <v/>
      </c>
      <c r="BD31" s="52" t="str">
        <f t="shared" si="231"/>
        <v/>
      </c>
      <c r="BE31" s="52" t="str">
        <f t="shared" si="231"/>
        <v/>
      </c>
      <c r="BF31" s="52" t="str">
        <f t="shared" si="231"/>
        <v/>
      </c>
      <c r="BG31" s="52" t="str">
        <f t="shared" si="231"/>
        <v/>
      </c>
      <c r="BH31" s="52" t="str">
        <f t="shared" si="231"/>
        <v/>
      </c>
      <c r="BI31" s="52" t="str">
        <f t="shared" si="231"/>
        <v/>
      </c>
      <c r="BJ31" s="52" t="str">
        <f t="shared" si="231"/>
        <v/>
      </c>
      <c r="BK31" s="52" t="str">
        <f t="shared" si="231"/>
        <v/>
      </c>
      <c r="BL31" s="52" t="str">
        <f t="shared" si="231"/>
        <v/>
      </c>
      <c r="BM31" s="52" t="str">
        <f t="shared" si="231"/>
        <v/>
      </c>
      <c r="BN31" s="52" t="str">
        <f t="shared" si="231"/>
        <v/>
      </c>
      <c r="BO31" s="52" t="str">
        <f t="shared" si="231"/>
        <v/>
      </c>
      <c r="BP31" s="52" t="str">
        <f t="shared" si="231"/>
        <v/>
      </c>
      <c r="BQ31" s="52" t="str">
        <f t="shared" si="231"/>
        <v/>
      </c>
      <c r="BR31" s="52" t="str">
        <f t="shared" si="231"/>
        <v/>
      </c>
      <c r="BS31" s="52" t="str">
        <f t="shared" si="231"/>
        <v/>
      </c>
      <c r="BT31" s="52" t="str">
        <f t="shared" si="231"/>
        <v/>
      </c>
      <c r="BU31" s="52" t="str">
        <f t="shared" si="231"/>
        <v/>
      </c>
      <c r="BV31" s="52" t="str">
        <f t="shared" si="231"/>
        <v/>
      </c>
      <c r="BW31" s="52" t="str">
        <f t="shared" si="231"/>
        <v/>
      </c>
      <c r="BX31" s="52" t="str">
        <f t="shared" si="231"/>
        <v/>
      </c>
      <c r="BY31" s="52" t="str">
        <f t="shared" si="231"/>
        <v/>
      </c>
      <c r="BZ31" s="52" t="str">
        <f t="shared" si="231"/>
        <v/>
      </c>
      <c r="CA31" s="52" t="str">
        <f t="shared" si="231"/>
        <v/>
      </c>
      <c r="CB31" s="52" t="str">
        <f t="shared" si="231"/>
        <v/>
      </c>
      <c r="CC31" s="52" t="str">
        <f t="shared" si="231"/>
        <v/>
      </c>
      <c r="CD31" s="52" t="str">
        <f t="shared" si="231"/>
        <v/>
      </c>
      <c r="CE31" s="52" t="str">
        <f t="shared" si="231"/>
        <v/>
      </c>
      <c r="CF31" s="52" t="str">
        <f t="shared" si="231"/>
        <v/>
      </c>
      <c r="CG31" s="52" t="str">
        <f t="shared" si="231"/>
        <v/>
      </c>
      <c r="CH31" s="52" t="str">
        <f t="shared" si="231"/>
        <v/>
      </c>
      <c r="CI31" s="52" t="str">
        <f t="shared" si="231"/>
        <v/>
      </c>
      <c r="CJ31" s="52" t="str">
        <f t="shared" si="231"/>
        <v/>
      </c>
      <c r="CK31" s="52" t="str">
        <f t="shared" si="231"/>
        <v/>
      </c>
      <c r="CL31" s="52" t="str">
        <f t="shared" si="231"/>
        <v/>
      </c>
      <c r="CM31" s="52" t="str">
        <f t="shared" si="231"/>
        <v/>
      </c>
      <c r="CN31" s="52" t="str">
        <f t="shared" si="231"/>
        <v/>
      </c>
      <c r="CO31" s="52" t="str">
        <f t="shared" si="231"/>
        <v/>
      </c>
      <c r="CP31" s="52" t="str">
        <f t="shared" si="231"/>
        <v/>
      </c>
      <c r="CQ31" s="52" t="str">
        <f t="shared" si="231"/>
        <v/>
      </c>
      <c r="CR31" s="52" t="str">
        <f t="shared" si="231"/>
        <v/>
      </c>
      <c r="CS31" s="52" t="str">
        <f t="shared" si="231"/>
        <v/>
      </c>
      <c r="CT31" s="52" t="str">
        <f t="shared" si="231"/>
        <v/>
      </c>
      <c r="CU31" s="52" t="str">
        <f t="shared" si="231"/>
        <v/>
      </c>
      <c r="CV31" s="52" t="str">
        <f t="shared" si="231"/>
        <v/>
      </c>
      <c r="CW31" s="52" t="str">
        <f t="shared" si="231"/>
        <v/>
      </c>
      <c r="CX31" s="52" t="str">
        <f t="shared" si="231"/>
        <v/>
      </c>
      <c r="CY31" s="52" t="str">
        <f t="shared" si="231"/>
        <v/>
      </c>
      <c r="CZ31" s="52" t="str">
        <f t="shared" si="231"/>
        <v/>
      </c>
      <c r="DA31" s="52" t="str">
        <f t="shared" si="231"/>
        <v/>
      </c>
      <c r="DB31" s="52" t="str">
        <f t="shared" si="231"/>
        <v/>
      </c>
      <c r="DC31" s="52" t="str">
        <f t="shared" si="226"/>
        <v/>
      </c>
      <c r="DD31" s="52" t="str">
        <f t="shared" si="226"/>
        <v/>
      </c>
      <c r="DE31" s="52" t="str">
        <f t="shared" si="226"/>
        <v/>
      </c>
      <c r="DF31" s="52" t="str">
        <f t="shared" si="226"/>
        <v/>
      </c>
      <c r="DG31" s="52" t="str">
        <f t="shared" si="226"/>
        <v/>
      </c>
      <c r="DH31" s="52" t="str">
        <f t="shared" si="226"/>
        <v/>
      </c>
      <c r="DI31" s="52" t="str">
        <f t="shared" si="226"/>
        <v/>
      </c>
      <c r="DJ31" s="52" t="str">
        <f t="shared" si="226"/>
        <v/>
      </c>
      <c r="DK31" s="52" t="str">
        <f t="shared" si="226"/>
        <v/>
      </c>
      <c r="DL31" s="52" t="str">
        <f t="shared" si="226"/>
        <v/>
      </c>
      <c r="DM31" s="52" t="str">
        <f t="shared" si="226"/>
        <v/>
      </c>
      <c r="DN31" s="52" t="str">
        <f t="shared" si="226"/>
        <v/>
      </c>
      <c r="DO31" s="52" t="str">
        <f t="shared" si="226"/>
        <v/>
      </c>
      <c r="DP31" s="52" t="str">
        <f t="shared" si="226"/>
        <v/>
      </c>
      <c r="DQ31" s="52" t="str">
        <f t="shared" si="226"/>
        <v/>
      </c>
      <c r="DR31" s="52" t="str">
        <f t="shared" si="226"/>
        <v/>
      </c>
      <c r="DS31" s="179" t="e">
        <f t="shared" si="119"/>
        <v>#N/A</v>
      </c>
      <c r="DT31" s="179" t="e">
        <f t="shared" si="120"/>
        <v>#N/A</v>
      </c>
      <c r="DU31" s="179" t="e">
        <f t="shared" si="121"/>
        <v>#N/A</v>
      </c>
      <c r="DV31" s="179" t="e">
        <f t="shared" si="122"/>
        <v>#N/A</v>
      </c>
      <c r="DW31" s="179" t="e">
        <f t="shared" si="123"/>
        <v>#N/A</v>
      </c>
      <c r="DX31" s="179" t="e">
        <f t="shared" si="124"/>
        <v>#N/A</v>
      </c>
      <c r="DY31" s="179" t="e">
        <f t="shared" si="125"/>
        <v>#N/A</v>
      </c>
      <c r="DZ31" s="179" t="e">
        <f t="shared" si="126"/>
        <v>#N/A</v>
      </c>
      <c r="EA31" s="179" t="e">
        <f t="shared" si="127"/>
        <v>#N/A</v>
      </c>
      <c r="EB31" s="179" t="e">
        <f t="shared" si="128"/>
        <v>#N/A</v>
      </c>
      <c r="EC31" s="179" t="e">
        <f t="shared" si="129"/>
        <v>#N/A</v>
      </c>
      <c r="ED31" s="179" t="e">
        <f t="shared" si="130"/>
        <v>#N/A</v>
      </c>
      <c r="EE31" s="179" t="e">
        <f t="shared" si="131"/>
        <v>#N/A</v>
      </c>
      <c r="EF31" s="179" t="e">
        <f t="shared" si="132"/>
        <v>#N/A</v>
      </c>
      <c r="EG31" s="179" t="e">
        <f t="shared" si="133"/>
        <v>#N/A</v>
      </c>
      <c r="EH31" s="179" t="e">
        <f t="shared" si="134"/>
        <v>#N/A</v>
      </c>
      <c r="EI31" s="179" t="e">
        <f t="shared" si="135"/>
        <v>#N/A</v>
      </c>
      <c r="EJ31" s="179" t="e">
        <f t="shared" si="136"/>
        <v>#N/A</v>
      </c>
      <c r="EK31" s="179" t="e">
        <f t="shared" si="137"/>
        <v>#N/A</v>
      </c>
      <c r="EL31" s="179" t="e">
        <f t="shared" si="138"/>
        <v>#N/A</v>
      </c>
      <c r="EM31" s="179" t="e">
        <f t="shared" si="139"/>
        <v>#N/A</v>
      </c>
      <c r="EN31" s="179" t="e">
        <f t="shared" si="140"/>
        <v>#N/A</v>
      </c>
      <c r="EO31" s="179" t="e">
        <f t="shared" si="141"/>
        <v>#N/A</v>
      </c>
      <c r="EP31" s="179" t="e">
        <f t="shared" si="142"/>
        <v>#N/A</v>
      </c>
      <c r="EQ31" s="179" t="e">
        <f t="shared" si="143"/>
        <v>#N/A</v>
      </c>
      <c r="ER31" s="179" t="e">
        <f t="shared" si="144"/>
        <v>#N/A</v>
      </c>
      <c r="ES31" s="179" t="e">
        <f t="shared" si="145"/>
        <v>#N/A</v>
      </c>
      <c r="ET31" s="179" t="e">
        <f t="shared" si="146"/>
        <v>#N/A</v>
      </c>
      <c r="EU31" s="179" t="e">
        <f t="shared" si="147"/>
        <v>#N/A</v>
      </c>
      <c r="EV31" s="179" t="e">
        <f t="shared" si="148"/>
        <v>#N/A</v>
      </c>
      <c r="EW31" s="179" t="e">
        <f t="shared" si="149"/>
        <v>#N/A</v>
      </c>
      <c r="EX31" s="179" t="e">
        <f t="shared" si="150"/>
        <v>#N/A</v>
      </c>
      <c r="EY31" s="179" t="e">
        <f t="shared" si="151"/>
        <v>#N/A</v>
      </c>
      <c r="EZ31" s="179" t="e">
        <f t="shared" si="152"/>
        <v>#N/A</v>
      </c>
      <c r="FA31" s="179" t="e">
        <f t="shared" si="153"/>
        <v>#N/A</v>
      </c>
      <c r="FB31" s="179" t="e">
        <f t="shared" si="154"/>
        <v>#N/A</v>
      </c>
      <c r="FC31" s="179" t="e">
        <f t="shared" si="155"/>
        <v>#N/A</v>
      </c>
      <c r="FD31" s="179" t="e">
        <f t="shared" si="156"/>
        <v>#N/A</v>
      </c>
      <c r="FE31" s="179" t="e">
        <f t="shared" si="157"/>
        <v>#N/A</v>
      </c>
      <c r="FF31" s="179" t="e">
        <f t="shared" si="158"/>
        <v>#N/A</v>
      </c>
      <c r="FG31" s="179" t="e">
        <f t="shared" si="159"/>
        <v>#N/A</v>
      </c>
      <c r="FH31" s="179" t="e">
        <f t="shared" si="160"/>
        <v>#N/A</v>
      </c>
      <c r="FI31" s="179" t="e">
        <f t="shared" si="161"/>
        <v>#N/A</v>
      </c>
      <c r="FJ31" s="179" t="e">
        <f t="shared" si="162"/>
        <v>#N/A</v>
      </c>
      <c r="FK31" s="179" t="e">
        <f t="shared" si="163"/>
        <v>#N/A</v>
      </c>
      <c r="FL31" s="179" t="e">
        <f t="shared" si="164"/>
        <v>#N/A</v>
      </c>
      <c r="FM31" s="179" t="e">
        <f t="shared" si="165"/>
        <v>#N/A</v>
      </c>
      <c r="FN31" s="179" t="e">
        <f t="shared" si="166"/>
        <v>#N/A</v>
      </c>
      <c r="FO31" s="179" t="e">
        <f t="shared" si="167"/>
        <v>#N/A</v>
      </c>
      <c r="FP31" s="179" t="e">
        <f t="shared" si="168"/>
        <v>#N/A</v>
      </c>
      <c r="FQ31" s="179" t="e">
        <f t="shared" si="169"/>
        <v>#N/A</v>
      </c>
      <c r="FR31" s="179" t="e">
        <f t="shared" si="170"/>
        <v>#N/A</v>
      </c>
      <c r="FS31" s="179" t="e">
        <f t="shared" si="171"/>
        <v>#N/A</v>
      </c>
      <c r="FT31" s="179" t="e">
        <f t="shared" si="172"/>
        <v>#N/A</v>
      </c>
      <c r="FU31" s="179" t="e">
        <f t="shared" si="173"/>
        <v>#N/A</v>
      </c>
      <c r="FV31" s="179" t="e">
        <f t="shared" si="174"/>
        <v>#N/A</v>
      </c>
      <c r="FW31" s="179" t="e">
        <f t="shared" si="175"/>
        <v>#N/A</v>
      </c>
      <c r="FX31" s="179" t="e">
        <f t="shared" si="176"/>
        <v>#N/A</v>
      </c>
      <c r="FY31" s="179" t="e">
        <f t="shared" si="177"/>
        <v>#N/A</v>
      </c>
      <c r="FZ31" s="179" t="e">
        <f t="shared" si="178"/>
        <v>#N/A</v>
      </c>
      <c r="GA31" s="179" t="e">
        <f t="shared" si="179"/>
        <v>#N/A</v>
      </c>
      <c r="GB31" s="179" t="e">
        <f t="shared" si="180"/>
        <v>#N/A</v>
      </c>
      <c r="GC31" s="179" t="e">
        <f t="shared" si="181"/>
        <v>#N/A</v>
      </c>
      <c r="GD31" s="179" t="e">
        <f t="shared" si="182"/>
        <v>#N/A</v>
      </c>
      <c r="GE31" s="179" t="e">
        <f t="shared" si="183"/>
        <v>#N/A</v>
      </c>
      <c r="GF31" s="179" t="e">
        <f t="shared" si="184"/>
        <v>#N/A</v>
      </c>
      <c r="GG31" s="179" t="e">
        <f t="shared" si="185"/>
        <v>#N/A</v>
      </c>
      <c r="GH31" s="179" t="e">
        <f t="shared" si="186"/>
        <v>#N/A</v>
      </c>
      <c r="GI31" s="179" t="e">
        <f t="shared" si="187"/>
        <v>#N/A</v>
      </c>
      <c r="GJ31" s="179" t="e">
        <f t="shared" si="188"/>
        <v>#N/A</v>
      </c>
      <c r="GK31" s="179" t="e">
        <f t="shared" si="189"/>
        <v>#N/A</v>
      </c>
      <c r="GL31" s="179" t="e">
        <f t="shared" si="190"/>
        <v>#N/A</v>
      </c>
      <c r="GM31" s="179" t="e">
        <f t="shared" si="191"/>
        <v>#N/A</v>
      </c>
      <c r="GN31" s="179" t="e">
        <f t="shared" si="192"/>
        <v>#N/A</v>
      </c>
      <c r="GO31" s="179" t="e">
        <f t="shared" si="193"/>
        <v>#N/A</v>
      </c>
      <c r="GP31" s="179" t="e">
        <f t="shared" si="194"/>
        <v>#N/A</v>
      </c>
      <c r="GQ31" s="179" t="e">
        <f t="shared" si="195"/>
        <v>#N/A</v>
      </c>
      <c r="GR31" s="179" t="e">
        <f t="shared" si="196"/>
        <v>#N/A</v>
      </c>
      <c r="GS31" s="179" t="e">
        <f t="shared" si="197"/>
        <v>#N/A</v>
      </c>
      <c r="GT31" s="179" t="e">
        <f t="shared" si="198"/>
        <v>#N/A</v>
      </c>
      <c r="GU31" s="179" t="e">
        <f t="shared" si="199"/>
        <v>#N/A</v>
      </c>
      <c r="GV31" s="179" t="e">
        <f t="shared" si="200"/>
        <v>#N/A</v>
      </c>
      <c r="GW31" s="179" t="e">
        <f t="shared" si="201"/>
        <v>#N/A</v>
      </c>
      <c r="GX31" s="179" t="e">
        <f t="shared" si="202"/>
        <v>#N/A</v>
      </c>
      <c r="GY31" s="179" t="e">
        <f t="shared" si="203"/>
        <v>#N/A</v>
      </c>
      <c r="GZ31" s="179" t="e">
        <f t="shared" si="204"/>
        <v>#N/A</v>
      </c>
      <c r="HA31" s="179" t="e">
        <f t="shared" si="205"/>
        <v>#N/A</v>
      </c>
      <c r="HB31" s="179" t="e">
        <f t="shared" si="206"/>
        <v>#N/A</v>
      </c>
      <c r="HC31" s="179" t="e">
        <f t="shared" si="207"/>
        <v>#N/A</v>
      </c>
      <c r="HD31" s="179" t="e">
        <f t="shared" si="208"/>
        <v>#N/A</v>
      </c>
      <c r="HE31" s="179" t="e">
        <f t="shared" si="209"/>
        <v>#N/A</v>
      </c>
      <c r="HF31" s="179" t="e">
        <f t="shared" si="210"/>
        <v>#N/A</v>
      </c>
      <c r="HG31" s="179" t="e">
        <f t="shared" si="211"/>
        <v>#N/A</v>
      </c>
      <c r="HH31" s="179" t="e">
        <f t="shared" si="212"/>
        <v>#N/A</v>
      </c>
      <c r="HI31" s="179" t="e">
        <f t="shared" si="213"/>
        <v>#N/A</v>
      </c>
      <c r="HJ31" s="179" t="e">
        <f t="shared" si="214"/>
        <v>#N/A</v>
      </c>
      <c r="HK31" s="179" t="e">
        <f t="shared" si="215"/>
        <v>#N/A</v>
      </c>
      <c r="HL31" s="179" t="e">
        <f t="shared" si="216"/>
        <v>#N/A</v>
      </c>
      <c r="HM31" s="179" t="e">
        <f t="shared" si="217"/>
        <v>#N/A</v>
      </c>
      <c r="HN31" s="179" t="e">
        <f t="shared" si="218"/>
        <v>#N/A</v>
      </c>
      <c r="HO31" s="179" t="e">
        <f t="shared" si="219"/>
        <v>#N/A</v>
      </c>
    </row>
    <row r="32" spans="1:223" hidden="1" x14ac:dyDescent="0.25">
      <c r="A32" s="4">
        <v>29</v>
      </c>
      <c r="B32" s="103"/>
      <c r="C32" s="103"/>
      <c r="D32" s="103"/>
      <c r="E32" s="38" t="str">
        <f t="shared" si="8"/>
        <v/>
      </c>
      <c r="F32" s="38" t="str">
        <f t="shared" si="9"/>
        <v/>
      </c>
      <c r="G32" s="81" t="str">
        <f t="shared" si="10"/>
        <v/>
      </c>
      <c r="H32" s="24"/>
      <c r="I32" s="61"/>
      <c r="J32" s="82" t="str">
        <f>IF(AND(B32&gt;0,C32&gt;0,D32&gt;0,NOT(ISBLANK(H32))),(D32-B32)*VLOOKUP(H32,VLookups!$A$2:$B$8,2,FALSE),"")</f>
        <v/>
      </c>
      <c r="K32" s="83" t="str">
        <f t="shared" si="11"/>
        <v/>
      </c>
      <c r="L32" s="103"/>
      <c r="M32" s="34" t="str">
        <f>IF(AND(L32&gt;0,C32&gt;0,J32&gt;0,NOT(ISBLANK(H32))),ABS(VLOOKUP($L$1,VLookups!$A$38:$B$39,2,FALSE)-_xlfn.NORM.DIST(L32,G32,J32,TRUE)),"")</f>
        <v/>
      </c>
      <c r="N32" s="102" t="str">
        <f>IF(AND($B32&gt;0,$C32&gt;0,$D32&gt;0,NOT(ISBLANK($H32))),_xlfn.NORM.INV(ABS(VLOOKUP($L$1,VLookups!$A$38:$B$39,2,FALSE)-N$3),$G32,$J32),"")</f>
        <v/>
      </c>
      <c r="O32" s="101" t="str">
        <f>IF(AND($B32&gt;0,$C32&gt;0,$D32&gt;0,NOT(ISBLANK($H32))),_xlfn.NORM.INV(ABS(VLOOKUP($L$1,VLookups!$A$38:$B$39,2,FALSE)-O$3),$G32,$J32),"")</f>
        <v/>
      </c>
      <c r="P32" s="102" t="str">
        <f>IF(AND($B32&gt;0,$C32&gt;0,$D32&gt;0,NOT(ISBLANK($H32))),_xlfn.NORM.INV(ABS(VLOOKUP($L$1,VLookups!$A$38:$B$39,2,FALSE)-P$3),$G32,$J32),"")</f>
        <v/>
      </c>
      <c r="Q32" s="101" t="str">
        <f>IF(AND($B32&gt;0,$C32&gt;0,$D32&gt;0,NOT(ISBLANK($H32))),_xlfn.NORM.INV(ABS(VLOOKUP($L$1,VLookups!$A$38:$B$39,2,FALSE)-Q$3),$G32,$J32),"")</f>
        <v/>
      </c>
      <c r="R32" s="102" t="str">
        <f>IF(AND($B32&gt;0,$C32&gt;0,$D32&gt;0,NOT(ISBLANK($H32))),_xlfn.NORM.INV(ABS(VLOOKUP($L$1,VLookups!$A$38:$B$39,2,FALSE)-R$3),$G32,$J32),"")</f>
        <v/>
      </c>
      <c r="S32" s="101" t="str">
        <f>IF(AND($B32&gt;0,$C32&gt;0,$D32&gt;0,NOT(ISBLANK($H32))),_xlfn.NORM.INV(ABS(VLOOKUP($L$1,VLookups!$A$38:$B$39,2,FALSE)-S$3),$G32,$J32),"")</f>
        <v/>
      </c>
      <c r="T32" s="5"/>
      <c r="U32" s="178" t="str">
        <f t="shared" si="12"/>
        <v/>
      </c>
      <c r="V32" s="52" t="str">
        <f t="shared" si="233"/>
        <v/>
      </c>
      <c r="W32" s="52" t="str">
        <f t="shared" si="233"/>
        <v/>
      </c>
      <c r="X32" s="52" t="str">
        <f t="shared" si="233"/>
        <v/>
      </c>
      <c r="Y32" s="52" t="str">
        <f t="shared" si="233"/>
        <v/>
      </c>
      <c r="Z32" s="52" t="str">
        <f t="shared" si="233"/>
        <v/>
      </c>
      <c r="AA32" s="52" t="str">
        <f t="shared" si="233"/>
        <v/>
      </c>
      <c r="AB32" s="52" t="str">
        <f t="shared" si="233"/>
        <v/>
      </c>
      <c r="AC32" s="52" t="str">
        <f t="shared" si="233"/>
        <v/>
      </c>
      <c r="AD32" s="52" t="str">
        <f t="shared" si="233"/>
        <v/>
      </c>
      <c r="AE32" s="52" t="str">
        <f t="shared" si="233"/>
        <v/>
      </c>
      <c r="AF32" s="52" t="str">
        <f t="shared" si="233"/>
        <v/>
      </c>
      <c r="AG32" s="52" t="str">
        <f t="shared" si="233"/>
        <v/>
      </c>
      <c r="AH32" s="52" t="str">
        <f t="shared" si="233"/>
        <v/>
      </c>
      <c r="AI32" s="52" t="str">
        <f t="shared" si="233"/>
        <v/>
      </c>
      <c r="AJ32" s="52" t="str">
        <f t="shared" si="233"/>
        <v/>
      </c>
      <c r="AK32" s="52" t="str">
        <f t="shared" si="233"/>
        <v/>
      </c>
      <c r="AL32" s="52" t="str">
        <f t="shared" si="233"/>
        <v/>
      </c>
      <c r="AM32" s="52" t="str">
        <f t="shared" si="233"/>
        <v/>
      </c>
      <c r="AN32" s="52" t="str">
        <f t="shared" si="233"/>
        <v/>
      </c>
      <c r="AO32" s="52" t="str">
        <f t="shared" si="233"/>
        <v/>
      </c>
      <c r="AP32" s="52" t="str">
        <f t="shared" si="14"/>
        <v/>
      </c>
      <c r="AQ32" s="52" t="str">
        <f t="shared" si="231"/>
        <v/>
      </c>
      <c r="AR32" s="52" t="str">
        <f t="shared" si="231"/>
        <v/>
      </c>
      <c r="AS32" s="52" t="str">
        <f t="shared" si="231"/>
        <v/>
      </c>
      <c r="AT32" s="52" t="str">
        <f t="shared" si="231"/>
        <v/>
      </c>
      <c r="AU32" s="52" t="str">
        <f t="shared" si="231"/>
        <v/>
      </c>
      <c r="AV32" s="52" t="str">
        <f t="shared" si="231"/>
        <v/>
      </c>
      <c r="AW32" s="52" t="str">
        <f t="shared" si="231"/>
        <v/>
      </c>
      <c r="AX32" s="52" t="str">
        <f t="shared" si="231"/>
        <v/>
      </c>
      <c r="AY32" s="52" t="str">
        <f t="shared" si="231"/>
        <v/>
      </c>
      <c r="AZ32" s="52" t="str">
        <f t="shared" si="231"/>
        <v/>
      </c>
      <c r="BA32" s="52" t="str">
        <f t="shared" si="231"/>
        <v/>
      </c>
      <c r="BB32" s="52" t="str">
        <f t="shared" si="231"/>
        <v/>
      </c>
      <c r="BC32" s="52" t="str">
        <f t="shared" si="231"/>
        <v/>
      </c>
      <c r="BD32" s="52" t="str">
        <f t="shared" si="231"/>
        <v/>
      </c>
      <c r="BE32" s="52" t="str">
        <f t="shared" si="231"/>
        <v/>
      </c>
      <c r="BF32" s="52" t="str">
        <f t="shared" si="231"/>
        <v/>
      </c>
      <c r="BG32" s="52" t="str">
        <f t="shared" si="231"/>
        <v/>
      </c>
      <c r="BH32" s="52" t="str">
        <f t="shared" si="231"/>
        <v/>
      </c>
      <c r="BI32" s="52" t="str">
        <f t="shared" si="231"/>
        <v/>
      </c>
      <c r="BJ32" s="52" t="str">
        <f t="shared" si="231"/>
        <v/>
      </c>
      <c r="BK32" s="52" t="str">
        <f t="shared" si="231"/>
        <v/>
      </c>
      <c r="BL32" s="52" t="str">
        <f t="shared" si="231"/>
        <v/>
      </c>
      <c r="BM32" s="52" t="str">
        <f t="shared" si="231"/>
        <v/>
      </c>
      <c r="BN32" s="52" t="str">
        <f t="shared" si="231"/>
        <v/>
      </c>
      <c r="BO32" s="52" t="str">
        <f t="shared" si="231"/>
        <v/>
      </c>
      <c r="BP32" s="52" t="str">
        <f t="shared" si="231"/>
        <v/>
      </c>
      <c r="BQ32" s="52" t="str">
        <f t="shared" si="231"/>
        <v/>
      </c>
      <c r="BR32" s="52" t="str">
        <f t="shared" si="231"/>
        <v/>
      </c>
      <c r="BS32" s="52" t="str">
        <f t="shared" si="231"/>
        <v/>
      </c>
      <c r="BT32" s="52" t="str">
        <f t="shared" si="231"/>
        <v/>
      </c>
      <c r="BU32" s="52" t="str">
        <f t="shared" si="231"/>
        <v/>
      </c>
      <c r="BV32" s="52" t="str">
        <f t="shared" si="231"/>
        <v/>
      </c>
      <c r="BW32" s="52" t="str">
        <f t="shared" si="231"/>
        <v/>
      </c>
      <c r="BX32" s="52" t="str">
        <f t="shared" si="231"/>
        <v/>
      </c>
      <c r="BY32" s="52" t="str">
        <f t="shared" si="231"/>
        <v/>
      </c>
      <c r="BZ32" s="52" t="str">
        <f t="shared" si="231"/>
        <v/>
      </c>
      <c r="CA32" s="52" t="str">
        <f t="shared" si="231"/>
        <v/>
      </c>
      <c r="CB32" s="52" t="str">
        <f t="shared" si="231"/>
        <v/>
      </c>
      <c r="CC32" s="52" t="str">
        <f t="shared" si="231"/>
        <v/>
      </c>
      <c r="CD32" s="52" t="str">
        <f t="shared" si="231"/>
        <v/>
      </c>
      <c r="CE32" s="52" t="str">
        <f t="shared" si="231"/>
        <v/>
      </c>
      <c r="CF32" s="52" t="str">
        <f t="shared" si="231"/>
        <v/>
      </c>
      <c r="CG32" s="52" t="str">
        <f t="shared" si="231"/>
        <v/>
      </c>
      <c r="CH32" s="52" t="str">
        <f t="shared" si="231"/>
        <v/>
      </c>
      <c r="CI32" s="52" t="str">
        <f t="shared" si="231"/>
        <v/>
      </c>
      <c r="CJ32" s="52" t="str">
        <f t="shared" si="231"/>
        <v/>
      </c>
      <c r="CK32" s="52" t="str">
        <f t="shared" si="231"/>
        <v/>
      </c>
      <c r="CL32" s="52" t="str">
        <f t="shared" si="231"/>
        <v/>
      </c>
      <c r="CM32" s="52" t="str">
        <f t="shared" si="231"/>
        <v/>
      </c>
      <c r="CN32" s="52" t="str">
        <f t="shared" si="231"/>
        <v/>
      </c>
      <c r="CO32" s="52" t="str">
        <f t="shared" si="231"/>
        <v/>
      </c>
      <c r="CP32" s="52" t="str">
        <f t="shared" si="231"/>
        <v/>
      </c>
      <c r="CQ32" s="52" t="str">
        <f t="shared" si="231"/>
        <v/>
      </c>
      <c r="CR32" s="52" t="str">
        <f t="shared" si="231"/>
        <v/>
      </c>
      <c r="CS32" s="52" t="str">
        <f t="shared" si="231"/>
        <v/>
      </c>
      <c r="CT32" s="52" t="str">
        <f t="shared" si="231"/>
        <v/>
      </c>
      <c r="CU32" s="52" t="str">
        <f t="shared" si="231"/>
        <v/>
      </c>
      <c r="CV32" s="52" t="str">
        <f t="shared" si="231"/>
        <v/>
      </c>
      <c r="CW32" s="52" t="str">
        <f t="shared" si="231"/>
        <v/>
      </c>
      <c r="CX32" s="52" t="str">
        <f t="shared" si="231"/>
        <v/>
      </c>
      <c r="CY32" s="52" t="str">
        <f t="shared" si="231"/>
        <v/>
      </c>
      <c r="CZ32" s="52" t="str">
        <f t="shared" si="231"/>
        <v/>
      </c>
      <c r="DA32" s="52" t="str">
        <f t="shared" si="231"/>
        <v/>
      </c>
      <c r="DB32" s="52" t="str">
        <f t="shared" ref="DB32" si="234">IF(ISNONTEXT($U32),DA32+$U32,"")</f>
        <v/>
      </c>
      <c r="DC32" s="52" t="str">
        <f t="shared" si="226"/>
        <v/>
      </c>
      <c r="DD32" s="52" t="str">
        <f t="shared" si="226"/>
        <v/>
      </c>
      <c r="DE32" s="52" t="str">
        <f t="shared" si="226"/>
        <v/>
      </c>
      <c r="DF32" s="52" t="str">
        <f t="shared" si="226"/>
        <v/>
      </c>
      <c r="DG32" s="52" t="str">
        <f t="shared" si="226"/>
        <v/>
      </c>
      <c r="DH32" s="52" t="str">
        <f t="shared" si="226"/>
        <v/>
      </c>
      <c r="DI32" s="52" t="str">
        <f t="shared" si="226"/>
        <v/>
      </c>
      <c r="DJ32" s="52" t="str">
        <f t="shared" si="226"/>
        <v/>
      </c>
      <c r="DK32" s="52" t="str">
        <f t="shared" si="226"/>
        <v/>
      </c>
      <c r="DL32" s="52" t="str">
        <f t="shared" si="226"/>
        <v/>
      </c>
      <c r="DM32" s="52" t="str">
        <f t="shared" si="226"/>
        <v/>
      </c>
      <c r="DN32" s="52" t="str">
        <f t="shared" si="226"/>
        <v/>
      </c>
      <c r="DO32" s="52" t="str">
        <f t="shared" si="226"/>
        <v/>
      </c>
      <c r="DP32" s="52" t="str">
        <f t="shared" si="226"/>
        <v/>
      </c>
      <c r="DQ32" s="52" t="str">
        <f t="shared" si="226"/>
        <v/>
      </c>
      <c r="DR32" s="52" t="str">
        <f t="shared" si="226"/>
        <v/>
      </c>
      <c r="DS32" s="179" t="e">
        <f t="shared" si="119"/>
        <v>#N/A</v>
      </c>
      <c r="DT32" s="179" t="e">
        <f t="shared" si="120"/>
        <v>#N/A</v>
      </c>
      <c r="DU32" s="179" t="e">
        <f t="shared" si="121"/>
        <v>#N/A</v>
      </c>
      <c r="DV32" s="179" t="e">
        <f t="shared" si="122"/>
        <v>#N/A</v>
      </c>
      <c r="DW32" s="179" t="e">
        <f t="shared" si="123"/>
        <v>#N/A</v>
      </c>
      <c r="DX32" s="179" t="e">
        <f t="shared" si="124"/>
        <v>#N/A</v>
      </c>
      <c r="DY32" s="179" t="e">
        <f t="shared" si="125"/>
        <v>#N/A</v>
      </c>
      <c r="DZ32" s="179" t="e">
        <f t="shared" si="126"/>
        <v>#N/A</v>
      </c>
      <c r="EA32" s="179" t="e">
        <f t="shared" si="127"/>
        <v>#N/A</v>
      </c>
      <c r="EB32" s="179" t="e">
        <f t="shared" si="128"/>
        <v>#N/A</v>
      </c>
      <c r="EC32" s="179" t="e">
        <f t="shared" si="129"/>
        <v>#N/A</v>
      </c>
      <c r="ED32" s="179" t="e">
        <f t="shared" si="130"/>
        <v>#N/A</v>
      </c>
      <c r="EE32" s="179" t="e">
        <f t="shared" si="131"/>
        <v>#N/A</v>
      </c>
      <c r="EF32" s="179" t="e">
        <f t="shared" si="132"/>
        <v>#N/A</v>
      </c>
      <c r="EG32" s="179" t="e">
        <f t="shared" si="133"/>
        <v>#N/A</v>
      </c>
      <c r="EH32" s="179" t="e">
        <f t="shared" si="134"/>
        <v>#N/A</v>
      </c>
      <c r="EI32" s="179" t="e">
        <f t="shared" si="135"/>
        <v>#N/A</v>
      </c>
      <c r="EJ32" s="179" t="e">
        <f t="shared" si="136"/>
        <v>#N/A</v>
      </c>
      <c r="EK32" s="179" t="e">
        <f t="shared" si="137"/>
        <v>#N/A</v>
      </c>
      <c r="EL32" s="179" t="e">
        <f t="shared" si="138"/>
        <v>#N/A</v>
      </c>
      <c r="EM32" s="179" t="e">
        <f t="shared" si="139"/>
        <v>#N/A</v>
      </c>
      <c r="EN32" s="179" t="e">
        <f t="shared" si="140"/>
        <v>#N/A</v>
      </c>
      <c r="EO32" s="179" t="e">
        <f t="shared" si="141"/>
        <v>#N/A</v>
      </c>
      <c r="EP32" s="179" t="e">
        <f t="shared" si="142"/>
        <v>#N/A</v>
      </c>
      <c r="EQ32" s="179" t="e">
        <f t="shared" si="143"/>
        <v>#N/A</v>
      </c>
      <c r="ER32" s="179" t="e">
        <f t="shared" si="144"/>
        <v>#N/A</v>
      </c>
      <c r="ES32" s="179" t="e">
        <f t="shared" si="145"/>
        <v>#N/A</v>
      </c>
      <c r="ET32" s="179" t="e">
        <f t="shared" si="146"/>
        <v>#N/A</v>
      </c>
      <c r="EU32" s="179" t="e">
        <f t="shared" si="147"/>
        <v>#N/A</v>
      </c>
      <c r="EV32" s="179" t="e">
        <f t="shared" si="148"/>
        <v>#N/A</v>
      </c>
      <c r="EW32" s="179" t="e">
        <f t="shared" si="149"/>
        <v>#N/A</v>
      </c>
      <c r="EX32" s="179" t="e">
        <f t="shared" si="150"/>
        <v>#N/A</v>
      </c>
      <c r="EY32" s="179" t="e">
        <f t="shared" si="151"/>
        <v>#N/A</v>
      </c>
      <c r="EZ32" s="179" t="e">
        <f t="shared" si="152"/>
        <v>#N/A</v>
      </c>
      <c r="FA32" s="179" t="e">
        <f t="shared" si="153"/>
        <v>#N/A</v>
      </c>
      <c r="FB32" s="179" t="e">
        <f t="shared" si="154"/>
        <v>#N/A</v>
      </c>
      <c r="FC32" s="179" t="e">
        <f t="shared" si="155"/>
        <v>#N/A</v>
      </c>
      <c r="FD32" s="179" t="e">
        <f t="shared" si="156"/>
        <v>#N/A</v>
      </c>
      <c r="FE32" s="179" t="e">
        <f t="shared" si="157"/>
        <v>#N/A</v>
      </c>
      <c r="FF32" s="179" t="e">
        <f t="shared" si="158"/>
        <v>#N/A</v>
      </c>
      <c r="FG32" s="179" t="e">
        <f t="shared" si="159"/>
        <v>#N/A</v>
      </c>
      <c r="FH32" s="179" t="e">
        <f t="shared" si="160"/>
        <v>#N/A</v>
      </c>
      <c r="FI32" s="179" t="e">
        <f t="shared" si="161"/>
        <v>#N/A</v>
      </c>
      <c r="FJ32" s="179" t="e">
        <f t="shared" si="162"/>
        <v>#N/A</v>
      </c>
      <c r="FK32" s="179" t="e">
        <f t="shared" si="163"/>
        <v>#N/A</v>
      </c>
      <c r="FL32" s="179" t="e">
        <f t="shared" si="164"/>
        <v>#N/A</v>
      </c>
      <c r="FM32" s="179" t="e">
        <f t="shared" si="165"/>
        <v>#N/A</v>
      </c>
      <c r="FN32" s="179" t="e">
        <f t="shared" si="166"/>
        <v>#N/A</v>
      </c>
      <c r="FO32" s="179" t="e">
        <f t="shared" si="167"/>
        <v>#N/A</v>
      </c>
      <c r="FP32" s="179" t="e">
        <f t="shared" si="168"/>
        <v>#N/A</v>
      </c>
      <c r="FQ32" s="179" t="e">
        <f t="shared" si="169"/>
        <v>#N/A</v>
      </c>
      <c r="FR32" s="179" t="e">
        <f t="shared" si="170"/>
        <v>#N/A</v>
      </c>
      <c r="FS32" s="179" t="e">
        <f t="shared" si="171"/>
        <v>#N/A</v>
      </c>
      <c r="FT32" s="179" t="e">
        <f t="shared" si="172"/>
        <v>#N/A</v>
      </c>
      <c r="FU32" s="179" t="e">
        <f t="shared" si="173"/>
        <v>#N/A</v>
      </c>
      <c r="FV32" s="179" t="e">
        <f t="shared" si="174"/>
        <v>#N/A</v>
      </c>
      <c r="FW32" s="179" t="e">
        <f t="shared" si="175"/>
        <v>#N/A</v>
      </c>
      <c r="FX32" s="179" t="e">
        <f t="shared" si="176"/>
        <v>#N/A</v>
      </c>
      <c r="FY32" s="179" t="e">
        <f t="shared" si="177"/>
        <v>#N/A</v>
      </c>
      <c r="FZ32" s="179" t="e">
        <f t="shared" si="178"/>
        <v>#N/A</v>
      </c>
      <c r="GA32" s="179" t="e">
        <f t="shared" si="179"/>
        <v>#N/A</v>
      </c>
      <c r="GB32" s="179" t="e">
        <f t="shared" si="180"/>
        <v>#N/A</v>
      </c>
      <c r="GC32" s="179" t="e">
        <f t="shared" si="181"/>
        <v>#N/A</v>
      </c>
      <c r="GD32" s="179" t="e">
        <f t="shared" si="182"/>
        <v>#N/A</v>
      </c>
      <c r="GE32" s="179" t="e">
        <f t="shared" si="183"/>
        <v>#N/A</v>
      </c>
      <c r="GF32" s="179" t="e">
        <f t="shared" si="184"/>
        <v>#N/A</v>
      </c>
      <c r="GG32" s="179" t="e">
        <f t="shared" si="185"/>
        <v>#N/A</v>
      </c>
      <c r="GH32" s="179" t="e">
        <f t="shared" si="186"/>
        <v>#N/A</v>
      </c>
      <c r="GI32" s="179" t="e">
        <f t="shared" si="187"/>
        <v>#N/A</v>
      </c>
      <c r="GJ32" s="179" t="e">
        <f t="shared" si="188"/>
        <v>#N/A</v>
      </c>
      <c r="GK32" s="179" t="e">
        <f t="shared" si="189"/>
        <v>#N/A</v>
      </c>
      <c r="GL32" s="179" t="e">
        <f t="shared" si="190"/>
        <v>#N/A</v>
      </c>
      <c r="GM32" s="179" t="e">
        <f t="shared" si="191"/>
        <v>#N/A</v>
      </c>
      <c r="GN32" s="179" t="e">
        <f t="shared" si="192"/>
        <v>#N/A</v>
      </c>
      <c r="GO32" s="179" t="e">
        <f t="shared" si="193"/>
        <v>#N/A</v>
      </c>
      <c r="GP32" s="179" t="e">
        <f t="shared" si="194"/>
        <v>#N/A</v>
      </c>
      <c r="GQ32" s="179" t="e">
        <f t="shared" si="195"/>
        <v>#N/A</v>
      </c>
      <c r="GR32" s="179" t="e">
        <f t="shared" si="196"/>
        <v>#N/A</v>
      </c>
      <c r="GS32" s="179" t="e">
        <f t="shared" si="197"/>
        <v>#N/A</v>
      </c>
      <c r="GT32" s="179" t="e">
        <f t="shared" si="198"/>
        <v>#N/A</v>
      </c>
      <c r="GU32" s="179" t="e">
        <f t="shared" si="199"/>
        <v>#N/A</v>
      </c>
      <c r="GV32" s="179" t="e">
        <f t="shared" si="200"/>
        <v>#N/A</v>
      </c>
      <c r="GW32" s="179" t="e">
        <f t="shared" si="201"/>
        <v>#N/A</v>
      </c>
      <c r="GX32" s="179" t="e">
        <f t="shared" si="202"/>
        <v>#N/A</v>
      </c>
      <c r="GY32" s="179" t="e">
        <f t="shared" si="203"/>
        <v>#N/A</v>
      </c>
      <c r="GZ32" s="179" t="e">
        <f t="shared" si="204"/>
        <v>#N/A</v>
      </c>
      <c r="HA32" s="179" t="e">
        <f t="shared" si="205"/>
        <v>#N/A</v>
      </c>
      <c r="HB32" s="179" t="e">
        <f t="shared" si="206"/>
        <v>#N/A</v>
      </c>
      <c r="HC32" s="179" t="e">
        <f t="shared" si="207"/>
        <v>#N/A</v>
      </c>
      <c r="HD32" s="179" t="e">
        <f t="shared" si="208"/>
        <v>#N/A</v>
      </c>
      <c r="HE32" s="179" t="e">
        <f t="shared" si="209"/>
        <v>#N/A</v>
      </c>
      <c r="HF32" s="179" t="e">
        <f t="shared" si="210"/>
        <v>#N/A</v>
      </c>
      <c r="HG32" s="179" t="e">
        <f t="shared" si="211"/>
        <v>#N/A</v>
      </c>
      <c r="HH32" s="179" t="e">
        <f t="shared" si="212"/>
        <v>#N/A</v>
      </c>
      <c r="HI32" s="179" t="e">
        <f t="shared" si="213"/>
        <v>#N/A</v>
      </c>
      <c r="HJ32" s="179" t="e">
        <f t="shared" si="214"/>
        <v>#N/A</v>
      </c>
      <c r="HK32" s="179" t="e">
        <f t="shared" si="215"/>
        <v>#N/A</v>
      </c>
      <c r="HL32" s="179" t="e">
        <f t="shared" si="216"/>
        <v>#N/A</v>
      </c>
      <c r="HM32" s="179" t="e">
        <f t="shared" si="217"/>
        <v>#N/A</v>
      </c>
      <c r="HN32" s="179" t="e">
        <f t="shared" si="218"/>
        <v>#N/A</v>
      </c>
      <c r="HO32" s="179" t="e">
        <f t="shared" si="219"/>
        <v>#N/A</v>
      </c>
    </row>
    <row r="33" spans="1:223" hidden="1" x14ac:dyDescent="0.25">
      <c r="A33" s="4">
        <v>30</v>
      </c>
      <c r="B33" s="103"/>
      <c r="C33" s="103"/>
      <c r="D33" s="103"/>
      <c r="E33" s="38" t="str">
        <f t="shared" si="8"/>
        <v/>
      </c>
      <c r="F33" s="38" t="str">
        <f t="shared" si="9"/>
        <v/>
      </c>
      <c r="G33" s="81" t="str">
        <f t="shared" si="10"/>
        <v/>
      </c>
      <c r="H33" s="24"/>
      <c r="I33" s="61"/>
      <c r="J33" s="82" t="str">
        <f>IF(AND(B33&gt;0,C33&gt;0,D33&gt;0,NOT(ISBLANK(H33))),(D33-B33)*VLOOKUP(H33,VLookups!$A$2:$B$8,2,FALSE),"")</f>
        <v/>
      </c>
      <c r="K33" s="83" t="str">
        <f t="shared" si="11"/>
        <v/>
      </c>
      <c r="L33" s="103"/>
      <c r="M33" s="34" t="str">
        <f>IF(AND(L33&gt;0,C33&gt;0,J33&gt;0,NOT(ISBLANK(H33))),ABS(VLOOKUP($L$1,VLookups!$A$38:$B$39,2,FALSE)-_xlfn.NORM.DIST(L33,G33,J33,TRUE)),"")</f>
        <v/>
      </c>
      <c r="N33" s="102" t="str">
        <f>IF(AND($B33&gt;0,$C33&gt;0,$D33&gt;0,NOT(ISBLANK($H33))),_xlfn.NORM.INV(ABS(VLOOKUP($L$1,VLookups!$A$38:$B$39,2,FALSE)-N$3),$G33,$J33),"")</f>
        <v/>
      </c>
      <c r="O33" s="101" t="str">
        <f>IF(AND($B33&gt;0,$C33&gt;0,$D33&gt;0,NOT(ISBLANK($H33))),_xlfn.NORM.INV(ABS(VLOOKUP($L$1,VLookups!$A$38:$B$39,2,FALSE)-O$3),$G33,$J33),"")</f>
        <v/>
      </c>
      <c r="P33" s="102" t="str">
        <f>IF(AND($B33&gt;0,$C33&gt;0,$D33&gt;0,NOT(ISBLANK($H33))),_xlfn.NORM.INV(ABS(VLOOKUP($L$1,VLookups!$A$38:$B$39,2,FALSE)-P$3),$G33,$J33),"")</f>
        <v/>
      </c>
      <c r="Q33" s="101" t="str">
        <f>IF(AND($B33&gt;0,$C33&gt;0,$D33&gt;0,NOT(ISBLANK($H33))),_xlfn.NORM.INV(ABS(VLOOKUP($L$1,VLookups!$A$38:$B$39,2,FALSE)-Q$3),$G33,$J33),"")</f>
        <v/>
      </c>
      <c r="R33" s="102" t="str">
        <f>IF(AND($B33&gt;0,$C33&gt;0,$D33&gt;0,NOT(ISBLANK($H33))),_xlfn.NORM.INV(ABS(VLOOKUP($L$1,VLookups!$A$38:$B$39,2,FALSE)-R$3),$G33,$J33),"")</f>
        <v/>
      </c>
      <c r="S33" s="101" t="str">
        <f>IF(AND($B33&gt;0,$C33&gt;0,$D33&gt;0,NOT(ISBLANK($H33))),_xlfn.NORM.INV(ABS(VLOOKUP($L$1,VLookups!$A$38:$B$39,2,FALSE)-S$3),$G33,$J33),"")</f>
        <v/>
      </c>
      <c r="T33" s="5"/>
      <c r="U33" s="178" t="str">
        <f t="shared" si="12"/>
        <v/>
      </c>
      <c r="V33" s="52" t="str">
        <f t="shared" si="233"/>
        <v/>
      </c>
      <c r="W33" s="52" t="str">
        <f t="shared" si="233"/>
        <v/>
      </c>
      <c r="X33" s="52" t="str">
        <f t="shared" si="233"/>
        <v/>
      </c>
      <c r="Y33" s="52" t="str">
        <f t="shared" si="233"/>
        <v/>
      </c>
      <c r="Z33" s="52" t="str">
        <f t="shared" si="233"/>
        <v/>
      </c>
      <c r="AA33" s="52" t="str">
        <f t="shared" si="233"/>
        <v/>
      </c>
      <c r="AB33" s="52" t="str">
        <f t="shared" si="233"/>
        <v/>
      </c>
      <c r="AC33" s="52" t="str">
        <f t="shared" si="233"/>
        <v/>
      </c>
      <c r="AD33" s="52" t="str">
        <f t="shared" si="233"/>
        <v/>
      </c>
      <c r="AE33" s="52" t="str">
        <f t="shared" si="233"/>
        <v/>
      </c>
      <c r="AF33" s="52" t="str">
        <f t="shared" si="233"/>
        <v/>
      </c>
      <c r="AG33" s="52" t="str">
        <f t="shared" si="233"/>
        <v/>
      </c>
      <c r="AH33" s="52" t="str">
        <f t="shared" si="233"/>
        <v/>
      </c>
      <c r="AI33" s="52" t="str">
        <f t="shared" si="233"/>
        <v/>
      </c>
      <c r="AJ33" s="52" t="str">
        <f t="shared" si="233"/>
        <v/>
      </c>
      <c r="AK33" s="52" t="str">
        <f t="shared" si="233"/>
        <v/>
      </c>
      <c r="AL33" s="52" t="str">
        <f t="shared" si="233"/>
        <v/>
      </c>
      <c r="AM33" s="52" t="str">
        <f t="shared" si="233"/>
        <v/>
      </c>
      <c r="AN33" s="52" t="str">
        <f t="shared" si="233"/>
        <v/>
      </c>
      <c r="AO33" s="52" t="str">
        <f t="shared" si="233"/>
        <v/>
      </c>
      <c r="AP33" s="52" t="str">
        <f t="shared" si="14"/>
        <v/>
      </c>
      <c r="AQ33" s="52" t="str">
        <f t="shared" ref="AQ33:DB36" si="235">IF(ISNONTEXT($U33),AP33+$U33,"")</f>
        <v/>
      </c>
      <c r="AR33" s="52" t="str">
        <f t="shared" si="235"/>
        <v/>
      </c>
      <c r="AS33" s="52" t="str">
        <f t="shared" si="235"/>
        <v/>
      </c>
      <c r="AT33" s="52" t="str">
        <f t="shared" si="235"/>
        <v/>
      </c>
      <c r="AU33" s="52" t="str">
        <f t="shared" si="235"/>
        <v/>
      </c>
      <c r="AV33" s="52" t="str">
        <f t="shared" si="235"/>
        <v/>
      </c>
      <c r="AW33" s="52" t="str">
        <f t="shared" si="235"/>
        <v/>
      </c>
      <c r="AX33" s="52" t="str">
        <f t="shared" si="235"/>
        <v/>
      </c>
      <c r="AY33" s="52" t="str">
        <f t="shared" si="235"/>
        <v/>
      </c>
      <c r="AZ33" s="52" t="str">
        <f t="shared" si="235"/>
        <v/>
      </c>
      <c r="BA33" s="52" t="str">
        <f t="shared" si="235"/>
        <v/>
      </c>
      <c r="BB33" s="52" t="str">
        <f t="shared" si="235"/>
        <v/>
      </c>
      <c r="BC33" s="52" t="str">
        <f t="shared" si="235"/>
        <v/>
      </c>
      <c r="BD33" s="52" t="str">
        <f t="shared" si="235"/>
        <v/>
      </c>
      <c r="BE33" s="52" t="str">
        <f t="shared" si="235"/>
        <v/>
      </c>
      <c r="BF33" s="52" t="str">
        <f t="shared" si="235"/>
        <v/>
      </c>
      <c r="BG33" s="52" t="str">
        <f t="shared" si="235"/>
        <v/>
      </c>
      <c r="BH33" s="52" t="str">
        <f t="shared" si="235"/>
        <v/>
      </c>
      <c r="BI33" s="52" t="str">
        <f t="shared" si="235"/>
        <v/>
      </c>
      <c r="BJ33" s="52" t="str">
        <f t="shared" si="235"/>
        <v/>
      </c>
      <c r="BK33" s="52" t="str">
        <f t="shared" si="235"/>
        <v/>
      </c>
      <c r="BL33" s="52" t="str">
        <f t="shared" si="235"/>
        <v/>
      </c>
      <c r="BM33" s="52" t="str">
        <f t="shared" si="235"/>
        <v/>
      </c>
      <c r="BN33" s="52" t="str">
        <f t="shared" si="235"/>
        <v/>
      </c>
      <c r="BO33" s="52" t="str">
        <f t="shared" si="235"/>
        <v/>
      </c>
      <c r="BP33" s="52" t="str">
        <f t="shared" si="235"/>
        <v/>
      </c>
      <c r="BQ33" s="52" t="str">
        <f t="shared" si="235"/>
        <v/>
      </c>
      <c r="BR33" s="52" t="str">
        <f t="shared" si="235"/>
        <v/>
      </c>
      <c r="BS33" s="52" t="str">
        <f t="shared" si="235"/>
        <v/>
      </c>
      <c r="BT33" s="52" t="str">
        <f t="shared" si="235"/>
        <v/>
      </c>
      <c r="BU33" s="52" t="str">
        <f t="shared" si="235"/>
        <v/>
      </c>
      <c r="BV33" s="52" t="str">
        <f t="shared" si="235"/>
        <v/>
      </c>
      <c r="BW33" s="52" t="str">
        <f t="shared" si="235"/>
        <v/>
      </c>
      <c r="BX33" s="52" t="str">
        <f t="shared" si="235"/>
        <v/>
      </c>
      <c r="BY33" s="52" t="str">
        <f t="shared" si="235"/>
        <v/>
      </c>
      <c r="BZ33" s="52" t="str">
        <f t="shared" si="235"/>
        <v/>
      </c>
      <c r="CA33" s="52" t="str">
        <f t="shared" si="235"/>
        <v/>
      </c>
      <c r="CB33" s="52" t="str">
        <f t="shared" si="235"/>
        <v/>
      </c>
      <c r="CC33" s="52" t="str">
        <f t="shared" si="235"/>
        <v/>
      </c>
      <c r="CD33" s="52" t="str">
        <f t="shared" si="235"/>
        <v/>
      </c>
      <c r="CE33" s="52" t="str">
        <f t="shared" si="235"/>
        <v/>
      </c>
      <c r="CF33" s="52" t="str">
        <f t="shared" si="235"/>
        <v/>
      </c>
      <c r="CG33" s="52" t="str">
        <f t="shared" si="235"/>
        <v/>
      </c>
      <c r="CH33" s="52" t="str">
        <f t="shared" si="235"/>
        <v/>
      </c>
      <c r="CI33" s="52" t="str">
        <f t="shared" si="235"/>
        <v/>
      </c>
      <c r="CJ33" s="52" t="str">
        <f t="shared" si="235"/>
        <v/>
      </c>
      <c r="CK33" s="52" t="str">
        <f t="shared" si="235"/>
        <v/>
      </c>
      <c r="CL33" s="52" t="str">
        <f t="shared" si="235"/>
        <v/>
      </c>
      <c r="CM33" s="52" t="str">
        <f t="shared" si="235"/>
        <v/>
      </c>
      <c r="CN33" s="52" t="str">
        <f t="shared" si="235"/>
        <v/>
      </c>
      <c r="CO33" s="52" t="str">
        <f t="shared" si="235"/>
        <v/>
      </c>
      <c r="CP33" s="52" t="str">
        <f t="shared" si="235"/>
        <v/>
      </c>
      <c r="CQ33" s="52" t="str">
        <f t="shared" si="235"/>
        <v/>
      </c>
      <c r="CR33" s="52" t="str">
        <f t="shared" si="235"/>
        <v/>
      </c>
      <c r="CS33" s="52" t="str">
        <f t="shared" si="235"/>
        <v/>
      </c>
      <c r="CT33" s="52" t="str">
        <f t="shared" si="235"/>
        <v/>
      </c>
      <c r="CU33" s="52" t="str">
        <f t="shared" si="235"/>
        <v/>
      </c>
      <c r="CV33" s="52" t="str">
        <f t="shared" si="235"/>
        <v/>
      </c>
      <c r="CW33" s="52" t="str">
        <f t="shared" si="235"/>
        <v/>
      </c>
      <c r="CX33" s="52" t="str">
        <f t="shared" si="235"/>
        <v/>
      </c>
      <c r="CY33" s="52" t="str">
        <f t="shared" si="235"/>
        <v/>
      </c>
      <c r="CZ33" s="52" t="str">
        <f t="shared" si="235"/>
        <v/>
      </c>
      <c r="DA33" s="52" t="str">
        <f t="shared" si="235"/>
        <v/>
      </c>
      <c r="DB33" s="52" t="str">
        <f t="shared" si="235"/>
        <v/>
      </c>
      <c r="DC33" s="52" t="str">
        <f t="shared" si="226"/>
        <v/>
      </c>
      <c r="DD33" s="52" t="str">
        <f t="shared" si="226"/>
        <v/>
      </c>
      <c r="DE33" s="52" t="str">
        <f t="shared" si="226"/>
        <v/>
      </c>
      <c r="DF33" s="52" t="str">
        <f t="shared" si="226"/>
        <v/>
      </c>
      <c r="DG33" s="52" t="str">
        <f t="shared" si="226"/>
        <v/>
      </c>
      <c r="DH33" s="52" t="str">
        <f t="shared" si="226"/>
        <v/>
      </c>
      <c r="DI33" s="52" t="str">
        <f t="shared" si="226"/>
        <v/>
      </c>
      <c r="DJ33" s="52" t="str">
        <f t="shared" si="226"/>
        <v/>
      </c>
      <c r="DK33" s="52" t="str">
        <f t="shared" si="226"/>
        <v/>
      </c>
      <c r="DL33" s="52" t="str">
        <f t="shared" si="226"/>
        <v/>
      </c>
      <c r="DM33" s="52" t="str">
        <f t="shared" si="226"/>
        <v/>
      </c>
      <c r="DN33" s="52" t="str">
        <f t="shared" si="226"/>
        <v/>
      </c>
      <c r="DO33" s="52" t="str">
        <f t="shared" si="226"/>
        <v/>
      </c>
      <c r="DP33" s="52" t="str">
        <f t="shared" si="226"/>
        <v/>
      </c>
      <c r="DQ33" s="52" t="str">
        <f t="shared" si="226"/>
        <v/>
      </c>
      <c r="DR33" s="52" t="str">
        <f t="shared" si="226"/>
        <v/>
      </c>
      <c r="DS33" s="179" t="e">
        <f t="shared" si="119"/>
        <v>#N/A</v>
      </c>
      <c r="DT33" s="179" t="e">
        <f t="shared" si="120"/>
        <v>#N/A</v>
      </c>
      <c r="DU33" s="179" t="e">
        <f t="shared" si="121"/>
        <v>#N/A</v>
      </c>
      <c r="DV33" s="179" t="e">
        <f t="shared" si="122"/>
        <v>#N/A</v>
      </c>
      <c r="DW33" s="179" t="e">
        <f t="shared" si="123"/>
        <v>#N/A</v>
      </c>
      <c r="DX33" s="179" t="e">
        <f t="shared" si="124"/>
        <v>#N/A</v>
      </c>
      <c r="DY33" s="179" t="e">
        <f t="shared" si="125"/>
        <v>#N/A</v>
      </c>
      <c r="DZ33" s="179" t="e">
        <f t="shared" si="126"/>
        <v>#N/A</v>
      </c>
      <c r="EA33" s="179" t="e">
        <f t="shared" si="127"/>
        <v>#N/A</v>
      </c>
      <c r="EB33" s="179" t="e">
        <f t="shared" si="128"/>
        <v>#N/A</v>
      </c>
      <c r="EC33" s="179" t="e">
        <f t="shared" si="129"/>
        <v>#N/A</v>
      </c>
      <c r="ED33" s="179" t="e">
        <f t="shared" si="130"/>
        <v>#N/A</v>
      </c>
      <c r="EE33" s="179" t="e">
        <f t="shared" si="131"/>
        <v>#N/A</v>
      </c>
      <c r="EF33" s="179" t="e">
        <f t="shared" si="132"/>
        <v>#N/A</v>
      </c>
      <c r="EG33" s="179" t="e">
        <f t="shared" si="133"/>
        <v>#N/A</v>
      </c>
      <c r="EH33" s="179" t="e">
        <f t="shared" si="134"/>
        <v>#N/A</v>
      </c>
      <c r="EI33" s="179" t="e">
        <f t="shared" si="135"/>
        <v>#N/A</v>
      </c>
      <c r="EJ33" s="179" t="e">
        <f t="shared" si="136"/>
        <v>#N/A</v>
      </c>
      <c r="EK33" s="179" t="e">
        <f t="shared" si="137"/>
        <v>#N/A</v>
      </c>
      <c r="EL33" s="179" t="e">
        <f t="shared" si="138"/>
        <v>#N/A</v>
      </c>
      <c r="EM33" s="179" t="e">
        <f t="shared" si="139"/>
        <v>#N/A</v>
      </c>
      <c r="EN33" s="179" t="e">
        <f t="shared" si="140"/>
        <v>#N/A</v>
      </c>
      <c r="EO33" s="179" t="e">
        <f t="shared" si="141"/>
        <v>#N/A</v>
      </c>
      <c r="EP33" s="179" t="e">
        <f t="shared" si="142"/>
        <v>#N/A</v>
      </c>
      <c r="EQ33" s="179" t="e">
        <f t="shared" si="143"/>
        <v>#N/A</v>
      </c>
      <c r="ER33" s="179" t="e">
        <f t="shared" si="144"/>
        <v>#N/A</v>
      </c>
      <c r="ES33" s="179" t="e">
        <f t="shared" si="145"/>
        <v>#N/A</v>
      </c>
      <c r="ET33" s="179" t="e">
        <f t="shared" si="146"/>
        <v>#N/A</v>
      </c>
      <c r="EU33" s="179" t="e">
        <f t="shared" si="147"/>
        <v>#N/A</v>
      </c>
      <c r="EV33" s="179" t="e">
        <f t="shared" si="148"/>
        <v>#N/A</v>
      </c>
      <c r="EW33" s="179" t="e">
        <f t="shared" si="149"/>
        <v>#N/A</v>
      </c>
      <c r="EX33" s="179" t="e">
        <f t="shared" si="150"/>
        <v>#N/A</v>
      </c>
      <c r="EY33" s="179" t="e">
        <f t="shared" si="151"/>
        <v>#N/A</v>
      </c>
      <c r="EZ33" s="179" t="e">
        <f t="shared" si="152"/>
        <v>#N/A</v>
      </c>
      <c r="FA33" s="179" t="e">
        <f t="shared" si="153"/>
        <v>#N/A</v>
      </c>
      <c r="FB33" s="179" t="e">
        <f t="shared" si="154"/>
        <v>#N/A</v>
      </c>
      <c r="FC33" s="179" t="e">
        <f t="shared" si="155"/>
        <v>#N/A</v>
      </c>
      <c r="FD33" s="179" t="e">
        <f t="shared" si="156"/>
        <v>#N/A</v>
      </c>
      <c r="FE33" s="179" t="e">
        <f t="shared" si="157"/>
        <v>#N/A</v>
      </c>
      <c r="FF33" s="179" t="e">
        <f t="shared" si="158"/>
        <v>#N/A</v>
      </c>
      <c r="FG33" s="179" t="e">
        <f t="shared" si="159"/>
        <v>#N/A</v>
      </c>
      <c r="FH33" s="179" t="e">
        <f t="shared" si="160"/>
        <v>#N/A</v>
      </c>
      <c r="FI33" s="179" t="e">
        <f t="shared" si="161"/>
        <v>#N/A</v>
      </c>
      <c r="FJ33" s="179" t="e">
        <f t="shared" si="162"/>
        <v>#N/A</v>
      </c>
      <c r="FK33" s="179" t="e">
        <f t="shared" si="163"/>
        <v>#N/A</v>
      </c>
      <c r="FL33" s="179" t="e">
        <f t="shared" si="164"/>
        <v>#N/A</v>
      </c>
      <c r="FM33" s="179" t="e">
        <f t="shared" si="165"/>
        <v>#N/A</v>
      </c>
      <c r="FN33" s="179" t="e">
        <f t="shared" si="166"/>
        <v>#N/A</v>
      </c>
      <c r="FO33" s="179" t="e">
        <f t="shared" si="167"/>
        <v>#N/A</v>
      </c>
      <c r="FP33" s="179" t="e">
        <f t="shared" si="168"/>
        <v>#N/A</v>
      </c>
      <c r="FQ33" s="179" t="e">
        <f t="shared" si="169"/>
        <v>#N/A</v>
      </c>
      <c r="FR33" s="179" t="e">
        <f t="shared" si="170"/>
        <v>#N/A</v>
      </c>
      <c r="FS33" s="179" t="e">
        <f t="shared" si="171"/>
        <v>#N/A</v>
      </c>
      <c r="FT33" s="179" t="e">
        <f t="shared" si="172"/>
        <v>#N/A</v>
      </c>
      <c r="FU33" s="179" t="e">
        <f t="shared" si="173"/>
        <v>#N/A</v>
      </c>
      <c r="FV33" s="179" t="e">
        <f t="shared" si="174"/>
        <v>#N/A</v>
      </c>
      <c r="FW33" s="179" t="e">
        <f t="shared" si="175"/>
        <v>#N/A</v>
      </c>
      <c r="FX33" s="179" t="e">
        <f t="shared" si="176"/>
        <v>#N/A</v>
      </c>
      <c r="FY33" s="179" t="e">
        <f t="shared" si="177"/>
        <v>#N/A</v>
      </c>
      <c r="FZ33" s="179" t="e">
        <f t="shared" si="178"/>
        <v>#N/A</v>
      </c>
      <c r="GA33" s="179" t="e">
        <f t="shared" si="179"/>
        <v>#N/A</v>
      </c>
      <c r="GB33" s="179" t="e">
        <f t="shared" si="180"/>
        <v>#N/A</v>
      </c>
      <c r="GC33" s="179" t="e">
        <f t="shared" si="181"/>
        <v>#N/A</v>
      </c>
      <c r="GD33" s="179" t="e">
        <f t="shared" si="182"/>
        <v>#N/A</v>
      </c>
      <c r="GE33" s="179" t="e">
        <f t="shared" si="183"/>
        <v>#N/A</v>
      </c>
      <c r="GF33" s="179" t="e">
        <f t="shared" si="184"/>
        <v>#N/A</v>
      </c>
      <c r="GG33" s="179" t="e">
        <f t="shared" si="185"/>
        <v>#N/A</v>
      </c>
      <c r="GH33" s="179" t="e">
        <f t="shared" si="186"/>
        <v>#N/A</v>
      </c>
      <c r="GI33" s="179" t="e">
        <f t="shared" si="187"/>
        <v>#N/A</v>
      </c>
      <c r="GJ33" s="179" t="e">
        <f t="shared" si="188"/>
        <v>#N/A</v>
      </c>
      <c r="GK33" s="179" t="e">
        <f t="shared" si="189"/>
        <v>#N/A</v>
      </c>
      <c r="GL33" s="179" t="e">
        <f t="shared" si="190"/>
        <v>#N/A</v>
      </c>
      <c r="GM33" s="179" t="e">
        <f t="shared" si="191"/>
        <v>#N/A</v>
      </c>
      <c r="GN33" s="179" t="e">
        <f t="shared" si="192"/>
        <v>#N/A</v>
      </c>
      <c r="GO33" s="179" t="e">
        <f t="shared" si="193"/>
        <v>#N/A</v>
      </c>
      <c r="GP33" s="179" t="e">
        <f t="shared" si="194"/>
        <v>#N/A</v>
      </c>
      <c r="GQ33" s="179" t="e">
        <f t="shared" si="195"/>
        <v>#N/A</v>
      </c>
      <c r="GR33" s="179" t="e">
        <f t="shared" si="196"/>
        <v>#N/A</v>
      </c>
      <c r="GS33" s="179" t="e">
        <f t="shared" si="197"/>
        <v>#N/A</v>
      </c>
      <c r="GT33" s="179" t="e">
        <f t="shared" si="198"/>
        <v>#N/A</v>
      </c>
      <c r="GU33" s="179" t="e">
        <f t="shared" si="199"/>
        <v>#N/A</v>
      </c>
      <c r="GV33" s="179" t="e">
        <f t="shared" si="200"/>
        <v>#N/A</v>
      </c>
      <c r="GW33" s="179" t="e">
        <f t="shared" si="201"/>
        <v>#N/A</v>
      </c>
      <c r="GX33" s="179" t="e">
        <f t="shared" si="202"/>
        <v>#N/A</v>
      </c>
      <c r="GY33" s="179" t="e">
        <f t="shared" si="203"/>
        <v>#N/A</v>
      </c>
      <c r="GZ33" s="179" t="e">
        <f t="shared" si="204"/>
        <v>#N/A</v>
      </c>
      <c r="HA33" s="179" t="e">
        <f t="shared" si="205"/>
        <v>#N/A</v>
      </c>
      <c r="HB33" s="179" t="e">
        <f t="shared" si="206"/>
        <v>#N/A</v>
      </c>
      <c r="HC33" s="179" t="e">
        <f t="shared" si="207"/>
        <v>#N/A</v>
      </c>
      <c r="HD33" s="179" t="e">
        <f t="shared" si="208"/>
        <v>#N/A</v>
      </c>
      <c r="HE33" s="179" t="e">
        <f t="shared" si="209"/>
        <v>#N/A</v>
      </c>
      <c r="HF33" s="179" t="e">
        <f t="shared" si="210"/>
        <v>#N/A</v>
      </c>
      <c r="HG33" s="179" t="e">
        <f t="shared" si="211"/>
        <v>#N/A</v>
      </c>
      <c r="HH33" s="179" t="e">
        <f t="shared" si="212"/>
        <v>#N/A</v>
      </c>
      <c r="HI33" s="179" t="e">
        <f t="shared" si="213"/>
        <v>#N/A</v>
      </c>
      <c r="HJ33" s="179" t="e">
        <f t="shared" si="214"/>
        <v>#N/A</v>
      </c>
      <c r="HK33" s="179" t="e">
        <f t="shared" si="215"/>
        <v>#N/A</v>
      </c>
      <c r="HL33" s="179" t="e">
        <f t="shared" si="216"/>
        <v>#N/A</v>
      </c>
      <c r="HM33" s="179" t="e">
        <f t="shared" si="217"/>
        <v>#N/A</v>
      </c>
      <c r="HN33" s="179" t="e">
        <f t="shared" si="218"/>
        <v>#N/A</v>
      </c>
      <c r="HO33" s="179" t="e">
        <f t="shared" si="219"/>
        <v>#N/A</v>
      </c>
    </row>
    <row r="34" spans="1:223" hidden="1" x14ac:dyDescent="0.25">
      <c r="A34" s="4">
        <v>31</v>
      </c>
      <c r="B34" s="103"/>
      <c r="C34" s="103"/>
      <c r="D34" s="103"/>
      <c r="E34" s="38" t="str">
        <f t="shared" si="8"/>
        <v/>
      </c>
      <c r="F34" s="38" t="str">
        <f t="shared" si="9"/>
        <v/>
      </c>
      <c r="G34" s="81" t="str">
        <f t="shared" si="10"/>
        <v/>
      </c>
      <c r="H34" s="24"/>
      <c r="I34" s="61"/>
      <c r="J34" s="82" t="str">
        <f>IF(AND(B34&gt;0,C34&gt;0,D34&gt;0,NOT(ISBLANK(H34))),(D34-B34)*VLOOKUP(H34,VLookups!$A$2:$B$8,2,FALSE),"")</f>
        <v/>
      </c>
      <c r="K34" s="83" t="str">
        <f t="shared" si="11"/>
        <v/>
      </c>
      <c r="L34" s="103"/>
      <c r="M34" s="34" t="str">
        <f>IF(AND(L34&gt;0,C34&gt;0,J34&gt;0,NOT(ISBLANK(H34))),ABS(VLOOKUP($L$1,VLookups!$A$38:$B$39,2,FALSE)-_xlfn.NORM.DIST(L34,G34,J34,TRUE)),"")</f>
        <v/>
      </c>
      <c r="N34" s="102" t="str">
        <f>IF(AND($B34&gt;0,$C34&gt;0,$D34&gt;0,NOT(ISBLANK($H34))),_xlfn.NORM.INV(ABS(VLOOKUP($L$1,VLookups!$A$38:$B$39,2,FALSE)-N$3),$G34,$J34),"")</f>
        <v/>
      </c>
      <c r="O34" s="101" t="str">
        <f>IF(AND($B34&gt;0,$C34&gt;0,$D34&gt;0,NOT(ISBLANK($H34))),_xlfn.NORM.INV(ABS(VLOOKUP($L$1,VLookups!$A$38:$B$39,2,FALSE)-O$3),$G34,$J34),"")</f>
        <v/>
      </c>
      <c r="P34" s="102" t="str">
        <f>IF(AND($B34&gt;0,$C34&gt;0,$D34&gt;0,NOT(ISBLANK($H34))),_xlfn.NORM.INV(ABS(VLOOKUP($L$1,VLookups!$A$38:$B$39,2,FALSE)-P$3),$G34,$J34),"")</f>
        <v/>
      </c>
      <c r="Q34" s="101" t="str">
        <f>IF(AND($B34&gt;0,$C34&gt;0,$D34&gt;0,NOT(ISBLANK($H34))),_xlfn.NORM.INV(ABS(VLOOKUP($L$1,VLookups!$A$38:$B$39,2,FALSE)-Q$3),$G34,$J34),"")</f>
        <v/>
      </c>
      <c r="R34" s="102" t="str">
        <f>IF(AND($B34&gt;0,$C34&gt;0,$D34&gt;0,NOT(ISBLANK($H34))),_xlfn.NORM.INV(ABS(VLOOKUP($L$1,VLookups!$A$38:$B$39,2,FALSE)-R$3),$G34,$J34),"")</f>
        <v/>
      </c>
      <c r="S34" s="101" t="str">
        <f>IF(AND($B34&gt;0,$C34&gt;0,$D34&gt;0,NOT(ISBLANK($H34))),_xlfn.NORM.INV(ABS(VLOOKUP($L$1,VLookups!$A$38:$B$39,2,FALSE)-S$3),$G34,$J34),"")</f>
        <v/>
      </c>
      <c r="T34" s="5"/>
      <c r="U34" s="178" t="str">
        <f t="shared" si="12"/>
        <v/>
      </c>
      <c r="V34" s="52" t="str">
        <f t="shared" si="233"/>
        <v/>
      </c>
      <c r="W34" s="52" t="str">
        <f t="shared" si="233"/>
        <v/>
      </c>
      <c r="X34" s="52" t="str">
        <f t="shared" si="233"/>
        <v/>
      </c>
      <c r="Y34" s="52" t="str">
        <f t="shared" si="233"/>
        <v/>
      </c>
      <c r="Z34" s="52" t="str">
        <f t="shared" si="233"/>
        <v/>
      </c>
      <c r="AA34" s="52" t="str">
        <f t="shared" si="233"/>
        <v/>
      </c>
      <c r="AB34" s="52" t="str">
        <f t="shared" si="233"/>
        <v/>
      </c>
      <c r="AC34" s="52" t="str">
        <f t="shared" si="233"/>
        <v/>
      </c>
      <c r="AD34" s="52" t="str">
        <f t="shared" si="233"/>
        <v/>
      </c>
      <c r="AE34" s="52" t="str">
        <f t="shared" si="233"/>
        <v/>
      </c>
      <c r="AF34" s="52" t="str">
        <f t="shared" si="233"/>
        <v/>
      </c>
      <c r="AG34" s="52" t="str">
        <f t="shared" si="233"/>
        <v/>
      </c>
      <c r="AH34" s="52" t="str">
        <f t="shared" si="233"/>
        <v/>
      </c>
      <c r="AI34" s="52" t="str">
        <f t="shared" si="233"/>
        <v/>
      </c>
      <c r="AJ34" s="52" t="str">
        <f t="shared" si="233"/>
        <v/>
      </c>
      <c r="AK34" s="52" t="str">
        <f t="shared" si="233"/>
        <v/>
      </c>
      <c r="AL34" s="52" t="str">
        <f t="shared" si="233"/>
        <v/>
      </c>
      <c r="AM34" s="52" t="str">
        <f t="shared" si="233"/>
        <v/>
      </c>
      <c r="AN34" s="52" t="str">
        <f t="shared" si="233"/>
        <v/>
      </c>
      <c r="AO34" s="52" t="str">
        <f t="shared" si="233"/>
        <v/>
      </c>
      <c r="AP34" s="52" t="str">
        <f t="shared" si="14"/>
        <v/>
      </c>
      <c r="AQ34" s="52" t="str">
        <f t="shared" si="235"/>
        <v/>
      </c>
      <c r="AR34" s="52" t="str">
        <f t="shared" si="235"/>
        <v/>
      </c>
      <c r="AS34" s="52" t="str">
        <f t="shared" si="235"/>
        <v/>
      </c>
      <c r="AT34" s="52" t="str">
        <f t="shared" si="235"/>
        <v/>
      </c>
      <c r="AU34" s="52" t="str">
        <f t="shared" si="235"/>
        <v/>
      </c>
      <c r="AV34" s="52" t="str">
        <f t="shared" si="235"/>
        <v/>
      </c>
      <c r="AW34" s="52" t="str">
        <f t="shared" si="235"/>
        <v/>
      </c>
      <c r="AX34" s="52" t="str">
        <f t="shared" si="235"/>
        <v/>
      </c>
      <c r="AY34" s="52" t="str">
        <f t="shared" si="235"/>
        <v/>
      </c>
      <c r="AZ34" s="52" t="str">
        <f t="shared" si="235"/>
        <v/>
      </c>
      <c r="BA34" s="52" t="str">
        <f t="shared" si="235"/>
        <v/>
      </c>
      <c r="BB34" s="52" t="str">
        <f t="shared" si="235"/>
        <v/>
      </c>
      <c r="BC34" s="52" t="str">
        <f t="shared" si="235"/>
        <v/>
      </c>
      <c r="BD34" s="52" t="str">
        <f t="shared" si="235"/>
        <v/>
      </c>
      <c r="BE34" s="52" t="str">
        <f t="shared" si="235"/>
        <v/>
      </c>
      <c r="BF34" s="52" t="str">
        <f t="shared" si="235"/>
        <v/>
      </c>
      <c r="BG34" s="52" t="str">
        <f t="shared" si="235"/>
        <v/>
      </c>
      <c r="BH34" s="52" t="str">
        <f t="shared" si="235"/>
        <v/>
      </c>
      <c r="BI34" s="52" t="str">
        <f t="shared" si="235"/>
        <v/>
      </c>
      <c r="BJ34" s="52" t="str">
        <f t="shared" si="235"/>
        <v/>
      </c>
      <c r="BK34" s="52" t="str">
        <f t="shared" si="235"/>
        <v/>
      </c>
      <c r="BL34" s="52" t="str">
        <f t="shared" si="235"/>
        <v/>
      </c>
      <c r="BM34" s="52" t="str">
        <f t="shared" si="235"/>
        <v/>
      </c>
      <c r="BN34" s="52" t="str">
        <f t="shared" si="235"/>
        <v/>
      </c>
      <c r="BO34" s="52" t="str">
        <f t="shared" si="235"/>
        <v/>
      </c>
      <c r="BP34" s="52" t="str">
        <f t="shared" si="235"/>
        <v/>
      </c>
      <c r="BQ34" s="52" t="str">
        <f t="shared" si="235"/>
        <v/>
      </c>
      <c r="BR34" s="52" t="str">
        <f t="shared" si="235"/>
        <v/>
      </c>
      <c r="BS34" s="52" t="str">
        <f t="shared" si="235"/>
        <v/>
      </c>
      <c r="BT34" s="52" t="str">
        <f t="shared" si="235"/>
        <v/>
      </c>
      <c r="BU34" s="52" t="str">
        <f t="shared" si="235"/>
        <v/>
      </c>
      <c r="BV34" s="52" t="str">
        <f t="shared" si="235"/>
        <v/>
      </c>
      <c r="BW34" s="52" t="str">
        <f t="shared" si="235"/>
        <v/>
      </c>
      <c r="BX34" s="52" t="str">
        <f t="shared" si="235"/>
        <v/>
      </c>
      <c r="BY34" s="52" t="str">
        <f t="shared" si="235"/>
        <v/>
      </c>
      <c r="BZ34" s="52" t="str">
        <f t="shared" si="235"/>
        <v/>
      </c>
      <c r="CA34" s="52" t="str">
        <f t="shared" si="235"/>
        <v/>
      </c>
      <c r="CB34" s="52" t="str">
        <f t="shared" si="235"/>
        <v/>
      </c>
      <c r="CC34" s="52" t="str">
        <f t="shared" si="235"/>
        <v/>
      </c>
      <c r="CD34" s="52" t="str">
        <f t="shared" si="235"/>
        <v/>
      </c>
      <c r="CE34" s="52" t="str">
        <f t="shared" si="235"/>
        <v/>
      </c>
      <c r="CF34" s="52" t="str">
        <f t="shared" si="235"/>
        <v/>
      </c>
      <c r="CG34" s="52" t="str">
        <f t="shared" si="235"/>
        <v/>
      </c>
      <c r="CH34" s="52" t="str">
        <f t="shared" si="235"/>
        <v/>
      </c>
      <c r="CI34" s="52" t="str">
        <f t="shared" si="235"/>
        <v/>
      </c>
      <c r="CJ34" s="52" t="str">
        <f t="shared" si="235"/>
        <v/>
      </c>
      <c r="CK34" s="52" t="str">
        <f t="shared" si="235"/>
        <v/>
      </c>
      <c r="CL34" s="52" t="str">
        <f t="shared" si="235"/>
        <v/>
      </c>
      <c r="CM34" s="52" t="str">
        <f t="shared" si="235"/>
        <v/>
      </c>
      <c r="CN34" s="52" t="str">
        <f t="shared" si="235"/>
        <v/>
      </c>
      <c r="CO34" s="52" t="str">
        <f t="shared" si="235"/>
        <v/>
      </c>
      <c r="CP34" s="52" t="str">
        <f t="shared" si="235"/>
        <v/>
      </c>
      <c r="CQ34" s="52" t="str">
        <f t="shared" si="235"/>
        <v/>
      </c>
      <c r="CR34" s="52" t="str">
        <f t="shared" si="235"/>
        <v/>
      </c>
      <c r="CS34" s="52" t="str">
        <f t="shared" si="235"/>
        <v/>
      </c>
      <c r="CT34" s="52" t="str">
        <f t="shared" si="235"/>
        <v/>
      </c>
      <c r="CU34" s="52" t="str">
        <f t="shared" si="235"/>
        <v/>
      </c>
      <c r="CV34" s="52" t="str">
        <f t="shared" si="235"/>
        <v/>
      </c>
      <c r="CW34" s="52" t="str">
        <f t="shared" si="235"/>
        <v/>
      </c>
      <c r="CX34" s="52" t="str">
        <f t="shared" si="235"/>
        <v/>
      </c>
      <c r="CY34" s="52" t="str">
        <f t="shared" si="235"/>
        <v/>
      </c>
      <c r="CZ34" s="52" t="str">
        <f t="shared" si="235"/>
        <v/>
      </c>
      <c r="DA34" s="52" t="str">
        <f t="shared" si="235"/>
        <v/>
      </c>
      <c r="DB34" s="52" t="str">
        <f t="shared" si="235"/>
        <v/>
      </c>
      <c r="DC34" s="52" t="str">
        <f t="shared" si="226"/>
        <v/>
      </c>
      <c r="DD34" s="52" t="str">
        <f t="shared" si="226"/>
        <v/>
      </c>
      <c r="DE34" s="52" t="str">
        <f t="shared" si="226"/>
        <v/>
      </c>
      <c r="DF34" s="52" t="str">
        <f t="shared" si="226"/>
        <v/>
      </c>
      <c r="DG34" s="52" t="str">
        <f t="shared" si="226"/>
        <v/>
      </c>
      <c r="DH34" s="52" t="str">
        <f t="shared" si="226"/>
        <v/>
      </c>
      <c r="DI34" s="52" t="str">
        <f t="shared" si="226"/>
        <v/>
      </c>
      <c r="DJ34" s="52" t="str">
        <f t="shared" si="226"/>
        <v/>
      </c>
      <c r="DK34" s="52" t="str">
        <f t="shared" si="226"/>
        <v/>
      </c>
      <c r="DL34" s="52" t="str">
        <f t="shared" si="226"/>
        <v/>
      </c>
      <c r="DM34" s="52" t="str">
        <f t="shared" si="226"/>
        <v/>
      </c>
      <c r="DN34" s="52" t="str">
        <f t="shared" si="226"/>
        <v/>
      </c>
      <c r="DO34" s="52" t="str">
        <f t="shared" si="226"/>
        <v/>
      </c>
      <c r="DP34" s="52" t="str">
        <f t="shared" si="226"/>
        <v/>
      </c>
      <c r="DQ34" s="52" t="str">
        <f t="shared" si="226"/>
        <v/>
      </c>
      <c r="DR34" s="52" t="str">
        <f t="shared" si="226"/>
        <v/>
      </c>
      <c r="DS34" s="179" t="e">
        <f t="shared" si="119"/>
        <v>#N/A</v>
      </c>
      <c r="DT34" s="179" t="e">
        <f t="shared" si="120"/>
        <v>#N/A</v>
      </c>
      <c r="DU34" s="179" t="e">
        <f t="shared" si="121"/>
        <v>#N/A</v>
      </c>
      <c r="DV34" s="179" t="e">
        <f t="shared" si="122"/>
        <v>#N/A</v>
      </c>
      <c r="DW34" s="179" t="e">
        <f t="shared" si="123"/>
        <v>#N/A</v>
      </c>
      <c r="DX34" s="179" t="e">
        <f t="shared" si="124"/>
        <v>#N/A</v>
      </c>
      <c r="DY34" s="179" t="e">
        <f t="shared" si="125"/>
        <v>#N/A</v>
      </c>
      <c r="DZ34" s="179" t="e">
        <f t="shared" si="126"/>
        <v>#N/A</v>
      </c>
      <c r="EA34" s="179" t="e">
        <f t="shared" si="127"/>
        <v>#N/A</v>
      </c>
      <c r="EB34" s="179" t="e">
        <f t="shared" si="128"/>
        <v>#N/A</v>
      </c>
      <c r="EC34" s="179" t="e">
        <f t="shared" si="129"/>
        <v>#N/A</v>
      </c>
      <c r="ED34" s="179" t="e">
        <f t="shared" si="130"/>
        <v>#N/A</v>
      </c>
      <c r="EE34" s="179" t="e">
        <f t="shared" si="131"/>
        <v>#N/A</v>
      </c>
      <c r="EF34" s="179" t="e">
        <f t="shared" si="132"/>
        <v>#N/A</v>
      </c>
      <c r="EG34" s="179" t="e">
        <f t="shared" si="133"/>
        <v>#N/A</v>
      </c>
      <c r="EH34" s="179" t="e">
        <f t="shared" si="134"/>
        <v>#N/A</v>
      </c>
      <c r="EI34" s="179" t="e">
        <f t="shared" si="135"/>
        <v>#N/A</v>
      </c>
      <c r="EJ34" s="179" t="e">
        <f t="shared" si="136"/>
        <v>#N/A</v>
      </c>
      <c r="EK34" s="179" t="e">
        <f t="shared" si="137"/>
        <v>#N/A</v>
      </c>
      <c r="EL34" s="179" t="e">
        <f t="shared" si="138"/>
        <v>#N/A</v>
      </c>
      <c r="EM34" s="179" t="e">
        <f t="shared" si="139"/>
        <v>#N/A</v>
      </c>
      <c r="EN34" s="179" t="e">
        <f t="shared" si="140"/>
        <v>#N/A</v>
      </c>
      <c r="EO34" s="179" t="e">
        <f t="shared" si="141"/>
        <v>#N/A</v>
      </c>
      <c r="EP34" s="179" t="e">
        <f t="shared" si="142"/>
        <v>#N/A</v>
      </c>
      <c r="EQ34" s="179" t="e">
        <f t="shared" si="143"/>
        <v>#N/A</v>
      </c>
      <c r="ER34" s="179" t="e">
        <f t="shared" si="144"/>
        <v>#N/A</v>
      </c>
      <c r="ES34" s="179" t="e">
        <f t="shared" si="145"/>
        <v>#N/A</v>
      </c>
      <c r="ET34" s="179" t="e">
        <f t="shared" si="146"/>
        <v>#N/A</v>
      </c>
      <c r="EU34" s="179" t="e">
        <f t="shared" si="147"/>
        <v>#N/A</v>
      </c>
      <c r="EV34" s="179" t="e">
        <f t="shared" si="148"/>
        <v>#N/A</v>
      </c>
      <c r="EW34" s="179" t="e">
        <f t="shared" si="149"/>
        <v>#N/A</v>
      </c>
      <c r="EX34" s="179" t="e">
        <f t="shared" si="150"/>
        <v>#N/A</v>
      </c>
      <c r="EY34" s="179" t="e">
        <f t="shared" si="151"/>
        <v>#N/A</v>
      </c>
      <c r="EZ34" s="179" t="e">
        <f t="shared" si="152"/>
        <v>#N/A</v>
      </c>
      <c r="FA34" s="179" t="e">
        <f t="shared" si="153"/>
        <v>#N/A</v>
      </c>
      <c r="FB34" s="179" t="e">
        <f t="shared" si="154"/>
        <v>#N/A</v>
      </c>
      <c r="FC34" s="179" t="e">
        <f t="shared" si="155"/>
        <v>#N/A</v>
      </c>
      <c r="FD34" s="179" t="e">
        <f t="shared" si="156"/>
        <v>#N/A</v>
      </c>
      <c r="FE34" s="179" t="e">
        <f t="shared" si="157"/>
        <v>#N/A</v>
      </c>
      <c r="FF34" s="179" t="e">
        <f t="shared" si="158"/>
        <v>#N/A</v>
      </c>
      <c r="FG34" s="179" t="e">
        <f t="shared" si="159"/>
        <v>#N/A</v>
      </c>
      <c r="FH34" s="179" t="e">
        <f t="shared" si="160"/>
        <v>#N/A</v>
      </c>
      <c r="FI34" s="179" t="e">
        <f t="shared" si="161"/>
        <v>#N/A</v>
      </c>
      <c r="FJ34" s="179" t="e">
        <f t="shared" si="162"/>
        <v>#N/A</v>
      </c>
      <c r="FK34" s="179" t="e">
        <f t="shared" si="163"/>
        <v>#N/A</v>
      </c>
      <c r="FL34" s="179" t="e">
        <f t="shared" si="164"/>
        <v>#N/A</v>
      </c>
      <c r="FM34" s="179" t="e">
        <f t="shared" si="165"/>
        <v>#N/A</v>
      </c>
      <c r="FN34" s="179" t="e">
        <f t="shared" si="166"/>
        <v>#N/A</v>
      </c>
      <c r="FO34" s="179" t="e">
        <f t="shared" si="167"/>
        <v>#N/A</v>
      </c>
      <c r="FP34" s="179" t="e">
        <f t="shared" si="168"/>
        <v>#N/A</v>
      </c>
      <c r="FQ34" s="179" t="e">
        <f t="shared" si="169"/>
        <v>#N/A</v>
      </c>
      <c r="FR34" s="179" t="e">
        <f t="shared" si="170"/>
        <v>#N/A</v>
      </c>
      <c r="FS34" s="179" t="e">
        <f t="shared" si="171"/>
        <v>#N/A</v>
      </c>
      <c r="FT34" s="179" t="e">
        <f t="shared" si="172"/>
        <v>#N/A</v>
      </c>
      <c r="FU34" s="179" t="e">
        <f t="shared" si="173"/>
        <v>#N/A</v>
      </c>
      <c r="FV34" s="179" t="e">
        <f t="shared" si="174"/>
        <v>#N/A</v>
      </c>
      <c r="FW34" s="179" t="e">
        <f t="shared" si="175"/>
        <v>#N/A</v>
      </c>
      <c r="FX34" s="179" t="e">
        <f t="shared" si="176"/>
        <v>#N/A</v>
      </c>
      <c r="FY34" s="179" t="e">
        <f t="shared" si="177"/>
        <v>#N/A</v>
      </c>
      <c r="FZ34" s="179" t="e">
        <f t="shared" si="178"/>
        <v>#N/A</v>
      </c>
      <c r="GA34" s="179" t="e">
        <f t="shared" si="179"/>
        <v>#N/A</v>
      </c>
      <c r="GB34" s="179" t="e">
        <f t="shared" si="180"/>
        <v>#N/A</v>
      </c>
      <c r="GC34" s="179" t="e">
        <f t="shared" si="181"/>
        <v>#N/A</v>
      </c>
      <c r="GD34" s="179" t="e">
        <f t="shared" si="182"/>
        <v>#N/A</v>
      </c>
      <c r="GE34" s="179" t="e">
        <f t="shared" si="183"/>
        <v>#N/A</v>
      </c>
      <c r="GF34" s="179" t="e">
        <f t="shared" si="184"/>
        <v>#N/A</v>
      </c>
      <c r="GG34" s="179" t="e">
        <f t="shared" si="185"/>
        <v>#N/A</v>
      </c>
      <c r="GH34" s="179" t="e">
        <f t="shared" si="186"/>
        <v>#N/A</v>
      </c>
      <c r="GI34" s="179" t="e">
        <f t="shared" si="187"/>
        <v>#N/A</v>
      </c>
      <c r="GJ34" s="179" t="e">
        <f t="shared" si="188"/>
        <v>#N/A</v>
      </c>
      <c r="GK34" s="179" t="e">
        <f t="shared" si="189"/>
        <v>#N/A</v>
      </c>
      <c r="GL34" s="179" t="e">
        <f t="shared" si="190"/>
        <v>#N/A</v>
      </c>
      <c r="GM34" s="179" t="e">
        <f t="shared" si="191"/>
        <v>#N/A</v>
      </c>
      <c r="GN34" s="179" t="e">
        <f t="shared" si="192"/>
        <v>#N/A</v>
      </c>
      <c r="GO34" s="179" t="e">
        <f t="shared" si="193"/>
        <v>#N/A</v>
      </c>
      <c r="GP34" s="179" t="e">
        <f t="shared" si="194"/>
        <v>#N/A</v>
      </c>
      <c r="GQ34" s="179" t="e">
        <f t="shared" si="195"/>
        <v>#N/A</v>
      </c>
      <c r="GR34" s="179" t="e">
        <f t="shared" si="196"/>
        <v>#N/A</v>
      </c>
      <c r="GS34" s="179" t="e">
        <f t="shared" si="197"/>
        <v>#N/A</v>
      </c>
      <c r="GT34" s="179" t="e">
        <f t="shared" si="198"/>
        <v>#N/A</v>
      </c>
      <c r="GU34" s="179" t="e">
        <f t="shared" si="199"/>
        <v>#N/A</v>
      </c>
      <c r="GV34" s="179" t="e">
        <f t="shared" si="200"/>
        <v>#N/A</v>
      </c>
      <c r="GW34" s="179" t="e">
        <f t="shared" si="201"/>
        <v>#N/A</v>
      </c>
      <c r="GX34" s="179" t="e">
        <f t="shared" si="202"/>
        <v>#N/A</v>
      </c>
      <c r="GY34" s="179" t="e">
        <f t="shared" si="203"/>
        <v>#N/A</v>
      </c>
      <c r="GZ34" s="179" t="e">
        <f t="shared" si="204"/>
        <v>#N/A</v>
      </c>
      <c r="HA34" s="179" t="e">
        <f t="shared" si="205"/>
        <v>#N/A</v>
      </c>
      <c r="HB34" s="179" t="e">
        <f t="shared" si="206"/>
        <v>#N/A</v>
      </c>
      <c r="HC34" s="179" t="e">
        <f t="shared" si="207"/>
        <v>#N/A</v>
      </c>
      <c r="HD34" s="179" t="e">
        <f t="shared" si="208"/>
        <v>#N/A</v>
      </c>
      <c r="HE34" s="179" t="e">
        <f t="shared" si="209"/>
        <v>#N/A</v>
      </c>
      <c r="HF34" s="179" t="e">
        <f t="shared" si="210"/>
        <v>#N/A</v>
      </c>
      <c r="HG34" s="179" t="e">
        <f t="shared" si="211"/>
        <v>#N/A</v>
      </c>
      <c r="HH34" s="179" t="e">
        <f t="shared" si="212"/>
        <v>#N/A</v>
      </c>
      <c r="HI34" s="179" t="e">
        <f t="shared" si="213"/>
        <v>#N/A</v>
      </c>
      <c r="HJ34" s="179" t="e">
        <f t="shared" si="214"/>
        <v>#N/A</v>
      </c>
      <c r="HK34" s="179" t="e">
        <f t="shared" si="215"/>
        <v>#N/A</v>
      </c>
      <c r="HL34" s="179" t="e">
        <f t="shared" si="216"/>
        <v>#N/A</v>
      </c>
      <c r="HM34" s="179" t="e">
        <f t="shared" si="217"/>
        <v>#N/A</v>
      </c>
      <c r="HN34" s="179" t="e">
        <f t="shared" si="218"/>
        <v>#N/A</v>
      </c>
      <c r="HO34" s="179" t="e">
        <f t="shared" si="219"/>
        <v>#N/A</v>
      </c>
    </row>
    <row r="35" spans="1:223" hidden="1" x14ac:dyDescent="0.25">
      <c r="A35" s="4">
        <v>32</v>
      </c>
      <c r="B35" s="103"/>
      <c r="C35" s="103"/>
      <c r="D35" s="103"/>
      <c r="E35" s="38" t="str">
        <f t="shared" si="8"/>
        <v/>
      </c>
      <c r="F35" s="38" t="str">
        <f t="shared" si="9"/>
        <v/>
      </c>
      <c r="G35" s="81" t="str">
        <f t="shared" si="10"/>
        <v/>
      </c>
      <c r="H35" s="24"/>
      <c r="I35" s="61"/>
      <c r="J35" s="82" t="str">
        <f>IF(AND(B35&gt;0,C35&gt;0,D35&gt;0,NOT(ISBLANK(H35))),(D35-B35)*VLOOKUP(H35,VLookups!$A$2:$B$8,2,FALSE),"")</f>
        <v/>
      </c>
      <c r="K35" s="83" t="str">
        <f t="shared" si="11"/>
        <v/>
      </c>
      <c r="L35" s="103"/>
      <c r="M35" s="34" t="str">
        <f>IF(AND(L35&gt;0,C35&gt;0,J35&gt;0,NOT(ISBLANK(H35))),ABS(VLOOKUP($L$1,VLookups!$A$38:$B$39,2,FALSE)-_xlfn.NORM.DIST(L35,G35,J35,TRUE)),"")</f>
        <v/>
      </c>
      <c r="N35" s="102" t="str">
        <f>IF(AND($B35&gt;0,$C35&gt;0,$D35&gt;0,NOT(ISBLANK($H35))),_xlfn.NORM.INV(ABS(VLOOKUP($L$1,VLookups!$A$38:$B$39,2,FALSE)-N$3),$G35,$J35),"")</f>
        <v/>
      </c>
      <c r="O35" s="101" t="str">
        <f>IF(AND($B35&gt;0,$C35&gt;0,$D35&gt;0,NOT(ISBLANK($H35))),_xlfn.NORM.INV(ABS(VLOOKUP($L$1,VLookups!$A$38:$B$39,2,FALSE)-O$3),$G35,$J35),"")</f>
        <v/>
      </c>
      <c r="P35" s="102" t="str">
        <f>IF(AND($B35&gt;0,$C35&gt;0,$D35&gt;0,NOT(ISBLANK($H35))),_xlfn.NORM.INV(ABS(VLOOKUP($L$1,VLookups!$A$38:$B$39,2,FALSE)-P$3),$G35,$J35),"")</f>
        <v/>
      </c>
      <c r="Q35" s="101" t="str">
        <f>IF(AND($B35&gt;0,$C35&gt;0,$D35&gt;0,NOT(ISBLANK($H35))),_xlfn.NORM.INV(ABS(VLOOKUP($L$1,VLookups!$A$38:$B$39,2,FALSE)-Q$3),$G35,$J35),"")</f>
        <v/>
      </c>
      <c r="R35" s="102" t="str">
        <f>IF(AND($B35&gt;0,$C35&gt;0,$D35&gt;0,NOT(ISBLANK($H35))),_xlfn.NORM.INV(ABS(VLOOKUP($L$1,VLookups!$A$38:$B$39,2,FALSE)-R$3),$G35,$J35),"")</f>
        <v/>
      </c>
      <c r="S35" s="101" t="str">
        <f>IF(AND($B35&gt;0,$C35&gt;0,$D35&gt;0,NOT(ISBLANK($H35))),_xlfn.NORM.INV(ABS(VLOOKUP($L$1,VLookups!$A$38:$B$39,2,FALSE)-S$3),$G35,$J35),"")</f>
        <v/>
      </c>
      <c r="T35" s="5"/>
      <c r="U35" s="178" t="str">
        <f t="shared" si="12"/>
        <v/>
      </c>
      <c r="V35" s="52" t="str">
        <f t="shared" si="233"/>
        <v/>
      </c>
      <c r="W35" s="52" t="str">
        <f t="shared" si="233"/>
        <v/>
      </c>
      <c r="X35" s="52" t="str">
        <f t="shared" si="233"/>
        <v/>
      </c>
      <c r="Y35" s="52" t="str">
        <f t="shared" si="233"/>
        <v/>
      </c>
      <c r="Z35" s="52" t="str">
        <f t="shared" si="233"/>
        <v/>
      </c>
      <c r="AA35" s="52" t="str">
        <f t="shared" si="233"/>
        <v/>
      </c>
      <c r="AB35" s="52" t="str">
        <f t="shared" si="233"/>
        <v/>
      </c>
      <c r="AC35" s="52" t="str">
        <f t="shared" si="233"/>
        <v/>
      </c>
      <c r="AD35" s="52" t="str">
        <f t="shared" si="233"/>
        <v/>
      </c>
      <c r="AE35" s="52" t="str">
        <f t="shared" si="233"/>
        <v/>
      </c>
      <c r="AF35" s="52" t="str">
        <f t="shared" si="233"/>
        <v/>
      </c>
      <c r="AG35" s="52" t="str">
        <f t="shared" si="233"/>
        <v/>
      </c>
      <c r="AH35" s="52" t="str">
        <f t="shared" si="233"/>
        <v/>
      </c>
      <c r="AI35" s="52" t="str">
        <f t="shared" si="233"/>
        <v/>
      </c>
      <c r="AJ35" s="52" t="str">
        <f t="shared" si="233"/>
        <v/>
      </c>
      <c r="AK35" s="52" t="str">
        <f t="shared" si="233"/>
        <v/>
      </c>
      <c r="AL35" s="52" t="str">
        <f t="shared" si="233"/>
        <v/>
      </c>
      <c r="AM35" s="52" t="str">
        <f t="shared" si="233"/>
        <v/>
      </c>
      <c r="AN35" s="52" t="str">
        <f t="shared" si="233"/>
        <v/>
      </c>
      <c r="AO35" s="52" t="str">
        <f t="shared" si="233"/>
        <v/>
      </c>
      <c r="AP35" s="52" t="str">
        <f t="shared" si="14"/>
        <v/>
      </c>
      <c r="AQ35" s="52" t="str">
        <f t="shared" si="235"/>
        <v/>
      </c>
      <c r="AR35" s="52" t="str">
        <f t="shared" si="235"/>
        <v/>
      </c>
      <c r="AS35" s="52" t="str">
        <f t="shared" si="235"/>
        <v/>
      </c>
      <c r="AT35" s="52" t="str">
        <f t="shared" si="235"/>
        <v/>
      </c>
      <c r="AU35" s="52" t="str">
        <f t="shared" si="235"/>
        <v/>
      </c>
      <c r="AV35" s="52" t="str">
        <f t="shared" si="235"/>
        <v/>
      </c>
      <c r="AW35" s="52" t="str">
        <f t="shared" si="235"/>
        <v/>
      </c>
      <c r="AX35" s="52" t="str">
        <f t="shared" si="235"/>
        <v/>
      </c>
      <c r="AY35" s="52" t="str">
        <f t="shared" si="235"/>
        <v/>
      </c>
      <c r="AZ35" s="52" t="str">
        <f t="shared" si="235"/>
        <v/>
      </c>
      <c r="BA35" s="52" t="str">
        <f t="shared" si="235"/>
        <v/>
      </c>
      <c r="BB35" s="52" t="str">
        <f t="shared" si="235"/>
        <v/>
      </c>
      <c r="BC35" s="52" t="str">
        <f t="shared" si="235"/>
        <v/>
      </c>
      <c r="BD35" s="52" t="str">
        <f t="shared" si="235"/>
        <v/>
      </c>
      <c r="BE35" s="52" t="str">
        <f t="shared" si="235"/>
        <v/>
      </c>
      <c r="BF35" s="52" t="str">
        <f t="shared" si="235"/>
        <v/>
      </c>
      <c r="BG35" s="52" t="str">
        <f t="shared" si="235"/>
        <v/>
      </c>
      <c r="BH35" s="52" t="str">
        <f t="shared" si="235"/>
        <v/>
      </c>
      <c r="BI35" s="52" t="str">
        <f t="shared" si="235"/>
        <v/>
      </c>
      <c r="BJ35" s="52" t="str">
        <f t="shared" si="235"/>
        <v/>
      </c>
      <c r="BK35" s="52" t="str">
        <f t="shared" si="235"/>
        <v/>
      </c>
      <c r="BL35" s="52" t="str">
        <f t="shared" si="235"/>
        <v/>
      </c>
      <c r="BM35" s="52" t="str">
        <f t="shared" si="235"/>
        <v/>
      </c>
      <c r="BN35" s="52" t="str">
        <f t="shared" si="235"/>
        <v/>
      </c>
      <c r="BO35" s="52" t="str">
        <f t="shared" si="235"/>
        <v/>
      </c>
      <c r="BP35" s="52" t="str">
        <f t="shared" si="235"/>
        <v/>
      </c>
      <c r="BQ35" s="52" t="str">
        <f t="shared" si="235"/>
        <v/>
      </c>
      <c r="BR35" s="52" t="str">
        <f t="shared" si="235"/>
        <v/>
      </c>
      <c r="BS35" s="52" t="str">
        <f t="shared" si="235"/>
        <v/>
      </c>
      <c r="BT35" s="52" t="str">
        <f t="shared" si="235"/>
        <v/>
      </c>
      <c r="BU35" s="52" t="str">
        <f t="shared" si="235"/>
        <v/>
      </c>
      <c r="BV35" s="52" t="str">
        <f t="shared" si="235"/>
        <v/>
      </c>
      <c r="BW35" s="52" t="str">
        <f t="shared" si="235"/>
        <v/>
      </c>
      <c r="BX35" s="52" t="str">
        <f t="shared" si="235"/>
        <v/>
      </c>
      <c r="BY35" s="52" t="str">
        <f t="shared" si="235"/>
        <v/>
      </c>
      <c r="BZ35" s="52" t="str">
        <f t="shared" si="235"/>
        <v/>
      </c>
      <c r="CA35" s="52" t="str">
        <f t="shared" si="235"/>
        <v/>
      </c>
      <c r="CB35" s="52" t="str">
        <f t="shared" si="235"/>
        <v/>
      </c>
      <c r="CC35" s="52" t="str">
        <f t="shared" si="235"/>
        <v/>
      </c>
      <c r="CD35" s="52" t="str">
        <f t="shared" si="235"/>
        <v/>
      </c>
      <c r="CE35" s="52" t="str">
        <f t="shared" si="235"/>
        <v/>
      </c>
      <c r="CF35" s="52" t="str">
        <f t="shared" si="235"/>
        <v/>
      </c>
      <c r="CG35" s="52" t="str">
        <f t="shared" si="235"/>
        <v/>
      </c>
      <c r="CH35" s="52" t="str">
        <f t="shared" si="235"/>
        <v/>
      </c>
      <c r="CI35" s="52" t="str">
        <f t="shared" si="235"/>
        <v/>
      </c>
      <c r="CJ35" s="52" t="str">
        <f t="shared" si="235"/>
        <v/>
      </c>
      <c r="CK35" s="52" t="str">
        <f t="shared" si="235"/>
        <v/>
      </c>
      <c r="CL35" s="52" t="str">
        <f t="shared" si="235"/>
        <v/>
      </c>
      <c r="CM35" s="52" t="str">
        <f t="shared" si="235"/>
        <v/>
      </c>
      <c r="CN35" s="52" t="str">
        <f t="shared" si="235"/>
        <v/>
      </c>
      <c r="CO35" s="52" t="str">
        <f t="shared" si="235"/>
        <v/>
      </c>
      <c r="CP35" s="52" t="str">
        <f t="shared" si="235"/>
        <v/>
      </c>
      <c r="CQ35" s="52" t="str">
        <f t="shared" si="235"/>
        <v/>
      </c>
      <c r="CR35" s="52" t="str">
        <f t="shared" si="235"/>
        <v/>
      </c>
      <c r="CS35" s="52" t="str">
        <f t="shared" si="235"/>
        <v/>
      </c>
      <c r="CT35" s="52" t="str">
        <f t="shared" si="235"/>
        <v/>
      </c>
      <c r="CU35" s="52" t="str">
        <f t="shared" si="235"/>
        <v/>
      </c>
      <c r="CV35" s="52" t="str">
        <f t="shared" si="235"/>
        <v/>
      </c>
      <c r="CW35" s="52" t="str">
        <f t="shared" si="235"/>
        <v/>
      </c>
      <c r="CX35" s="52" t="str">
        <f t="shared" si="235"/>
        <v/>
      </c>
      <c r="CY35" s="52" t="str">
        <f t="shared" si="235"/>
        <v/>
      </c>
      <c r="CZ35" s="52" t="str">
        <f t="shared" si="235"/>
        <v/>
      </c>
      <c r="DA35" s="52" t="str">
        <f t="shared" si="235"/>
        <v/>
      </c>
      <c r="DB35" s="52" t="str">
        <f t="shared" si="235"/>
        <v/>
      </c>
      <c r="DC35" s="52" t="str">
        <f t="shared" si="226"/>
        <v/>
      </c>
      <c r="DD35" s="52" t="str">
        <f t="shared" si="226"/>
        <v/>
      </c>
      <c r="DE35" s="52" t="str">
        <f t="shared" si="226"/>
        <v/>
      </c>
      <c r="DF35" s="52" t="str">
        <f t="shared" si="226"/>
        <v/>
      </c>
      <c r="DG35" s="52" t="str">
        <f t="shared" si="226"/>
        <v/>
      </c>
      <c r="DH35" s="52" t="str">
        <f t="shared" si="226"/>
        <v/>
      </c>
      <c r="DI35" s="52" t="str">
        <f t="shared" si="226"/>
        <v/>
      </c>
      <c r="DJ35" s="52" t="str">
        <f t="shared" si="226"/>
        <v/>
      </c>
      <c r="DK35" s="52" t="str">
        <f t="shared" si="226"/>
        <v/>
      </c>
      <c r="DL35" s="52" t="str">
        <f t="shared" si="226"/>
        <v/>
      </c>
      <c r="DM35" s="52" t="str">
        <f t="shared" si="226"/>
        <v/>
      </c>
      <c r="DN35" s="52" t="str">
        <f t="shared" si="226"/>
        <v/>
      </c>
      <c r="DO35" s="52" t="str">
        <f t="shared" si="226"/>
        <v/>
      </c>
      <c r="DP35" s="52" t="str">
        <f t="shared" si="226"/>
        <v/>
      </c>
      <c r="DQ35" s="52" t="str">
        <f t="shared" ref="DQ35:DR35" si="236">IF(ISNONTEXT($U35),DP35+$U35,"")</f>
        <v/>
      </c>
      <c r="DR35" s="52" t="str">
        <f t="shared" si="236"/>
        <v/>
      </c>
      <c r="DS35" s="179" t="e">
        <f t="shared" si="119"/>
        <v>#N/A</v>
      </c>
      <c r="DT35" s="179" t="e">
        <f t="shared" si="120"/>
        <v>#N/A</v>
      </c>
      <c r="DU35" s="179" t="e">
        <f t="shared" si="121"/>
        <v>#N/A</v>
      </c>
      <c r="DV35" s="179" t="e">
        <f t="shared" si="122"/>
        <v>#N/A</v>
      </c>
      <c r="DW35" s="179" t="e">
        <f t="shared" si="123"/>
        <v>#N/A</v>
      </c>
      <c r="DX35" s="179" t="e">
        <f t="shared" si="124"/>
        <v>#N/A</v>
      </c>
      <c r="DY35" s="179" t="e">
        <f t="shared" si="125"/>
        <v>#N/A</v>
      </c>
      <c r="DZ35" s="179" t="e">
        <f t="shared" si="126"/>
        <v>#N/A</v>
      </c>
      <c r="EA35" s="179" t="e">
        <f t="shared" si="127"/>
        <v>#N/A</v>
      </c>
      <c r="EB35" s="179" t="e">
        <f t="shared" si="128"/>
        <v>#N/A</v>
      </c>
      <c r="EC35" s="179" t="e">
        <f t="shared" si="129"/>
        <v>#N/A</v>
      </c>
      <c r="ED35" s="179" t="e">
        <f t="shared" si="130"/>
        <v>#N/A</v>
      </c>
      <c r="EE35" s="179" t="e">
        <f t="shared" si="131"/>
        <v>#N/A</v>
      </c>
      <c r="EF35" s="179" t="e">
        <f t="shared" si="132"/>
        <v>#N/A</v>
      </c>
      <c r="EG35" s="179" t="e">
        <f t="shared" si="133"/>
        <v>#N/A</v>
      </c>
      <c r="EH35" s="179" t="e">
        <f t="shared" si="134"/>
        <v>#N/A</v>
      </c>
      <c r="EI35" s="179" t="e">
        <f t="shared" si="135"/>
        <v>#N/A</v>
      </c>
      <c r="EJ35" s="179" t="e">
        <f t="shared" si="136"/>
        <v>#N/A</v>
      </c>
      <c r="EK35" s="179" t="e">
        <f t="shared" si="137"/>
        <v>#N/A</v>
      </c>
      <c r="EL35" s="179" t="e">
        <f t="shared" si="138"/>
        <v>#N/A</v>
      </c>
      <c r="EM35" s="179" t="e">
        <f t="shared" si="139"/>
        <v>#N/A</v>
      </c>
      <c r="EN35" s="179" t="e">
        <f t="shared" si="140"/>
        <v>#N/A</v>
      </c>
      <c r="EO35" s="179" t="e">
        <f t="shared" si="141"/>
        <v>#N/A</v>
      </c>
      <c r="EP35" s="179" t="e">
        <f t="shared" si="142"/>
        <v>#N/A</v>
      </c>
      <c r="EQ35" s="179" t="e">
        <f t="shared" si="143"/>
        <v>#N/A</v>
      </c>
      <c r="ER35" s="179" t="e">
        <f t="shared" si="144"/>
        <v>#N/A</v>
      </c>
      <c r="ES35" s="179" t="e">
        <f t="shared" si="145"/>
        <v>#N/A</v>
      </c>
      <c r="ET35" s="179" t="e">
        <f t="shared" si="146"/>
        <v>#N/A</v>
      </c>
      <c r="EU35" s="179" t="e">
        <f t="shared" si="147"/>
        <v>#N/A</v>
      </c>
      <c r="EV35" s="179" t="e">
        <f t="shared" si="148"/>
        <v>#N/A</v>
      </c>
      <c r="EW35" s="179" t="e">
        <f t="shared" si="149"/>
        <v>#N/A</v>
      </c>
      <c r="EX35" s="179" t="e">
        <f t="shared" si="150"/>
        <v>#N/A</v>
      </c>
      <c r="EY35" s="179" t="e">
        <f t="shared" si="151"/>
        <v>#N/A</v>
      </c>
      <c r="EZ35" s="179" t="e">
        <f t="shared" si="152"/>
        <v>#N/A</v>
      </c>
      <c r="FA35" s="179" t="e">
        <f t="shared" si="153"/>
        <v>#N/A</v>
      </c>
      <c r="FB35" s="179" t="e">
        <f t="shared" si="154"/>
        <v>#N/A</v>
      </c>
      <c r="FC35" s="179" t="e">
        <f t="shared" si="155"/>
        <v>#N/A</v>
      </c>
      <c r="FD35" s="179" t="e">
        <f t="shared" si="156"/>
        <v>#N/A</v>
      </c>
      <c r="FE35" s="179" t="e">
        <f t="shared" si="157"/>
        <v>#N/A</v>
      </c>
      <c r="FF35" s="179" t="e">
        <f t="shared" si="158"/>
        <v>#N/A</v>
      </c>
      <c r="FG35" s="179" t="e">
        <f t="shared" si="159"/>
        <v>#N/A</v>
      </c>
      <c r="FH35" s="179" t="e">
        <f t="shared" si="160"/>
        <v>#N/A</v>
      </c>
      <c r="FI35" s="179" t="e">
        <f t="shared" si="161"/>
        <v>#N/A</v>
      </c>
      <c r="FJ35" s="179" t="e">
        <f t="shared" si="162"/>
        <v>#N/A</v>
      </c>
      <c r="FK35" s="179" t="e">
        <f t="shared" si="163"/>
        <v>#N/A</v>
      </c>
      <c r="FL35" s="179" t="e">
        <f t="shared" si="164"/>
        <v>#N/A</v>
      </c>
      <c r="FM35" s="179" t="e">
        <f t="shared" si="165"/>
        <v>#N/A</v>
      </c>
      <c r="FN35" s="179" t="e">
        <f t="shared" si="166"/>
        <v>#N/A</v>
      </c>
      <c r="FO35" s="179" t="e">
        <f t="shared" si="167"/>
        <v>#N/A</v>
      </c>
      <c r="FP35" s="179" t="e">
        <f t="shared" si="168"/>
        <v>#N/A</v>
      </c>
      <c r="FQ35" s="179" t="e">
        <f t="shared" si="169"/>
        <v>#N/A</v>
      </c>
      <c r="FR35" s="179" t="e">
        <f t="shared" si="170"/>
        <v>#N/A</v>
      </c>
      <c r="FS35" s="179" t="e">
        <f t="shared" si="171"/>
        <v>#N/A</v>
      </c>
      <c r="FT35" s="179" t="e">
        <f t="shared" si="172"/>
        <v>#N/A</v>
      </c>
      <c r="FU35" s="179" t="e">
        <f t="shared" si="173"/>
        <v>#N/A</v>
      </c>
      <c r="FV35" s="179" t="e">
        <f t="shared" si="174"/>
        <v>#N/A</v>
      </c>
      <c r="FW35" s="179" t="e">
        <f t="shared" si="175"/>
        <v>#N/A</v>
      </c>
      <c r="FX35" s="179" t="e">
        <f t="shared" si="176"/>
        <v>#N/A</v>
      </c>
      <c r="FY35" s="179" t="e">
        <f t="shared" si="177"/>
        <v>#N/A</v>
      </c>
      <c r="FZ35" s="179" t="e">
        <f t="shared" si="178"/>
        <v>#N/A</v>
      </c>
      <c r="GA35" s="179" t="e">
        <f t="shared" si="179"/>
        <v>#N/A</v>
      </c>
      <c r="GB35" s="179" t="e">
        <f t="shared" si="180"/>
        <v>#N/A</v>
      </c>
      <c r="GC35" s="179" t="e">
        <f t="shared" si="181"/>
        <v>#N/A</v>
      </c>
      <c r="GD35" s="179" t="e">
        <f t="shared" si="182"/>
        <v>#N/A</v>
      </c>
      <c r="GE35" s="179" t="e">
        <f t="shared" si="183"/>
        <v>#N/A</v>
      </c>
      <c r="GF35" s="179" t="e">
        <f t="shared" si="184"/>
        <v>#N/A</v>
      </c>
      <c r="GG35" s="179" t="e">
        <f t="shared" si="185"/>
        <v>#N/A</v>
      </c>
      <c r="GH35" s="179" t="e">
        <f t="shared" si="186"/>
        <v>#N/A</v>
      </c>
      <c r="GI35" s="179" t="e">
        <f t="shared" si="187"/>
        <v>#N/A</v>
      </c>
      <c r="GJ35" s="179" t="e">
        <f t="shared" si="188"/>
        <v>#N/A</v>
      </c>
      <c r="GK35" s="179" t="e">
        <f t="shared" si="189"/>
        <v>#N/A</v>
      </c>
      <c r="GL35" s="179" t="e">
        <f t="shared" si="190"/>
        <v>#N/A</v>
      </c>
      <c r="GM35" s="179" t="e">
        <f t="shared" si="191"/>
        <v>#N/A</v>
      </c>
      <c r="GN35" s="179" t="e">
        <f t="shared" si="192"/>
        <v>#N/A</v>
      </c>
      <c r="GO35" s="179" t="e">
        <f t="shared" si="193"/>
        <v>#N/A</v>
      </c>
      <c r="GP35" s="179" t="e">
        <f t="shared" si="194"/>
        <v>#N/A</v>
      </c>
      <c r="GQ35" s="179" t="e">
        <f t="shared" si="195"/>
        <v>#N/A</v>
      </c>
      <c r="GR35" s="179" t="e">
        <f t="shared" si="196"/>
        <v>#N/A</v>
      </c>
      <c r="GS35" s="179" t="e">
        <f t="shared" si="197"/>
        <v>#N/A</v>
      </c>
      <c r="GT35" s="179" t="e">
        <f t="shared" si="198"/>
        <v>#N/A</v>
      </c>
      <c r="GU35" s="179" t="e">
        <f t="shared" si="199"/>
        <v>#N/A</v>
      </c>
      <c r="GV35" s="179" t="e">
        <f t="shared" si="200"/>
        <v>#N/A</v>
      </c>
      <c r="GW35" s="179" t="e">
        <f t="shared" si="201"/>
        <v>#N/A</v>
      </c>
      <c r="GX35" s="179" t="e">
        <f t="shared" si="202"/>
        <v>#N/A</v>
      </c>
      <c r="GY35" s="179" t="e">
        <f t="shared" si="203"/>
        <v>#N/A</v>
      </c>
      <c r="GZ35" s="179" t="e">
        <f t="shared" si="204"/>
        <v>#N/A</v>
      </c>
      <c r="HA35" s="179" t="e">
        <f t="shared" si="205"/>
        <v>#N/A</v>
      </c>
      <c r="HB35" s="179" t="e">
        <f t="shared" si="206"/>
        <v>#N/A</v>
      </c>
      <c r="HC35" s="179" t="e">
        <f t="shared" si="207"/>
        <v>#N/A</v>
      </c>
      <c r="HD35" s="179" t="e">
        <f t="shared" si="208"/>
        <v>#N/A</v>
      </c>
      <c r="HE35" s="179" t="e">
        <f t="shared" si="209"/>
        <v>#N/A</v>
      </c>
      <c r="HF35" s="179" t="e">
        <f t="shared" si="210"/>
        <v>#N/A</v>
      </c>
      <c r="HG35" s="179" t="e">
        <f t="shared" si="211"/>
        <v>#N/A</v>
      </c>
      <c r="HH35" s="179" t="e">
        <f t="shared" si="212"/>
        <v>#N/A</v>
      </c>
      <c r="HI35" s="179" t="e">
        <f t="shared" si="213"/>
        <v>#N/A</v>
      </c>
      <c r="HJ35" s="179" t="e">
        <f t="shared" si="214"/>
        <v>#N/A</v>
      </c>
      <c r="HK35" s="179" t="e">
        <f t="shared" si="215"/>
        <v>#N/A</v>
      </c>
      <c r="HL35" s="179" t="e">
        <f t="shared" si="216"/>
        <v>#N/A</v>
      </c>
      <c r="HM35" s="179" t="e">
        <f t="shared" si="217"/>
        <v>#N/A</v>
      </c>
      <c r="HN35" s="179" t="e">
        <f t="shared" si="218"/>
        <v>#N/A</v>
      </c>
      <c r="HO35" s="179" t="e">
        <f t="shared" si="219"/>
        <v>#N/A</v>
      </c>
    </row>
    <row r="36" spans="1:223" hidden="1" x14ac:dyDescent="0.25">
      <c r="A36" s="4">
        <v>33</v>
      </c>
      <c r="B36" s="103"/>
      <c r="C36" s="103"/>
      <c r="D36" s="103"/>
      <c r="E36" s="38" t="str">
        <f t="shared" si="8"/>
        <v/>
      </c>
      <c r="F36" s="38" t="str">
        <f t="shared" si="9"/>
        <v/>
      </c>
      <c r="G36" s="81" t="str">
        <f t="shared" si="10"/>
        <v/>
      </c>
      <c r="H36" s="24"/>
      <c r="I36" s="61"/>
      <c r="J36" s="82" t="str">
        <f>IF(AND(B36&gt;0,C36&gt;0,D36&gt;0,NOT(ISBLANK(H36))),(D36-B36)*VLOOKUP(H36,VLookups!$A$2:$B$8,2,FALSE),"")</f>
        <v/>
      </c>
      <c r="K36" s="83" t="str">
        <f t="shared" si="11"/>
        <v/>
      </c>
      <c r="L36" s="103"/>
      <c r="M36" s="34" t="str">
        <f>IF(AND(L36&gt;0,C36&gt;0,J36&gt;0,NOT(ISBLANK(H36))),ABS(VLOOKUP($L$1,VLookups!$A$38:$B$39,2,FALSE)-_xlfn.NORM.DIST(L36,G36,J36,TRUE)),"")</f>
        <v/>
      </c>
      <c r="N36" s="102" t="str">
        <f>IF(AND($B36&gt;0,$C36&gt;0,$D36&gt;0,NOT(ISBLANK($H36))),_xlfn.NORM.INV(ABS(VLOOKUP($L$1,VLookups!$A$38:$B$39,2,FALSE)-N$3),$G36,$J36),"")</f>
        <v/>
      </c>
      <c r="O36" s="101" t="str">
        <f>IF(AND($B36&gt;0,$C36&gt;0,$D36&gt;0,NOT(ISBLANK($H36))),_xlfn.NORM.INV(ABS(VLOOKUP($L$1,VLookups!$A$38:$B$39,2,FALSE)-O$3),$G36,$J36),"")</f>
        <v/>
      </c>
      <c r="P36" s="102" t="str">
        <f>IF(AND($B36&gt;0,$C36&gt;0,$D36&gt;0,NOT(ISBLANK($H36))),_xlfn.NORM.INV(ABS(VLOOKUP($L$1,VLookups!$A$38:$B$39,2,FALSE)-P$3),$G36,$J36),"")</f>
        <v/>
      </c>
      <c r="Q36" s="101" t="str">
        <f>IF(AND($B36&gt;0,$C36&gt;0,$D36&gt;0,NOT(ISBLANK($H36))),_xlfn.NORM.INV(ABS(VLOOKUP($L$1,VLookups!$A$38:$B$39,2,FALSE)-Q$3),$G36,$J36),"")</f>
        <v/>
      </c>
      <c r="R36" s="102" t="str">
        <f>IF(AND($B36&gt;0,$C36&gt;0,$D36&gt;0,NOT(ISBLANK($H36))),_xlfn.NORM.INV(ABS(VLOOKUP($L$1,VLookups!$A$38:$B$39,2,FALSE)-R$3),$G36,$J36),"")</f>
        <v/>
      </c>
      <c r="S36" s="101" t="str">
        <f>IF(AND($B36&gt;0,$C36&gt;0,$D36&gt;0,NOT(ISBLANK($H36))),_xlfn.NORM.INV(ABS(VLOOKUP($L$1,VLookups!$A$38:$B$39,2,FALSE)-S$3),$G36,$J36),"")</f>
        <v/>
      </c>
      <c r="T36" s="5"/>
      <c r="U36" s="178" t="str">
        <f t="shared" si="12"/>
        <v/>
      </c>
      <c r="V36" s="52" t="str">
        <f t="shared" si="233"/>
        <v/>
      </c>
      <c r="W36" s="52" t="str">
        <f t="shared" si="233"/>
        <v/>
      </c>
      <c r="X36" s="52" t="str">
        <f t="shared" si="233"/>
        <v/>
      </c>
      <c r="Y36" s="52" t="str">
        <f t="shared" si="233"/>
        <v/>
      </c>
      <c r="Z36" s="52" t="str">
        <f t="shared" si="233"/>
        <v/>
      </c>
      <c r="AA36" s="52" t="str">
        <f t="shared" si="233"/>
        <v/>
      </c>
      <c r="AB36" s="52" t="str">
        <f t="shared" si="233"/>
        <v/>
      </c>
      <c r="AC36" s="52" t="str">
        <f t="shared" si="233"/>
        <v/>
      </c>
      <c r="AD36" s="52" t="str">
        <f t="shared" si="233"/>
        <v/>
      </c>
      <c r="AE36" s="52" t="str">
        <f t="shared" si="233"/>
        <v/>
      </c>
      <c r="AF36" s="52" t="str">
        <f t="shared" si="233"/>
        <v/>
      </c>
      <c r="AG36" s="52" t="str">
        <f t="shared" si="233"/>
        <v/>
      </c>
      <c r="AH36" s="52" t="str">
        <f t="shared" si="233"/>
        <v/>
      </c>
      <c r="AI36" s="52" t="str">
        <f t="shared" si="233"/>
        <v/>
      </c>
      <c r="AJ36" s="52" t="str">
        <f t="shared" si="233"/>
        <v/>
      </c>
      <c r="AK36" s="52" t="str">
        <f t="shared" si="233"/>
        <v/>
      </c>
      <c r="AL36" s="52" t="str">
        <f t="shared" si="233"/>
        <v/>
      </c>
      <c r="AM36" s="52" t="str">
        <f t="shared" si="233"/>
        <v/>
      </c>
      <c r="AN36" s="52" t="str">
        <f t="shared" si="233"/>
        <v/>
      </c>
      <c r="AO36" s="52" t="str">
        <f t="shared" si="233"/>
        <v/>
      </c>
      <c r="AP36" s="52" t="str">
        <f t="shared" si="14"/>
        <v/>
      </c>
      <c r="AQ36" s="52" t="str">
        <f t="shared" si="235"/>
        <v/>
      </c>
      <c r="AR36" s="52" t="str">
        <f t="shared" si="235"/>
        <v/>
      </c>
      <c r="AS36" s="52" t="str">
        <f t="shared" si="235"/>
        <v/>
      </c>
      <c r="AT36" s="52" t="str">
        <f t="shared" si="235"/>
        <v/>
      </c>
      <c r="AU36" s="52" t="str">
        <f t="shared" si="235"/>
        <v/>
      </c>
      <c r="AV36" s="52" t="str">
        <f t="shared" si="235"/>
        <v/>
      </c>
      <c r="AW36" s="52" t="str">
        <f t="shared" si="235"/>
        <v/>
      </c>
      <c r="AX36" s="52" t="str">
        <f t="shared" si="235"/>
        <v/>
      </c>
      <c r="AY36" s="52" t="str">
        <f t="shared" si="235"/>
        <v/>
      </c>
      <c r="AZ36" s="52" t="str">
        <f t="shared" si="235"/>
        <v/>
      </c>
      <c r="BA36" s="52" t="str">
        <f t="shared" si="235"/>
        <v/>
      </c>
      <c r="BB36" s="52" t="str">
        <f t="shared" si="235"/>
        <v/>
      </c>
      <c r="BC36" s="52" t="str">
        <f t="shared" si="235"/>
        <v/>
      </c>
      <c r="BD36" s="52" t="str">
        <f t="shared" si="235"/>
        <v/>
      </c>
      <c r="BE36" s="52" t="str">
        <f t="shared" si="235"/>
        <v/>
      </c>
      <c r="BF36" s="52" t="str">
        <f t="shared" si="235"/>
        <v/>
      </c>
      <c r="BG36" s="52" t="str">
        <f t="shared" si="235"/>
        <v/>
      </c>
      <c r="BH36" s="52" t="str">
        <f t="shared" si="235"/>
        <v/>
      </c>
      <c r="BI36" s="52" t="str">
        <f t="shared" si="235"/>
        <v/>
      </c>
      <c r="BJ36" s="52" t="str">
        <f t="shared" si="235"/>
        <v/>
      </c>
      <c r="BK36" s="52" t="str">
        <f t="shared" si="235"/>
        <v/>
      </c>
      <c r="BL36" s="52" t="str">
        <f t="shared" si="235"/>
        <v/>
      </c>
      <c r="BM36" s="52" t="str">
        <f t="shared" si="235"/>
        <v/>
      </c>
      <c r="BN36" s="52" t="str">
        <f t="shared" si="235"/>
        <v/>
      </c>
      <c r="BO36" s="52" t="str">
        <f t="shared" si="235"/>
        <v/>
      </c>
      <c r="BP36" s="52" t="str">
        <f t="shared" si="235"/>
        <v/>
      </c>
      <c r="BQ36" s="52" t="str">
        <f t="shared" si="235"/>
        <v/>
      </c>
      <c r="BR36" s="52" t="str">
        <f t="shared" si="235"/>
        <v/>
      </c>
      <c r="BS36" s="52" t="str">
        <f t="shared" si="235"/>
        <v/>
      </c>
      <c r="BT36" s="52" t="str">
        <f t="shared" si="235"/>
        <v/>
      </c>
      <c r="BU36" s="52" t="str">
        <f t="shared" si="235"/>
        <v/>
      </c>
      <c r="BV36" s="52" t="str">
        <f t="shared" si="235"/>
        <v/>
      </c>
      <c r="BW36" s="52" t="str">
        <f t="shared" si="235"/>
        <v/>
      </c>
      <c r="BX36" s="52" t="str">
        <f t="shared" si="235"/>
        <v/>
      </c>
      <c r="BY36" s="52" t="str">
        <f t="shared" si="235"/>
        <v/>
      </c>
      <c r="BZ36" s="52" t="str">
        <f t="shared" si="235"/>
        <v/>
      </c>
      <c r="CA36" s="52" t="str">
        <f t="shared" si="235"/>
        <v/>
      </c>
      <c r="CB36" s="52" t="str">
        <f t="shared" si="235"/>
        <v/>
      </c>
      <c r="CC36" s="52" t="str">
        <f t="shared" si="235"/>
        <v/>
      </c>
      <c r="CD36" s="52" t="str">
        <f t="shared" si="235"/>
        <v/>
      </c>
      <c r="CE36" s="52" t="str">
        <f t="shared" si="235"/>
        <v/>
      </c>
      <c r="CF36" s="52" t="str">
        <f t="shared" si="235"/>
        <v/>
      </c>
      <c r="CG36" s="52" t="str">
        <f t="shared" si="235"/>
        <v/>
      </c>
      <c r="CH36" s="52" t="str">
        <f t="shared" si="235"/>
        <v/>
      </c>
      <c r="CI36" s="52" t="str">
        <f t="shared" si="235"/>
        <v/>
      </c>
      <c r="CJ36" s="52" t="str">
        <f t="shared" si="235"/>
        <v/>
      </c>
      <c r="CK36" s="52" t="str">
        <f t="shared" si="235"/>
        <v/>
      </c>
      <c r="CL36" s="52" t="str">
        <f t="shared" si="235"/>
        <v/>
      </c>
      <c r="CM36" s="52" t="str">
        <f t="shared" si="235"/>
        <v/>
      </c>
      <c r="CN36" s="52" t="str">
        <f t="shared" si="235"/>
        <v/>
      </c>
      <c r="CO36" s="52" t="str">
        <f t="shared" si="235"/>
        <v/>
      </c>
      <c r="CP36" s="52" t="str">
        <f t="shared" si="235"/>
        <v/>
      </c>
      <c r="CQ36" s="52" t="str">
        <f t="shared" si="235"/>
        <v/>
      </c>
      <c r="CR36" s="52" t="str">
        <f t="shared" si="235"/>
        <v/>
      </c>
      <c r="CS36" s="52" t="str">
        <f t="shared" si="235"/>
        <v/>
      </c>
      <c r="CT36" s="52" t="str">
        <f t="shared" si="235"/>
        <v/>
      </c>
      <c r="CU36" s="52" t="str">
        <f t="shared" si="235"/>
        <v/>
      </c>
      <c r="CV36" s="52" t="str">
        <f t="shared" si="235"/>
        <v/>
      </c>
      <c r="CW36" s="52" t="str">
        <f t="shared" si="235"/>
        <v/>
      </c>
      <c r="CX36" s="52" t="str">
        <f t="shared" si="235"/>
        <v/>
      </c>
      <c r="CY36" s="52" t="str">
        <f t="shared" si="235"/>
        <v/>
      </c>
      <c r="CZ36" s="52" t="str">
        <f t="shared" si="235"/>
        <v/>
      </c>
      <c r="DA36" s="52" t="str">
        <f t="shared" si="235"/>
        <v/>
      </c>
      <c r="DB36" s="52" t="str">
        <f t="shared" ref="DB36:DR51" si="237">IF(ISNONTEXT($U36),DA36+$U36,"")</f>
        <v/>
      </c>
      <c r="DC36" s="52" t="str">
        <f t="shared" si="237"/>
        <v/>
      </c>
      <c r="DD36" s="52" t="str">
        <f t="shared" si="237"/>
        <v/>
      </c>
      <c r="DE36" s="52" t="str">
        <f t="shared" si="237"/>
        <v/>
      </c>
      <c r="DF36" s="52" t="str">
        <f t="shared" si="237"/>
        <v/>
      </c>
      <c r="DG36" s="52" t="str">
        <f t="shared" si="237"/>
        <v/>
      </c>
      <c r="DH36" s="52" t="str">
        <f t="shared" si="237"/>
        <v/>
      </c>
      <c r="DI36" s="52" t="str">
        <f t="shared" si="237"/>
        <v/>
      </c>
      <c r="DJ36" s="52" t="str">
        <f t="shared" si="237"/>
        <v/>
      </c>
      <c r="DK36" s="52" t="str">
        <f t="shared" si="237"/>
        <v/>
      </c>
      <c r="DL36" s="52" t="str">
        <f t="shared" si="237"/>
        <v/>
      </c>
      <c r="DM36" s="52" t="str">
        <f t="shared" si="237"/>
        <v/>
      </c>
      <c r="DN36" s="52" t="str">
        <f t="shared" si="237"/>
        <v/>
      </c>
      <c r="DO36" s="52" t="str">
        <f t="shared" si="237"/>
        <v/>
      </c>
      <c r="DP36" s="52" t="str">
        <f t="shared" si="237"/>
        <v/>
      </c>
      <c r="DQ36" s="52" t="str">
        <f t="shared" si="237"/>
        <v/>
      </c>
      <c r="DR36" s="52" t="str">
        <f t="shared" si="237"/>
        <v/>
      </c>
      <c r="DS36" s="179" t="e">
        <f t="shared" si="119"/>
        <v>#N/A</v>
      </c>
      <c r="DT36" s="179" t="e">
        <f t="shared" si="120"/>
        <v>#N/A</v>
      </c>
      <c r="DU36" s="179" t="e">
        <f t="shared" si="121"/>
        <v>#N/A</v>
      </c>
      <c r="DV36" s="179" t="e">
        <f t="shared" si="122"/>
        <v>#N/A</v>
      </c>
      <c r="DW36" s="179" t="e">
        <f t="shared" si="123"/>
        <v>#N/A</v>
      </c>
      <c r="DX36" s="179" t="e">
        <f t="shared" si="124"/>
        <v>#N/A</v>
      </c>
      <c r="DY36" s="179" t="e">
        <f t="shared" si="125"/>
        <v>#N/A</v>
      </c>
      <c r="DZ36" s="179" t="e">
        <f t="shared" si="126"/>
        <v>#N/A</v>
      </c>
      <c r="EA36" s="179" t="e">
        <f t="shared" si="127"/>
        <v>#N/A</v>
      </c>
      <c r="EB36" s="179" t="e">
        <f t="shared" si="128"/>
        <v>#N/A</v>
      </c>
      <c r="EC36" s="179" t="e">
        <f t="shared" si="129"/>
        <v>#N/A</v>
      </c>
      <c r="ED36" s="179" t="e">
        <f t="shared" si="130"/>
        <v>#N/A</v>
      </c>
      <c r="EE36" s="179" t="e">
        <f t="shared" si="131"/>
        <v>#N/A</v>
      </c>
      <c r="EF36" s="179" t="e">
        <f t="shared" si="132"/>
        <v>#N/A</v>
      </c>
      <c r="EG36" s="179" t="e">
        <f t="shared" si="133"/>
        <v>#N/A</v>
      </c>
      <c r="EH36" s="179" t="e">
        <f t="shared" si="134"/>
        <v>#N/A</v>
      </c>
      <c r="EI36" s="179" t="e">
        <f t="shared" si="135"/>
        <v>#N/A</v>
      </c>
      <c r="EJ36" s="179" t="e">
        <f t="shared" si="136"/>
        <v>#N/A</v>
      </c>
      <c r="EK36" s="179" t="e">
        <f t="shared" si="137"/>
        <v>#N/A</v>
      </c>
      <c r="EL36" s="179" t="e">
        <f t="shared" si="138"/>
        <v>#N/A</v>
      </c>
      <c r="EM36" s="179" t="e">
        <f t="shared" si="139"/>
        <v>#N/A</v>
      </c>
      <c r="EN36" s="179" t="e">
        <f t="shared" si="140"/>
        <v>#N/A</v>
      </c>
      <c r="EO36" s="179" t="e">
        <f t="shared" si="141"/>
        <v>#N/A</v>
      </c>
      <c r="EP36" s="179" t="e">
        <f t="shared" si="142"/>
        <v>#N/A</v>
      </c>
      <c r="EQ36" s="179" t="e">
        <f t="shared" si="143"/>
        <v>#N/A</v>
      </c>
      <c r="ER36" s="179" t="e">
        <f t="shared" si="144"/>
        <v>#N/A</v>
      </c>
      <c r="ES36" s="179" t="e">
        <f t="shared" si="145"/>
        <v>#N/A</v>
      </c>
      <c r="ET36" s="179" t="e">
        <f t="shared" si="146"/>
        <v>#N/A</v>
      </c>
      <c r="EU36" s="179" t="e">
        <f t="shared" si="147"/>
        <v>#N/A</v>
      </c>
      <c r="EV36" s="179" t="e">
        <f t="shared" si="148"/>
        <v>#N/A</v>
      </c>
      <c r="EW36" s="179" t="e">
        <f t="shared" si="149"/>
        <v>#N/A</v>
      </c>
      <c r="EX36" s="179" t="e">
        <f t="shared" si="150"/>
        <v>#N/A</v>
      </c>
      <c r="EY36" s="179" t="e">
        <f t="shared" si="151"/>
        <v>#N/A</v>
      </c>
      <c r="EZ36" s="179" t="e">
        <f t="shared" si="152"/>
        <v>#N/A</v>
      </c>
      <c r="FA36" s="179" t="e">
        <f t="shared" si="153"/>
        <v>#N/A</v>
      </c>
      <c r="FB36" s="179" t="e">
        <f t="shared" si="154"/>
        <v>#N/A</v>
      </c>
      <c r="FC36" s="179" t="e">
        <f t="shared" si="155"/>
        <v>#N/A</v>
      </c>
      <c r="FD36" s="179" t="e">
        <f t="shared" si="156"/>
        <v>#N/A</v>
      </c>
      <c r="FE36" s="179" t="e">
        <f t="shared" si="157"/>
        <v>#N/A</v>
      </c>
      <c r="FF36" s="179" t="e">
        <f t="shared" si="158"/>
        <v>#N/A</v>
      </c>
      <c r="FG36" s="179" t="e">
        <f t="shared" si="159"/>
        <v>#N/A</v>
      </c>
      <c r="FH36" s="179" t="e">
        <f t="shared" si="160"/>
        <v>#N/A</v>
      </c>
      <c r="FI36" s="179" t="e">
        <f t="shared" si="161"/>
        <v>#N/A</v>
      </c>
      <c r="FJ36" s="179" t="e">
        <f t="shared" si="162"/>
        <v>#N/A</v>
      </c>
      <c r="FK36" s="179" t="e">
        <f t="shared" si="163"/>
        <v>#N/A</v>
      </c>
      <c r="FL36" s="179" t="e">
        <f t="shared" si="164"/>
        <v>#N/A</v>
      </c>
      <c r="FM36" s="179" t="e">
        <f t="shared" si="165"/>
        <v>#N/A</v>
      </c>
      <c r="FN36" s="179" t="e">
        <f t="shared" si="166"/>
        <v>#N/A</v>
      </c>
      <c r="FO36" s="179" t="e">
        <f t="shared" si="167"/>
        <v>#N/A</v>
      </c>
      <c r="FP36" s="179" t="e">
        <f t="shared" si="168"/>
        <v>#N/A</v>
      </c>
      <c r="FQ36" s="179" t="e">
        <f t="shared" si="169"/>
        <v>#N/A</v>
      </c>
      <c r="FR36" s="179" t="e">
        <f t="shared" si="170"/>
        <v>#N/A</v>
      </c>
      <c r="FS36" s="179" t="e">
        <f t="shared" si="171"/>
        <v>#N/A</v>
      </c>
      <c r="FT36" s="179" t="e">
        <f t="shared" si="172"/>
        <v>#N/A</v>
      </c>
      <c r="FU36" s="179" t="e">
        <f t="shared" si="173"/>
        <v>#N/A</v>
      </c>
      <c r="FV36" s="179" t="e">
        <f t="shared" si="174"/>
        <v>#N/A</v>
      </c>
      <c r="FW36" s="179" t="e">
        <f t="shared" si="175"/>
        <v>#N/A</v>
      </c>
      <c r="FX36" s="179" t="e">
        <f t="shared" si="176"/>
        <v>#N/A</v>
      </c>
      <c r="FY36" s="179" t="e">
        <f t="shared" si="177"/>
        <v>#N/A</v>
      </c>
      <c r="FZ36" s="179" t="e">
        <f t="shared" si="178"/>
        <v>#N/A</v>
      </c>
      <c r="GA36" s="179" t="e">
        <f t="shared" si="179"/>
        <v>#N/A</v>
      </c>
      <c r="GB36" s="179" t="e">
        <f t="shared" si="180"/>
        <v>#N/A</v>
      </c>
      <c r="GC36" s="179" t="e">
        <f t="shared" si="181"/>
        <v>#N/A</v>
      </c>
      <c r="GD36" s="179" t="e">
        <f t="shared" si="182"/>
        <v>#N/A</v>
      </c>
      <c r="GE36" s="179" t="e">
        <f t="shared" si="183"/>
        <v>#N/A</v>
      </c>
      <c r="GF36" s="179" t="e">
        <f t="shared" si="184"/>
        <v>#N/A</v>
      </c>
      <c r="GG36" s="179" t="e">
        <f t="shared" si="185"/>
        <v>#N/A</v>
      </c>
      <c r="GH36" s="179" t="e">
        <f t="shared" si="186"/>
        <v>#N/A</v>
      </c>
      <c r="GI36" s="179" t="e">
        <f t="shared" si="187"/>
        <v>#N/A</v>
      </c>
      <c r="GJ36" s="179" t="e">
        <f t="shared" si="188"/>
        <v>#N/A</v>
      </c>
      <c r="GK36" s="179" t="e">
        <f t="shared" si="189"/>
        <v>#N/A</v>
      </c>
      <c r="GL36" s="179" t="e">
        <f t="shared" si="190"/>
        <v>#N/A</v>
      </c>
      <c r="GM36" s="179" t="e">
        <f t="shared" si="191"/>
        <v>#N/A</v>
      </c>
      <c r="GN36" s="179" t="e">
        <f t="shared" si="192"/>
        <v>#N/A</v>
      </c>
      <c r="GO36" s="179" t="e">
        <f t="shared" si="193"/>
        <v>#N/A</v>
      </c>
      <c r="GP36" s="179" t="e">
        <f t="shared" si="194"/>
        <v>#N/A</v>
      </c>
      <c r="GQ36" s="179" t="e">
        <f t="shared" si="195"/>
        <v>#N/A</v>
      </c>
      <c r="GR36" s="179" t="e">
        <f t="shared" si="196"/>
        <v>#N/A</v>
      </c>
      <c r="GS36" s="179" t="e">
        <f t="shared" si="197"/>
        <v>#N/A</v>
      </c>
      <c r="GT36" s="179" t="e">
        <f t="shared" si="198"/>
        <v>#N/A</v>
      </c>
      <c r="GU36" s="179" t="e">
        <f t="shared" si="199"/>
        <v>#N/A</v>
      </c>
      <c r="GV36" s="179" t="e">
        <f t="shared" si="200"/>
        <v>#N/A</v>
      </c>
      <c r="GW36" s="179" t="e">
        <f t="shared" si="201"/>
        <v>#N/A</v>
      </c>
      <c r="GX36" s="179" t="e">
        <f t="shared" si="202"/>
        <v>#N/A</v>
      </c>
      <c r="GY36" s="179" t="e">
        <f t="shared" si="203"/>
        <v>#N/A</v>
      </c>
      <c r="GZ36" s="179" t="e">
        <f t="shared" si="204"/>
        <v>#N/A</v>
      </c>
      <c r="HA36" s="179" t="e">
        <f t="shared" si="205"/>
        <v>#N/A</v>
      </c>
      <c r="HB36" s="179" t="e">
        <f t="shared" si="206"/>
        <v>#N/A</v>
      </c>
      <c r="HC36" s="179" t="e">
        <f t="shared" si="207"/>
        <v>#N/A</v>
      </c>
      <c r="HD36" s="179" t="e">
        <f t="shared" si="208"/>
        <v>#N/A</v>
      </c>
      <c r="HE36" s="179" t="e">
        <f t="shared" si="209"/>
        <v>#N/A</v>
      </c>
      <c r="HF36" s="179" t="e">
        <f t="shared" si="210"/>
        <v>#N/A</v>
      </c>
      <c r="HG36" s="179" t="e">
        <f t="shared" si="211"/>
        <v>#N/A</v>
      </c>
      <c r="HH36" s="179" t="e">
        <f t="shared" si="212"/>
        <v>#N/A</v>
      </c>
      <c r="HI36" s="179" t="e">
        <f t="shared" si="213"/>
        <v>#N/A</v>
      </c>
      <c r="HJ36" s="179" t="e">
        <f t="shared" si="214"/>
        <v>#N/A</v>
      </c>
      <c r="HK36" s="179" t="e">
        <f t="shared" si="215"/>
        <v>#N/A</v>
      </c>
      <c r="HL36" s="179" t="e">
        <f t="shared" si="216"/>
        <v>#N/A</v>
      </c>
      <c r="HM36" s="179" t="e">
        <f t="shared" si="217"/>
        <v>#N/A</v>
      </c>
      <c r="HN36" s="179" t="e">
        <f t="shared" si="218"/>
        <v>#N/A</v>
      </c>
      <c r="HO36" s="179" t="e">
        <f t="shared" si="219"/>
        <v>#N/A</v>
      </c>
    </row>
    <row r="37" spans="1:223" hidden="1" x14ac:dyDescent="0.25">
      <c r="A37" s="4">
        <v>34</v>
      </c>
      <c r="B37" s="103"/>
      <c r="C37" s="103"/>
      <c r="D37" s="103"/>
      <c r="E37" s="38" t="str">
        <f t="shared" si="8"/>
        <v/>
      </c>
      <c r="F37" s="38" t="str">
        <f t="shared" si="9"/>
        <v/>
      </c>
      <c r="G37" s="81" t="str">
        <f t="shared" si="10"/>
        <v/>
      </c>
      <c r="H37" s="24"/>
      <c r="I37" s="61"/>
      <c r="J37" s="82" t="str">
        <f>IF(AND(B37&gt;0,C37&gt;0,D37&gt;0,NOT(ISBLANK(H37))),(D37-B37)*VLOOKUP(H37,VLookups!$A$2:$B$8,2,FALSE),"")</f>
        <v/>
      </c>
      <c r="K37" s="83" t="str">
        <f t="shared" si="11"/>
        <v/>
      </c>
      <c r="L37" s="103"/>
      <c r="M37" s="34" t="str">
        <f>IF(AND(L37&gt;0,C37&gt;0,J37&gt;0,NOT(ISBLANK(H37))),ABS(VLOOKUP($L$1,VLookups!$A$38:$B$39,2,FALSE)-_xlfn.NORM.DIST(L37,G37,J37,TRUE)),"")</f>
        <v/>
      </c>
      <c r="N37" s="102" t="str">
        <f>IF(AND($B37&gt;0,$C37&gt;0,$D37&gt;0,NOT(ISBLANK($H37))),_xlfn.NORM.INV(ABS(VLOOKUP($L$1,VLookups!$A$38:$B$39,2,FALSE)-N$3),$G37,$J37),"")</f>
        <v/>
      </c>
      <c r="O37" s="101" t="str">
        <f>IF(AND($B37&gt;0,$C37&gt;0,$D37&gt;0,NOT(ISBLANK($H37))),_xlfn.NORM.INV(ABS(VLOOKUP($L$1,VLookups!$A$38:$B$39,2,FALSE)-O$3),$G37,$J37),"")</f>
        <v/>
      </c>
      <c r="P37" s="102" t="str">
        <f>IF(AND($B37&gt;0,$C37&gt;0,$D37&gt;0,NOT(ISBLANK($H37))),_xlfn.NORM.INV(ABS(VLOOKUP($L$1,VLookups!$A$38:$B$39,2,FALSE)-P$3),$G37,$J37),"")</f>
        <v/>
      </c>
      <c r="Q37" s="101" t="str">
        <f>IF(AND($B37&gt;0,$C37&gt;0,$D37&gt;0,NOT(ISBLANK($H37))),_xlfn.NORM.INV(ABS(VLOOKUP($L$1,VLookups!$A$38:$B$39,2,FALSE)-Q$3),$G37,$J37),"")</f>
        <v/>
      </c>
      <c r="R37" s="102" t="str">
        <f>IF(AND($B37&gt;0,$C37&gt;0,$D37&gt;0,NOT(ISBLANK($H37))),_xlfn.NORM.INV(ABS(VLOOKUP($L$1,VLookups!$A$38:$B$39,2,FALSE)-R$3),$G37,$J37),"")</f>
        <v/>
      </c>
      <c r="S37" s="101" t="str">
        <f>IF(AND($B37&gt;0,$C37&gt;0,$D37&gt;0,NOT(ISBLANK($H37))),_xlfn.NORM.INV(ABS(VLOOKUP($L$1,VLookups!$A$38:$B$39,2,FALSE)-S$3),$G37,$J37),"")</f>
        <v/>
      </c>
      <c r="T37" s="5"/>
      <c r="U37" s="178" t="str">
        <f t="shared" si="12"/>
        <v/>
      </c>
      <c r="V37" s="52" t="str">
        <f t="shared" si="233"/>
        <v/>
      </c>
      <c r="W37" s="52" t="str">
        <f t="shared" si="233"/>
        <v/>
      </c>
      <c r="X37" s="52" t="str">
        <f t="shared" si="233"/>
        <v/>
      </c>
      <c r="Y37" s="52" t="str">
        <f t="shared" si="233"/>
        <v/>
      </c>
      <c r="Z37" s="52" t="str">
        <f t="shared" si="233"/>
        <v/>
      </c>
      <c r="AA37" s="52" t="str">
        <f t="shared" si="233"/>
        <v/>
      </c>
      <c r="AB37" s="52" t="str">
        <f t="shared" si="233"/>
        <v/>
      </c>
      <c r="AC37" s="52" t="str">
        <f t="shared" si="233"/>
        <v/>
      </c>
      <c r="AD37" s="52" t="str">
        <f t="shared" si="233"/>
        <v/>
      </c>
      <c r="AE37" s="52" t="str">
        <f t="shared" si="233"/>
        <v/>
      </c>
      <c r="AF37" s="52" t="str">
        <f t="shared" si="233"/>
        <v/>
      </c>
      <c r="AG37" s="52" t="str">
        <f t="shared" si="233"/>
        <v/>
      </c>
      <c r="AH37" s="52" t="str">
        <f t="shared" si="233"/>
        <v/>
      </c>
      <c r="AI37" s="52" t="str">
        <f t="shared" si="233"/>
        <v/>
      </c>
      <c r="AJ37" s="52" t="str">
        <f t="shared" si="233"/>
        <v/>
      </c>
      <c r="AK37" s="52" t="str">
        <f t="shared" si="233"/>
        <v/>
      </c>
      <c r="AL37" s="52" t="str">
        <f t="shared" si="233"/>
        <v/>
      </c>
      <c r="AM37" s="52" t="str">
        <f t="shared" si="233"/>
        <v/>
      </c>
      <c r="AN37" s="52" t="str">
        <f t="shared" si="233"/>
        <v/>
      </c>
      <c r="AO37" s="52" t="str">
        <f t="shared" si="233"/>
        <v/>
      </c>
      <c r="AP37" s="52" t="str">
        <f t="shared" si="14"/>
        <v/>
      </c>
      <c r="AQ37" s="52" t="str">
        <f t="shared" ref="AQ37:DB40" si="238">IF(ISNONTEXT($U37),AP37+$U37,"")</f>
        <v/>
      </c>
      <c r="AR37" s="52" t="str">
        <f t="shared" si="238"/>
        <v/>
      </c>
      <c r="AS37" s="52" t="str">
        <f t="shared" si="238"/>
        <v/>
      </c>
      <c r="AT37" s="52" t="str">
        <f t="shared" si="238"/>
        <v/>
      </c>
      <c r="AU37" s="52" t="str">
        <f t="shared" si="238"/>
        <v/>
      </c>
      <c r="AV37" s="52" t="str">
        <f t="shared" si="238"/>
        <v/>
      </c>
      <c r="AW37" s="52" t="str">
        <f t="shared" si="238"/>
        <v/>
      </c>
      <c r="AX37" s="52" t="str">
        <f t="shared" si="238"/>
        <v/>
      </c>
      <c r="AY37" s="52" t="str">
        <f t="shared" si="238"/>
        <v/>
      </c>
      <c r="AZ37" s="52" t="str">
        <f t="shared" si="238"/>
        <v/>
      </c>
      <c r="BA37" s="52" t="str">
        <f t="shared" si="238"/>
        <v/>
      </c>
      <c r="BB37" s="52" t="str">
        <f t="shared" si="238"/>
        <v/>
      </c>
      <c r="BC37" s="52" t="str">
        <f t="shared" si="238"/>
        <v/>
      </c>
      <c r="BD37" s="52" t="str">
        <f t="shared" si="238"/>
        <v/>
      </c>
      <c r="BE37" s="52" t="str">
        <f t="shared" si="238"/>
        <v/>
      </c>
      <c r="BF37" s="52" t="str">
        <f t="shared" si="238"/>
        <v/>
      </c>
      <c r="BG37" s="52" t="str">
        <f t="shared" si="238"/>
        <v/>
      </c>
      <c r="BH37" s="52" t="str">
        <f t="shared" si="238"/>
        <v/>
      </c>
      <c r="BI37" s="52" t="str">
        <f t="shared" si="238"/>
        <v/>
      </c>
      <c r="BJ37" s="52" t="str">
        <f t="shared" si="238"/>
        <v/>
      </c>
      <c r="BK37" s="52" t="str">
        <f t="shared" si="238"/>
        <v/>
      </c>
      <c r="BL37" s="52" t="str">
        <f t="shared" si="238"/>
        <v/>
      </c>
      <c r="BM37" s="52" t="str">
        <f t="shared" si="238"/>
        <v/>
      </c>
      <c r="BN37" s="52" t="str">
        <f t="shared" si="238"/>
        <v/>
      </c>
      <c r="BO37" s="52" t="str">
        <f t="shared" si="238"/>
        <v/>
      </c>
      <c r="BP37" s="52" t="str">
        <f t="shared" si="238"/>
        <v/>
      </c>
      <c r="BQ37" s="52" t="str">
        <f t="shared" si="238"/>
        <v/>
      </c>
      <c r="BR37" s="52" t="str">
        <f t="shared" si="238"/>
        <v/>
      </c>
      <c r="BS37" s="52" t="str">
        <f t="shared" si="238"/>
        <v/>
      </c>
      <c r="BT37" s="52" t="str">
        <f t="shared" si="238"/>
        <v/>
      </c>
      <c r="BU37" s="52" t="str">
        <f t="shared" si="238"/>
        <v/>
      </c>
      <c r="BV37" s="52" t="str">
        <f t="shared" si="238"/>
        <v/>
      </c>
      <c r="BW37" s="52" t="str">
        <f t="shared" si="238"/>
        <v/>
      </c>
      <c r="BX37" s="52" t="str">
        <f t="shared" si="238"/>
        <v/>
      </c>
      <c r="BY37" s="52" t="str">
        <f t="shared" si="238"/>
        <v/>
      </c>
      <c r="BZ37" s="52" t="str">
        <f t="shared" si="238"/>
        <v/>
      </c>
      <c r="CA37" s="52" t="str">
        <f t="shared" si="238"/>
        <v/>
      </c>
      <c r="CB37" s="52" t="str">
        <f t="shared" si="238"/>
        <v/>
      </c>
      <c r="CC37" s="52" t="str">
        <f t="shared" si="238"/>
        <v/>
      </c>
      <c r="CD37" s="52" t="str">
        <f t="shared" si="238"/>
        <v/>
      </c>
      <c r="CE37" s="52" t="str">
        <f t="shared" si="238"/>
        <v/>
      </c>
      <c r="CF37" s="52" t="str">
        <f t="shared" si="238"/>
        <v/>
      </c>
      <c r="CG37" s="52" t="str">
        <f t="shared" si="238"/>
        <v/>
      </c>
      <c r="CH37" s="52" t="str">
        <f t="shared" si="238"/>
        <v/>
      </c>
      <c r="CI37" s="52" t="str">
        <f t="shared" si="238"/>
        <v/>
      </c>
      <c r="CJ37" s="52" t="str">
        <f t="shared" si="238"/>
        <v/>
      </c>
      <c r="CK37" s="52" t="str">
        <f t="shared" si="238"/>
        <v/>
      </c>
      <c r="CL37" s="52" t="str">
        <f t="shared" si="238"/>
        <v/>
      </c>
      <c r="CM37" s="52" t="str">
        <f t="shared" si="238"/>
        <v/>
      </c>
      <c r="CN37" s="52" t="str">
        <f t="shared" si="238"/>
        <v/>
      </c>
      <c r="CO37" s="52" t="str">
        <f t="shared" si="238"/>
        <v/>
      </c>
      <c r="CP37" s="52" t="str">
        <f t="shared" si="238"/>
        <v/>
      </c>
      <c r="CQ37" s="52" t="str">
        <f t="shared" si="238"/>
        <v/>
      </c>
      <c r="CR37" s="52" t="str">
        <f t="shared" si="238"/>
        <v/>
      </c>
      <c r="CS37" s="52" t="str">
        <f t="shared" si="238"/>
        <v/>
      </c>
      <c r="CT37" s="52" t="str">
        <f t="shared" si="238"/>
        <v/>
      </c>
      <c r="CU37" s="52" t="str">
        <f t="shared" si="238"/>
        <v/>
      </c>
      <c r="CV37" s="52" t="str">
        <f t="shared" si="238"/>
        <v/>
      </c>
      <c r="CW37" s="52" t="str">
        <f t="shared" si="238"/>
        <v/>
      </c>
      <c r="CX37" s="52" t="str">
        <f t="shared" si="238"/>
        <v/>
      </c>
      <c r="CY37" s="52" t="str">
        <f t="shared" si="238"/>
        <v/>
      </c>
      <c r="CZ37" s="52" t="str">
        <f t="shared" si="238"/>
        <v/>
      </c>
      <c r="DA37" s="52" t="str">
        <f t="shared" si="238"/>
        <v/>
      </c>
      <c r="DB37" s="52" t="str">
        <f t="shared" si="238"/>
        <v/>
      </c>
      <c r="DC37" s="52" t="str">
        <f t="shared" si="237"/>
        <v/>
      </c>
      <c r="DD37" s="52" t="str">
        <f t="shared" si="237"/>
        <v/>
      </c>
      <c r="DE37" s="52" t="str">
        <f t="shared" si="237"/>
        <v/>
      </c>
      <c r="DF37" s="52" t="str">
        <f t="shared" si="237"/>
        <v/>
      </c>
      <c r="DG37" s="52" t="str">
        <f t="shared" si="237"/>
        <v/>
      </c>
      <c r="DH37" s="52" t="str">
        <f t="shared" si="237"/>
        <v/>
      </c>
      <c r="DI37" s="52" t="str">
        <f t="shared" si="237"/>
        <v/>
      </c>
      <c r="DJ37" s="52" t="str">
        <f t="shared" si="237"/>
        <v/>
      </c>
      <c r="DK37" s="52" t="str">
        <f t="shared" si="237"/>
        <v/>
      </c>
      <c r="DL37" s="52" t="str">
        <f t="shared" si="237"/>
        <v/>
      </c>
      <c r="DM37" s="52" t="str">
        <f t="shared" si="237"/>
        <v/>
      </c>
      <c r="DN37" s="52" t="str">
        <f t="shared" si="237"/>
        <v/>
      </c>
      <c r="DO37" s="52" t="str">
        <f t="shared" si="237"/>
        <v/>
      </c>
      <c r="DP37" s="52" t="str">
        <f t="shared" si="237"/>
        <v/>
      </c>
      <c r="DQ37" s="52" t="str">
        <f t="shared" si="237"/>
        <v/>
      </c>
      <c r="DR37" s="52" t="str">
        <f t="shared" si="237"/>
        <v/>
      </c>
      <c r="DS37" s="179" t="e">
        <f t="shared" si="119"/>
        <v>#N/A</v>
      </c>
      <c r="DT37" s="179" t="e">
        <f t="shared" si="120"/>
        <v>#N/A</v>
      </c>
      <c r="DU37" s="179" t="e">
        <f t="shared" si="121"/>
        <v>#N/A</v>
      </c>
      <c r="DV37" s="179" t="e">
        <f t="shared" si="122"/>
        <v>#N/A</v>
      </c>
      <c r="DW37" s="179" t="e">
        <f t="shared" si="123"/>
        <v>#N/A</v>
      </c>
      <c r="DX37" s="179" t="e">
        <f t="shared" si="124"/>
        <v>#N/A</v>
      </c>
      <c r="DY37" s="179" t="e">
        <f t="shared" si="125"/>
        <v>#N/A</v>
      </c>
      <c r="DZ37" s="179" t="e">
        <f t="shared" si="126"/>
        <v>#N/A</v>
      </c>
      <c r="EA37" s="179" t="e">
        <f t="shared" si="127"/>
        <v>#N/A</v>
      </c>
      <c r="EB37" s="179" t="e">
        <f t="shared" si="128"/>
        <v>#N/A</v>
      </c>
      <c r="EC37" s="179" t="e">
        <f t="shared" si="129"/>
        <v>#N/A</v>
      </c>
      <c r="ED37" s="179" t="e">
        <f t="shared" si="130"/>
        <v>#N/A</v>
      </c>
      <c r="EE37" s="179" t="e">
        <f t="shared" si="131"/>
        <v>#N/A</v>
      </c>
      <c r="EF37" s="179" t="e">
        <f t="shared" si="132"/>
        <v>#N/A</v>
      </c>
      <c r="EG37" s="179" t="e">
        <f t="shared" si="133"/>
        <v>#N/A</v>
      </c>
      <c r="EH37" s="179" t="e">
        <f t="shared" si="134"/>
        <v>#N/A</v>
      </c>
      <c r="EI37" s="179" t="e">
        <f t="shared" si="135"/>
        <v>#N/A</v>
      </c>
      <c r="EJ37" s="179" t="e">
        <f t="shared" si="136"/>
        <v>#N/A</v>
      </c>
      <c r="EK37" s="179" t="e">
        <f t="shared" si="137"/>
        <v>#N/A</v>
      </c>
      <c r="EL37" s="179" t="e">
        <f t="shared" si="138"/>
        <v>#N/A</v>
      </c>
      <c r="EM37" s="179" t="e">
        <f t="shared" si="139"/>
        <v>#N/A</v>
      </c>
      <c r="EN37" s="179" t="e">
        <f t="shared" si="140"/>
        <v>#N/A</v>
      </c>
      <c r="EO37" s="179" t="e">
        <f t="shared" si="141"/>
        <v>#N/A</v>
      </c>
      <c r="EP37" s="179" t="e">
        <f t="shared" si="142"/>
        <v>#N/A</v>
      </c>
      <c r="EQ37" s="179" t="e">
        <f t="shared" si="143"/>
        <v>#N/A</v>
      </c>
      <c r="ER37" s="179" t="e">
        <f t="shared" si="144"/>
        <v>#N/A</v>
      </c>
      <c r="ES37" s="179" t="e">
        <f t="shared" si="145"/>
        <v>#N/A</v>
      </c>
      <c r="ET37" s="179" t="e">
        <f t="shared" si="146"/>
        <v>#N/A</v>
      </c>
      <c r="EU37" s="179" t="e">
        <f t="shared" si="147"/>
        <v>#N/A</v>
      </c>
      <c r="EV37" s="179" t="e">
        <f t="shared" si="148"/>
        <v>#N/A</v>
      </c>
      <c r="EW37" s="179" t="e">
        <f t="shared" si="149"/>
        <v>#N/A</v>
      </c>
      <c r="EX37" s="179" t="e">
        <f t="shared" si="150"/>
        <v>#N/A</v>
      </c>
      <c r="EY37" s="179" t="e">
        <f t="shared" si="151"/>
        <v>#N/A</v>
      </c>
      <c r="EZ37" s="179" t="e">
        <f t="shared" si="152"/>
        <v>#N/A</v>
      </c>
      <c r="FA37" s="179" t="e">
        <f t="shared" si="153"/>
        <v>#N/A</v>
      </c>
      <c r="FB37" s="179" t="e">
        <f t="shared" si="154"/>
        <v>#N/A</v>
      </c>
      <c r="FC37" s="179" t="e">
        <f t="shared" si="155"/>
        <v>#N/A</v>
      </c>
      <c r="FD37" s="179" t="e">
        <f t="shared" si="156"/>
        <v>#N/A</v>
      </c>
      <c r="FE37" s="179" t="e">
        <f t="shared" si="157"/>
        <v>#N/A</v>
      </c>
      <c r="FF37" s="179" t="e">
        <f t="shared" si="158"/>
        <v>#N/A</v>
      </c>
      <c r="FG37" s="179" t="e">
        <f t="shared" si="159"/>
        <v>#N/A</v>
      </c>
      <c r="FH37" s="179" t="e">
        <f t="shared" si="160"/>
        <v>#N/A</v>
      </c>
      <c r="FI37" s="179" t="e">
        <f t="shared" si="161"/>
        <v>#N/A</v>
      </c>
      <c r="FJ37" s="179" t="e">
        <f t="shared" si="162"/>
        <v>#N/A</v>
      </c>
      <c r="FK37" s="179" t="e">
        <f t="shared" si="163"/>
        <v>#N/A</v>
      </c>
      <c r="FL37" s="179" t="e">
        <f t="shared" si="164"/>
        <v>#N/A</v>
      </c>
      <c r="FM37" s="179" t="e">
        <f t="shared" si="165"/>
        <v>#N/A</v>
      </c>
      <c r="FN37" s="179" t="e">
        <f t="shared" si="166"/>
        <v>#N/A</v>
      </c>
      <c r="FO37" s="179" t="e">
        <f t="shared" si="167"/>
        <v>#N/A</v>
      </c>
      <c r="FP37" s="179" t="e">
        <f t="shared" si="168"/>
        <v>#N/A</v>
      </c>
      <c r="FQ37" s="179" t="e">
        <f t="shared" si="169"/>
        <v>#N/A</v>
      </c>
      <c r="FR37" s="179" t="e">
        <f t="shared" si="170"/>
        <v>#N/A</v>
      </c>
      <c r="FS37" s="179" t="e">
        <f t="shared" si="171"/>
        <v>#N/A</v>
      </c>
      <c r="FT37" s="179" t="e">
        <f t="shared" si="172"/>
        <v>#N/A</v>
      </c>
      <c r="FU37" s="179" t="e">
        <f t="shared" si="173"/>
        <v>#N/A</v>
      </c>
      <c r="FV37" s="179" t="e">
        <f t="shared" si="174"/>
        <v>#N/A</v>
      </c>
      <c r="FW37" s="179" t="e">
        <f t="shared" si="175"/>
        <v>#N/A</v>
      </c>
      <c r="FX37" s="179" t="e">
        <f t="shared" si="176"/>
        <v>#N/A</v>
      </c>
      <c r="FY37" s="179" t="e">
        <f t="shared" si="177"/>
        <v>#N/A</v>
      </c>
      <c r="FZ37" s="179" t="e">
        <f t="shared" si="178"/>
        <v>#N/A</v>
      </c>
      <c r="GA37" s="179" t="e">
        <f t="shared" si="179"/>
        <v>#N/A</v>
      </c>
      <c r="GB37" s="179" t="e">
        <f t="shared" si="180"/>
        <v>#N/A</v>
      </c>
      <c r="GC37" s="179" t="e">
        <f t="shared" si="181"/>
        <v>#N/A</v>
      </c>
      <c r="GD37" s="179" t="e">
        <f t="shared" si="182"/>
        <v>#N/A</v>
      </c>
      <c r="GE37" s="179" t="e">
        <f t="shared" si="183"/>
        <v>#N/A</v>
      </c>
      <c r="GF37" s="179" t="e">
        <f t="shared" si="184"/>
        <v>#N/A</v>
      </c>
      <c r="GG37" s="179" t="e">
        <f t="shared" si="185"/>
        <v>#N/A</v>
      </c>
      <c r="GH37" s="179" t="e">
        <f t="shared" si="186"/>
        <v>#N/A</v>
      </c>
      <c r="GI37" s="179" t="e">
        <f t="shared" si="187"/>
        <v>#N/A</v>
      </c>
      <c r="GJ37" s="179" t="e">
        <f t="shared" si="188"/>
        <v>#N/A</v>
      </c>
      <c r="GK37" s="179" t="e">
        <f t="shared" si="189"/>
        <v>#N/A</v>
      </c>
      <c r="GL37" s="179" t="e">
        <f t="shared" si="190"/>
        <v>#N/A</v>
      </c>
      <c r="GM37" s="179" t="e">
        <f t="shared" si="191"/>
        <v>#N/A</v>
      </c>
      <c r="GN37" s="179" t="e">
        <f t="shared" si="192"/>
        <v>#N/A</v>
      </c>
      <c r="GO37" s="179" t="e">
        <f t="shared" si="193"/>
        <v>#N/A</v>
      </c>
      <c r="GP37" s="179" t="e">
        <f t="shared" si="194"/>
        <v>#N/A</v>
      </c>
      <c r="GQ37" s="179" t="e">
        <f t="shared" si="195"/>
        <v>#N/A</v>
      </c>
      <c r="GR37" s="179" t="e">
        <f t="shared" si="196"/>
        <v>#N/A</v>
      </c>
      <c r="GS37" s="179" t="e">
        <f t="shared" si="197"/>
        <v>#N/A</v>
      </c>
      <c r="GT37" s="179" t="e">
        <f t="shared" si="198"/>
        <v>#N/A</v>
      </c>
      <c r="GU37" s="179" t="e">
        <f t="shared" si="199"/>
        <v>#N/A</v>
      </c>
      <c r="GV37" s="179" t="e">
        <f t="shared" si="200"/>
        <v>#N/A</v>
      </c>
      <c r="GW37" s="179" t="e">
        <f t="shared" si="201"/>
        <v>#N/A</v>
      </c>
      <c r="GX37" s="179" t="e">
        <f t="shared" si="202"/>
        <v>#N/A</v>
      </c>
      <c r="GY37" s="179" t="e">
        <f t="shared" si="203"/>
        <v>#N/A</v>
      </c>
      <c r="GZ37" s="179" t="e">
        <f t="shared" si="204"/>
        <v>#N/A</v>
      </c>
      <c r="HA37" s="179" t="e">
        <f t="shared" si="205"/>
        <v>#N/A</v>
      </c>
      <c r="HB37" s="179" t="e">
        <f t="shared" si="206"/>
        <v>#N/A</v>
      </c>
      <c r="HC37" s="179" t="e">
        <f t="shared" si="207"/>
        <v>#N/A</v>
      </c>
      <c r="HD37" s="179" t="e">
        <f t="shared" si="208"/>
        <v>#N/A</v>
      </c>
      <c r="HE37" s="179" t="e">
        <f t="shared" si="209"/>
        <v>#N/A</v>
      </c>
      <c r="HF37" s="179" t="e">
        <f t="shared" si="210"/>
        <v>#N/A</v>
      </c>
      <c r="HG37" s="179" t="e">
        <f t="shared" si="211"/>
        <v>#N/A</v>
      </c>
      <c r="HH37" s="179" t="e">
        <f t="shared" si="212"/>
        <v>#N/A</v>
      </c>
      <c r="HI37" s="179" t="e">
        <f t="shared" si="213"/>
        <v>#N/A</v>
      </c>
      <c r="HJ37" s="179" t="e">
        <f t="shared" si="214"/>
        <v>#N/A</v>
      </c>
      <c r="HK37" s="179" t="e">
        <f t="shared" si="215"/>
        <v>#N/A</v>
      </c>
      <c r="HL37" s="179" t="e">
        <f t="shared" si="216"/>
        <v>#N/A</v>
      </c>
      <c r="HM37" s="179" t="e">
        <f t="shared" si="217"/>
        <v>#N/A</v>
      </c>
      <c r="HN37" s="179" t="e">
        <f t="shared" si="218"/>
        <v>#N/A</v>
      </c>
      <c r="HO37" s="179" t="e">
        <f t="shared" si="219"/>
        <v>#N/A</v>
      </c>
    </row>
    <row r="38" spans="1:223" hidden="1" x14ac:dyDescent="0.25">
      <c r="A38" s="4">
        <v>35</v>
      </c>
      <c r="B38" s="103"/>
      <c r="C38" s="103"/>
      <c r="D38" s="103"/>
      <c r="E38" s="38" t="str">
        <f t="shared" si="8"/>
        <v/>
      </c>
      <c r="F38" s="38" t="str">
        <f t="shared" si="9"/>
        <v/>
      </c>
      <c r="G38" s="81" t="str">
        <f t="shared" si="10"/>
        <v/>
      </c>
      <c r="H38" s="24"/>
      <c r="I38" s="61"/>
      <c r="J38" s="82" t="str">
        <f>IF(AND(B38&gt;0,C38&gt;0,D38&gt;0,NOT(ISBLANK(H38))),(D38-B38)*VLOOKUP(H38,VLookups!$A$2:$B$8,2,FALSE),"")</f>
        <v/>
      </c>
      <c r="K38" s="83" t="str">
        <f t="shared" si="11"/>
        <v/>
      </c>
      <c r="L38" s="103"/>
      <c r="M38" s="34" t="str">
        <f>IF(AND(L38&gt;0,C38&gt;0,J38&gt;0,NOT(ISBLANK(H38))),ABS(VLOOKUP($L$1,VLookups!$A$38:$B$39,2,FALSE)-_xlfn.NORM.DIST(L38,G38,J38,TRUE)),"")</f>
        <v/>
      </c>
      <c r="N38" s="102" t="str">
        <f>IF(AND($B38&gt;0,$C38&gt;0,$D38&gt;0,NOT(ISBLANK($H38))),_xlfn.NORM.INV(ABS(VLOOKUP($L$1,VLookups!$A$38:$B$39,2,FALSE)-N$3),$G38,$J38),"")</f>
        <v/>
      </c>
      <c r="O38" s="101" t="str">
        <f>IF(AND($B38&gt;0,$C38&gt;0,$D38&gt;0,NOT(ISBLANK($H38))),_xlfn.NORM.INV(ABS(VLOOKUP($L$1,VLookups!$A$38:$B$39,2,FALSE)-O$3),$G38,$J38),"")</f>
        <v/>
      </c>
      <c r="P38" s="102" t="str">
        <f>IF(AND($B38&gt;0,$C38&gt;0,$D38&gt;0,NOT(ISBLANK($H38))),_xlfn.NORM.INV(ABS(VLOOKUP($L$1,VLookups!$A$38:$B$39,2,FALSE)-P$3),$G38,$J38),"")</f>
        <v/>
      </c>
      <c r="Q38" s="101" t="str">
        <f>IF(AND($B38&gt;0,$C38&gt;0,$D38&gt;0,NOT(ISBLANK($H38))),_xlfn.NORM.INV(ABS(VLOOKUP($L$1,VLookups!$A$38:$B$39,2,FALSE)-Q$3),$G38,$J38),"")</f>
        <v/>
      </c>
      <c r="R38" s="102" t="str">
        <f>IF(AND($B38&gt;0,$C38&gt;0,$D38&gt;0,NOT(ISBLANK($H38))),_xlfn.NORM.INV(ABS(VLOOKUP($L$1,VLookups!$A$38:$B$39,2,FALSE)-R$3),$G38,$J38),"")</f>
        <v/>
      </c>
      <c r="S38" s="101" t="str">
        <f>IF(AND($B38&gt;0,$C38&gt;0,$D38&gt;0,NOT(ISBLANK($H38))),_xlfn.NORM.INV(ABS(VLOOKUP($L$1,VLookups!$A$38:$B$39,2,FALSE)-S$3),$G38,$J38),"")</f>
        <v/>
      </c>
      <c r="T38" s="5"/>
      <c r="U38" s="178" t="str">
        <f t="shared" si="12"/>
        <v/>
      </c>
      <c r="V38" s="52" t="str">
        <f t="shared" si="233"/>
        <v/>
      </c>
      <c r="W38" s="52" t="str">
        <f t="shared" si="233"/>
        <v/>
      </c>
      <c r="X38" s="52" t="str">
        <f t="shared" si="233"/>
        <v/>
      </c>
      <c r="Y38" s="52" t="str">
        <f t="shared" si="233"/>
        <v/>
      </c>
      <c r="Z38" s="52" t="str">
        <f t="shared" si="233"/>
        <v/>
      </c>
      <c r="AA38" s="52" t="str">
        <f t="shared" si="233"/>
        <v/>
      </c>
      <c r="AB38" s="52" t="str">
        <f t="shared" si="233"/>
        <v/>
      </c>
      <c r="AC38" s="52" t="str">
        <f t="shared" si="233"/>
        <v/>
      </c>
      <c r="AD38" s="52" t="str">
        <f t="shared" si="233"/>
        <v/>
      </c>
      <c r="AE38" s="52" t="str">
        <f t="shared" si="233"/>
        <v/>
      </c>
      <c r="AF38" s="52" t="str">
        <f t="shared" si="233"/>
        <v/>
      </c>
      <c r="AG38" s="52" t="str">
        <f t="shared" si="233"/>
        <v/>
      </c>
      <c r="AH38" s="52" t="str">
        <f t="shared" si="233"/>
        <v/>
      </c>
      <c r="AI38" s="52" t="str">
        <f t="shared" si="233"/>
        <v/>
      </c>
      <c r="AJ38" s="52" t="str">
        <f t="shared" si="233"/>
        <v/>
      </c>
      <c r="AK38" s="52" t="str">
        <f t="shared" si="233"/>
        <v/>
      </c>
      <c r="AL38" s="52" t="str">
        <f t="shared" si="233"/>
        <v/>
      </c>
      <c r="AM38" s="52" t="str">
        <f t="shared" si="233"/>
        <v/>
      </c>
      <c r="AN38" s="52" t="str">
        <f t="shared" si="233"/>
        <v/>
      </c>
      <c r="AO38" s="52" t="str">
        <f t="shared" si="233"/>
        <v/>
      </c>
      <c r="AP38" s="52" t="str">
        <f t="shared" si="14"/>
        <v/>
      </c>
      <c r="AQ38" s="52" t="str">
        <f t="shared" si="238"/>
        <v/>
      </c>
      <c r="AR38" s="52" t="str">
        <f t="shared" si="238"/>
        <v/>
      </c>
      <c r="AS38" s="52" t="str">
        <f t="shared" si="238"/>
        <v/>
      </c>
      <c r="AT38" s="52" t="str">
        <f t="shared" si="238"/>
        <v/>
      </c>
      <c r="AU38" s="52" t="str">
        <f t="shared" si="238"/>
        <v/>
      </c>
      <c r="AV38" s="52" t="str">
        <f t="shared" si="238"/>
        <v/>
      </c>
      <c r="AW38" s="52" t="str">
        <f t="shared" si="238"/>
        <v/>
      </c>
      <c r="AX38" s="52" t="str">
        <f t="shared" si="238"/>
        <v/>
      </c>
      <c r="AY38" s="52" t="str">
        <f t="shared" si="238"/>
        <v/>
      </c>
      <c r="AZ38" s="52" t="str">
        <f t="shared" si="238"/>
        <v/>
      </c>
      <c r="BA38" s="52" t="str">
        <f t="shared" si="238"/>
        <v/>
      </c>
      <c r="BB38" s="52" t="str">
        <f t="shared" si="238"/>
        <v/>
      </c>
      <c r="BC38" s="52" t="str">
        <f t="shared" si="238"/>
        <v/>
      </c>
      <c r="BD38" s="52" t="str">
        <f t="shared" si="238"/>
        <v/>
      </c>
      <c r="BE38" s="52" t="str">
        <f t="shared" si="238"/>
        <v/>
      </c>
      <c r="BF38" s="52" t="str">
        <f t="shared" si="238"/>
        <v/>
      </c>
      <c r="BG38" s="52" t="str">
        <f t="shared" si="238"/>
        <v/>
      </c>
      <c r="BH38" s="52" t="str">
        <f t="shared" si="238"/>
        <v/>
      </c>
      <c r="BI38" s="52" t="str">
        <f t="shared" si="238"/>
        <v/>
      </c>
      <c r="BJ38" s="52" t="str">
        <f t="shared" si="238"/>
        <v/>
      </c>
      <c r="BK38" s="52" t="str">
        <f t="shared" si="238"/>
        <v/>
      </c>
      <c r="BL38" s="52" t="str">
        <f t="shared" si="238"/>
        <v/>
      </c>
      <c r="BM38" s="52" t="str">
        <f t="shared" si="238"/>
        <v/>
      </c>
      <c r="BN38" s="52" t="str">
        <f t="shared" si="238"/>
        <v/>
      </c>
      <c r="BO38" s="52" t="str">
        <f t="shared" si="238"/>
        <v/>
      </c>
      <c r="BP38" s="52" t="str">
        <f t="shared" si="238"/>
        <v/>
      </c>
      <c r="BQ38" s="52" t="str">
        <f t="shared" si="238"/>
        <v/>
      </c>
      <c r="BR38" s="52" t="str">
        <f t="shared" si="238"/>
        <v/>
      </c>
      <c r="BS38" s="52" t="str">
        <f t="shared" si="238"/>
        <v/>
      </c>
      <c r="BT38" s="52" t="str">
        <f t="shared" si="238"/>
        <v/>
      </c>
      <c r="BU38" s="52" t="str">
        <f t="shared" si="238"/>
        <v/>
      </c>
      <c r="BV38" s="52" t="str">
        <f t="shared" si="238"/>
        <v/>
      </c>
      <c r="BW38" s="52" t="str">
        <f t="shared" si="238"/>
        <v/>
      </c>
      <c r="BX38" s="52" t="str">
        <f t="shared" si="238"/>
        <v/>
      </c>
      <c r="BY38" s="52" t="str">
        <f t="shared" si="238"/>
        <v/>
      </c>
      <c r="BZ38" s="52" t="str">
        <f t="shared" si="238"/>
        <v/>
      </c>
      <c r="CA38" s="52" t="str">
        <f t="shared" si="238"/>
        <v/>
      </c>
      <c r="CB38" s="52" t="str">
        <f t="shared" si="238"/>
        <v/>
      </c>
      <c r="CC38" s="52" t="str">
        <f t="shared" si="238"/>
        <v/>
      </c>
      <c r="CD38" s="52" t="str">
        <f t="shared" si="238"/>
        <v/>
      </c>
      <c r="CE38" s="52" t="str">
        <f t="shared" si="238"/>
        <v/>
      </c>
      <c r="CF38" s="52" t="str">
        <f t="shared" si="238"/>
        <v/>
      </c>
      <c r="CG38" s="52" t="str">
        <f t="shared" si="238"/>
        <v/>
      </c>
      <c r="CH38" s="52" t="str">
        <f t="shared" si="238"/>
        <v/>
      </c>
      <c r="CI38" s="52" t="str">
        <f t="shared" si="238"/>
        <v/>
      </c>
      <c r="CJ38" s="52" t="str">
        <f t="shared" si="238"/>
        <v/>
      </c>
      <c r="CK38" s="52" t="str">
        <f t="shared" si="238"/>
        <v/>
      </c>
      <c r="CL38" s="52" t="str">
        <f t="shared" si="238"/>
        <v/>
      </c>
      <c r="CM38" s="52" t="str">
        <f t="shared" si="238"/>
        <v/>
      </c>
      <c r="CN38" s="52" t="str">
        <f t="shared" si="238"/>
        <v/>
      </c>
      <c r="CO38" s="52" t="str">
        <f t="shared" si="238"/>
        <v/>
      </c>
      <c r="CP38" s="52" t="str">
        <f t="shared" si="238"/>
        <v/>
      </c>
      <c r="CQ38" s="52" t="str">
        <f t="shared" si="238"/>
        <v/>
      </c>
      <c r="CR38" s="52" t="str">
        <f t="shared" si="238"/>
        <v/>
      </c>
      <c r="CS38" s="52" t="str">
        <f t="shared" si="238"/>
        <v/>
      </c>
      <c r="CT38" s="52" t="str">
        <f t="shared" si="238"/>
        <v/>
      </c>
      <c r="CU38" s="52" t="str">
        <f t="shared" si="238"/>
        <v/>
      </c>
      <c r="CV38" s="52" t="str">
        <f t="shared" si="238"/>
        <v/>
      </c>
      <c r="CW38" s="52" t="str">
        <f t="shared" si="238"/>
        <v/>
      </c>
      <c r="CX38" s="52" t="str">
        <f t="shared" si="238"/>
        <v/>
      </c>
      <c r="CY38" s="52" t="str">
        <f t="shared" si="238"/>
        <v/>
      </c>
      <c r="CZ38" s="52" t="str">
        <f t="shared" si="238"/>
        <v/>
      </c>
      <c r="DA38" s="52" t="str">
        <f t="shared" si="238"/>
        <v/>
      </c>
      <c r="DB38" s="52" t="str">
        <f t="shared" si="238"/>
        <v/>
      </c>
      <c r="DC38" s="52" t="str">
        <f t="shared" si="237"/>
        <v/>
      </c>
      <c r="DD38" s="52" t="str">
        <f t="shared" si="237"/>
        <v/>
      </c>
      <c r="DE38" s="52" t="str">
        <f t="shared" si="237"/>
        <v/>
      </c>
      <c r="DF38" s="52" t="str">
        <f t="shared" si="237"/>
        <v/>
      </c>
      <c r="DG38" s="52" t="str">
        <f t="shared" si="237"/>
        <v/>
      </c>
      <c r="DH38" s="52" t="str">
        <f t="shared" si="237"/>
        <v/>
      </c>
      <c r="DI38" s="52" t="str">
        <f t="shared" si="237"/>
        <v/>
      </c>
      <c r="DJ38" s="52" t="str">
        <f t="shared" si="237"/>
        <v/>
      </c>
      <c r="DK38" s="52" t="str">
        <f t="shared" si="237"/>
        <v/>
      </c>
      <c r="DL38" s="52" t="str">
        <f t="shared" si="237"/>
        <v/>
      </c>
      <c r="DM38" s="52" t="str">
        <f t="shared" si="237"/>
        <v/>
      </c>
      <c r="DN38" s="52" t="str">
        <f t="shared" si="237"/>
        <v/>
      </c>
      <c r="DO38" s="52" t="str">
        <f t="shared" si="237"/>
        <v/>
      </c>
      <c r="DP38" s="52" t="str">
        <f t="shared" si="237"/>
        <v/>
      </c>
      <c r="DQ38" s="52" t="str">
        <f t="shared" si="237"/>
        <v/>
      </c>
      <c r="DR38" s="52" t="str">
        <f t="shared" si="237"/>
        <v/>
      </c>
      <c r="DS38" s="179" t="e">
        <f t="shared" si="119"/>
        <v>#N/A</v>
      </c>
      <c r="DT38" s="179" t="e">
        <f t="shared" si="120"/>
        <v>#N/A</v>
      </c>
      <c r="DU38" s="179" t="e">
        <f t="shared" si="121"/>
        <v>#N/A</v>
      </c>
      <c r="DV38" s="179" t="e">
        <f t="shared" si="122"/>
        <v>#N/A</v>
      </c>
      <c r="DW38" s="179" t="e">
        <f t="shared" si="123"/>
        <v>#N/A</v>
      </c>
      <c r="DX38" s="179" t="e">
        <f t="shared" si="124"/>
        <v>#N/A</v>
      </c>
      <c r="DY38" s="179" t="e">
        <f t="shared" si="125"/>
        <v>#N/A</v>
      </c>
      <c r="DZ38" s="179" t="e">
        <f t="shared" si="126"/>
        <v>#N/A</v>
      </c>
      <c r="EA38" s="179" t="e">
        <f t="shared" si="127"/>
        <v>#N/A</v>
      </c>
      <c r="EB38" s="179" t="e">
        <f t="shared" si="128"/>
        <v>#N/A</v>
      </c>
      <c r="EC38" s="179" t="e">
        <f t="shared" si="129"/>
        <v>#N/A</v>
      </c>
      <c r="ED38" s="179" t="e">
        <f t="shared" si="130"/>
        <v>#N/A</v>
      </c>
      <c r="EE38" s="179" t="e">
        <f t="shared" si="131"/>
        <v>#N/A</v>
      </c>
      <c r="EF38" s="179" t="e">
        <f t="shared" si="132"/>
        <v>#N/A</v>
      </c>
      <c r="EG38" s="179" t="e">
        <f t="shared" si="133"/>
        <v>#N/A</v>
      </c>
      <c r="EH38" s="179" t="e">
        <f t="shared" si="134"/>
        <v>#N/A</v>
      </c>
      <c r="EI38" s="179" t="e">
        <f t="shared" si="135"/>
        <v>#N/A</v>
      </c>
      <c r="EJ38" s="179" t="e">
        <f t="shared" si="136"/>
        <v>#N/A</v>
      </c>
      <c r="EK38" s="179" t="e">
        <f t="shared" si="137"/>
        <v>#N/A</v>
      </c>
      <c r="EL38" s="179" t="e">
        <f t="shared" si="138"/>
        <v>#N/A</v>
      </c>
      <c r="EM38" s="179" t="e">
        <f t="shared" si="139"/>
        <v>#N/A</v>
      </c>
      <c r="EN38" s="179" t="e">
        <f t="shared" si="140"/>
        <v>#N/A</v>
      </c>
      <c r="EO38" s="179" t="e">
        <f t="shared" si="141"/>
        <v>#N/A</v>
      </c>
      <c r="EP38" s="179" t="e">
        <f t="shared" si="142"/>
        <v>#N/A</v>
      </c>
      <c r="EQ38" s="179" t="e">
        <f t="shared" si="143"/>
        <v>#N/A</v>
      </c>
      <c r="ER38" s="179" t="e">
        <f t="shared" si="144"/>
        <v>#N/A</v>
      </c>
      <c r="ES38" s="179" t="e">
        <f t="shared" si="145"/>
        <v>#N/A</v>
      </c>
      <c r="ET38" s="179" t="e">
        <f t="shared" si="146"/>
        <v>#N/A</v>
      </c>
      <c r="EU38" s="179" t="e">
        <f t="shared" si="147"/>
        <v>#N/A</v>
      </c>
      <c r="EV38" s="179" t="e">
        <f t="shared" si="148"/>
        <v>#N/A</v>
      </c>
      <c r="EW38" s="179" t="e">
        <f t="shared" si="149"/>
        <v>#N/A</v>
      </c>
      <c r="EX38" s="179" t="e">
        <f t="shared" si="150"/>
        <v>#N/A</v>
      </c>
      <c r="EY38" s="179" t="e">
        <f t="shared" si="151"/>
        <v>#N/A</v>
      </c>
      <c r="EZ38" s="179" t="e">
        <f t="shared" si="152"/>
        <v>#N/A</v>
      </c>
      <c r="FA38" s="179" t="e">
        <f t="shared" si="153"/>
        <v>#N/A</v>
      </c>
      <c r="FB38" s="179" t="e">
        <f t="shared" si="154"/>
        <v>#N/A</v>
      </c>
      <c r="FC38" s="179" t="e">
        <f t="shared" si="155"/>
        <v>#N/A</v>
      </c>
      <c r="FD38" s="179" t="e">
        <f t="shared" si="156"/>
        <v>#N/A</v>
      </c>
      <c r="FE38" s="179" t="e">
        <f t="shared" si="157"/>
        <v>#N/A</v>
      </c>
      <c r="FF38" s="179" t="e">
        <f t="shared" si="158"/>
        <v>#N/A</v>
      </c>
      <c r="FG38" s="179" t="e">
        <f t="shared" si="159"/>
        <v>#N/A</v>
      </c>
      <c r="FH38" s="179" t="e">
        <f t="shared" si="160"/>
        <v>#N/A</v>
      </c>
      <c r="FI38" s="179" t="e">
        <f t="shared" si="161"/>
        <v>#N/A</v>
      </c>
      <c r="FJ38" s="179" t="e">
        <f t="shared" si="162"/>
        <v>#N/A</v>
      </c>
      <c r="FK38" s="179" t="e">
        <f t="shared" si="163"/>
        <v>#N/A</v>
      </c>
      <c r="FL38" s="179" t="e">
        <f t="shared" si="164"/>
        <v>#N/A</v>
      </c>
      <c r="FM38" s="179" t="e">
        <f t="shared" si="165"/>
        <v>#N/A</v>
      </c>
      <c r="FN38" s="179" t="e">
        <f t="shared" si="166"/>
        <v>#N/A</v>
      </c>
      <c r="FO38" s="179" t="e">
        <f t="shared" si="167"/>
        <v>#N/A</v>
      </c>
      <c r="FP38" s="179" t="e">
        <f t="shared" si="168"/>
        <v>#N/A</v>
      </c>
      <c r="FQ38" s="179" t="e">
        <f t="shared" si="169"/>
        <v>#N/A</v>
      </c>
      <c r="FR38" s="179" t="e">
        <f t="shared" si="170"/>
        <v>#N/A</v>
      </c>
      <c r="FS38" s="179" t="e">
        <f t="shared" si="171"/>
        <v>#N/A</v>
      </c>
      <c r="FT38" s="179" t="e">
        <f t="shared" si="172"/>
        <v>#N/A</v>
      </c>
      <c r="FU38" s="179" t="e">
        <f t="shared" si="173"/>
        <v>#N/A</v>
      </c>
      <c r="FV38" s="179" t="e">
        <f t="shared" si="174"/>
        <v>#N/A</v>
      </c>
      <c r="FW38" s="179" t="e">
        <f t="shared" si="175"/>
        <v>#N/A</v>
      </c>
      <c r="FX38" s="179" t="e">
        <f t="shared" si="176"/>
        <v>#N/A</v>
      </c>
      <c r="FY38" s="179" t="e">
        <f t="shared" si="177"/>
        <v>#N/A</v>
      </c>
      <c r="FZ38" s="179" t="e">
        <f t="shared" si="178"/>
        <v>#N/A</v>
      </c>
      <c r="GA38" s="179" t="e">
        <f t="shared" si="179"/>
        <v>#N/A</v>
      </c>
      <c r="GB38" s="179" t="e">
        <f t="shared" si="180"/>
        <v>#N/A</v>
      </c>
      <c r="GC38" s="179" t="e">
        <f t="shared" si="181"/>
        <v>#N/A</v>
      </c>
      <c r="GD38" s="179" t="e">
        <f t="shared" si="182"/>
        <v>#N/A</v>
      </c>
      <c r="GE38" s="179" t="e">
        <f t="shared" si="183"/>
        <v>#N/A</v>
      </c>
      <c r="GF38" s="179" t="e">
        <f t="shared" si="184"/>
        <v>#N/A</v>
      </c>
      <c r="GG38" s="179" t="e">
        <f t="shared" si="185"/>
        <v>#N/A</v>
      </c>
      <c r="GH38" s="179" t="e">
        <f t="shared" si="186"/>
        <v>#N/A</v>
      </c>
      <c r="GI38" s="179" t="e">
        <f t="shared" si="187"/>
        <v>#N/A</v>
      </c>
      <c r="GJ38" s="179" t="e">
        <f t="shared" si="188"/>
        <v>#N/A</v>
      </c>
      <c r="GK38" s="179" t="e">
        <f t="shared" si="189"/>
        <v>#N/A</v>
      </c>
      <c r="GL38" s="179" t="e">
        <f t="shared" si="190"/>
        <v>#N/A</v>
      </c>
      <c r="GM38" s="179" t="e">
        <f t="shared" si="191"/>
        <v>#N/A</v>
      </c>
      <c r="GN38" s="179" t="e">
        <f t="shared" si="192"/>
        <v>#N/A</v>
      </c>
      <c r="GO38" s="179" t="e">
        <f t="shared" si="193"/>
        <v>#N/A</v>
      </c>
      <c r="GP38" s="179" t="e">
        <f t="shared" si="194"/>
        <v>#N/A</v>
      </c>
      <c r="GQ38" s="179" t="e">
        <f t="shared" si="195"/>
        <v>#N/A</v>
      </c>
      <c r="GR38" s="179" t="e">
        <f t="shared" si="196"/>
        <v>#N/A</v>
      </c>
      <c r="GS38" s="179" t="e">
        <f t="shared" si="197"/>
        <v>#N/A</v>
      </c>
      <c r="GT38" s="179" t="e">
        <f t="shared" si="198"/>
        <v>#N/A</v>
      </c>
      <c r="GU38" s="179" t="e">
        <f t="shared" si="199"/>
        <v>#N/A</v>
      </c>
      <c r="GV38" s="179" t="e">
        <f t="shared" si="200"/>
        <v>#N/A</v>
      </c>
      <c r="GW38" s="179" t="e">
        <f t="shared" si="201"/>
        <v>#N/A</v>
      </c>
      <c r="GX38" s="179" t="e">
        <f t="shared" si="202"/>
        <v>#N/A</v>
      </c>
      <c r="GY38" s="179" t="e">
        <f t="shared" si="203"/>
        <v>#N/A</v>
      </c>
      <c r="GZ38" s="179" t="e">
        <f t="shared" si="204"/>
        <v>#N/A</v>
      </c>
      <c r="HA38" s="179" t="e">
        <f t="shared" si="205"/>
        <v>#N/A</v>
      </c>
      <c r="HB38" s="179" t="e">
        <f t="shared" si="206"/>
        <v>#N/A</v>
      </c>
      <c r="HC38" s="179" t="e">
        <f t="shared" si="207"/>
        <v>#N/A</v>
      </c>
      <c r="HD38" s="179" t="e">
        <f t="shared" si="208"/>
        <v>#N/A</v>
      </c>
      <c r="HE38" s="179" t="e">
        <f t="shared" si="209"/>
        <v>#N/A</v>
      </c>
      <c r="HF38" s="179" t="e">
        <f t="shared" si="210"/>
        <v>#N/A</v>
      </c>
      <c r="HG38" s="179" t="e">
        <f t="shared" si="211"/>
        <v>#N/A</v>
      </c>
      <c r="HH38" s="179" t="e">
        <f t="shared" si="212"/>
        <v>#N/A</v>
      </c>
      <c r="HI38" s="179" t="e">
        <f t="shared" si="213"/>
        <v>#N/A</v>
      </c>
      <c r="HJ38" s="179" t="e">
        <f t="shared" si="214"/>
        <v>#N/A</v>
      </c>
      <c r="HK38" s="179" t="e">
        <f t="shared" si="215"/>
        <v>#N/A</v>
      </c>
      <c r="HL38" s="179" t="e">
        <f t="shared" si="216"/>
        <v>#N/A</v>
      </c>
      <c r="HM38" s="179" t="e">
        <f t="shared" si="217"/>
        <v>#N/A</v>
      </c>
      <c r="HN38" s="179" t="e">
        <f t="shared" si="218"/>
        <v>#N/A</v>
      </c>
      <c r="HO38" s="179" t="e">
        <f t="shared" si="219"/>
        <v>#N/A</v>
      </c>
    </row>
    <row r="39" spans="1:223" hidden="1" x14ac:dyDescent="0.25">
      <c r="A39" s="4">
        <v>36</v>
      </c>
      <c r="B39" s="103"/>
      <c r="C39" s="103"/>
      <c r="D39" s="103"/>
      <c r="E39" s="38" t="str">
        <f t="shared" si="8"/>
        <v/>
      </c>
      <c r="F39" s="38" t="str">
        <f t="shared" si="9"/>
        <v/>
      </c>
      <c r="G39" s="81" t="str">
        <f t="shared" si="10"/>
        <v/>
      </c>
      <c r="H39" s="24"/>
      <c r="I39" s="61"/>
      <c r="J39" s="82" t="str">
        <f>IF(AND(B39&gt;0,C39&gt;0,D39&gt;0,NOT(ISBLANK(H39))),(D39-B39)*VLOOKUP(H39,VLookups!$A$2:$B$8,2,FALSE),"")</f>
        <v/>
      </c>
      <c r="K39" s="83" t="str">
        <f t="shared" si="11"/>
        <v/>
      </c>
      <c r="L39" s="103"/>
      <c r="M39" s="34" t="str">
        <f>IF(AND(L39&gt;0,C39&gt;0,J39&gt;0,NOT(ISBLANK(H39))),ABS(VLOOKUP($L$1,VLookups!$A$38:$B$39,2,FALSE)-_xlfn.NORM.DIST(L39,G39,J39,TRUE)),"")</f>
        <v/>
      </c>
      <c r="N39" s="102" t="str">
        <f>IF(AND($B39&gt;0,$C39&gt;0,$D39&gt;0,NOT(ISBLANK($H39))),_xlfn.NORM.INV(ABS(VLOOKUP($L$1,VLookups!$A$38:$B$39,2,FALSE)-N$3),$G39,$J39),"")</f>
        <v/>
      </c>
      <c r="O39" s="101" t="str">
        <f>IF(AND($B39&gt;0,$C39&gt;0,$D39&gt;0,NOT(ISBLANK($H39))),_xlfn.NORM.INV(ABS(VLOOKUP($L$1,VLookups!$A$38:$B$39,2,FALSE)-O$3),$G39,$J39),"")</f>
        <v/>
      </c>
      <c r="P39" s="102" t="str">
        <f>IF(AND($B39&gt;0,$C39&gt;0,$D39&gt;0,NOT(ISBLANK($H39))),_xlfn.NORM.INV(ABS(VLOOKUP($L$1,VLookups!$A$38:$B$39,2,FALSE)-P$3),$G39,$J39),"")</f>
        <v/>
      </c>
      <c r="Q39" s="101" t="str">
        <f>IF(AND($B39&gt;0,$C39&gt;0,$D39&gt;0,NOT(ISBLANK($H39))),_xlfn.NORM.INV(ABS(VLOOKUP($L$1,VLookups!$A$38:$B$39,2,FALSE)-Q$3),$G39,$J39),"")</f>
        <v/>
      </c>
      <c r="R39" s="102" t="str">
        <f>IF(AND($B39&gt;0,$C39&gt;0,$D39&gt;0,NOT(ISBLANK($H39))),_xlfn.NORM.INV(ABS(VLOOKUP($L$1,VLookups!$A$38:$B$39,2,FALSE)-R$3),$G39,$J39),"")</f>
        <v/>
      </c>
      <c r="S39" s="101" t="str">
        <f>IF(AND($B39&gt;0,$C39&gt;0,$D39&gt;0,NOT(ISBLANK($H39))),_xlfn.NORM.INV(ABS(VLOOKUP($L$1,VLookups!$A$38:$B$39,2,FALSE)-S$3),$G39,$J39),"")</f>
        <v/>
      </c>
      <c r="T39" s="5"/>
      <c r="U39" s="178" t="str">
        <f t="shared" si="12"/>
        <v/>
      </c>
      <c r="V39" s="52" t="str">
        <f t="shared" si="233"/>
        <v/>
      </c>
      <c r="W39" s="52" t="str">
        <f t="shared" si="233"/>
        <v/>
      </c>
      <c r="X39" s="52" t="str">
        <f t="shared" si="233"/>
        <v/>
      </c>
      <c r="Y39" s="52" t="str">
        <f t="shared" si="233"/>
        <v/>
      </c>
      <c r="Z39" s="52" t="str">
        <f t="shared" si="233"/>
        <v/>
      </c>
      <c r="AA39" s="52" t="str">
        <f t="shared" si="233"/>
        <v/>
      </c>
      <c r="AB39" s="52" t="str">
        <f t="shared" si="233"/>
        <v/>
      </c>
      <c r="AC39" s="52" t="str">
        <f t="shared" si="233"/>
        <v/>
      </c>
      <c r="AD39" s="52" t="str">
        <f t="shared" si="233"/>
        <v/>
      </c>
      <c r="AE39" s="52" t="str">
        <f t="shared" si="233"/>
        <v/>
      </c>
      <c r="AF39" s="52" t="str">
        <f t="shared" si="233"/>
        <v/>
      </c>
      <c r="AG39" s="52" t="str">
        <f t="shared" si="233"/>
        <v/>
      </c>
      <c r="AH39" s="52" t="str">
        <f t="shared" si="233"/>
        <v/>
      </c>
      <c r="AI39" s="52" t="str">
        <f t="shared" si="233"/>
        <v/>
      </c>
      <c r="AJ39" s="52" t="str">
        <f t="shared" si="233"/>
        <v/>
      </c>
      <c r="AK39" s="52" t="str">
        <f t="shared" si="233"/>
        <v/>
      </c>
      <c r="AL39" s="52" t="str">
        <f t="shared" si="233"/>
        <v/>
      </c>
      <c r="AM39" s="52" t="str">
        <f t="shared" si="233"/>
        <v/>
      </c>
      <c r="AN39" s="52" t="str">
        <f t="shared" si="233"/>
        <v/>
      </c>
      <c r="AO39" s="52" t="str">
        <f t="shared" si="233"/>
        <v/>
      </c>
      <c r="AP39" s="52" t="str">
        <f t="shared" si="14"/>
        <v/>
      </c>
      <c r="AQ39" s="52" t="str">
        <f t="shared" si="238"/>
        <v/>
      </c>
      <c r="AR39" s="52" t="str">
        <f t="shared" si="238"/>
        <v/>
      </c>
      <c r="AS39" s="52" t="str">
        <f t="shared" si="238"/>
        <v/>
      </c>
      <c r="AT39" s="52" t="str">
        <f t="shared" si="238"/>
        <v/>
      </c>
      <c r="AU39" s="52" t="str">
        <f t="shared" si="238"/>
        <v/>
      </c>
      <c r="AV39" s="52" t="str">
        <f t="shared" si="238"/>
        <v/>
      </c>
      <c r="AW39" s="52" t="str">
        <f t="shared" si="238"/>
        <v/>
      </c>
      <c r="AX39" s="52" t="str">
        <f t="shared" si="238"/>
        <v/>
      </c>
      <c r="AY39" s="52" t="str">
        <f t="shared" si="238"/>
        <v/>
      </c>
      <c r="AZ39" s="52" t="str">
        <f t="shared" si="238"/>
        <v/>
      </c>
      <c r="BA39" s="52" t="str">
        <f t="shared" si="238"/>
        <v/>
      </c>
      <c r="BB39" s="52" t="str">
        <f t="shared" si="238"/>
        <v/>
      </c>
      <c r="BC39" s="52" t="str">
        <f t="shared" si="238"/>
        <v/>
      </c>
      <c r="BD39" s="52" t="str">
        <f t="shared" si="238"/>
        <v/>
      </c>
      <c r="BE39" s="52" t="str">
        <f t="shared" si="238"/>
        <v/>
      </c>
      <c r="BF39" s="52" t="str">
        <f t="shared" si="238"/>
        <v/>
      </c>
      <c r="BG39" s="52" t="str">
        <f t="shared" si="238"/>
        <v/>
      </c>
      <c r="BH39" s="52" t="str">
        <f t="shared" si="238"/>
        <v/>
      </c>
      <c r="BI39" s="52" t="str">
        <f t="shared" si="238"/>
        <v/>
      </c>
      <c r="BJ39" s="52" t="str">
        <f t="shared" si="238"/>
        <v/>
      </c>
      <c r="BK39" s="52" t="str">
        <f t="shared" si="238"/>
        <v/>
      </c>
      <c r="BL39" s="52" t="str">
        <f t="shared" si="238"/>
        <v/>
      </c>
      <c r="BM39" s="52" t="str">
        <f t="shared" si="238"/>
        <v/>
      </c>
      <c r="BN39" s="52" t="str">
        <f t="shared" si="238"/>
        <v/>
      </c>
      <c r="BO39" s="52" t="str">
        <f t="shared" si="238"/>
        <v/>
      </c>
      <c r="BP39" s="52" t="str">
        <f t="shared" si="238"/>
        <v/>
      </c>
      <c r="BQ39" s="52" t="str">
        <f t="shared" si="238"/>
        <v/>
      </c>
      <c r="BR39" s="52" t="str">
        <f t="shared" si="238"/>
        <v/>
      </c>
      <c r="BS39" s="52" t="str">
        <f t="shared" si="238"/>
        <v/>
      </c>
      <c r="BT39" s="52" t="str">
        <f t="shared" si="238"/>
        <v/>
      </c>
      <c r="BU39" s="52" t="str">
        <f t="shared" si="238"/>
        <v/>
      </c>
      <c r="BV39" s="52" t="str">
        <f t="shared" si="238"/>
        <v/>
      </c>
      <c r="BW39" s="52" t="str">
        <f t="shared" si="238"/>
        <v/>
      </c>
      <c r="BX39" s="52" t="str">
        <f t="shared" si="238"/>
        <v/>
      </c>
      <c r="BY39" s="52" t="str">
        <f t="shared" si="238"/>
        <v/>
      </c>
      <c r="BZ39" s="52" t="str">
        <f t="shared" si="238"/>
        <v/>
      </c>
      <c r="CA39" s="52" t="str">
        <f t="shared" si="238"/>
        <v/>
      </c>
      <c r="CB39" s="52" t="str">
        <f t="shared" si="238"/>
        <v/>
      </c>
      <c r="CC39" s="52" t="str">
        <f t="shared" si="238"/>
        <v/>
      </c>
      <c r="CD39" s="52" t="str">
        <f t="shared" si="238"/>
        <v/>
      </c>
      <c r="CE39" s="52" t="str">
        <f t="shared" si="238"/>
        <v/>
      </c>
      <c r="CF39" s="52" t="str">
        <f t="shared" si="238"/>
        <v/>
      </c>
      <c r="CG39" s="52" t="str">
        <f t="shared" si="238"/>
        <v/>
      </c>
      <c r="CH39" s="52" t="str">
        <f t="shared" si="238"/>
        <v/>
      </c>
      <c r="CI39" s="52" t="str">
        <f t="shared" si="238"/>
        <v/>
      </c>
      <c r="CJ39" s="52" t="str">
        <f t="shared" si="238"/>
        <v/>
      </c>
      <c r="CK39" s="52" t="str">
        <f t="shared" si="238"/>
        <v/>
      </c>
      <c r="CL39" s="52" t="str">
        <f t="shared" si="238"/>
        <v/>
      </c>
      <c r="CM39" s="52" t="str">
        <f t="shared" si="238"/>
        <v/>
      </c>
      <c r="CN39" s="52" t="str">
        <f t="shared" si="238"/>
        <v/>
      </c>
      <c r="CO39" s="52" t="str">
        <f t="shared" si="238"/>
        <v/>
      </c>
      <c r="CP39" s="52" t="str">
        <f t="shared" si="238"/>
        <v/>
      </c>
      <c r="CQ39" s="52" t="str">
        <f t="shared" si="238"/>
        <v/>
      </c>
      <c r="CR39" s="52" t="str">
        <f t="shared" si="238"/>
        <v/>
      </c>
      <c r="CS39" s="52" t="str">
        <f t="shared" si="238"/>
        <v/>
      </c>
      <c r="CT39" s="52" t="str">
        <f t="shared" si="238"/>
        <v/>
      </c>
      <c r="CU39" s="52" t="str">
        <f t="shared" si="238"/>
        <v/>
      </c>
      <c r="CV39" s="52" t="str">
        <f t="shared" si="238"/>
        <v/>
      </c>
      <c r="CW39" s="52" t="str">
        <f t="shared" si="238"/>
        <v/>
      </c>
      <c r="CX39" s="52" t="str">
        <f t="shared" si="238"/>
        <v/>
      </c>
      <c r="CY39" s="52" t="str">
        <f t="shared" si="238"/>
        <v/>
      </c>
      <c r="CZ39" s="52" t="str">
        <f t="shared" si="238"/>
        <v/>
      </c>
      <c r="DA39" s="52" t="str">
        <f t="shared" si="238"/>
        <v/>
      </c>
      <c r="DB39" s="52" t="str">
        <f t="shared" si="238"/>
        <v/>
      </c>
      <c r="DC39" s="52" t="str">
        <f t="shared" si="237"/>
        <v/>
      </c>
      <c r="DD39" s="52" t="str">
        <f t="shared" si="237"/>
        <v/>
      </c>
      <c r="DE39" s="52" t="str">
        <f t="shared" si="237"/>
        <v/>
      </c>
      <c r="DF39" s="52" t="str">
        <f t="shared" si="237"/>
        <v/>
      </c>
      <c r="DG39" s="52" t="str">
        <f t="shared" si="237"/>
        <v/>
      </c>
      <c r="DH39" s="52" t="str">
        <f t="shared" si="237"/>
        <v/>
      </c>
      <c r="DI39" s="52" t="str">
        <f t="shared" si="237"/>
        <v/>
      </c>
      <c r="DJ39" s="52" t="str">
        <f t="shared" si="237"/>
        <v/>
      </c>
      <c r="DK39" s="52" t="str">
        <f t="shared" si="237"/>
        <v/>
      </c>
      <c r="DL39" s="52" t="str">
        <f t="shared" si="237"/>
        <v/>
      </c>
      <c r="DM39" s="52" t="str">
        <f t="shared" si="237"/>
        <v/>
      </c>
      <c r="DN39" s="52" t="str">
        <f t="shared" si="237"/>
        <v/>
      </c>
      <c r="DO39" s="52" t="str">
        <f t="shared" si="237"/>
        <v/>
      </c>
      <c r="DP39" s="52" t="str">
        <f t="shared" si="237"/>
        <v/>
      </c>
      <c r="DQ39" s="52" t="str">
        <f t="shared" si="237"/>
        <v/>
      </c>
      <c r="DR39" s="52" t="str">
        <f t="shared" si="237"/>
        <v/>
      </c>
      <c r="DS39" s="179" t="e">
        <f t="shared" si="119"/>
        <v>#N/A</v>
      </c>
      <c r="DT39" s="179" t="e">
        <f t="shared" si="120"/>
        <v>#N/A</v>
      </c>
      <c r="DU39" s="179" t="e">
        <f t="shared" si="121"/>
        <v>#N/A</v>
      </c>
      <c r="DV39" s="179" t="e">
        <f t="shared" si="122"/>
        <v>#N/A</v>
      </c>
      <c r="DW39" s="179" t="e">
        <f t="shared" si="123"/>
        <v>#N/A</v>
      </c>
      <c r="DX39" s="179" t="e">
        <f t="shared" si="124"/>
        <v>#N/A</v>
      </c>
      <c r="DY39" s="179" t="e">
        <f t="shared" si="125"/>
        <v>#N/A</v>
      </c>
      <c r="DZ39" s="179" t="e">
        <f t="shared" si="126"/>
        <v>#N/A</v>
      </c>
      <c r="EA39" s="179" t="e">
        <f t="shared" si="127"/>
        <v>#N/A</v>
      </c>
      <c r="EB39" s="179" t="e">
        <f t="shared" si="128"/>
        <v>#N/A</v>
      </c>
      <c r="EC39" s="179" t="e">
        <f t="shared" si="129"/>
        <v>#N/A</v>
      </c>
      <c r="ED39" s="179" t="e">
        <f t="shared" si="130"/>
        <v>#N/A</v>
      </c>
      <c r="EE39" s="179" t="e">
        <f t="shared" si="131"/>
        <v>#N/A</v>
      </c>
      <c r="EF39" s="179" t="e">
        <f t="shared" si="132"/>
        <v>#N/A</v>
      </c>
      <c r="EG39" s="179" t="e">
        <f t="shared" si="133"/>
        <v>#N/A</v>
      </c>
      <c r="EH39" s="179" t="e">
        <f t="shared" si="134"/>
        <v>#N/A</v>
      </c>
      <c r="EI39" s="179" t="e">
        <f t="shared" si="135"/>
        <v>#N/A</v>
      </c>
      <c r="EJ39" s="179" t="e">
        <f t="shared" si="136"/>
        <v>#N/A</v>
      </c>
      <c r="EK39" s="179" t="e">
        <f t="shared" si="137"/>
        <v>#N/A</v>
      </c>
      <c r="EL39" s="179" t="e">
        <f t="shared" si="138"/>
        <v>#N/A</v>
      </c>
      <c r="EM39" s="179" t="e">
        <f t="shared" si="139"/>
        <v>#N/A</v>
      </c>
      <c r="EN39" s="179" t="e">
        <f t="shared" si="140"/>
        <v>#N/A</v>
      </c>
      <c r="EO39" s="179" t="e">
        <f t="shared" si="141"/>
        <v>#N/A</v>
      </c>
      <c r="EP39" s="179" t="e">
        <f t="shared" si="142"/>
        <v>#N/A</v>
      </c>
      <c r="EQ39" s="179" t="e">
        <f t="shared" si="143"/>
        <v>#N/A</v>
      </c>
      <c r="ER39" s="179" t="e">
        <f t="shared" si="144"/>
        <v>#N/A</v>
      </c>
      <c r="ES39" s="179" t="e">
        <f t="shared" si="145"/>
        <v>#N/A</v>
      </c>
      <c r="ET39" s="179" t="e">
        <f t="shared" si="146"/>
        <v>#N/A</v>
      </c>
      <c r="EU39" s="179" t="e">
        <f t="shared" si="147"/>
        <v>#N/A</v>
      </c>
      <c r="EV39" s="179" t="e">
        <f t="shared" si="148"/>
        <v>#N/A</v>
      </c>
      <c r="EW39" s="179" t="e">
        <f t="shared" si="149"/>
        <v>#N/A</v>
      </c>
      <c r="EX39" s="179" t="e">
        <f t="shared" si="150"/>
        <v>#N/A</v>
      </c>
      <c r="EY39" s="179" t="e">
        <f t="shared" si="151"/>
        <v>#N/A</v>
      </c>
      <c r="EZ39" s="179" t="e">
        <f t="shared" si="152"/>
        <v>#N/A</v>
      </c>
      <c r="FA39" s="179" t="e">
        <f t="shared" si="153"/>
        <v>#N/A</v>
      </c>
      <c r="FB39" s="179" t="e">
        <f t="shared" si="154"/>
        <v>#N/A</v>
      </c>
      <c r="FC39" s="179" t="e">
        <f t="shared" si="155"/>
        <v>#N/A</v>
      </c>
      <c r="FD39" s="179" t="e">
        <f t="shared" si="156"/>
        <v>#N/A</v>
      </c>
      <c r="FE39" s="179" t="e">
        <f t="shared" si="157"/>
        <v>#N/A</v>
      </c>
      <c r="FF39" s="179" t="e">
        <f t="shared" si="158"/>
        <v>#N/A</v>
      </c>
      <c r="FG39" s="179" t="e">
        <f t="shared" si="159"/>
        <v>#N/A</v>
      </c>
      <c r="FH39" s="179" t="e">
        <f t="shared" si="160"/>
        <v>#N/A</v>
      </c>
      <c r="FI39" s="179" t="e">
        <f t="shared" si="161"/>
        <v>#N/A</v>
      </c>
      <c r="FJ39" s="179" t="e">
        <f t="shared" si="162"/>
        <v>#N/A</v>
      </c>
      <c r="FK39" s="179" t="e">
        <f t="shared" si="163"/>
        <v>#N/A</v>
      </c>
      <c r="FL39" s="179" t="e">
        <f t="shared" si="164"/>
        <v>#N/A</v>
      </c>
      <c r="FM39" s="179" t="e">
        <f t="shared" si="165"/>
        <v>#N/A</v>
      </c>
      <c r="FN39" s="179" t="e">
        <f t="shared" si="166"/>
        <v>#N/A</v>
      </c>
      <c r="FO39" s="179" t="e">
        <f t="shared" si="167"/>
        <v>#N/A</v>
      </c>
      <c r="FP39" s="179" t="e">
        <f t="shared" si="168"/>
        <v>#N/A</v>
      </c>
      <c r="FQ39" s="179" t="e">
        <f t="shared" si="169"/>
        <v>#N/A</v>
      </c>
      <c r="FR39" s="179" t="e">
        <f t="shared" si="170"/>
        <v>#N/A</v>
      </c>
      <c r="FS39" s="179" t="e">
        <f t="shared" si="171"/>
        <v>#N/A</v>
      </c>
      <c r="FT39" s="179" t="e">
        <f t="shared" si="172"/>
        <v>#N/A</v>
      </c>
      <c r="FU39" s="179" t="e">
        <f t="shared" si="173"/>
        <v>#N/A</v>
      </c>
      <c r="FV39" s="179" t="e">
        <f t="shared" si="174"/>
        <v>#N/A</v>
      </c>
      <c r="FW39" s="179" t="e">
        <f t="shared" si="175"/>
        <v>#N/A</v>
      </c>
      <c r="FX39" s="179" t="e">
        <f t="shared" si="176"/>
        <v>#N/A</v>
      </c>
      <c r="FY39" s="179" t="e">
        <f t="shared" si="177"/>
        <v>#N/A</v>
      </c>
      <c r="FZ39" s="179" t="e">
        <f t="shared" si="178"/>
        <v>#N/A</v>
      </c>
      <c r="GA39" s="179" t="e">
        <f t="shared" si="179"/>
        <v>#N/A</v>
      </c>
      <c r="GB39" s="179" t="e">
        <f t="shared" si="180"/>
        <v>#N/A</v>
      </c>
      <c r="GC39" s="179" t="e">
        <f t="shared" si="181"/>
        <v>#N/A</v>
      </c>
      <c r="GD39" s="179" t="e">
        <f t="shared" si="182"/>
        <v>#N/A</v>
      </c>
      <c r="GE39" s="179" t="e">
        <f t="shared" si="183"/>
        <v>#N/A</v>
      </c>
      <c r="GF39" s="179" t="e">
        <f t="shared" si="184"/>
        <v>#N/A</v>
      </c>
      <c r="GG39" s="179" t="e">
        <f t="shared" si="185"/>
        <v>#N/A</v>
      </c>
      <c r="GH39" s="179" t="e">
        <f t="shared" si="186"/>
        <v>#N/A</v>
      </c>
      <c r="GI39" s="179" t="e">
        <f t="shared" si="187"/>
        <v>#N/A</v>
      </c>
      <c r="GJ39" s="179" t="e">
        <f t="shared" si="188"/>
        <v>#N/A</v>
      </c>
      <c r="GK39" s="179" t="e">
        <f t="shared" si="189"/>
        <v>#N/A</v>
      </c>
      <c r="GL39" s="179" t="e">
        <f t="shared" si="190"/>
        <v>#N/A</v>
      </c>
      <c r="GM39" s="179" t="e">
        <f t="shared" si="191"/>
        <v>#N/A</v>
      </c>
      <c r="GN39" s="179" t="e">
        <f t="shared" si="192"/>
        <v>#N/A</v>
      </c>
      <c r="GO39" s="179" t="e">
        <f t="shared" si="193"/>
        <v>#N/A</v>
      </c>
      <c r="GP39" s="179" t="e">
        <f t="shared" si="194"/>
        <v>#N/A</v>
      </c>
      <c r="GQ39" s="179" t="e">
        <f t="shared" si="195"/>
        <v>#N/A</v>
      </c>
      <c r="GR39" s="179" t="e">
        <f t="shared" si="196"/>
        <v>#N/A</v>
      </c>
      <c r="GS39" s="179" t="e">
        <f t="shared" si="197"/>
        <v>#N/A</v>
      </c>
      <c r="GT39" s="179" t="e">
        <f t="shared" si="198"/>
        <v>#N/A</v>
      </c>
      <c r="GU39" s="179" t="e">
        <f t="shared" si="199"/>
        <v>#N/A</v>
      </c>
      <c r="GV39" s="179" t="e">
        <f t="shared" si="200"/>
        <v>#N/A</v>
      </c>
      <c r="GW39" s="179" t="e">
        <f t="shared" si="201"/>
        <v>#N/A</v>
      </c>
      <c r="GX39" s="179" t="e">
        <f t="shared" si="202"/>
        <v>#N/A</v>
      </c>
      <c r="GY39" s="179" t="e">
        <f t="shared" si="203"/>
        <v>#N/A</v>
      </c>
      <c r="GZ39" s="179" t="e">
        <f t="shared" si="204"/>
        <v>#N/A</v>
      </c>
      <c r="HA39" s="179" t="e">
        <f t="shared" si="205"/>
        <v>#N/A</v>
      </c>
      <c r="HB39" s="179" t="e">
        <f t="shared" si="206"/>
        <v>#N/A</v>
      </c>
      <c r="HC39" s="179" t="e">
        <f t="shared" si="207"/>
        <v>#N/A</v>
      </c>
      <c r="HD39" s="179" t="e">
        <f t="shared" si="208"/>
        <v>#N/A</v>
      </c>
      <c r="HE39" s="179" t="e">
        <f t="shared" si="209"/>
        <v>#N/A</v>
      </c>
      <c r="HF39" s="179" t="e">
        <f t="shared" si="210"/>
        <v>#N/A</v>
      </c>
      <c r="HG39" s="179" t="e">
        <f t="shared" si="211"/>
        <v>#N/A</v>
      </c>
      <c r="HH39" s="179" t="e">
        <f t="shared" si="212"/>
        <v>#N/A</v>
      </c>
      <c r="HI39" s="179" t="e">
        <f t="shared" si="213"/>
        <v>#N/A</v>
      </c>
      <c r="HJ39" s="179" t="e">
        <f t="shared" si="214"/>
        <v>#N/A</v>
      </c>
      <c r="HK39" s="179" t="e">
        <f t="shared" si="215"/>
        <v>#N/A</v>
      </c>
      <c r="HL39" s="179" t="e">
        <f t="shared" si="216"/>
        <v>#N/A</v>
      </c>
      <c r="HM39" s="179" t="e">
        <f t="shared" si="217"/>
        <v>#N/A</v>
      </c>
      <c r="HN39" s="179" t="e">
        <f t="shared" si="218"/>
        <v>#N/A</v>
      </c>
      <c r="HO39" s="179" t="e">
        <f t="shared" si="219"/>
        <v>#N/A</v>
      </c>
    </row>
    <row r="40" spans="1:223" hidden="1" x14ac:dyDescent="0.25">
      <c r="A40" s="4">
        <v>37</v>
      </c>
      <c r="B40" s="103"/>
      <c r="C40" s="103"/>
      <c r="D40" s="103"/>
      <c r="E40" s="38" t="str">
        <f t="shared" si="8"/>
        <v/>
      </c>
      <c r="F40" s="38" t="str">
        <f t="shared" si="9"/>
        <v/>
      </c>
      <c r="G40" s="81" t="str">
        <f t="shared" si="10"/>
        <v/>
      </c>
      <c r="H40" s="24"/>
      <c r="I40" s="61"/>
      <c r="J40" s="82" t="str">
        <f>IF(AND(B40&gt;0,C40&gt;0,D40&gt;0,NOT(ISBLANK(H40))),(D40-B40)*VLOOKUP(H40,VLookups!$A$2:$B$8,2,FALSE),"")</f>
        <v/>
      </c>
      <c r="K40" s="83" t="str">
        <f t="shared" si="11"/>
        <v/>
      </c>
      <c r="L40" s="103"/>
      <c r="M40" s="34" t="str">
        <f>IF(AND(L40&gt;0,C40&gt;0,J40&gt;0,NOT(ISBLANK(H40))),ABS(VLOOKUP($L$1,VLookups!$A$38:$B$39,2,FALSE)-_xlfn.NORM.DIST(L40,G40,J40,TRUE)),"")</f>
        <v/>
      </c>
      <c r="N40" s="102" t="str">
        <f>IF(AND($B40&gt;0,$C40&gt;0,$D40&gt;0,NOT(ISBLANK($H40))),_xlfn.NORM.INV(ABS(VLOOKUP($L$1,VLookups!$A$38:$B$39,2,FALSE)-N$3),$G40,$J40),"")</f>
        <v/>
      </c>
      <c r="O40" s="101" t="str">
        <f>IF(AND($B40&gt;0,$C40&gt;0,$D40&gt;0,NOT(ISBLANK($H40))),_xlfn.NORM.INV(ABS(VLOOKUP($L$1,VLookups!$A$38:$B$39,2,FALSE)-O$3),$G40,$J40),"")</f>
        <v/>
      </c>
      <c r="P40" s="102" t="str">
        <f>IF(AND($B40&gt;0,$C40&gt;0,$D40&gt;0,NOT(ISBLANK($H40))),_xlfn.NORM.INV(ABS(VLOOKUP($L$1,VLookups!$A$38:$B$39,2,FALSE)-P$3),$G40,$J40),"")</f>
        <v/>
      </c>
      <c r="Q40" s="101" t="str">
        <f>IF(AND($B40&gt;0,$C40&gt;0,$D40&gt;0,NOT(ISBLANK($H40))),_xlfn.NORM.INV(ABS(VLOOKUP($L$1,VLookups!$A$38:$B$39,2,FALSE)-Q$3),$G40,$J40),"")</f>
        <v/>
      </c>
      <c r="R40" s="102" t="str">
        <f>IF(AND($B40&gt;0,$C40&gt;0,$D40&gt;0,NOT(ISBLANK($H40))),_xlfn.NORM.INV(ABS(VLOOKUP($L$1,VLookups!$A$38:$B$39,2,FALSE)-R$3),$G40,$J40),"")</f>
        <v/>
      </c>
      <c r="S40" s="101" t="str">
        <f>IF(AND($B40&gt;0,$C40&gt;0,$D40&gt;0,NOT(ISBLANK($H40))),_xlfn.NORM.INV(ABS(VLOOKUP($L$1,VLookups!$A$38:$B$39,2,FALSE)-S$3),$G40,$J40),"")</f>
        <v/>
      </c>
      <c r="T40" s="5"/>
      <c r="U40" s="178" t="str">
        <f t="shared" si="12"/>
        <v/>
      </c>
      <c r="V40" s="52" t="str">
        <f t="shared" si="233"/>
        <v/>
      </c>
      <c r="W40" s="52" t="str">
        <f t="shared" si="233"/>
        <v/>
      </c>
      <c r="X40" s="52" t="str">
        <f t="shared" si="233"/>
        <v/>
      </c>
      <c r="Y40" s="52" t="str">
        <f t="shared" si="233"/>
        <v/>
      </c>
      <c r="Z40" s="52" t="str">
        <f t="shared" si="233"/>
        <v/>
      </c>
      <c r="AA40" s="52" t="str">
        <f t="shared" si="233"/>
        <v/>
      </c>
      <c r="AB40" s="52" t="str">
        <f t="shared" si="233"/>
        <v/>
      </c>
      <c r="AC40" s="52" t="str">
        <f t="shared" si="233"/>
        <v/>
      </c>
      <c r="AD40" s="52" t="str">
        <f t="shared" si="233"/>
        <v/>
      </c>
      <c r="AE40" s="52" t="str">
        <f t="shared" si="233"/>
        <v/>
      </c>
      <c r="AF40" s="52" t="str">
        <f t="shared" si="233"/>
        <v/>
      </c>
      <c r="AG40" s="52" t="str">
        <f t="shared" si="233"/>
        <v/>
      </c>
      <c r="AH40" s="52" t="str">
        <f t="shared" si="233"/>
        <v/>
      </c>
      <c r="AI40" s="52" t="str">
        <f t="shared" si="233"/>
        <v/>
      </c>
      <c r="AJ40" s="52" t="str">
        <f t="shared" si="233"/>
        <v/>
      </c>
      <c r="AK40" s="52" t="str">
        <f t="shared" si="233"/>
        <v/>
      </c>
      <c r="AL40" s="52" t="str">
        <f t="shared" si="233"/>
        <v/>
      </c>
      <c r="AM40" s="52" t="str">
        <f t="shared" si="233"/>
        <v/>
      </c>
      <c r="AN40" s="52" t="str">
        <f t="shared" si="233"/>
        <v/>
      </c>
      <c r="AO40" s="52" t="str">
        <f t="shared" si="233"/>
        <v/>
      </c>
      <c r="AP40" s="52" t="str">
        <f t="shared" si="14"/>
        <v/>
      </c>
      <c r="AQ40" s="52" t="str">
        <f t="shared" si="238"/>
        <v/>
      </c>
      <c r="AR40" s="52" t="str">
        <f t="shared" si="238"/>
        <v/>
      </c>
      <c r="AS40" s="52" t="str">
        <f t="shared" si="238"/>
        <v/>
      </c>
      <c r="AT40" s="52" t="str">
        <f t="shared" si="238"/>
        <v/>
      </c>
      <c r="AU40" s="52" t="str">
        <f t="shared" si="238"/>
        <v/>
      </c>
      <c r="AV40" s="52" t="str">
        <f t="shared" si="238"/>
        <v/>
      </c>
      <c r="AW40" s="52" t="str">
        <f t="shared" si="238"/>
        <v/>
      </c>
      <c r="AX40" s="52" t="str">
        <f t="shared" si="238"/>
        <v/>
      </c>
      <c r="AY40" s="52" t="str">
        <f t="shared" si="238"/>
        <v/>
      </c>
      <c r="AZ40" s="52" t="str">
        <f t="shared" si="238"/>
        <v/>
      </c>
      <c r="BA40" s="52" t="str">
        <f t="shared" si="238"/>
        <v/>
      </c>
      <c r="BB40" s="52" t="str">
        <f t="shared" si="238"/>
        <v/>
      </c>
      <c r="BC40" s="52" t="str">
        <f t="shared" si="238"/>
        <v/>
      </c>
      <c r="BD40" s="52" t="str">
        <f t="shared" si="238"/>
        <v/>
      </c>
      <c r="BE40" s="52" t="str">
        <f t="shared" si="238"/>
        <v/>
      </c>
      <c r="BF40" s="52" t="str">
        <f t="shared" si="238"/>
        <v/>
      </c>
      <c r="BG40" s="52" t="str">
        <f t="shared" si="238"/>
        <v/>
      </c>
      <c r="BH40" s="52" t="str">
        <f t="shared" si="238"/>
        <v/>
      </c>
      <c r="BI40" s="52" t="str">
        <f t="shared" si="238"/>
        <v/>
      </c>
      <c r="BJ40" s="52" t="str">
        <f t="shared" si="238"/>
        <v/>
      </c>
      <c r="BK40" s="52" t="str">
        <f t="shared" si="238"/>
        <v/>
      </c>
      <c r="BL40" s="52" t="str">
        <f t="shared" si="238"/>
        <v/>
      </c>
      <c r="BM40" s="52" t="str">
        <f t="shared" si="238"/>
        <v/>
      </c>
      <c r="BN40" s="52" t="str">
        <f t="shared" si="238"/>
        <v/>
      </c>
      <c r="BO40" s="52" t="str">
        <f t="shared" si="238"/>
        <v/>
      </c>
      <c r="BP40" s="52" t="str">
        <f t="shared" si="238"/>
        <v/>
      </c>
      <c r="BQ40" s="52" t="str">
        <f t="shared" si="238"/>
        <v/>
      </c>
      <c r="BR40" s="52" t="str">
        <f t="shared" si="238"/>
        <v/>
      </c>
      <c r="BS40" s="52" t="str">
        <f t="shared" si="238"/>
        <v/>
      </c>
      <c r="BT40" s="52" t="str">
        <f t="shared" si="238"/>
        <v/>
      </c>
      <c r="BU40" s="52" t="str">
        <f t="shared" si="238"/>
        <v/>
      </c>
      <c r="BV40" s="52" t="str">
        <f t="shared" si="238"/>
        <v/>
      </c>
      <c r="BW40" s="52" t="str">
        <f t="shared" si="238"/>
        <v/>
      </c>
      <c r="BX40" s="52" t="str">
        <f t="shared" si="238"/>
        <v/>
      </c>
      <c r="BY40" s="52" t="str">
        <f t="shared" si="238"/>
        <v/>
      </c>
      <c r="BZ40" s="52" t="str">
        <f t="shared" si="238"/>
        <v/>
      </c>
      <c r="CA40" s="52" t="str">
        <f t="shared" si="238"/>
        <v/>
      </c>
      <c r="CB40" s="52" t="str">
        <f t="shared" si="238"/>
        <v/>
      </c>
      <c r="CC40" s="52" t="str">
        <f t="shared" si="238"/>
        <v/>
      </c>
      <c r="CD40" s="52" t="str">
        <f t="shared" si="238"/>
        <v/>
      </c>
      <c r="CE40" s="52" t="str">
        <f t="shared" si="238"/>
        <v/>
      </c>
      <c r="CF40" s="52" t="str">
        <f t="shared" si="238"/>
        <v/>
      </c>
      <c r="CG40" s="52" t="str">
        <f t="shared" si="238"/>
        <v/>
      </c>
      <c r="CH40" s="52" t="str">
        <f t="shared" si="238"/>
        <v/>
      </c>
      <c r="CI40" s="52" t="str">
        <f t="shared" si="238"/>
        <v/>
      </c>
      <c r="CJ40" s="52" t="str">
        <f t="shared" si="238"/>
        <v/>
      </c>
      <c r="CK40" s="52" t="str">
        <f t="shared" si="238"/>
        <v/>
      </c>
      <c r="CL40" s="52" t="str">
        <f t="shared" si="238"/>
        <v/>
      </c>
      <c r="CM40" s="52" t="str">
        <f t="shared" si="238"/>
        <v/>
      </c>
      <c r="CN40" s="52" t="str">
        <f t="shared" si="238"/>
        <v/>
      </c>
      <c r="CO40" s="52" t="str">
        <f t="shared" si="238"/>
        <v/>
      </c>
      <c r="CP40" s="52" t="str">
        <f t="shared" si="238"/>
        <v/>
      </c>
      <c r="CQ40" s="52" t="str">
        <f t="shared" si="238"/>
        <v/>
      </c>
      <c r="CR40" s="52" t="str">
        <f t="shared" si="238"/>
        <v/>
      </c>
      <c r="CS40" s="52" t="str">
        <f t="shared" si="238"/>
        <v/>
      </c>
      <c r="CT40" s="52" t="str">
        <f t="shared" si="238"/>
        <v/>
      </c>
      <c r="CU40" s="52" t="str">
        <f t="shared" si="238"/>
        <v/>
      </c>
      <c r="CV40" s="52" t="str">
        <f t="shared" si="238"/>
        <v/>
      </c>
      <c r="CW40" s="52" t="str">
        <f t="shared" si="238"/>
        <v/>
      </c>
      <c r="CX40" s="52" t="str">
        <f t="shared" si="238"/>
        <v/>
      </c>
      <c r="CY40" s="52" t="str">
        <f t="shared" si="238"/>
        <v/>
      </c>
      <c r="CZ40" s="52" t="str">
        <f t="shared" si="238"/>
        <v/>
      </c>
      <c r="DA40" s="52" t="str">
        <f t="shared" si="238"/>
        <v/>
      </c>
      <c r="DB40" s="52" t="str">
        <f t="shared" ref="DB40" si="239">IF(ISNONTEXT($U40),DA40+$U40,"")</f>
        <v/>
      </c>
      <c r="DC40" s="52" t="str">
        <f t="shared" si="237"/>
        <v/>
      </c>
      <c r="DD40" s="52" t="str">
        <f t="shared" si="237"/>
        <v/>
      </c>
      <c r="DE40" s="52" t="str">
        <f t="shared" si="237"/>
        <v/>
      </c>
      <c r="DF40" s="52" t="str">
        <f t="shared" si="237"/>
        <v/>
      </c>
      <c r="DG40" s="52" t="str">
        <f t="shared" si="237"/>
        <v/>
      </c>
      <c r="DH40" s="52" t="str">
        <f t="shared" si="237"/>
        <v/>
      </c>
      <c r="DI40" s="52" t="str">
        <f t="shared" si="237"/>
        <v/>
      </c>
      <c r="DJ40" s="52" t="str">
        <f t="shared" si="237"/>
        <v/>
      </c>
      <c r="DK40" s="52" t="str">
        <f t="shared" si="237"/>
        <v/>
      </c>
      <c r="DL40" s="52" t="str">
        <f t="shared" si="237"/>
        <v/>
      </c>
      <c r="DM40" s="52" t="str">
        <f t="shared" si="237"/>
        <v/>
      </c>
      <c r="DN40" s="52" t="str">
        <f t="shared" si="237"/>
        <v/>
      </c>
      <c r="DO40" s="52" t="str">
        <f t="shared" si="237"/>
        <v/>
      </c>
      <c r="DP40" s="52" t="str">
        <f t="shared" si="237"/>
        <v/>
      </c>
      <c r="DQ40" s="52" t="str">
        <f t="shared" si="237"/>
        <v/>
      </c>
      <c r="DR40" s="52" t="str">
        <f t="shared" si="237"/>
        <v/>
      </c>
      <c r="DS40" s="179" t="e">
        <f t="shared" si="119"/>
        <v>#N/A</v>
      </c>
      <c r="DT40" s="179" t="e">
        <f t="shared" si="120"/>
        <v>#N/A</v>
      </c>
      <c r="DU40" s="179" t="e">
        <f t="shared" si="121"/>
        <v>#N/A</v>
      </c>
      <c r="DV40" s="179" t="e">
        <f t="shared" si="122"/>
        <v>#N/A</v>
      </c>
      <c r="DW40" s="179" t="e">
        <f t="shared" si="123"/>
        <v>#N/A</v>
      </c>
      <c r="DX40" s="179" t="e">
        <f t="shared" si="124"/>
        <v>#N/A</v>
      </c>
      <c r="DY40" s="179" t="e">
        <f t="shared" si="125"/>
        <v>#N/A</v>
      </c>
      <c r="DZ40" s="179" t="e">
        <f t="shared" si="126"/>
        <v>#N/A</v>
      </c>
      <c r="EA40" s="179" t="e">
        <f t="shared" si="127"/>
        <v>#N/A</v>
      </c>
      <c r="EB40" s="179" t="e">
        <f t="shared" si="128"/>
        <v>#N/A</v>
      </c>
      <c r="EC40" s="179" t="e">
        <f t="shared" si="129"/>
        <v>#N/A</v>
      </c>
      <c r="ED40" s="179" t="e">
        <f t="shared" si="130"/>
        <v>#N/A</v>
      </c>
      <c r="EE40" s="179" t="e">
        <f t="shared" si="131"/>
        <v>#N/A</v>
      </c>
      <c r="EF40" s="179" t="e">
        <f t="shared" si="132"/>
        <v>#N/A</v>
      </c>
      <c r="EG40" s="179" t="e">
        <f t="shared" si="133"/>
        <v>#N/A</v>
      </c>
      <c r="EH40" s="179" t="e">
        <f t="shared" si="134"/>
        <v>#N/A</v>
      </c>
      <c r="EI40" s="179" t="e">
        <f t="shared" si="135"/>
        <v>#N/A</v>
      </c>
      <c r="EJ40" s="179" t="e">
        <f t="shared" si="136"/>
        <v>#N/A</v>
      </c>
      <c r="EK40" s="179" t="e">
        <f t="shared" si="137"/>
        <v>#N/A</v>
      </c>
      <c r="EL40" s="179" t="e">
        <f t="shared" si="138"/>
        <v>#N/A</v>
      </c>
      <c r="EM40" s="179" t="e">
        <f t="shared" si="139"/>
        <v>#N/A</v>
      </c>
      <c r="EN40" s="179" t="e">
        <f t="shared" si="140"/>
        <v>#N/A</v>
      </c>
      <c r="EO40" s="179" t="e">
        <f t="shared" si="141"/>
        <v>#N/A</v>
      </c>
      <c r="EP40" s="179" t="e">
        <f t="shared" si="142"/>
        <v>#N/A</v>
      </c>
      <c r="EQ40" s="179" t="e">
        <f t="shared" si="143"/>
        <v>#N/A</v>
      </c>
      <c r="ER40" s="179" t="e">
        <f t="shared" si="144"/>
        <v>#N/A</v>
      </c>
      <c r="ES40" s="179" t="e">
        <f t="shared" si="145"/>
        <v>#N/A</v>
      </c>
      <c r="ET40" s="179" t="e">
        <f t="shared" si="146"/>
        <v>#N/A</v>
      </c>
      <c r="EU40" s="179" t="e">
        <f t="shared" si="147"/>
        <v>#N/A</v>
      </c>
      <c r="EV40" s="179" t="e">
        <f t="shared" si="148"/>
        <v>#N/A</v>
      </c>
      <c r="EW40" s="179" t="e">
        <f t="shared" si="149"/>
        <v>#N/A</v>
      </c>
      <c r="EX40" s="179" t="e">
        <f t="shared" si="150"/>
        <v>#N/A</v>
      </c>
      <c r="EY40" s="179" t="e">
        <f t="shared" si="151"/>
        <v>#N/A</v>
      </c>
      <c r="EZ40" s="179" t="e">
        <f t="shared" si="152"/>
        <v>#N/A</v>
      </c>
      <c r="FA40" s="179" t="e">
        <f t="shared" si="153"/>
        <v>#N/A</v>
      </c>
      <c r="FB40" s="179" t="e">
        <f t="shared" si="154"/>
        <v>#N/A</v>
      </c>
      <c r="FC40" s="179" t="e">
        <f t="shared" si="155"/>
        <v>#N/A</v>
      </c>
      <c r="FD40" s="179" t="e">
        <f t="shared" si="156"/>
        <v>#N/A</v>
      </c>
      <c r="FE40" s="179" t="e">
        <f t="shared" si="157"/>
        <v>#N/A</v>
      </c>
      <c r="FF40" s="179" t="e">
        <f t="shared" si="158"/>
        <v>#N/A</v>
      </c>
      <c r="FG40" s="179" t="e">
        <f t="shared" si="159"/>
        <v>#N/A</v>
      </c>
      <c r="FH40" s="179" t="e">
        <f t="shared" si="160"/>
        <v>#N/A</v>
      </c>
      <c r="FI40" s="179" t="e">
        <f t="shared" si="161"/>
        <v>#N/A</v>
      </c>
      <c r="FJ40" s="179" t="e">
        <f t="shared" si="162"/>
        <v>#N/A</v>
      </c>
      <c r="FK40" s="179" t="e">
        <f t="shared" si="163"/>
        <v>#N/A</v>
      </c>
      <c r="FL40" s="179" t="e">
        <f t="shared" si="164"/>
        <v>#N/A</v>
      </c>
      <c r="FM40" s="179" t="e">
        <f t="shared" si="165"/>
        <v>#N/A</v>
      </c>
      <c r="FN40" s="179" t="e">
        <f t="shared" si="166"/>
        <v>#N/A</v>
      </c>
      <c r="FO40" s="179" t="e">
        <f t="shared" si="167"/>
        <v>#N/A</v>
      </c>
      <c r="FP40" s="179" t="e">
        <f t="shared" si="168"/>
        <v>#N/A</v>
      </c>
      <c r="FQ40" s="179" t="e">
        <f t="shared" si="169"/>
        <v>#N/A</v>
      </c>
      <c r="FR40" s="179" t="e">
        <f t="shared" si="170"/>
        <v>#N/A</v>
      </c>
      <c r="FS40" s="179" t="e">
        <f t="shared" si="171"/>
        <v>#N/A</v>
      </c>
      <c r="FT40" s="179" t="e">
        <f t="shared" si="172"/>
        <v>#N/A</v>
      </c>
      <c r="FU40" s="179" t="e">
        <f t="shared" si="173"/>
        <v>#N/A</v>
      </c>
      <c r="FV40" s="179" t="e">
        <f t="shared" si="174"/>
        <v>#N/A</v>
      </c>
      <c r="FW40" s="179" t="e">
        <f t="shared" si="175"/>
        <v>#N/A</v>
      </c>
      <c r="FX40" s="179" t="e">
        <f t="shared" si="176"/>
        <v>#N/A</v>
      </c>
      <c r="FY40" s="179" t="e">
        <f t="shared" si="177"/>
        <v>#N/A</v>
      </c>
      <c r="FZ40" s="179" t="e">
        <f t="shared" si="178"/>
        <v>#N/A</v>
      </c>
      <c r="GA40" s="179" t="e">
        <f t="shared" si="179"/>
        <v>#N/A</v>
      </c>
      <c r="GB40" s="179" t="e">
        <f t="shared" si="180"/>
        <v>#N/A</v>
      </c>
      <c r="GC40" s="179" t="e">
        <f t="shared" si="181"/>
        <v>#N/A</v>
      </c>
      <c r="GD40" s="179" t="e">
        <f t="shared" si="182"/>
        <v>#N/A</v>
      </c>
      <c r="GE40" s="179" t="e">
        <f t="shared" si="183"/>
        <v>#N/A</v>
      </c>
      <c r="GF40" s="179" t="e">
        <f t="shared" si="184"/>
        <v>#N/A</v>
      </c>
      <c r="GG40" s="179" t="e">
        <f t="shared" si="185"/>
        <v>#N/A</v>
      </c>
      <c r="GH40" s="179" t="e">
        <f t="shared" si="186"/>
        <v>#N/A</v>
      </c>
      <c r="GI40" s="179" t="e">
        <f t="shared" si="187"/>
        <v>#N/A</v>
      </c>
      <c r="GJ40" s="179" t="e">
        <f t="shared" si="188"/>
        <v>#N/A</v>
      </c>
      <c r="GK40" s="179" t="e">
        <f t="shared" si="189"/>
        <v>#N/A</v>
      </c>
      <c r="GL40" s="179" t="e">
        <f t="shared" si="190"/>
        <v>#N/A</v>
      </c>
      <c r="GM40" s="179" t="e">
        <f t="shared" si="191"/>
        <v>#N/A</v>
      </c>
      <c r="GN40" s="179" t="e">
        <f t="shared" si="192"/>
        <v>#N/A</v>
      </c>
      <c r="GO40" s="179" t="e">
        <f t="shared" si="193"/>
        <v>#N/A</v>
      </c>
      <c r="GP40" s="179" t="e">
        <f t="shared" si="194"/>
        <v>#N/A</v>
      </c>
      <c r="GQ40" s="179" t="e">
        <f t="shared" si="195"/>
        <v>#N/A</v>
      </c>
      <c r="GR40" s="179" t="e">
        <f t="shared" si="196"/>
        <v>#N/A</v>
      </c>
      <c r="GS40" s="179" t="e">
        <f t="shared" si="197"/>
        <v>#N/A</v>
      </c>
      <c r="GT40" s="179" t="e">
        <f t="shared" si="198"/>
        <v>#N/A</v>
      </c>
      <c r="GU40" s="179" t="e">
        <f t="shared" si="199"/>
        <v>#N/A</v>
      </c>
      <c r="GV40" s="179" t="e">
        <f t="shared" si="200"/>
        <v>#N/A</v>
      </c>
      <c r="GW40" s="179" t="e">
        <f t="shared" si="201"/>
        <v>#N/A</v>
      </c>
      <c r="GX40" s="179" t="e">
        <f t="shared" si="202"/>
        <v>#N/A</v>
      </c>
      <c r="GY40" s="179" t="e">
        <f t="shared" si="203"/>
        <v>#N/A</v>
      </c>
      <c r="GZ40" s="179" t="e">
        <f t="shared" si="204"/>
        <v>#N/A</v>
      </c>
      <c r="HA40" s="179" t="e">
        <f t="shared" si="205"/>
        <v>#N/A</v>
      </c>
      <c r="HB40" s="179" t="e">
        <f t="shared" si="206"/>
        <v>#N/A</v>
      </c>
      <c r="HC40" s="179" t="e">
        <f t="shared" si="207"/>
        <v>#N/A</v>
      </c>
      <c r="HD40" s="179" t="e">
        <f t="shared" si="208"/>
        <v>#N/A</v>
      </c>
      <c r="HE40" s="179" t="e">
        <f t="shared" si="209"/>
        <v>#N/A</v>
      </c>
      <c r="HF40" s="179" t="e">
        <f t="shared" si="210"/>
        <v>#N/A</v>
      </c>
      <c r="HG40" s="179" t="e">
        <f t="shared" si="211"/>
        <v>#N/A</v>
      </c>
      <c r="HH40" s="179" t="e">
        <f t="shared" si="212"/>
        <v>#N/A</v>
      </c>
      <c r="HI40" s="179" t="e">
        <f t="shared" si="213"/>
        <v>#N/A</v>
      </c>
      <c r="HJ40" s="179" t="e">
        <f t="shared" si="214"/>
        <v>#N/A</v>
      </c>
      <c r="HK40" s="179" t="e">
        <f t="shared" si="215"/>
        <v>#N/A</v>
      </c>
      <c r="HL40" s="179" t="e">
        <f t="shared" si="216"/>
        <v>#N/A</v>
      </c>
      <c r="HM40" s="179" t="e">
        <f t="shared" si="217"/>
        <v>#N/A</v>
      </c>
      <c r="HN40" s="179" t="e">
        <f t="shared" si="218"/>
        <v>#N/A</v>
      </c>
      <c r="HO40" s="179" t="e">
        <f t="shared" si="219"/>
        <v>#N/A</v>
      </c>
    </row>
    <row r="41" spans="1:223" hidden="1" x14ac:dyDescent="0.25">
      <c r="A41" s="4">
        <v>38</v>
      </c>
      <c r="B41" s="103"/>
      <c r="C41" s="103"/>
      <c r="D41" s="103"/>
      <c r="E41" s="38" t="str">
        <f t="shared" si="8"/>
        <v/>
      </c>
      <c r="F41" s="38" t="str">
        <f t="shared" si="9"/>
        <v/>
      </c>
      <c r="G41" s="81" t="str">
        <f t="shared" si="10"/>
        <v/>
      </c>
      <c r="H41" s="24"/>
      <c r="I41" s="61"/>
      <c r="J41" s="82" t="str">
        <f>IF(AND(B41&gt;0,C41&gt;0,D41&gt;0,NOT(ISBLANK(H41))),(D41-B41)*VLOOKUP(H41,VLookups!$A$2:$B$8,2,FALSE),"")</f>
        <v/>
      </c>
      <c r="K41" s="83" t="str">
        <f t="shared" si="11"/>
        <v/>
      </c>
      <c r="L41" s="103"/>
      <c r="M41" s="34" t="str">
        <f>IF(AND(L41&gt;0,C41&gt;0,J41&gt;0,NOT(ISBLANK(H41))),ABS(VLOOKUP($L$1,VLookups!$A$38:$B$39,2,FALSE)-_xlfn.NORM.DIST(L41,G41,J41,TRUE)),"")</f>
        <v/>
      </c>
      <c r="N41" s="102" t="str">
        <f>IF(AND($B41&gt;0,$C41&gt;0,$D41&gt;0,NOT(ISBLANK($H41))),_xlfn.NORM.INV(ABS(VLOOKUP($L$1,VLookups!$A$38:$B$39,2,FALSE)-N$3),$G41,$J41),"")</f>
        <v/>
      </c>
      <c r="O41" s="101" t="str">
        <f>IF(AND($B41&gt;0,$C41&gt;0,$D41&gt;0,NOT(ISBLANK($H41))),_xlfn.NORM.INV(ABS(VLOOKUP($L$1,VLookups!$A$38:$B$39,2,FALSE)-O$3),$G41,$J41),"")</f>
        <v/>
      </c>
      <c r="P41" s="102" t="str">
        <f>IF(AND($B41&gt;0,$C41&gt;0,$D41&gt;0,NOT(ISBLANK($H41))),_xlfn.NORM.INV(ABS(VLOOKUP($L$1,VLookups!$A$38:$B$39,2,FALSE)-P$3),$G41,$J41),"")</f>
        <v/>
      </c>
      <c r="Q41" s="101" t="str">
        <f>IF(AND($B41&gt;0,$C41&gt;0,$D41&gt;0,NOT(ISBLANK($H41))),_xlfn.NORM.INV(ABS(VLOOKUP($L$1,VLookups!$A$38:$B$39,2,FALSE)-Q$3),$G41,$J41),"")</f>
        <v/>
      </c>
      <c r="R41" s="102" t="str">
        <f>IF(AND($B41&gt;0,$C41&gt;0,$D41&gt;0,NOT(ISBLANK($H41))),_xlfn.NORM.INV(ABS(VLOOKUP($L$1,VLookups!$A$38:$B$39,2,FALSE)-R$3),$G41,$J41),"")</f>
        <v/>
      </c>
      <c r="S41" s="101" t="str">
        <f>IF(AND($B41&gt;0,$C41&gt;0,$D41&gt;0,NOT(ISBLANK($H41))),_xlfn.NORM.INV(ABS(VLOOKUP($L$1,VLookups!$A$38:$B$39,2,FALSE)-S$3),$G41,$J41),"")</f>
        <v/>
      </c>
      <c r="T41" s="5"/>
      <c r="U41" s="178" t="str">
        <f t="shared" si="12"/>
        <v/>
      </c>
      <c r="V41" s="52" t="str">
        <f t="shared" si="233"/>
        <v/>
      </c>
      <c r="W41" s="52" t="str">
        <f t="shared" si="233"/>
        <v/>
      </c>
      <c r="X41" s="52" t="str">
        <f t="shared" si="233"/>
        <v/>
      </c>
      <c r="Y41" s="52" t="str">
        <f t="shared" si="233"/>
        <v/>
      </c>
      <c r="Z41" s="52" t="str">
        <f t="shared" si="233"/>
        <v/>
      </c>
      <c r="AA41" s="52" t="str">
        <f t="shared" si="233"/>
        <v/>
      </c>
      <c r="AB41" s="52" t="str">
        <f t="shared" si="233"/>
        <v/>
      </c>
      <c r="AC41" s="52" t="str">
        <f t="shared" si="233"/>
        <v/>
      </c>
      <c r="AD41" s="52" t="str">
        <f t="shared" si="233"/>
        <v/>
      </c>
      <c r="AE41" s="52" t="str">
        <f t="shared" si="233"/>
        <v/>
      </c>
      <c r="AF41" s="52" t="str">
        <f t="shared" si="233"/>
        <v/>
      </c>
      <c r="AG41" s="52" t="str">
        <f t="shared" si="233"/>
        <v/>
      </c>
      <c r="AH41" s="52" t="str">
        <f t="shared" si="233"/>
        <v/>
      </c>
      <c r="AI41" s="52" t="str">
        <f t="shared" si="233"/>
        <v/>
      </c>
      <c r="AJ41" s="52" t="str">
        <f t="shared" si="233"/>
        <v/>
      </c>
      <c r="AK41" s="52" t="str">
        <f t="shared" si="233"/>
        <v/>
      </c>
      <c r="AL41" s="52" t="str">
        <f t="shared" si="233"/>
        <v/>
      </c>
      <c r="AM41" s="52" t="str">
        <f t="shared" si="233"/>
        <v/>
      </c>
      <c r="AN41" s="52" t="str">
        <f t="shared" si="233"/>
        <v/>
      </c>
      <c r="AO41" s="52" t="str">
        <f t="shared" si="233"/>
        <v/>
      </c>
      <c r="AP41" s="52" t="str">
        <f t="shared" si="14"/>
        <v/>
      </c>
      <c r="AQ41" s="52" t="str">
        <f t="shared" ref="AQ41:DB44" si="240">IF(ISNONTEXT($U41),AP41+$U41,"")</f>
        <v/>
      </c>
      <c r="AR41" s="52" t="str">
        <f t="shared" si="240"/>
        <v/>
      </c>
      <c r="AS41" s="52" t="str">
        <f t="shared" si="240"/>
        <v/>
      </c>
      <c r="AT41" s="52" t="str">
        <f t="shared" si="240"/>
        <v/>
      </c>
      <c r="AU41" s="52" t="str">
        <f t="shared" si="240"/>
        <v/>
      </c>
      <c r="AV41" s="52" t="str">
        <f t="shared" si="240"/>
        <v/>
      </c>
      <c r="AW41" s="52" t="str">
        <f t="shared" si="240"/>
        <v/>
      </c>
      <c r="AX41" s="52" t="str">
        <f t="shared" si="240"/>
        <v/>
      </c>
      <c r="AY41" s="52" t="str">
        <f t="shared" si="240"/>
        <v/>
      </c>
      <c r="AZ41" s="52" t="str">
        <f t="shared" si="240"/>
        <v/>
      </c>
      <c r="BA41" s="52" t="str">
        <f t="shared" si="240"/>
        <v/>
      </c>
      <c r="BB41" s="52" t="str">
        <f t="shared" si="240"/>
        <v/>
      </c>
      <c r="BC41" s="52" t="str">
        <f t="shared" si="240"/>
        <v/>
      </c>
      <c r="BD41" s="52" t="str">
        <f t="shared" si="240"/>
        <v/>
      </c>
      <c r="BE41" s="52" t="str">
        <f t="shared" si="240"/>
        <v/>
      </c>
      <c r="BF41" s="52" t="str">
        <f t="shared" si="240"/>
        <v/>
      </c>
      <c r="BG41" s="52" t="str">
        <f t="shared" si="240"/>
        <v/>
      </c>
      <c r="BH41" s="52" t="str">
        <f t="shared" si="240"/>
        <v/>
      </c>
      <c r="BI41" s="52" t="str">
        <f t="shared" si="240"/>
        <v/>
      </c>
      <c r="BJ41" s="52" t="str">
        <f t="shared" si="240"/>
        <v/>
      </c>
      <c r="BK41" s="52" t="str">
        <f t="shared" si="240"/>
        <v/>
      </c>
      <c r="BL41" s="52" t="str">
        <f t="shared" si="240"/>
        <v/>
      </c>
      <c r="BM41" s="52" t="str">
        <f t="shared" si="240"/>
        <v/>
      </c>
      <c r="BN41" s="52" t="str">
        <f t="shared" si="240"/>
        <v/>
      </c>
      <c r="BO41" s="52" t="str">
        <f t="shared" si="240"/>
        <v/>
      </c>
      <c r="BP41" s="52" t="str">
        <f t="shared" si="240"/>
        <v/>
      </c>
      <c r="BQ41" s="52" t="str">
        <f t="shared" si="240"/>
        <v/>
      </c>
      <c r="BR41" s="52" t="str">
        <f t="shared" si="240"/>
        <v/>
      </c>
      <c r="BS41" s="52" t="str">
        <f t="shared" si="240"/>
        <v/>
      </c>
      <c r="BT41" s="52" t="str">
        <f t="shared" si="240"/>
        <v/>
      </c>
      <c r="BU41" s="52" t="str">
        <f t="shared" si="240"/>
        <v/>
      </c>
      <c r="BV41" s="52" t="str">
        <f t="shared" si="240"/>
        <v/>
      </c>
      <c r="BW41" s="52" t="str">
        <f t="shared" si="240"/>
        <v/>
      </c>
      <c r="BX41" s="52" t="str">
        <f t="shared" si="240"/>
        <v/>
      </c>
      <c r="BY41" s="52" t="str">
        <f t="shared" si="240"/>
        <v/>
      </c>
      <c r="BZ41" s="52" t="str">
        <f t="shared" si="240"/>
        <v/>
      </c>
      <c r="CA41" s="52" t="str">
        <f t="shared" si="240"/>
        <v/>
      </c>
      <c r="CB41" s="52" t="str">
        <f t="shared" si="240"/>
        <v/>
      </c>
      <c r="CC41" s="52" t="str">
        <f t="shared" si="240"/>
        <v/>
      </c>
      <c r="CD41" s="52" t="str">
        <f t="shared" si="240"/>
        <v/>
      </c>
      <c r="CE41" s="52" t="str">
        <f t="shared" si="240"/>
        <v/>
      </c>
      <c r="CF41" s="52" t="str">
        <f t="shared" si="240"/>
        <v/>
      </c>
      <c r="CG41" s="52" t="str">
        <f t="shared" si="240"/>
        <v/>
      </c>
      <c r="CH41" s="52" t="str">
        <f t="shared" si="240"/>
        <v/>
      </c>
      <c r="CI41" s="52" t="str">
        <f t="shared" si="240"/>
        <v/>
      </c>
      <c r="CJ41" s="52" t="str">
        <f t="shared" si="240"/>
        <v/>
      </c>
      <c r="CK41" s="52" t="str">
        <f t="shared" si="240"/>
        <v/>
      </c>
      <c r="CL41" s="52" t="str">
        <f t="shared" si="240"/>
        <v/>
      </c>
      <c r="CM41" s="52" t="str">
        <f t="shared" si="240"/>
        <v/>
      </c>
      <c r="CN41" s="52" t="str">
        <f t="shared" si="240"/>
        <v/>
      </c>
      <c r="CO41" s="52" t="str">
        <f t="shared" si="240"/>
        <v/>
      </c>
      <c r="CP41" s="52" t="str">
        <f t="shared" si="240"/>
        <v/>
      </c>
      <c r="CQ41" s="52" t="str">
        <f t="shared" si="240"/>
        <v/>
      </c>
      <c r="CR41" s="52" t="str">
        <f t="shared" si="240"/>
        <v/>
      </c>
      <c r="CS41" s="52" t="str">
        <f t="shared" si="240"/>
        <v/>
      </c>
      <c r="CT41" s="52" t="str">
        <f t="shared" si="240"/>
        <v/>
      </c>
      <c r="CU41" s="52" t="str">
        <f t="shared" si="240"/>
        <v/>
      </c>
      <c r="CV41" s="52" t="str">
        <f t="shared" si="240"/>
        <v/>
      </c>
      <c r="CW41" s="52" t="str">
        <f t="shared" si="240"/>
        <v/>
      </c>
      <c r="CX41" s="52" t="str">
        <f t="shared" si="240"/>
        <v/>
      </c>
      <c r="CY41" s="52" t="str">
        <f t="shared" si="240"/>
        <v/>
      </c>
      <c r="CZ41" s="52" t="str">
        <f t="shared" si="240"/>
        <v/>
      </c>
      <c r="DA41" s="52" t="str">
        <f t="shared" si="240"/>
        <v/>
      </c>
      <c r="DB41" s="52" t="str">
        <f t="shared" si="240"/>
        <v/>
      </c>
      <c r="DC41" s="52" t="str">
        <f t="shared" si="237"/>
        <v/>
      </c>
      <c r="DD41" s="52" t="str">
        <f t="shared" si="237"/>
        <v/>
      </c>
      <c r="DE41" s="52" t="str">
        <f t="shared" si="237"/>
        <v/>
      </c>
      <c r="DF41" s="52" t="str">
        <f t="shared" si="237"/>
        <v/>
      </c>
      <c r="DG41" s="52" t="str">
        <f t="shared" si="237"/>
        <v/>
      </c>
      <c r="DH41" s="52" t="str">
        <f t="shared" si="237"/>
        <v/>
      </c>
      <c r="DI41" s="52" t="str">
        <f t="shared" si="237"/>
        <v/>
      </c>
      <c r="DJ41" s="52" t="str">
        <f t="shared" si="237"/>
        <v/>
      </c>
      <c r="DK41" s="52" t="str">
        <f t="shared" si="237"/>
        <v/>
      </c>
      <c r="DL41" s="52" t="str">
        <f t="shared" si="237"/>
        <v/>
      </c>
      <c r="DM41" s="52" t="str">
        <f t="shared" si="237"/>
        <v/>
      </c>
      <c r="DN41" s="52" t="str">
        <f t="shared" si="237"/>
        <v/>
      </c>
      <c r="DO41" s="52" t="str">
        <f t="shared" si="237"/>
        <v/>
      </c>
      <c r="DP41" s="52" t="str">
        <f t="shared" si="237"/>
        <v/>
      </c>
      <c r="DQ41" s="52" t="str">
        <f t="shared" si="237"/>
        <v/>
      </c>
      <c r="DR41" s="52" t="str">
        <f t="shared" si="237"/>
        <v/>
      </c>
      <c r="DS41" s="179" t="e">
        <f t="shared" si="119"/>
        <v>#N/A</v>
      </c>
      <c r="DT41" s="179" t="e">
        <f t="shared" si="120"/>
        <v>#N/A</v>
      </c>
      <c r="DU41" s="179" t="e">
        <f t="shared" si="121"/>
        <v>#N/A</v>
      </c>
      <c r="DV41" s="179" t="e">
        <f t="shared" si="122"/>
        <v>#N/A</v>
      </c>
      <c r="DW41" s="179" t="e">
        <f t="shared" si="123"/>
        <v>#N/A</v>
      </c>
      <c r="DX41" s="179" t="e">
        <f t="shared" si="124"/>
        <v>#N/A</v>
      </c>
      <c r="DY41" s="179" t="e">
        <f t="shared" si="125"/>
        <v>#N/A</v>
      </c>
      <c r="DZ41" s="179" t="e">
        <f t="shared" si="126"/>
        <v>#N/A</v>
      </c>
      <c r="EA41" s="179" t="e">
        <f t="shared" si="127"/>
        <v>#N/A</v>
      </c>
      <c r="EB41" s="179" t="e">
        <f t="shared" si="128"/>
        <v>#N/A</v>
      </c>
      <c r="EC41" s="179" t="e">
        <f t="shared" si="129"/>
        <v>#N/A</v>
      </c>
      <c r="ED41" s="179" t="e">
        <f t="shared" si="130"/>
        <v>#N/A</v>
      </c>
      <c r="EE41" s="179" t="e">
        <f t="shared" si="131"/>
        <v>#N/A</v>
      </c>
      <c r="EF41" s="179" t="e">
        <f t="shared" si="132"/>
        <v>#N/A</v>
      </c>
      <c r="EG41" s="179" t="e">
        <f t="shared" si="133"/>
        <v>#N/A</v>
      </c>
      <c r="EH41" s="179" t="e">
        <f t="shared" si="134"/>
        <v>#N/A</v>
      </c>
      <c r="EI41" s="179" t="e">
        <f t="shared" si="135"/>
        <v>#N/A</v>
      </c>
      <c r="EJ41" s="179" t="e">
        <f t="shared" si="136"/>
        <v>#N/A</v>
      </c>
      <c r="EK41" s="179" t="e">
        <f t="shared" si="137"/>
        <v>#N/A</v>
      </c>
      <c r="EL41" s="179" t="e">
        <f t="shared" si="138"/>
        <v>#N/A</v>
      </c>
      <c r="EM41" s="179" t="e">
        <f t="shared" si="139"/>
        <v>#N/A</v>
      </c>
      <c r="EN41" s="179" t="e">
        <f t="shared" si="140"/>
        <v>#N/A</v>
      </c>
      <c r="EO41" s="179" t="e">
        <f t="shared" si="141"/>
        <v>#N/A</v>
      </c>
      <c r="EP41" s="179" t="e">
        <f t="shared" si="142"/>
        <v>#N/A</v>
      </c>
      <c r="EQ41" s="179" t="e">
        <f t="shared" si="143"/>
        <v>#N/A</v>
      </c>
      <c r="ER41" s="179" t="e">
        <f t="shared" si="144"/>
        <v>#N/A</v>
      </c>
      <c r="ES41" s="179" t="e">
        <f t="shared" si="145"/>
        <v>#N/A</v>
      </c>
      <c r="ET41" s="179" t="e">
        <f t="shared" si="146"/>
        <v>#N/A</v>
      </c>
      <c r="EU41" s="179" t="e">
        <f t="shared" si="147"/>
        <v>#N/A</v>
      </c>
      <c r="EV41" s="179" t="e">
        <f t="shared" si="148"/>
        <v>#N/A</v>
      </c>
      <c r="EW41" s="179" t="e">
        <f t="shared" si="149"/>
        <v>#N/A</v>
      </c>
      <c r="EX41" s="179" t="e">
        <f t="shared" si="150"/>
        <v>#N/A</v>
      </c>
      <c r="EY41" s="179" t="e">
        <f t="shared" si="151"/>
        <v>#N/A</v>
      </c>
      <c r="EZ41" s="179" t="e">
        <f t="shared" si="152"/>
        <v>#N/A</v>
      </c>
      <c r="FA41" s="179" t="e">
        <f t="shared" si="153"/>
        <v>#N/A</v>
      </c>
      <c r="FB41" s="179" t="e">
        <f t="shared" si="154"/>
        <v>#N/A</v>
      </c>
      <c r="FC41" s="179" t="e">
        <f t="shared" si="155"/>
        <v>#N/A</v>
      </c>
      <c r="FD41" s="179" t="e">
        <f t="shared" si="156"/>
        <v>#N/A</v>
      </c>
      <c r="FE41" s="179" t="e">
        <f t="shared" si="157"/>
        <v>#N/A</v>
      </c>
      <c r="FF41" s="179" t="e">
        <f t="shared" si="158"/>
        <v>#N/A</v>
      </c>
      <c r="FG41" s="179" t="e">
        <f t="shared" si="159"/>
        <v>#N/A</v>
      </c>
      <c r="FH41" s="179" t="e">
        <f t="shared" si="160"/>
        <v>#N/A</v>
      </c>
      <c r="FI41" s="179" t="e">
        <f t="shared" si="161"/>
        <v>#N/A</v>
      </c>
      <c r="FJ41" s="179" t="e">
        <f t="shared" si="162"/>
        <v>#N/A</v>
      </c>
      <c r="FK41" s="179" t="e">
        <f t="shared" si="163"/>
        <v>#N/A</v>
      </c>
      <c r="FL41" s="179" t="e">
        <f t="shared" si="164"/>
        <v>#N/A</v>
      </c>
      <c r="FM41" s="179" t="e">
        <f t="shared" si="165"/>
        <v>#N/A</v>
      </c>
      <c r="FN41" s="179" t="e">
        <f t="shared" si="166"/>
        <v>#N/A</v>
      </c>
      <c r="FO41" s="179" t="e">
        <f t="shared" si="167"/>
        <v>#N/A</v>
      </c>
      <c r="FP41" s="179" t="e">
        <f t="shared" si="168"/>
        <v>#N/A</v>
      </c>
      <c r="FQ41" s="179" t="e">
        <f t="shared" si="169"/>
        <v>#N/A</v>
      </c>
      <c r="FR41" s="179" t="e">
        <f t="shared" si="170"/>
        <v>#N/A</v>
      </c>
      <c r="FS41" s="179" t="e">
        <f t="shared" si="171"/>
        <v>#N/A</v>
      </c>
      <c r="FT41" s="179" t="e">
        <f t="shared" si="172"/>
        <v>#N/A</v>
      </c>
      <c r="FU41" s="179" t="e">
        <f t="shared" si="173"/>
        <v>#N/A</v>
      </c>
      <c r="FV41" s="179" t="e">
        <f t="shared" si="174"/>
        <v>#N/A</v>
      </c>
      <c r="FW41" s="179" t="e">
        <f t="shared" si="175"/>
        <v>#N/A</v>
      </c>
      <c r="FX41" s="179" t="e">
        <f t="shared" si="176"/>
        <v>#N/A</v>
      </c>
      <c r="FY41" s="179" t="e">
        <f t="shared" si="177"/>
        <v>#N/A</v>
      </c>
      <c r="FZ41" s="179" t="e">
        <f t="shared" si="178"/>
        <v>#N/A</v>
      </c>
      <c r="GA41" s="179" t="e">
        <f t="shared" si="179"/>
        <v>#N/A</v>
      </c>
      <c r="GB41" s="179" t="e">
        <f t="shared" si="180"/>
        <v>#N/A</v>
      </c>
      <c r="GC41" s="179" t="e">
        <f t="shared" si="181"/>
        <v>#N/A</v>
      </c>
      <c r="GD41" s="179" t="e">
        <f t="shared" si="182"/>
        <v>#N/A</v>
      </c>
      <c r="GE41" s="179" t="e">
        <f t="shared" si="183"/>
        <v>#N/A</v>
      </c>
      <c r="GF41" s="179" t="e">
        <f t="shared" si="184"/>
        <v>#N/A</v>
      </c>
      <c r="GG41" s="179" t="e">
        <f t="shared" si="185"/>
        <v>#N/A</v>
      </c>
      <c r="GH41" s="179" t="e">
        <f t="shared" si="186"/>
        <v>#N/A</v>
      </c>
      <c r="GI41" s="179" t="e">
        <f t="shared" si="187"/>
        <v>#N/A</v>
      </c>
      <c r="GJ41" s="179" t="e">
        <f t="shared" si="188"/>
        <v>#N/A</v>
      </c>
      <c r="GK41" s="179" t="e">
        <f t="shared" si="189"/>
        <v>#N/A</v>
      </c>
      <c r="GL41" s="179" t="e">
        <f t="shared" si="190"/>
        <v>#N/A</v>
      </c>
      <c r="GM41" s="179" t="e">
        <f t="shared" si="191"/>
        <v>#N/A</v>
      </c>
      <c r="GN41" s="179" t="e">
        <f t="shared" si="192"/>
        <v>#N/A</v>
      </c>
      <c r="GO41" s="179" t="e">
        <f t="shared" si="193"/>
        <v>#N/A</v>
      </c>
      <c r="GP41" s="179" t="e">
        <f t="shared" si="194"/>
        <v>#N/A</v>
      </c>
      <c r="GQ41" s="179" t="e">
        <f t="shared" si="195"/>
        <v>#N/A</v>
      </c>
      <c r="GR41" s="179" t="e">
        <f t="shared" si="196"/>
        <v>#N/A</v>
      </c>
      <c r="GS41" s="179" t="e">
        <f t="shared" si="197"/>
        <v>#N/A</v>
      </c>
      <c r="GT41" s="179" t="e">
        <f t="shared" si="198"/>
        <v>#N/A</v>
      </c>
      <c r="GU41" s="179" t="e">
        <f t="shared" si="199"/>
        <v>#N/A</v>
      </c>
      <c r="GV41" s="179" t="e">
        <f t="shared" si="200"/>
        <v>#N/A</v>
      </c>
      <c r="GW41" s="179" t="e">
        <f t="shared" si="201"/>
        <v>#N/A</v>
      </c>
      <c r="GX41" s="179" t="e">
        <f t="shared" si="202"/>
        <v>#N/A</v>
      </c>
      <c r="GY41" s="179" t="e">
        <f t="shared" si="203"/>
        <v>#N/A</v>
      </c>
      <c r="GZ41" s="179" t="e">
        <f t="shared" si="204"/>
        <v>#N/A</v>
      </c>
      <c r="HA41" s="179" t="e">
        <f t="shared" si="205"/>
        <v>#N/A</v>
      </c>
      <c r="HB41" s="179" t="e">
        <f t="shared" si="206"/>
        <v>#N/A</v>
      </c>
      <c r="HC41" s="179" t="e">
        <f t="shared" si="207"/>
        <v>#N/A</v>
      </c>
      <c r="HD41" s="179" t="e">
        <f t="shared" si="208"/>
        <v>#N/A</v>
      </c>
      <c r="HE41" s="179" t="e">
        <f t="shared" si="209"/>
        <v>#N/A</v>
      </c>
      <c r="HF41" s="179" t="e">
        <f t="shared" si="210"/>
        <v>#N/A</v>
      </c>
      <c r="HG41" s="179" t="e">
        <f t="shared" si="211"/>
        <v>#N/A</v>
      </c>
      <c r="HH41" s="179" t="e">
        <f t="shared" si="212"/>
        <v>#N/A</v>
      </c>
      <c r="HI41" s="179" t="e">
        <f t="shared" si="213"/>
        <v>#N/A</v>
      </c>
      <c r="HJ41" s="179" t="e">
        <f t="shared" si="214"/>
        <v>#N/A</v>
      </c>
      <c r="HK41" s="179" t="e">
        <f t="shared" si="215"/>
        <v>#N/A</v>
      </c>
      <c r="HL41" s="179" t="e">
        <f t="shared" si="216"/>
        <v>#N/A</v>
      </c>
      <c r="HM41" s="179" t="e">
        <f t="shared" si="217"/>
        <v>#N/A</v>
      </c>
      <c r="HN41" s="179" t="e">
        <f t="shared" si="218"/>
        <v>#N/A</v>
      </c>
      <c r="HO41" s="179" t="e">
        <f t="shared" si="219"/>
        <v>#N/A</v>
      </c>
    </row>
    <row r="42" spans="1:223" hidden="1" x14ac:dyDescent="0.25">
      <c r="A42" s="4">
        <v>39</v>
      </c>
      <c r="B42" s="103"/>
      <c r="C42" s="103"/>
      <c r="D42" s="103"/>
      <c r="E42" s="38" t="str">
        <f t="shared" si="8"/>
        <v/>
      </c>
      <c r="F42" s="38" t="str">
        <f t="shared" si="9"/>
        <v/>
      </c>
      <c r="G42" s="81" t="str">
        <f t="shared" si="10"/>
        <v/>
      </c>
      <c r="H42" s="24"/>
      <c r="I42" s="61"/>
      <c r="J42" s="82" t="str">
        <f>IF(AND(B42&gt;0,C42&gt;0,D42&gt;0,NOT(ISBLANK(H42))),(D42-B42)*VLOOKUP(H42,VLookups!$A$2:$B$8,2,FALSE),"")</f>
        <v/>
      </c>
      <c r="K42" s="83" t="str">
        <f t="shared" si="11"/>
        <v/>
      </c>
      <c r="L42" s="103"/>
      <c r="M42" s="34" t="str">
        <f>IF(AND(L42&gt;0,C42&gt;0,J42&gt;0,NOT(ISBLANK(H42))),ABS(VLOOKUP($L$1,VLookups!$A$38:$B$39,2,FALSE)-_xlfn.NORM.DIST(L42,G42,J42,TRUE)),"")</f>
        <v/>
      </c>
      <c r="N42" s="102" t="str">
        <f>IF(AND($B42&gt;0,$C42&gt;0,$D42&gt;0,NOT(ISBLANK($H42))),_xlfn.NORM.INV(ABS(VLOOKUP($L$1,VLookups!$A$38:$B$39,2,FALSE)-N$3),$G42,$J42),"")</f>
        <v/>
      </c>
      <c r="O42" s="101" t="str">
        <f>IF(AND($B42&gt;0,$C42&gt;0,$D42&gt;0,NOT(ISBLANK($H42))),_xlfn.NORM.INV(ABS(VLOOKUP($L$1,VLookups!$A$38:$B$39,2,FALSE)-O$3),$G42,$J42),"")</f>
        <v/>
      </c>
      <c r="P42" s="102" t="str">
        <f>IF(AND($B42&gt;0,$C42&gt;0,$D42&gt;0,NOT(ISBLANK($H42))),_xlfn.NORM.INV(ABS(VLOOKUP($L$1,VLookups!$A$38:$B$39,2,FALSE)-P$3),$G42,$J42),"")</f>
        <v/>
      </c>
      <c r="Q42" s="101" t="str">
        <f>IF(AND($B42&gt;0,$C42&gt;0,$D42&gt;0,NOT(ISBLANK($H42))),_xlfn.NORM.INV(ABS(VLOOKUP($L$1,VLookups!$A$38:$B$39,2,FALSE)-Q$3),$G42,$J42),"")</f>
        <v/>
      </c>
      <c r="R42" s="102" t="str">
        <f>IF(AND($B42&gt;0,$C42&gt;0,$D42&gt;0,NOT(ISBLANK($H42))),_xlfn.NORM.INV(ABS(VLOOKUP($L$1,VLookups!$A$38:$B$39,2,FALSE)-R$3),$G42,$J42),"")</f>
        <v/>
      </c>
      <c r="S42" s="101" t="str">
        <f>IF(AND($B42&gt;0,$C42&gt;0,$D42&gt;0,NOT(ISBLANK($H42))),_xlfn.NORM.INV(ABS(VLOOKUP($L$1,VLookups!$A$38:$B$39,2,FALSE)-S$3),$G42,$J42),"")</f>
        <v/>
      </c>
      <c r="T42" s="5"/>
      <c r="U42" s="178" t="str">
        <f t="shared" si="12"/>
        <v/>
      </c>
      <c r="V42" s="52" t="str">
        <f t="shared" si="233"/>
        <v/>
      </c>
      <c r="W42" s="52" t="str">
        <f t="shared" si="233"/>
        <v/>
      </c>
      <c r="X42" s="52" t="str">
        <f t="shared" si="233"/>
        <v/>
      </c>
      <c r="Y42" s="52" t="str">
        <f t="shared" si="233"/>
        <v/>
      </c>
      <c r="Z42" s="52" t="str">
        <f t="shared" si="233"/>
        <v/>
      </c>
      <c r="AA42" s="52" t="str">
        <f t="shared" si="233"/>
        <v/>
      </c>
      <c r="AB42" s="52" t="str">
        <f t="shared" si="233"/>
        <v/>
      </c>
      <c r="AC42" s="52" t="str">
        <f t="shared" si="233"/>
        <v/>
      </c>
      <c r="AD42" s="52" t="str">
        <f t="shared" si="233"/>
        <v/>
      </c>
      <c r="AE42" s="52" t="str">
        <f t="shared" si="233"/>
        <v/>
      </c>
      <c r="AF42" s="52" t="str">
        <f t="shared" si="233"/>
        <v/>
      </c>
      <c r="AG42" s="52" t="str">
        <f t="shared" si="233"/>
        <v/>
      </c>
      <c r="AH42" s="52" t="str">
        <f t="shared" si="233"/>
        <v/>
      </c>
      <c r="AI42" s="52" t="str">
        <f t="shared" si="233"/>
        <v/>
      </c>
      <c r="AJ42" s="52" t="str">
        <f t="shared" si="233"/>
        <v/>
      </c>
      <c r="AK42" s="52" t="str">
        <f t="shared" si="233"/>
        <v/>
      </c>
      <c r="AL42" s="52" t="str">
        <f t="shared" si="233"/>
        <v/>
      </c>
      <c r="AM42" s="52" t="str">
        <f t="shared" si="233"/>
        <v/>
      </c>
      <c r="AN42" s="52" t="str">
        <f t="shared" si="233"/>
        <v/>
      </c>
      <c r="AO42" s="52" t="str">
        <f t="shared" si="233"/>
        <v/>
      </c>
      <c r="AP42" s="52" t="str">
        <f t="shared" si="14"/>
        <v/>
      </c>
      <c r="AQ42" s="52" t="str">
        <f t="shared" si="240"/>
        <v/>
      </c>
      <c r="AR42" s="52" t="str">
        <f t="shared" si="240"/>
        <v/>
      </c>
      <c r="AS42" s="52" t="str">
        <f t="shared" si="240"/>
        <v/>
      </c>
      <c r="AT42" s="52" t="str">
        <f t="shared" si="240"/>
        <v/>
      </c>
      <c r="AU42" s="52" t="str">
        <f t="shared" si="240"/>
        <v/>
      </c>
      <c r="AV42" s="52" t="str">
        <f t="shared" si="240"/>
        <v/>
      </c>
      <c r="AW42" s="52" t="str">
        <f t="shared" si="240"/>
        <v/>
      </c>
      <c r="AX42" s="52" t="str">
        <f t="shared" si="240"/>
        <v/>
      </c>
      <c r="AY42" s="52" t="str">
        <f t="shared" si="240"/>
        <v/>
      </c>
      <c r="AZ42" s="52" t="str">
        <f t="shared" si="240"/>
        <v/>
      </c>
      <c r="BA42" s="52" t="str">
        <f t="shared" si="240"/>
        <v/>
      </c>
      <c r="BB42" s="52" t="str">
        <f t="shared" si="240"/>
        <v/>
      </c>
      <c r="BC42" s="52" t="str">
        <f t="shared" si="240"/>
        <v/>
      </c>
      <c r="BD42" s="52" t="str">
        <f t="shared" si="240"/>
        <v/>
      </c>
      <c r="BE42" s="52" t="str">
        <f t="shared" si="240"/>
        <v/>
      </c>
      <c r="BF42" s="52" t="str">
        <f t="shared" si="240"/>
        <v/>
      </c>
      <c r="BG42" s="52" t="str">
        <f t="shared" si="240"/>
        <v/>
      </c>
      <c r="BH42" s="52" t="str">
        <f t="shared" si="240"/>
        <v/>
      </c>
      <c r="BI42" s="52" t="str">
        <f t="shared" si="240"/>
        <v/>
      </c>
      <c r="BJ42" s="52" t="str">
        <f t="shared" si="240"/>
        <v/>
      </c>
      <c r="BK42" s="52" t="str">
        <f t="shared" si="240"/>
        <v/>
      </c>
      <c r="BL42" s="52" t="str">
        <f t="shared" si="240"/>
        <v/>
      </c>
      <c r="BM42" s="52" t="str">
        <f t="shared" si="240"/>
        <v/>
      </c>
      <c r="BN42" s="52" t="str">
        <f t="shared" si="240"/>
        <v/>
      </c>
      <c r="BO42" s="52" t="str">
        <f t="shared" si="240"/>
        <v/>
      </c>
      <c r="BP42" s="52" t="str">
        <f t="shared" si="240"/>
        <v/>
      </c>
      <c r="BQ42" s="52" t="str">
        <f t="shared" si="240"/>
        <v/>
      </c>
      <c r="BR42" s="52" t="str">
        <f t="shared" si="240"/>
        <v/>
      </c>
      <c r="BS42" s="52" t="str">
        <f t="shared" si="240"/>
        <v/>
      </c>
      <c r="BT42" s="52" t="str">
        <f t="shared" si="240"/>
        <v/>
      </c>
      <c r="BU42" s="52" t="str">
        <f t="shared" si="240"/>
        <v/>
      </c>
      <c r="BV42" s="52" t="str">
        <f t="shared" si="240"/>
        <v/>
      </c>
      <c r="BW42" s="52" t="str">
        <f t="shared" si="240"/>
        <v/>
      </c>
      <c r="BX42" s="52" t="str">
        <f t="shared" si="240"/>
        <v/>
      </c>
      <c r="BY42" s="52" t="str">
        <f t="shared" si="240"/>
        <v/>
      </c>
      <c r="BZ42" s="52" t="str">
        <f t="shared" si="240"/>
        <v/>
      </c>
      <c r="CA42" s="52" t="str">
        <f t="shared" si="240"/>
        <v/>
      </c>
      <c r="CB42" s="52" t="str">
        <f t="shared" si="240"/>
        <v/>
      </c>
      <c r="CC42" s="52" t="str">
        <f t="shared" si="240"/>
        <v/>
      </c>
      <c r="CD42" s="52" t="str">
        <f t="shared" si="240"/>
        <v/>
      </c>
      <c r="CE42" s="52" t="str">
        <f t="shared" si="240"/>
        <v/>
      </c>
      <c r="CF42" s="52" t="str">
        <f t="shared" si="240"/>
        <v/>
      </c>
      <c r="CG42" s="52" t="str">
        <f t="shared" si="240"/>
        <v/>
      </c>
      <c r="CH42" s="52" t="str">
        <f t="shared" si="240"/>
        <v/>
      </c>
      <c r="CI42" s="52" t="str">
        <f t="shared" si="240"/>
        <v/>
      </c>
      <c r="CJ42" s="52" t="str">
        <f t="shared" si="240"/>
        <v/>
      </c>
      <c r="CK42" s="52" t="str">
        <f t="shared" si="240"/>
        <v/>
      </c>
      <c r="CL42" s="52" t="str">
        <f t="shared" si="240"/>
        <v/>
      </c>
      <c r="CM42" s="52" t="str">
        <f t="shared" si="240"/>
        <v/>
      </c>
      <c r="CN42" s="52" t="str">
        <f t="shared" si="240"/>
        <v/>
      </c>
      <c r="CO42" s="52" t="str">
        <f t="shared" si="240"/>
        <v/>
      </c>
      <c r="CP42" s="52" t="str">
        <f t="shared" si="240"/>
        <v/>
      </c>
      <c r="CQ42" s="52" t="str">
        <f t="shared" si="240"/>
        <v/>
      </c>
      <c r="CR42" s="52" t="str">
        <f t="shared" si="240"/>
        <v/>
      </c>
      <c r="CS42" s="52" t="str">
        <f t="shared" si="240"/>
        <v/>
      </c>
      <c r="CT42" s="52" t="str">
        <f t="shared" si="240"/>
        <v/>
      </c>
      <c r="CU42" s="52" t="str">
        <f t="shared" si="240"/>
        <v/>
      </c>
      <c r="CV42" s="52" t="str">
        <f t="shared" si="240"/>
        <v/>
      </c>
      <c r="CW42" s="52" t="str">
        <f t="shared" si="240"/>
        <v/>
      </c>
      <c r="CX42" s="52" t="str">
        <f t="shared" si="240"/>
        <v/>
      </c>
      <c r="CY42" s="52" t="str">
        <f t="shared" si="240"/>
        <v/>
      </c>
      <c r="CZ42" s="52" t="str">
        <f t="shared" si="240"/>
        <v/>
      </c>
      <c r="DA42" s="52" t="str">
        <f t="shared" si="240"/>
        <v/>
      </c>
      <c r="DB42" s="52" t="str">
        <f t="shared" si="240"/>
        <v/>
      </c>
      <c r="DC42" s="52" t="str">
        <f t="shared" si="237"/>
        <v/>
      </c>
      <c r="DD42" s="52" t="str">
        <f t="shared" si="237"/>
        <v/>
      </c>
      <c r="DE42" s="52" t="str">
        <f t="shared" si="237"/>
        <v/>
      </c>
      <c r="DF42" s="52" t="str">
        <f t="shared" si="237"/>
        <v/>
      </c>
      <c r="DG42" s="52" t="str">
        <f t="shared" si="237"/>
        <v/>
      </c>
      <c r="DH42" s="52" t="str">
        <f t="shared" si="237"/>
        <v/>
      </c>
      <c r="DI42" s="52" t="str">
        <f t="shared" si="237"/>
        <v/>
      </c>
      <c r="DJ42" s="52" t="str">
        <f t="shared" si="237"/>
        <v/>
      </c>
      <c r="DK42" s="52" t="str">
        <f t="shared" si="237"/>
        <v/>
      </c>
      <c r="DL42" s="52" t="str">
        <f t="shared" si="237"/>
        <v/>
      </c>
      <c r="DM42" s="52" t="str">
        <f t="shared" si="237"/>
        <v/>
      </c>
      <c r="DN42" s="52" t="str">
        <f t="shared" si="237"/>
        <v/>
      </c>
      <c r="DO42" s="52" t="str">
        <f t="shared" si="237"/>
        <v/>
      </c>
      <c r="DP42" s="52" t="str">
        <f t="shared" si="237"/>
        <v/>
      </c>
      <c r="DQ42" s="52" t="str">
        <f t="shared" si="237"/>
        <v/>
      </c>
      <c r="DR42" s="52" t="str">
        <f t="shared" si="237"/>
        <v/>
      </c>
      <c r="DS42" s="179" t="e">
        <f t="shared" si="119"/>
        <v>#N/A</v>
      </c>
      <c r="DT42" s="179" t="e">
        <f t="shared" si="120"/>
        <v>#N/A</v>
      </c>
      <c r="DU42" s="179" t="e">
        <f t="shared" si="121"/>
        <v>#N/A</v>
      </c>
      <c r="DV42" s="179" t="e">
        <f t="shared" si="122"/>
        <v>#N/A</v>
      </c>
      <c r="DW42" s="179" t="e">
        <f t="shared" si="123"/>
        <v>#N/A</v>
      </c>
      <c r="DX42" s="179" t="e">
        <f t="shared" si="124"/>
        <v>#N/A</v>
      </c>
      <c r="DY42" s="179" t="e">
        <f t="shared" si="125"/>
        <v>#N/A</v>
      </c>
      <c r="DZ42" s="179" t="e">
        <f t="shared" si="126"/>
        <v>#N/A</v>
      </c>
      <c r="EA42" s="179" t="e">
        <f t="shared" si="127"/>
        <v>#N/A</v>
      </c>
      <c r="EB42" s="179" t="e">
        <f t="shared" si="128"/>
        <v>#N/A</v>
      </c>
      <c r="EC42" s="179" t="e">
        <f t="shared" si="129"/>
        <v>#N/A</v>
      </c>
      <c r="ED42" s="179" t="e">
        <f t="shared" si="130"/>
        <v>#N/A</v>
      </c>
      <c r="EE42" s="179" t="e">
        <f t="shared" si="131"/>
        <v>#N/A</v>
      </c>
      <c r="EF42" s="179" t="e">
        <f t="shared" si="132"/>
        <v>#N/A</v>
      </c>
      <c r="EG42" s="179" t="e">
        <f t="shared" si="133"/>
        <v>#N/A</v>
      </c>
      <c r="EH42" s="179" t="e">
        <f t="shared" si="134"/>
        <v>#N/A</v>
      </c>
      <c r="EI42" s="179" t="e">
        <f t="shared" si="135"/>
        <v>#N/A</v>
      </c>
      <c r="EJ42" s="179" t="e">
        <f t="shared" si="136"/>
        <v>#N/A</v>
      </c>
      <c r="EK42" s="179" t="e">
        <f t="shared" si="137"/>
        <v>#N/A</v>
      </c>
      <c r="EL42" s="179" t="e">
        <f t="shared" si="138"/>
        <v>#N/A</v>
      </c>
      <c r="EM42" s="179" t="e">
        <f t="shared" si="139"/>
        <v>#N/A</v>
      </c>
      <c r="EN42" s="179" t="e">
        <f t="shared" si="140"/>
        <v>#N/A</v>
      </c>
      <c r="EO42" s="179" t="e">
        <f t="shared" si="141"/>
        <v>#N/A</v>
      </c>
      <c r="EP42" s="179" t="e">
        <f t="shared" si="142"/>
        <v>#N/A</v>
      </c>
      <c r="EQ42" s="179" t="e">
        <f t="shared" si="143"/>
        <v>#N/A</v>
      </c>
      <c r="ER42" s="179" t="e">
        <f t="shared" si="144"/>
        <v>#N/A</v>
      </c>
      <c r="ES42" s="179" t="e">
        <f t="shared" si="145"/>
        <v>#N/A</v>
      </c>
      <c r="ET42" s="179" t="e">
        <f t="shared" si="146"/>
        <v>#N/A</v>
      </c>
      <c r="EU42" s="179" t="e">
        <f t="shared" si="147"/>
        <v>#N/A</v>
      </c>
      <c r="EV42" s="179" t="e">
        <f t="shared" si="148"/>
        <v>#N/A</v>
      </c>
      <c r="EW42" s="179" t="e">
        <f t="shared" si="149"/>
        <v>#N/A</v>
      </c>
      <c r="EX42" s="179" t="e">
        <f t="shared" si="150"/>
        <v>#N/A</v>
      </c>
      <c r="EY42" s="179" t="e">
        <f t="shared" si="151"/>
        <v>#N/A</v>
      </c>
      <c r="EZ42" s="179" t="e">
        <f t="shared" si="152"/>
        <v>#N/A</v>
      </c>
      <c r="FA42" s="179" t="e">
        <f t="shared" si="153"/>
        <v>#N/A</v>
      </c>
      <c r="FB42" s="179" t="e">
        <f t="shared" si="154"/>
        <v>#N/A</v>
      </c>
      <c r="FC42" s="179" t="e">
        <f t="shared" si="155"/>
        <v>#N/A</v>
      </c>
      <c r="FD42" s="179" t="e">
        <f t="shared" si="156"/>
        <v>#N/A</v>
      </c>
      <c r="FE42" s="179" t="e">
        <f t="shared" si="157"/>
        <v>#N/A</v>
      </c>
      <c r="FF42" s="179" t="e">
        <f t="shared" si="158"/>
        <v>#N/A</v>
      </c>
      <c r="FG42" s="179" t="e">
        <f t="shared" si="159"/>
        <v>#N/A</v>
      </c>
      <c r="FH42" s="179" t="e">
        <f t="shared" si="160"/>
        <v>#N/A</v>
      </c>
      <c r="FI42" s="179" t="e">
        <f t="shared" si="161"/>
        <v>#N/A</v>
      </c>
      <c r="FJ42" s="179" t="e">
        <f t="shared" si="162"/>
        <v>#N/A</v>
      </c>
      <c r="FK42" s="179" t="e">
        <f t="shared" si="163"/>
        <v>#N/A</v>
      </c>
      <c r="FL42" s="179" t="e">
        <f t="shared" si="164"/>
        <v>#N/A</v>
      </c>
      <c r="FM42" s="179" t="e">
        <f t="shared" si="165"/>
        <v>#N/A</v>
      </c>
      <c r="FN42" s="179" t="e">
        <f t="shared" si="166"/>
        <v>#N/A</v>
      </c>
      <c r="FO42" s="179" t="e">
        <f t="shared" si="167"/>
        <v>#N/A</v>
      </c>
      <c r="FP42" s="179" t="e">
        <f t="shared" si="168"/>
        <v>#N/A</v>
      </c>
      <c r="FQ42" s="179" t="e">
        <f t="shared" si="169"/>
        <v>#N/A</v>
      </c>
      <c r="FR42" s="179" t="e">
        <f t="shared" si="170"/>
        <v>#N/A</v>
      </c>
      <c r="FS42" s="179" t="e">
        <f t="shared" si="171"/>
        <v>#N/A</v>
      </c>
      <c r="FT42" s="179" t="e">
        <f t="shared" si="172"/>
        <v>#N/A</v>
      </c>
      <c r="FU42" s="179" t="e">
        <f t="shared" si="173"/>
        <v>#N/A</v>
      </c>
      <c r="FV42" s="179" t="e">
        <f t="shared" si="174"/>
        <v>#N/A</v>
      </c>
      <c r="FW42" s="179" t="e">
        <f t="shared" si="175"/>
        <v>#N/A</v>
      </c>
      <c r="FX42" s="179" t="e">
        <f t="shared" si="176"/>
        <v>#N/A</v>
      </c>
      <c r="FY42" s="179" t="e">
        <f t="shared" si="177"/>
        <v>#N/A</v>
      </c>
      <c r="FZ42" s="179" t="e">
        <f t="shared" si="178"/>
        <v>#N/A</v>
      </c>
      <c r="GA42" s="179" t="e">
        <f t="shared" si="179"/>
        <v>#N/A</v>
      </c>
      <c r="GB42" s="179" t="e">
        <f t="shared" si="180"/>
        <v>#N/A</v>
      </c>
      <c r="GC42" s="179" t="e">
        <f t="shared" si="181"/>
        <v>#N/A</v>
      </c>
      <c r="GD42" s="179" t="e">
        <f t="shared" si="182"/>
        <v>#N/A</v>
      </c>
      <c r="GE42" s="179" t="e">
        <f t="shared" si="183"/>
        <v>#N/A</v>
      </c>
      <c r="GF42" s="179" t="e">
        <f t="shared" si="184"/>
        <v>#N/A</v>
      </c>
      <c r="GG42" s="179" t="e">
        <f t="shared" si="185"/>
        <v>#N/A</v>
      </c>
      <c r="GH42" s="179" t="e">
        <f t="shared" si="186"/>
        <v>#N/A</v>
      </c>
      <c r="GI42" s="179" t="e">
        <f t="shared" si="187"/>
        <v>#N/A</v>
      </c>
      <c r="GJ42" s="179" t="e">
        <f t="shared" si="188"/>
        <v>#N/A</v>
      </c>
      <c r="GK42" s="179" t="e">
        <f t="shared" si="189"/>
        <v>#N/A</v>
      </c>
      <c r="GL42" s="179" t="e">
        <f t="shared" si="190"/>
        <v>#N/A</v>
      </c>
      <c r="GM42" s="179" t="e">
        <f t="shared" si="191"/>
        <v>#N/A</v>
      </c>
      <c r="GN42" s="179" t="e">
        <f t="shared" si="192"/>
        <v>#N/A</v>
      </c>
      <c r="GO42" s="179" t="e">
        <f t="shared" si="193"/>
        <v>#N/A</v>
      </c>
      <c r="GP42" s="179" t="e">
        <f t="shared" si="194"/>
        <v>#N/A</v>
      </c>
      <c r="GQ42" s="179" t="e">
        <f t="shared" si="195"/>
        <v>#N/A</v>
      </c>
      <c r="GR42" s="179" t="e">
        <f t="shared" si="196"/>
        <v>#N/A</v>
      </c>
      <c r="GS42" s="179" t="e">
        <f t="shared" si="197"/>
        <v>#N/A</v>
      </c>
      <c r="GT42" s="179" t="e">
        <f t="shared" si="198"/>
        <v>#N/A</v>
      </c>
      <c r="GU42" s="179" t="e">
        <f t="shared" si="199"/>
        <v>#N/A</v>
      </c>
      <c r="GV42" s="179" t="e">
        <f t="shared" si="200"/>
        <v>#N/A</v>
      </c>
      <c r="GW42" s="179" t="e">
        <f t="shared" si="201"/>
        <v>#N/A</v>
      </c>
      <c r="GX42" s="179" t="e">
        <f t="shared" si="202"/>
        <v>#N/A</v>
      </c>
      <c r="GY42" s="179" t="e">
        <f t="shared" si="203"/>
        <v>#N/A</v>
      </c>
      <c r="GZ42" s="179" t="e">
        <f t="shared" si="204"/>
        <v>#N/A</v>
      </c>
      <c r="HA42" s="179" t="e">
        <f t="shared" si="205"/>
        <v>#N/A</v>
      </c>
      <c r="HB42" s="179" t="e">
        <f t="shared" si="206"/>
        <v>#N/A</v>
      </c>
      <c r="HC42" s="179" t="e">
        <f t="shared" si="207"/>
        <v>#N/A</v>
      </c>
      <c r="HD42" s="179" t="e">
        <f t="shared" si="208"/>
        <v>#N/A</v>
      </c>
      <c r="HE42" s="179" t="e">
        <f t="shared" si="209"/>
        <v>#N/A</v>
      </c>
      <c r="HF42" s="179" t="e">
        <f t="shared" si="210"/>
        <v>#N/A</v>
      </c>
      <c r="HG42" s="179" t="e">
        <f t="shared" si="211"/>
        <v>#N/A</v>
      </c>
      <c r="HH42" s="179" t="e">
        <f t="shared" si="212"/>
        <v>#N/A</v>
      </c>
      <c r="HI42" s="179" t="e">
        <f t="shared" si="213"/>
        <v>#N/A</v>
      </c>
      <c r="HJ42" s="179" t="e">
        <f t="shared" si="214"/>
        <v>#N/A</v>
      </c>
      <c r="HK42" s="179" t="e">
        <f t="shared" si="215"/>
        <v>#N/A</v>
      </c>
      <c r="HL42" s="179" t="e">
        <f t="shared" si="216"/>
        <v>#N/A</v>
      </c>
      <c r="HM42" s="179" t="e">
        <f t="shared" si="217"/>
        <v>#N/A</v>
      </c>
      <c r="HN42" s="179" t="e">
        <f t="shared" si="218"/>
        <v>#N/A</v>
      </c>
      <c r="HO42" s="179" t="e">
        <f t="shared" si="219"/>
        <v>#N/A</v>
      </c>
    </row>
    <row r="43" spans="1:223" hidden="1" x14ac:dyDescent="0.25">
      <c r="A43" s="4">
        <v>40</v>
      </c>
      <c r="B43" s="103"/>
      <c r="C43" s="103"/>
      <c r="D43" s="103"/>
      <c r="E43" s="38" t="str">
        <f t="shared" si="8"/>
        <v/>
      </c>
      <c r="F43" s="38" t="str">
        <f t="shared" si="9"/>
        <v/>
      </c>
      <c r="G43" s="81" t="str">
        <f t="shared" si="10"/>
        <v/>
      </c>
      <c r="H43" s="24"/>
      <c r="I43" s="61"/>
      <c r="J43" s="82" t="str">
        <f>IF(AND(B43&gt;0,C43&gt;0,D43&gt;0,NOT(ISBLANK(H43))),(D43-B43)*VLOOKUP(H43,VLookups!$A$2:$B$8,2,FALSE),"")</f>
        <v/>
      </c>
      <c r="K43" s="83" t="str">
        <f t="shared" si="11"/>
        <v/>
      </c>
      <c r="L43" s="103"/>
      <c r="M43" s="34" t="str">
        <f>IF(AND(L43&gt;0,C43&gt;0,J43&gt;0,NOT(ISBLANK(H43))),ABS(VLOOKUP($L$1,VLookups!$A$38:$B$39,2,FALSE)-_xlfn.NORM.DIST(L43,G43,J43,TRUE)),"")</f>
        <v/>
      </c>
      <c r="N43" s="102" t="str">
        <f>IF(AND($B43&gt;0,$C43&gt;0,$D43&gt;0,NOT(ISBLANK($H43))),_xlfn.NORM.INV(ABS(VLOOKUP($L$1,VLookups!$A$38:$B$39,2,FALSE)-N$3),$G43,$J43),"")</f>
        <v/>
      </c>
      <c r="O43" s="101" t="str">
        <f>IF(AND($B43&gt;0,$C43&gt;0,$D43&gt;0,NOT(ISBLANK($H43))),_xlfn.NORM.INV(ABS(VLOOKUP($L$1,VLookups!$A$38:$B$39,2,FALSE)-O$3),$G43,$J43),"")</f>
        <v/>
      </c>
      <c r="P43" s="102" t="str">
        <f>IF(AND($B43&gt;0,$C43&gt;0,$D43&gt;0,NOT(ISBLANK($H43))),_xlfn.NORM.INV(ABS(VLOOKUP($L$1,VLookups!$A$38:$B$39,2,FALSE)-P$3),$G43,$J43),"")</f>
        <v/>
      </c>
      <c r="Q43" s="101" t="str">
        <f>IF(AND($B43&gt;0,$C43&gt;0,$D43&gt;0,NOT(ISBLANK($H43))),_xlfn.NORM.INV(ABS(VLOOKUP($L$1,VLookups!$A$38:$B$39,2,FALSE)-Q$3),$G43,$J43),"")</f>
        <v/>
      </c>
      <c r="R43" s="102" t="str">
        <f>IF(AND($B43&gt;0,$C43&gt;0,$D43&gt;0,NOT(ISBLANK($H43))),_xlfn.NORM.INV(ABS(VLOOKUP($L$1,VLookups!$A$38:$B$39,2,FALSE)-R$3),$G43,$J43),"")</f>
        <v/>
      </c>
      <c r="S43" s="101" t="str">
        <f>IF(AND($B43&gt;0,$C43&gt;0,$D43&gt;0,NOT(ISBLANK($H43))),_xlfn.NORM.INV(ABS(VLOOKUP($L$1,VLookups!$A$38:$B$39,2,FALSE)-S$3),$G43,$J43),"")</f>
        <v/>
      </c>
      <c r="T43" s="5"/>
      <c r="U43" s="178" t="str">
        <f t="shared" si="12"/>
        <v/>
      </c>
      <c r="V43" s="52" t="str">
        <f t="shared" si="233"/>
        <v/>
      </c>
      <c r="W43" s="52" t="str">
        <f t="shared" si="233"/>
        <v/>
      </c>
      <c r="X43" s="52" t="str">
        <f t="shared" si="233"/>
        <v/>
      </c>
      <c r="Y43" s="52" t="str">
        <f t="shared" si="233"/>
        <v/>
      </c>
      <c r="Z43" s="52" t="str">
        <f t="shared" si="233"/>
        <v/>
      </c>
      <c r="AA43" s="52" t="str">
        <f t="shared" si="233"/>
        <v/>
      </c>
      <c r="AB43" s="52" t="str">
        <f t="shared" si="233"/>
        <v/>
      </c>
      <c r="AC43" s="52" t="str">
        <f t="shared" si="233"/>
        <v/>
      </c>
      <c r="AD43" s="52" t="str">
        <f t="shared" si="233"/>
        <v/>
      </c>
      <c r="AE43" s="52" t="str">
        <f t="shared" si="233"/>
        <v/>
      </c>
      <c r="AF43" s="52" t="str">
        <f t="shared" si="233"/>
        <v/>
      </c>
      <c r="AG43" s="52" t="str">
        <f t="shared" si="233"/>
        <v/>
      </c>
      <c r="AH43" s="52" t="str">
        <f t="shared" si="233"/>
        <v/>
      </c>
      <c r="AI43" s="52" t="str">
        <f t="shared" si="233"/>
        <v/>
      </c>
      <c r="AJ43" s="52" t="str">
        <f t="shared" si="233"/>
        <v/>
      </c>
      <c r="AK43" s="52" t="str">
        <f t="shared" ref="AK43:AO43" si="241">IF(ISNONTEXT($U43),AL43-$U43,"")</f>
        <v/>
      </c>
      <c r="AL43" s="52" t="str">
        <f t="shared" si="241"/>
        <v/>
      </c>
      <c r="AM43" s="52" t="str">
        <f t="shared" si="241"/>
        <v/>
      </c>
      <c r="AN43" s="52" t="str">
        <f t="shared" si="241"/>
        <v/>
      </c>
      <c r="AO43" s="52" t="str">
        <f t="shared" si="241"/>
        <v/>
      </c>
      <c r="AP43" s="52" t="str">
        <f t="shared" si="14"/>
        <v/>
      </c>
      <c r="AQ43" s="52" t="str">
        <f t="shared" si="240"/>
        <v/>
      </c>
      <c r="AR43" s="52" t="str">
        <f t="shared" si="240"/>
        <v/>
      </c>
      <c r="AS43" s="52" t="str">
        <f t="shared" si="240"/>
        <v/>
      </c>
      <c r="AT43" s="52" t="str">
        <f t="shared" si="240"/>
        <v/>
      </c>
      <c r="AU43" s="52" t="str">
        <f t="shared" si="240"/>
        <v/>
      </c>
      <c r="AV43" s="52" t="str">
        <f t="shared" si="240"/>
        <v/>
      </c>
      <c r="AW43" s="52" t="str">
        <f t="shared" si="240"/>
        <v/>
      </c>
      <c r="AX43" s="52" t="str">
        <f t="shared" si="240"/>
        <v/>
      </c>
      <c r="AY43" s="52" t="str">
        <f t="shared" si="240"/>
        <v/>
      </c>
      <c r="AZ43" s="52" t="str">
        <f t="shared" si="240"/>
        <v/>
      </c>
      <c r="BA43" s="52" t="str">
        <f t="shared" si="240"/>
        <v/>
      </c>
      <c r="BB43" s="52" t="str">
        <f t="shared" si="240"/>
        <v/>
      </c>
      <c r="BC43" s="52" t="str">
        <f t="shared" si="240"/>
        <v/>
      </c>
      <c r="BD43" s="52" t="str">
        <f t="shared" si="240"/>
        <v/>
      </c>
      <c r="BE43" s="52" t="str">
        <f t="shared" si="240"/>
        <v/>
      </c>
      <c r="BF43" s="52" t="str">
        <f t="shared" si="240"/>
        <v/>
      </c>
      <c r="BG43" s="52" t="str">
        <f t="shared" si="240"/>
        <v/>
      </c>
      <c r="BH43" s="52" t="str">
        <f t="shared" si="240"/>
        <v/>
      </c>
      <c r="BI43" s="52" t="str">
        <f t="shared" si="240"/>
        <v/>
      </c>
      <c r="BJ43" s="52" t="str">
        <f t="shared" si="240"/>
        <v/>
      </c>
      <c r="BK43" s="52" t="str">
        <f t="shared" si="240"/>
        <v/>
      </c>
      <c r="BL43" s="52" t="str">
        <f t="shared" si="240"/>
        <v/>
      </c>
      <c r="BM43" s="52" t="str">
        <f t="shared" si="240"/>
        <v/>
      </c>
      <c r="BN43" s="52" t="str">
        <f t="shared" si="240"/>
        <v/>
      </c>
      <c r="BO43" s="52" t="str">
        <f t="shared" si="240"/>
        <v/>
      </c>
      <c r="BP43" s="52" t="str">
        <f t="shared" si="240"/>
        <v/>
      </c>
      <c r="BQ43" s="52" t="str">
        <f t="shared" si="240"/>
        <v/>
      </c>
      <c r="BR43" s="52" t="str">
        <f t="shared" si="240"/>
        <v/>
      </c>
      <c r="BS43" s="52" t="str">
        <f t="shared" si="240"/>
        <v/>
      </c>
      <c r="BT43" s="52" t="str">
        <f t="shared" si="240"/>
        <v/>
      </c>
      <c r="BU43" s="52" t="str">
        <f t="shared" si="240"/>
        <v/>
      </c>
      <c r="BV43" s="52" t="str">
        <f t="shared" si="240"/>
        <v/>
      </c>
      <c r="BW43" s="52" t="str">
        <f t="shared" si="240"/>
        <v/>
      </c>
      <c r="BX43" s="52" t="str">
        <f t="shared" si="240"/>
        <v/>
      </c>
      <c r="BY43" s="52" t="str">
        <f t="shared" si="240"/>
        <v/>
      </c>
      <c r="BZ43" s="52" t="str">
        <f t="shared" si="240"/>
        <v/>
      </c>
      <c r="CA43" s="52" t="str">
        <f t="shared" si="240"/>
        <v/>
      </c>
      <c r="CB43" s="52" t="str">
        <f t="shared" si="240"/>
        <v/>
      </c>
      <c r="CC43" s="52" t="str">
        <f t="shared" si="240"/>
        <v/>
      </c>
      <c r="CD43" s="52" t="str">
        <f t="shared" si="240"/>
        <v/>
      </c>
      <c r="CE43" s="52" t="str">
        <f t="shared" si="240"/>
        <v/>
      </c>
      <c r="CF43" s="52" t="str">
        <f t="shared" si="240"/>
        <v/>
      </c>
      <c r="CG43" s="52" t="str">
        <f t="shared" si="240"/>
        <v/>
      </c>
      <c r="CH43" s="52" t="str">
        <f t="shared" si="240"/>
        <v/>
      </c>
      <c r="CI43" s="52" t="str">
        <f t="shared" si="240"/>
        <v/>
      </c>
      <c r="CJ43" s="52" t="str">
        <f t="shared" si="240"/>
        <v/>
      </c>
      <c r="CK43" s="52" t="str">
        <f t="shared" si="240"/>
        <v/>
      </c>
      <c r="CL43" s="52" t="str">
        <f t="shared" si="240"/>
        <v/>
      </c>
      <c r="CM43" s="52" t="str">
        <f t="shared" si="240"/>
        <v/>
      </c>
      <c r="CN43" s="52" t="str">
        <f t="shared" si="240"/>
        <v/>
      </c>
      <c r="CO43" s="52" t="str">
        <f t="shared" si="240"/>
        <v/>
      </c>
      <c r="CP43" s="52" t="str">
        <f t="shared" si="240"/>
        <v/>
      </c>
      <c r="CQ43" s="52" t="str">
        <f t="shared" si="240"/>
        <v/>
      </c>
      <c r="CR43" s="52" t="str">
        <f t="shared" si="240"/>
        <v/>
      </c>
      <c r="CS43" s="52" t="str">
        <f t="shared" si="240"/>
        <v/>
      </c>
      <c r="CT43" s="52" t="str">
        <f t="shared" si="240"/>
        <v/>
      </c>
      <c r="CU43" s="52" t="str">
        <f t="shared" si="240"/>
        <v/>
      </c>
      <c r="CV43" s="52" t="str">
        <f t="shared" si="240"/>
        <v/>
      </c>
      <c r="CW43" s="52" t="str">
        <f t="shared" si="240"/>
        <v/>
      </c>
      <c r="CX43" s="52" t="str">
        <f t="shared" si="240"/>
        <v/>
      </c>
      <c r="CY43" s="52" t="str">
        <f t="shared" si="240"/>
        <v/>
      </c>
      <c r="CZ43" s="52" t="str">
        <f t="shared" si="240"/>
        <v/>
      </c>
      <c r="DA43" s="52" t="str">
        <f t="shared" si="240"/>
        <v/>
      </c>
      <c r="DB43" s="52" t="str">
        <f t="shared" si="240"/>
        <v/>
      </c>
      <c r="DC43" s="52" t="str">
        <f t="shared" si="237"/>
        <v/>
      </c>
      <c r="DD43" s="52" t="str">
        <f t="shared" si="237"/>
        <v/>
      </c>
      <c r="DE43" s="52" t="str">
        <f t="shared" si="237"/>
        <v/>
      </c>
      <c r="DF43" s="52" t="str">
        <f t="shared" si="237"/>
        <v/>
      </c>
      <c r="DG43" s="52" t="str">
        <f t="shared" si="237"/>
        <v/>
      </c>
      <c r="DH43" s="52" t="str">
        <f t="shared" si="237"/>
        <v/>
      </c>
      <c r="DI43" s="52" t="str">
        <f t="shared" si="237"/>
        <v/>
      </c>
      <c r="DJ43" s="52" t="str">
        <f t="shared" si="237"/>
        <v/>
      </c>
      <c r="DK43" s="52" t="str">
        <f t="shared" si="237"/>
        <v/>
      </c>
      <c r="DL43" s="52" t="str">
        <f t="shared" si="237"/>
        <v/>
      </c>
      <c r="DM43" s="52" t="str">
        <f t="shared" si="237"/>
        <v/>
      </c>
      <c r="DN43" s="52" t="str">
        <f t="shared" si="237"/>
        <v/>
      </c>
      <c r="DO43" s="52" t="str">
        <f t="shared" si="237"/>
        <v/>
      </c>
      <c r="DP43" s="52" t="str">
        <f t="shared" si="237"/>
        <v/>
      </c>
      <c r="DQ43" s="52" t="str">
        <f t="shared" si="237"/>
        <v/>
      </c>
      <c r="DR43" s="52" t="str">
        <f t="shared" si="237"/>
        <v/>
      </c>
      <c r="DS43" s="179" t="e">
        <f t="shared" ref="DS43:DS74" si="242">IF(ISNONTEXT($J43),_xlfn.NORM.DIST(V43,$G43,$J43,FALSE),NA())</f>
        <v>#N/A</v>
      </c>
      <c r="DT43" s="179" t="e">
        <f t="shared" ref="DT43:DT74" si="243">IF(ISNONTEXT($J43),_xlfn.NORM.DIST(W43,$G43,$J43,FALSE),NA())</f>
        <v>#N/A</v>
      </c>
      <c r="DU43" s="179" t="e">
        <f t="shared" ref="DU43:DU74" si="244">IF(ISNONTEXT($J43),_xlfn.NORM.DIST(X43,$G43,$J43,FALSE),NA())</f>
        <v>#N/A</v>
      </c>
      <c r="DV43" s="179" t="e">
        <f t="shared" ref="DV43:DV74" si="245">IF(ISNONTEXT($J43),_xlfn.NORM.DIST(Y43,$G43,$J43,FALSE),NA())</f>
        <v>#N/A</v>
      </c>
      <c r="DW43" s="179" t="e">
        <f t="shared" ref="DW43:DW74" si="246">IF(ISNONTEXT($J43),_xlfn.NORM.DIST(Z43,$G43,$J43,FALSE),NA())</f>
        <v>#N/A</v>
      </c>
      <c r="DX43" s="179" t="e">
        <f t="shared" ref="DX43:DX74" si="247">IF(ISNONTEXT($J43),_xlfn.NORM.DIST(AA43,$G43,$J43,FALSE),NA())</f>
        <v>#N/A</v>
      </c>
      <c r="DY43" s="179" t="e">
        <f t="shared" ref="DY43:DY74" si="248">IF(ISNONTEXT($J43),_xlfn.NORM.DIST(AB43,$G43,$J43,FALSE),NA())</f>
        <v>#N/A</v>
      </c>
      <c r="DZ43" s="179" t="e">
        <f t="shared" ref="DZ43:DZ74" si="249">IF(ISNONTEXT($J43),_xlfn.NORM.DIST(AC43,$G43,$J43,FALSE),NA())</f>
        <v>#N/A</v>
      </c>
      <c r="EA43" s="179" t="e">
        <f t="shared" ref="EA43:EA74" si="250">IF(ISNONTEXT($J43),_xlfn.NORM.DIST(AD43,$G43,$J43,FALSE),NA())</f>
        <v>#N/A</v>
      </c>
      <c r="EB43" s="179" t="e">
        <f t="shared" ref="EB43:EB74" si="251">IF(ISNONTEXT($J43),_xlfn.NORM.DIST(AE43,$G43,$J43,FALSE),NA())</f>
        <v>#N/A</v>
      </c>
      <c r="EC43" s="179" t="e">
        <f t="shared" ref="EC43:EC74" si="252">IF(ISNONTEXT($J43),_xlfn.NORM.DIST(AF43,$G43,$J43,FALSE),NA())</f>
        <v>#N/A</v>
      </c>
      <c r="ED43" s="179" t="e">
        <f t="shared" ref="ED43:ED74" si="253">IF(ISNONTEXT($J43),_xlfn.NORM.DIST(AG43,$G43,$J43,FALSE),NA())</f>
        <v>#N/A</v>
      </c>
      <c r="EE43" s="179" t="e">
        <f t="shared" ref="EE43:EE74" si="254">IF(ISNONTEXT($J43),_xlfn.NORM.DIST(AH43,$G43,$J43,FALSE),NA())</f>
        <v>#N/A</v>
      </c>
      <c r="EF43" s="179" t="e">
        <f t="shared" ref="EF43:EF74" si="255">IF(ISNONTEXT($J43),_xlfn.NORM.DIST(AI43,$G43,$J43,FALSE),NA())</f>
        <v>#N/A</v>
      </c>
      <c r="EG43" s="179" t="e">
        <f t="shared" ref="EG43:EG74" si="256">IF(ISNONTEXT($J43),_xlfn.NORM.DIST(AJ43,$G43,$J43,FALSE),NA())</f>
        <v>#N/A</v>
      </c>
      <c r="EH43" s="179" t="e">
        <f t="shared" ref="EH43:EH74" si="257">IF(ISNONTEXT($J43),_xlfn.NORM.DIST(AK43,$G43,$J43,FALSE),NA())</f>
        <v>#N/A</v>
      </c>
      <c r="EI43" s="179" t="e">
        <f t="shared" ref="EI43:EI74" si="258">IF(ISNONTEXT($J43),_xlfn.NORM.DIST(AL43,$G43,$J43,FALSE),NA())</f>
        <v>#N/A</v>
      </c>
      <c r="EJ43" s="179" t="e">
        <f t="shared" ref="EJ43:EJ74" si="259">IF(ISNONTEXT($J43),_xlfn.NORM.DIST(AM43,$G43,$J43,FALSE),NA())</f>
        <v>#N/A</v>
      </c>
      <c r="EK43" s="179" t="e">
        <f t="shared" ref="EK43:EK74" si="260">IF(ISNONTEXT($J43),_xlfn.NORM.DIST(AN43,$G43,$J43,FALSE),NA())</f>
        <v>#N/A</v>
      </c>
      <c r="EL43" s="179" t="e">
        <f t="shared" ref="EL43:EL74" si="261">IF(ISNONTEXT($J43),_xlfn.NORM.DIST(AO43,$G43,$J43,FALSE),NA())</f>
        <v>#N/A</v>
      </c>
      <c r="EM43" s="179" t="e">
        <f t="shared" ref="EM43:EM74" si="262">IF(ISNONTEXT($J43),_xlfn.NORM.DIST(AP43,$G43,$J43,FALSE),NA())</f>
        <v>#N/A</v>
      </c>
      <c r="EN43" s="179" t="e">
        <f t="shared" ref="EN43:EN74" si="263">IF(ISNONTEXT($J43),_xlfn.NORM.DIST(AQ43,$G43,$J43,FALSE),NA())</f>
        <v>#N/A</v>
      </c>
      <c r="EO43" s="179" t="e">
        <f t="shared" ref="EO43:EO74" si="264">IF(ISNONTEXT($J43),_xlfn.NORM.DIST(AR43,$G43,$J43,FALSE),NA())</f>
        <v>#N/A</v>
      </c>
      <c r="EP43" s="179" t="e">
        <f t="shared" ref="EP43:EP74" si="265">IF(ISNONTEXT($J43),_xlfn.NORM.DIST(AS43,$G43,$J43,FALSE),NA())</f>
        <v>#N/A</v>
      </c>
      <c r="EQ43" s="179" t="e">
        <f t="shared" ref="EQ43:EQ74" si="266">IF(ISNONTEXT($J43),_xlfn.NORM.DIST(AT43,$G43,$J43,FALSE),NA())</f>
        <v>#N/A</v>
      </c>
      <c r="ER43" s="179" t="e">
        <f t="shared" ref="ER43:ER74" si="267">IF(ISNONTEXT($J43),_xlfn.NORM.DIST(AU43,$G43,$J43,FALSE),NA())</f>
        <v>#N/A</v>
      </c>
      <c r="ES43" s="179" t="e">
        <f t="shared" ref="ES43:ES74" si="268">IF(ISNONTEXT($J43),_xlfn.NORM.DIST(AV43,$G43,$J43,FALSE),NA())</f>
        <v>#N/A</v>
      </c>
      <c r="ET43" s="179" t="e">
        <f t="shared" ref="ET43:ET74" si="269">IF(ISNONTEXT($J43),_xlfn.NORM.DIST(AW43,$G43,$J43,FALSE),NA())</f>
        <v>#N/A</v>
      </c>
      <c r="EU43" s="179" t="e">
        <f t="shared" ref="EU43:EU74" si="270">IF(ISNONTEXT($J43),_xlfn.NORM.DIST(AX43,$G43,$J43,FALSE),NA())</f>
        <v>#N/A</v>
      </c>
      <c r="EV43" s="179" t="e">
        <f t="shared" ref="EV43:EV74" si="271">IF(ISNONTEXT($J43),_xlfn.NORM.DIST(AY43,$G43,$J43,FALSE),NA())</f>
        <v>#N/A</v>
      </c>
      <c r="EW43" s="179" t="e">
        <f t="shared" ref="EW43:EW74" si="272">IF(ISNONTEXT($J43),_xlfn.NORM.DIST(AZ43,$G43,$J43,FALSE),NA())</f>
        <v>#N/A</v>
      </c>
      <c r="EX43" s="179" t="e">
        <f t="shared" ref="EX43:EX74" si="273">IF(ISNONTEXT($J43),_xlfn.NORM.DIST(BA43,$G43,$J43,FALSE),NA())</f>
        <v>#N/A</v>
      </c>
      <c r="EY43" s="179" t="e">
        <f t="shared" ref="EY43:EY74" si="274">IF(ISNONTEXT($J43),_xlfn.NORM.DIST(BB43,$G43,$J43,FALSE),NA())</f>
        <v>#N/A</v>
      </c>
      <c r="EZ43" s="179" t="e">
        <f t="shared" ref="EZ43:EZ74" si="275">IF(ISNONTEXT($J43),_xlfn.NORM.DIST(BC43,$G43,$J43,FALSE),NA())</f>
        <v>#N/A</v>
      </c>
      <c r="FA43" s="179" t="e">
        <f t="shared" ref="FA43:FA74" si="276">IF(ISNONTEXT($J43),_xlfn.NORM.DIST(BD43,$G43,$J43,FALSE),NA())</f>
        <v>#N/A</v>
      </c>
      <c r="FB43" s="179" t="e">
        <f t="shared" ref="FB43:FB74" si="277">IF(ISNONTEXT($J43),_xlfn.NORM.DIST(BE43,$G43,$J43,FALSE),NA())</f>
        <v>#N/A</v>
      </c>
      <c r="FC43" s="179" t="e">
        <f t="shared" ref="FC43:FC74" si="278">IF(ISNONTEXT($J43),_xlfn.NORM.DIST(BF43,$G43,$J43,FALSE),NA())</f>
        <v>#N/A</v>
      </c>
      <c r="FD43" s="179" t="e">
        <f t="shared" ref="FD43:FD74" si="279">IF(ISNONTEXT($J43),_xlfn.NORM.DIST(BG43,$G43,$J43,FALSE),NA())</f>
        <v>#N/A</v>
      </c>
      <c r="FE43" s="179" t="e">
        <f t="shared" ref="FE43:FE74" si="280">IF(ISNONTEXT($J43),_xlfn.NORM.DIST(BH43,$G43,$J43,FALSE),NA())</f>
        <v>#N/A</v>
      </c>
      <c r="FF43" s="179" t="e">
        <f t="shared" ref="FF43:FF74" si="281">IF(ISNONTEXT($J43),_xlfn.NORM.DIST(BI43,$G43,$J43,FALSE),NA())</f>
        <v>#N/A</v>
      </c>
      <c r="FG43" s="179" t="e">
        <f t="shared" ref="FG43:FG74" si="282">IF(ISNONTEXT($J43),_xlfn.NORM.DIST(BJ43,$G43,$J43,FALSE),NA())</f>
        <v>#N/A</v>
      </c>
      <c r="FH43" s="179" t="e">
        <f t="shared" ref="FH43:FH74" si="283">IF(ISNONTEXT($J43),_xlfn.NORM.DIST(BK43,$G43,$J43,FALSE),NA())</f>
        <v>#N/A</v>
      </c>
      <c r="FI43" s="179" t="e">
        <f t="shared" ref="FI43:FI74" si="284">IF(ISNONTEXT($J43),_xlfn.NORM.DIST(BL43,$G43,$J43,FALSE),NA())</f>
        <v>#N/A</v>
      </c>
      <c r="FJ43" s="179" t="e">
        <f t="shared" ref="FJ43:FJ74" si="285">IF(ISNONTEXT($J43),_xlfn.NORM.DIST(BM43,$G43,$J43,FALSE),NA())</f>
        <v>#N/A</v>
      </c>
      <c r="FK43" s="179" t="e">
        <f t="shared" ref="FK43:FK74" si="286">IF(ISNONTEXT($J43),_xlfn.NORM.DIST(BN43,$G43,$J43,FALSE),NA())</f>
        <v>#N/A</v>
      </c>
      <c r="FL43" s="179" t="e">
        <f t="shared" ref="FL43:FL74" si="287">IF(ISNONTEXT($J43),_xlfn.NORM.DIST(BO43,$G43,$J43,FALSE),NA())</f>
        <v>#N/A</v>
      </c>
      <c r="FM43" s="179" t="e">
        <f t="shared" ref="FM43:FM74" si="288">IF(ISNONTEXT($J43),_xlfn.NORM.DIST(BP43,$G43,$J43,FALSE),NA())</f>
        <v>#N/A</v>
      </c>
      <c r="FN43" s="179" t="e">
        <f t="shared" ref="FN43:FN74" si="289">IF(ISNONTEXT($J43),_xlfn.NORM.DIST(BQ43,$G43,$J43,FALSE),NA())</f>
        <v>#N/A</v>
      </c>
      <c r="FO43" s="179" t="e">
        <f t="shared" ref="FO43:FO74" si="290">IF(ISNONTEXT($J43),_xlfn.NORM.DIST(BR43,$G43,$J43,FALSE),NA())</f>
        <v>#N/A</v>
      </c>
      <c r="FP43" s="179" t="e">
        <f t="shared" ref="FP43:FP74" si="291">IF(ISNONTEXT($J43),_xlfn.NORM.DIST(BS43,$G43,$J43,FALSE),NA())</f>
        <v>#N/A</v>
      </c>
      <c r="FQ43" s="179" t="e">
        <f t="shared" ref="FQ43:FQ74" si="292">IF(ISNONTEXT($J43),_xlfn.NORM.DIST(BT43,$G43,$J43,FALSE),NA())</f>
        <v>#N/A</v>
      </c>
      <c r="FR43" s="179" t="e">
        <f t="shared" ref="FR43:FR74" si="293">IF(ISNONTEXT($J43),_xlfn.NORM.DIST(BU43,$G43,$J43,FALSE),NA())</f>
        <v>#N/A</v>
      </c>
      <c r="FS43" s="179" t="e">
        <f t="shared" ref="FS43:FS74" si="294">IF(ISNONTEXT($J43),_xlfn.NORM.DIST(BV43,$G43,$J43,FALSE),NA())</f>
        <v>#N/A</v>
      </c>
      <c r="FT43" s="179" t="e">
        <f t="shared" ref="FT43:FT74" si="295">IF(ISNONTEXT($J43),_xlfn.NORM.DIST(BW43,$G43,$J43,FALSE),NA())</f>
        <v>#N/A</v>
      </c>
      <c r="FU43" s="179" t="e">
        <f t="shared" ref="FU43:FU74" si="296">IF(ISNONTEXT($J43),_xlfn.NORM.DIST(BX43,$G43,$J43,FALSE),NA())</f>
        <v>#N/A</v>
      </c>
      <c r="FV43" s="179" t="e">
        <f t="shared" ref="FV43:FV74" si="297">IF(ISNONTEXT($J43),_xlfn.NORM.DIST(BY43,$G43,$J43,FALSE),NA())</f>
        <v>#N/A</v>
      </c>
      <c r="FW43" s="179" t="e">
        <f t="shared" ref="FW43:FW74" si="298">IF(ISNONTEXT($J43),_xlfn.NORM.DIST(BZ43,$G43,$J43,FALSE),NA())</f>
        <v>#N/A</v>
      </c>
      <c r="FX43" s="179" t="e">
        <f t="shared" ref="FX43:FX74" si="299">IF(ISNONTEXT($J43),_xlfn.NORM.DIST(CA43,$G43,$J43,FALSE),NA())</f>
        <v>#N/A</v>
      </c>
      <c r="FY43" s="179" t="e">
        <f t="shared" ref="FY43:FY74" si="300">IF(ISNONTEXT($J43),_xlfn.NORM.DIST(CB43,$G43,$J43,FALSE),NA())</f>
        <v>#N/A</v>
      </c>
      <c r="FZ43" s="179" t="e">
        <f t="shared" ref="FZ43:FZ74" si="301">IF(ISNONTEXT($J43),_xlfn.NORM.DIST(CC43,$G43,$J43,FALSE),NA())</f>
        <v>#N/A</v>
      </c>
      <c r="GA43" s="179" t="e">
        <f t="shared" ref="GA43:GA74" si="302">IF(ISNONTEXT($J43),_xlfn.NORM.DIST(CD43,$G43,$J43,FALSE),NA())</f>
        <v>#N/A</v>
      </c>
      <c r="GB43" s="179" t="e">
        <f t="shared" ref="GB43:GB74" si="303">IF(ISNONTEXT($J43),_xlfn.NORM.DIST(CE43,$G43,$J43,FALSE),NA())</f>
        <v>#N/A</v>
      </c>
      <c r="GC43" s="179" t="e">
        <f t="shared" ref="GC43:GC74" si="304">IF(ISNONTEXT($J43),_xlfn.NORM.DIST(CF43,$G43,$J43,FALSE),NA())</f>
        <v>#N/A</v>
      </c>
      <c r="GD43" s="179" t="e">
        <f t="shared" ref="GD43:GD74" si="305">IF(ISNONTEXT($J43),_xlfn.NORM.DIST(CG43,$G43,$J43,FALSE),NA())</f>
        <v>#N/A</v>
      </c>
      <c r="GE43" s="179" t="e">
        <f t="shared" ref="GE43:GE74" si="306">IF(ISNONTEXT($J43),_xlfn.NORM.DIST(CH43,$G43,$J43,FALSE),NA())</f>
        <v>#N/A</v>
      </c>
      <c r="GF43" s="179" t="e">
        <f t="shared" ref="GF43:GF74" si="307">IF(ISNONTEXT($J43),_xlfn.NORM.DIST(CI43,$G43,$J43,FALSE),NA())</f>
        <v>#N/A</v>
      </c>
      <c r="GG43" s="179" t="e">
        <f t="shared" ref="GG43:GG74" si="308">IF(ISNONTEXT($J43),_xlfn.NORM.DIST(CJ43,$G43,$J43,FALSE),NA())</f>
        <v>#N/A</v>
      </c>
      <c r="GH43" s="179" t="e">
        <f t="shared" ref="GH43:GH74" si="309">IF(ISNONTEXT($J43),_xlfn.NORM.DIST(CK43,$G43,$J43,FALSE),NA())</f>
        <v>#N/A</v>
      </c>
      <c r="GI43" s="179" t="e">
        <f t="shared" ref="GI43:GI74" si="310">IF(ISNONTEXT($J43),_xlfn.NORM.DIST(CL43,$G43,$J43,FALSE),NA())</f>
        <v>#N/A</v>
      </c>
      <c r="GJ43" s="179" t="e">
        <f t="shared" ref="GJ43:GJ74" si="311">IF(ISNONTEXT($J43),_xlfn.NORM.DIST(CM43,$G43,$J43,FALSE),NA())</f>
        <v>#N/A</v>
      </c>
      <c r="GK43" s="179" t="e">
        <f t="shared" ref="GK43:GK74" si="312">IF(ISNONTEXT($J43),_xlfn.NORM.DIST(CN43,$G43,$J43,FALSE),NA())</f>
        <v>#N/A</v>
      </c>
      <c r="GL43" s="179" t="e">
        <f t="shared" ref="GL43:GL74" si="313">IF(ISNONTEXT($J43),_xlfn.NORM.DIST(CO43,$G43,$J43,FALSE),NA())</f>
        <v>#N/A</v>
      </c>
      <c r="GM43" s="179" t="e">
        <f t="shared" ref="GM43:GM74" si="314">IF(ISNONTEXT($J43),_xlfn.NORM.DIST(CP43,$G43,$J43,FALSE),NA())</f>
        <v>#N/A</v>
      </c>
      <c r="GN43" s="179" t="e">
        <f t="shared" ref="GN43:GN74" si="315">IF(ISNONTEXT($J43),_xlfn.NORM.DIST(CQ43,$G43,$J43,FALSE),NA())</f>
        <v>#N/A</v>
      </c>
      <c r="GO43" s="179" t="e">
        <f t="shared" ref="GO43:GO74" si="316">IF(ISNONTEXT($J43),_xlfn.NORM.DIST(CR43,$G43,$J43,FALSE),NA())</f>
        <v>#N/A</v>
      </c>
      <c r="GP43" s="179" t="e">
        <f t="shared" ref="GP43:GP74" si="317">IF(ISNONTEXT($J43),_xlfn.NORM.DIST(CS43,$G43,$J43,FALSE),NA())</f>
        <v>#N/A</v>
      </c>
      <c r="GQ43" s="179" t="e">
        <f t="shared" ref="GQ43:GQ74" si="318">IF(ISNONTEXT($J43),_xlfn.NORM.DIST(CT43,$G43,$J43,FALSE),NA())</f>
        <v>#N/A</v>
      </c>
      <c r="GR43" s="179" t="e">
        <f t="shared" ref="GR43:GR74" si="319">IF(ISNONTEXT($J43),_xlfn.NORM.DIST(CU43,$G43,$J43,FALSE),NA())</f>
        <v>#N/A</v>
      </c>
      <c r="GS43" s="179" t="e">
        <f t="shared" ref="GS43:GS74" si="320">IF(ISNONTEXT($J43),_xlfn.NORM.DIST(CV43,$G43,$J43,FALSE),NA())</f>
        <v>#N/A</v>
      </c>
      <c r="GT43" s="179" t="e">
        <f t="shared" ref="GT43:GT74" si="321">IF(ISNONTEXT($J43),_xlfn.NORM.DIST(CW43,$G43,$J43,FALSE),NA())</f>
        <v>#N/A</v>
      </c>
      <c r="GU43" s="179" t="e">
        <f t="shared" ref="GU43:GU74" si="322">IF(ISNONTEXT($J43),_xlfn.NORM.DIST(CX43,$G43,$J43,FALSE),NA())</f>
        <v>#N/A</v>
      </c>
      <c r="GV43" s="179" t="e">
        <f t="shared" ref="GV43:GV74" si="323">IF(ISNONTEXT($J43),_xlfn.NORM.DIST(CY43,$G43,$J43,FALSE),NA())</f>
        <v>#N/A</v>
      </c>
      <c r="GW43" s="179" t="e">
        <f t="shared" ref="GW43:GW74" si="324">IF(ISNONTEXT($J43),_xlfn.NORM.DIST(CZ43,$G43,$J43,FALSE),NA())</f>
        <v>#N/A</v>
      </c>
      <c r="GX43" s="179" t="e">
        <f t="shared" ref="GX43:GX74" si="325">IF(ISNONTEXT($J43),_xlfn.NORM.DIST(DA43,$G43,$J43,FALSE),NA())</f>
        <v>#N/A</v>
      </c>
      <c r="GY43" s="179" t="e">
        <f t="shared" ref="GY43:GY74" si="326">IF(ISNONTEXT($J43),_xlfn.NORM.DIST(DB43,$G43,$J43,FALSE),NA())</f>
        <v>#N/A</v>
      </c>
      <c r="GZ43" s="179" t="e">
        <f t="shared" ref="GZ43:GZ74" si="327">IF(ISNONTEXT($J43),_xlfn.NORM.DIST(DC43,$G43,$J43,FALSE),NA())</f>
        <v>#N/A</v>
      </c>
      <c r="HA43" s="179" t="e">
        <f t="shared" ref="HA43:HA74" si="328">IF(ISNONTEXT($J43),_xlfn.NORM.DIST(DD43,$G43,$J43,FALSE),NA())</f>
        <v>#N/A</v>
      </c>
      <c r="HB43" s="179" t="e">
        <f t="shared" ref="HB43:HB74" si="329">IF(ISNONTEXT($J43),_xlfn.NORM.DIST(DE43,$G43,$J43,FALSE),NA())</f>
        <v>#N/A</v>
      </c>
      <c r="HC43" s="179" t="e">
        <f t="shared" ref="HC43:HC74" si="330">IF(ISNONTEXT($J43),_xlfn.NORM.DIST(DF43,$G43,$J43,FALSE),NA())</f>
        <v>#N/A</v>
      </c>
      <c r="HD43" s="179" t="e">
        <f t="shared" ref="HD43:HD74" si="331">IF(ISNONTEXT($J43),_xlfn.NORM.DIST(DG43,$G43,$J43,FALSE),NA())</f>
        <v>#N/A</v>
      </c>
      <c r="HE43" s="179" t="e">
        <f t="shared" ref="HE43:HE74" si="332">IF(ISNONTEXT($J43),_xlfn.NORM.DIST(DH43,$G43,$J43,FALSE),NA())</f>
        <v>#N/A</v>
      </c>
      <c r="HF43" s="179" t="e">
        <f t="shared" ref="HF43:HF74" si="333">IF(ISNONTEXT($J43),_xlfn.NORM.DIST(DI43,$G43,$J43,FALSE),NA())</f>
        <v>#N/A</v>
      </c>
      <c r="HG43" s="179" t="e">
        <f t="shared" ref="HG43:HG74" si="334">IF(ISNONTEXT($J43),_xlfn.NORM.DIST(DJ43,$G43,$J43,FALSE),NA())</f>
        <v>#N/A</v>
      </c>
      <c r="HH43" s="179" t="e">
        <f t="shared" ref="HH43:HH74" si="335">IF(ISNONTEXT($J43),_xlfn.NORM.DIST(DK43,$G43,$J43,FALSE),NA())</f>
        <v>#N/A</v>
      </c>
      <c r="HI43" s="179" t="e">
        <f t="shared" ref="HI43:HI74" si="336">IF(ISNONTEXT($J43),_xlfn.NORM.DIST(DL43,$G43,$J43,FALSE),NA())</f>
        <v>#N/A</v>
      </c>
      <c r="HJ43" s="179" t="e">
        <f t="shared" ref="HJ43:HJ74" si="337">IF(ISNONTEXT($J43),_xlfn.NORM.DIST(DM43,$G43,$J43,FALSE),NA())</f>
        <v>#N/A</v>
      </c>
      <c r="HK43" s="179" t="e">
        <f t="shared" ref="HK43:HK74" si="338">IF(ISNONTEXT($J43),_xlfn.NORM.DIST(DN43,$G43,$J43,FALSE),NA())</f>
        <v>#N/A</v>
      </c>
      <c r="HL43" s="179" t="e">
        <f t="shared" ref="HL43:HL74" si="339">IF(ISNONTEXT($J43),_xlfn.NORM.DIST(DO43,$G43,$J43,FALSE),NA())</f>
        <v>#N/A</v>
      </c>
      <c r="HM43" s="179" t="e">
        <f t="shared" ref="HM43:HM74" si="340">IF(ISNONTEXT($J43),_xlfn.NORM.DIST(DP43,$G43,$J43,FALSE),NA())</f>
        <v>#N/A</v>
      </c>
      <c r="HN43" s="179" t="e">
        <f t="shared" ref="HN43:HN74" si="341">IF(ISNONTEXT($J43),_xlfn.NORM.DIST(DQ43,$G43,$J43,FALSE),NA())</f>
        <v>#N/A</v>
      </c>
      <c r="HO43" s="179" t="e">
        <f t="shared" ref="HO43:HO74" si="342">IF(ISNONTEXT($J43),_xlfn.NORM.DIST(DR43,$G43,$J43,FALSE),NA())</f>
        <v>#N/A</v>
      </c>
    </row>
    <row r="44" spans="1:223" hidden="1" x14ac:dyDescent="0.25">
      <c r="A44" s="4">
        <v>41</v>
      </c>
      <c r="B44" s="103"/>
      <c r="C44" s="103"/>
      <c r="D44" s="103"/>
      <c r="E44" s="38" t="str">
        <f t="shared" si="8"/>
        <v/>
      </c>
      <c r="F44" s="38" t="str">
        <f t="shared" si="9"/>
        <v/>
      </c>
      <c r="G44" s="81" t="str">
        <f t="shared" si="10"/>
        <v/>
      </c>
      <c r="H44" s="24"/>
      <c r="I44" s="61"/>
      <c r="J44" s="82" t="str">
        <f>IF(AND(B44&gt;0,C44&gt;0,D44&gt;0,NOT(ISBLANK(H44))),(D44-B44)*VLOOKUP(H44,VLookups!$A$2:$B$8,2,FALSE),"")</f>
        <v/>
      </c>
      <c r="K44" s="83" t="str">
        <f t="shared" si="11"/>
        <v/>
      </c>
      <c r="L44" s="103"/>
      <c r="M44" s="34" t="str">
        <f>IF(AND(L44&gt;0,C44&gt;0,J44&gt;0,NOT(ISBLANK(H44))),ABS(VLOOKUP($L$1,VLookups!$A$38:$B$39,2,FALSE)-_xlfn.NORM.DIST(L44,G44,J44,TRUE)),"")</f>
        <v/>
      </c>
      <c r="N44" s="102" t="str">
        <f>IF(AND($B44&gt;0,$C44&gt;0,$D44&gt;0,NOT(ISBLANK($H44))),_xlfn.NORM.INV(ABS(VLOOKUP($L$1,VLookups!$A$38:$B$39,2,FALSE)-N$3),$G44,$J44),"")</f>
        <v/>
      </c>
      <c r="O44" s="101" t="str">
        <f>IF(AND($B44&gt;0,$C44&gt;0,$D44&gt;0,NOT(ISBLANK($H44))),_xlfn.NORM.INV(ABS(VLOOKUP($L$1,VLookups!$A$38:$B$39,2,FALSE)-O$3),$G44,$J44),"")</f>
        <v/>
      </c>
      <c r="P44" s="102" t="str">
        <f>IF(AND($B44&gt;0,$C44&gt;0,$D44&gt;0,NOT(ISBLANK($H44))),_xlfn.NORM.INV(ABS(VLOOKUP($L$1,VLookups!$A$38:$B$39,2,FALSE)-P$3),$G44,$J44),"")</f>
        <v/>
      </c>
      <c r="Q44" s="101" t="str">
        <f>IF(AND($B44&gt;0,$C44&gt;0,$D44&gt;0,NOT(ISBLANK($H44))),_xlfn.NORM.INV(ABS(VLOOKUP($L$1,VLookups!$A$38:$B$39,2,FALSE)-Q$3),$G44,$J44),"")</f>
        <v/>
      </c>
      <c r="R44" s="102" t="str">
        <f>IF(AND($B44&gt;0,$C44&gt;0,$D44&gt;0,NOT(ISBLANK($H44))),_xlfn.NORM.INV(ABS(VLOOKUP($L$1,VLookups!$A$38:$B$39,2,FALSE)-R$3),$G44,$J44),"")</f>
        <v/>
      </c>
      <c r="S44" s="101" t="str">
        <f>IF(AND($B44&gt;0,$C44&gt;0,$D44&gt;0,NOT(ISBLANK($H44))),_xlfn.NORM.INV(ABS(VLOOKUP($L$1,VLookups!$A$38:$B$39,2,FALSE)-S$3),$G44,$J44),"")</f>
        <v/>
      </c>
      <c r="T44" s="5"/>
      <c r="U44" s="178" t="str">
        <f t="shared" si="12"/>
        <v/>
      </c>
      <c r="V44" s="52" t="str">
        <f t="shared" ref="V44:AO56" si="343">IF(ISNONTEXT($U44),W44-$U44,"")</f>
        <v/>
      </c>
      <c r="W44" s="52" t="str">
        <f t="shared" si="343"/>
        <v/>
      </c>
      <c r="X44" s="52" t="str">
        <f t="shared" si="343"/>
        <v/>
      </c>
      <c r="Y44" s="52" t="str">
        <f t="shared" si="343"/>
        <v/>
      </c>
      <c r="Z44" s="52" t="str">
        <f t="shared" si="343"/>
        <v/>
      </c>
      <c r="AA44" s="52" t="str">
        <f t="shared" si="343"/>
        <v/>
      </c>
      <c r="AB44" s="52" t="str">
        <f t="shared" si="343"/>
        <v/>
      </c>
      <c r="AC44" s="52" t="str">
        <f t="shared" si="343"/>
        <v/>
      </c>
      <c r="AD44" s="52" t="str">
        <f t="shared" si="343"/>
        <v/>
      </c>
      <c r="AE44" s="52" t="str">
        <f t="shared" si="343"/>
        <v/>
      </c>
      <c r="AF44" s="52" t="str">
        <f t="shared" si="343"/>
        <v/>
      </c>
      <c r="AG44" s="52" t="str">
        <f t="shared" si="343"/>
        <v/>
      </c>
      <c r="AH44" s="52" t="str">
        <f t="shared" si="343"/>
        <v/>
      </c>
      <c r="AI44" s="52" t="str">
        <f t="shared" si="343"/>
        <v/>
      </c>
      <c r="AJ44" s="52" t="str">
        <f t="shared" si="343"/>
        <v/>
      </c>
      <c r="AK44" s="52" t="str">
        <f t="shared" si="343"/>
        <v/>
      </c>
      <c r="AL44" s="52" t="str">
        <f t="shared" si="343"/>
        <v/>
      </c>
      <c r="AM44" s="52" t="str">
        <f t="shared" si="343"/>
        <v/>
      </c>
      <c r="AN44" s="52" t="str">
        <f t="shared" si="343"/>
        <v/>
      </c>
      <c r="AO44" s="52" t="str">
        <f t="shared" si="343"/>
        <v/>
      </c>
      <c r="AP44" s="52" t="str">
        <f t="shared" si="14"/>
        <v/>
      </c>
      <c r="AQ44" s="52" t="str">
        <f t="shared" si="240"/>
        <v/>
      </c>
      <c r="AR44" s="52" t="str">
        <f t="shared" si="240"/>
        <v/>
      </c>
      <c r="AS44" s="52" t="str">
        <f t="shared" si="240"/>
        <v/>
      </c>
      <c r="AT44" s="52" t="str">
        <f t="shared" si="240"/>
        <v/>
      </c>
      <c r="AU44" s="52" t="str">
        <f t="shared" si="240"/>
        <v/>
      </c>
      <c r="AV44" s="52" t="str">
        <f t="shared" si="240"/>
        <v/>
      </c>
      <c r="AW44" s="52" t="str">
        <f t="shared" si="240"/>
        <v/>
      </c>
      <c r="AX44" s="52" t="str">
        <f t="shared" si="240"/>
        <v/>
      </c>
      <c r="AY44" s="52" t="str">
        <f t="shared" si="240"/>
        <v/>
      </c>
      <c r="AZ44" s="52" t="str">
        <f t="shared" si="240"/>
        <v/>
      </c>
      <c r="BA44" s="52" t="str">
        <f t="shared" si="240"/>
        <v/>
      </c>
      <c r="BB44" s="52" t="str">
        <f t="shared" si="240"/>
        <v/>
      </c>
      <c r="BC44" s="52" t="str">
        <f t="shared" si="240"/>
        <v/>
      </c>
      <c r="BD44" s="52" t="str">
        <f t="shared" si="240"/>
        <v/>
      </c>
      <c r="BE44" s="52" t="str">
        <f t="shared" si="240"/>
        <v/>
      </c>
      <c r="BF44" s="52" t="str">
        <f t="shared" si="240"/>
        <v/>
      </c>
      <c r="BG44" s="52" t="str">
        <f t="shared" si="240"/>
        <v/>
      </c>
      <c r="BH44" s="52" t="str">
        <f t="shared" si="240"/>
        <v/>
      </c>
      <c r="BI44" s="52" t="str">
        <f t="shared" si="240"/>
        <v/>
      </c>
      <c r="BJ44" s="52" t="str">
        <f t="shared" si="240"/>
        <v/>
      </c>
      <c r="BK44" s="52" t="str">
        <f t="shared" si="240"/>
        <v/>
      </c>
      <c r="BL44" s="52" t="str">
        <f t="shared" si="240"/>
        <v/>
      </c>
      <c r="BM44" s="52" t="str">
        <f t="shared" si="240"/>
        <v/>
      </c>
      <c r="BN44" s="52" t="str">
        <f t="shared" si="240"/>
        <v/>
      </c>
      <c r="BO44" s="52" t="str">
        <f t="shared" si="240"/>
        <v/>
      </c>
      <c r="BP44" s="52" t="str">
        <f t="shared" si="240"/>
        <v/>
      </c>
      <c r="BQ44" s="52" t="str">
        <f t="shared" si="240"/>
        <v/>
      </c>
      <c r="BR44" s="52" t="str">
        <f t="shared" si="240"/>
        <v/>
      </c>
      <c r="BS44" s="52" t="str">
        <f t="shared" si="240"/>
        <v/>
      </c>
      <c r="BT44" s="52" t="str">
        <f t="shared" si="240"/>
        <v/>
      </c>
      <c r="BU44" s="52" t="str">
        <f t="shared" si="240"/>
        <v/>
      </c>
      <c r="BV44" s="52" t="str">
        <f t="shared" si="240"/>
        <v/>
      </c>
      <c r="BW44" s="52" t="str">
        <f t="shared" si="240"/>
        <v/>
      </c>
      <c r="BX44" s="52" t="str">
        <f t="shared" si="240"/>
        <v/>
      </c>
      <c r="BY44" s="52" t="str">
        <f t="shared" si="240"/>
        <v/>
      </c>
      <c r="BZ44" s="52" t="str">
        <f t="shared" si="240"/>
        <v/>
      </c>
      <c r="CA44" s="52" t="str">
        <f t="shared" si="240"/>
        <v/>
      </c>
      <c r="CB44" s="52" t="str">
        <f t="shared" si="240"/>
        <v/>
      </c>
      <c r="CC44" s="52" t="str">
        <f t="shared" si="240"/>
        <v/>
      </c>
      <c r="CD44" s="52" t="str">
        <f t="shared" si="240"/>
        <v/>
      </c>
      <c r="CE44" s="52" t="str">
        <f t="shared" si="240"/>
        <v/>
      </c>
      <c r="CF44" s="52" t="str">
        <f t="shared" si="240"/>
        <v/>
      </c>
      <c r="CG44" s="52" t="str">
        <f t="shared" si="240"/>
        <v/>
      </c>
      <c r="CH44" s="52" t="str">
        <f t="shared" si="240"/>
        <v/>
      </c>
      <c r="CI44" s="52" t="str">
        <f t="shared" si="240"/>
        <v/>
      </c>
      <c r="CJ44" s="52" t="str">
        <f t="shared" si="240"/>
        <v/>
      </c>
      <c r="CK44" s="52" t="str">
        <f t="shared" si="240"/>
        <v/>
      </c>
      <c r="CL44" s="52" t="str">
        <f t="shared" si="240"/>
        <v/>
      </c>
      <c r="CM44" s="52" t="str">
        <f t="shared" si="240"/>
        <v/>
      </c>
      <c r="CN44" s="52" t="str">
        <f t="shared" si="240"/>
        <v/>
      </c>
      <c r="CO44" s="52" t="str">
        <f t="shared" si="240"/>
        <v/>
      </c>
      <c r="CP44" s="52" t="str">
        <f t="shared" si="240"/>
        <v/>
      </c>
      <c r="CQ44" s="52" t="str">
        <f t="shared" si="240"/>
        <v/>
      </c>
      <c r="CR44" s="52" t="str">
        <f t="shared" si="240"/>
        <v/>
      </c>
      <c r="CS44" s="52" t="str">
        <f t="shared" si="240"/>
        <v/>
      </c>
      <c r="CT44" s="52" t="str">
        <f t="shared" si="240"/>
        <v/>
      </c>
      <c r="CU44" s="52" t="str">
        <f t="shared" si="240"/>
        <v/>
      </c>
      <c r="CV44" s="52" t="str">
        <f t="shared" si="240"/>
        <v/>
      </c>
      <c r="CW44" s="52" t="str">
        <f t="shared" si="240"/>
        <v/>
      </c>
      <c r="CX44" s="52" t="str">
        <f t="shared" si="240"/>
        <v/>
      </c>
      <c r="CY44" s="52" t="str">
        <f t="shared" si="240"/>
        <v/>
      </c>
      <c r="CZ44" s="52" t="str">
        <f t="shared" si="240"/>
        <v/>
      </c>
      <c r="DA44" s="52" t="str">
        <f t="shared" si="240"/>
        <v/>
      </c>
      <c r="DB44" s="52" t="str">
        <f t="shared" ref="DB44" si="344">IF(ISNONTEXT($U44),DA44+$U44,"")</f>
        <v/>
      </c>
      <c r="DC44" s="52" t="str">
        <f t="shared" si="237"/>
        <v/>
      </c>
      <c r="DD44" s="52" t="str">
        <f t="shared" si="237"/>
        <v/>
      </c>
      <c r="DE44" s="52" t="str">
        <f t="shared" si="237"/>
        <v/>
      </c>
      <c r="DF44" s="52" t="str">
        <f t="shared" si="237"/>
        <v/>
      </c>
      <c r="DG44" s="52" t="str">
        <f t="shared" si="237"/>
        <v/>
      </c>
      <c r="DH44" s="52" t="str">
        <f t="shared" si="237"/>
        <v/>
      </c>
      <c r="DI44" s="52" t="str">
        <f t="shared" si="237"/>
        <v/>
      </c>
      <c r="DJ44" s="52" t="str">
        <f t="shared" si="237"/>
        <v/>
      </c>
      <c r="DK44" s="52" t="str">
        <f t="shared" si="237"/>
        <v/>
      </c>
      <c r="DL44" s="52" t="str">
        <f t="shared" si="237"/>
        <v/>
      </c>
      <c r="DM44" s="52" t="str">
        <f t="shared" si="237"/>
        <v/>
      </c>
      <c r="DN44" s="52" t="str">
        <f t="shared" si="237"/>
        <v/>
      </c>
      <c r="DO44" s="52" t="str">
        <f t="shared" si="237"/>
        <v/>
      </c>
      <c r="DP44" s="52" t="str">
        <f t="shared" si="237"/>
        <v/>
      </c>
      <c r="DQ44" s="52" t="str">
        <f t="shared" si="237"/>
        <v/>
      </c>
      <c r="DR44" s="52" t="str">
        <f t="shared" si="237"/>
        <v/>
      </c>
      <c r="DS44" s="179" t="e">
        <f t="shared" si="242"/>
        <v>#N/A</v>
      </c>
      <c r="DT44" s="179" t="e">
        <f t="shared" si="243"/>
        <v>#N/A</v>
      </c>
      <c r="DU44" s="179" t="e">
        <f t="shared" si="244"/>
        <v>#N/A</v>
      </c>
      <c r="DV44" s="179" t="e">
        <f t="shared" si="245"/>
        <v>#N/A</v>
      </c>
      <c r="DW44" s="179" t="e">
        <f t="shared" si="246"/>
        <v>#N/A</v>
      </c>
      <c r="DX44" s="179" t="e">
        <f t="shared" si="247"/>
        <v>#N/A</v>
      </c>
      <c r="DY44" s="179" t="e">
        <f t="shared" si="248"/>
        <v>#N/A</v>
      </c>
      <c r="DZ44" s="179" t="e">
        <f t="shared" si="249"/>
        <v>#N/A</v>
      </c>
      <c r="EA44" s="179" t="e">
        <f t="shared" si="250"/>
        <v>#N/A</v>
      </c>
      <c r="EB44" s="179" t="e">
        <f t="shared" si="251"/>
        <v>#N/A</v>
      </c>
      <c r="EC44" s="179" t="e">
        <f t="shared" si="252"/>
        <v>#N/A</v>
      </c>
      <c r="ED44" s="179" t="e">
        <f t="shared" si="253"/>
        <v>#N/A</v>
      </c>
      <c r="EE44" s="179" t="e">
        <f t="shared" si="254"/>
        <v>#N/A</v>
      </c>
      <c r="EF44" s="179" t="e">
        <f t="shared" si="255"/>
        <v>#N/A</v>
      </c>
      <c r="EG44" s="179" t="e">
        <f t="shared" si="256"/>
        <v>#N/A</v>
      </c>
      <c r="EH44" s="179" t="e">
        <f t="shared" si="257"/>
        <v>#N/A</v>
      </c>
      <c r="EI44" s="179" t="e">
        <f t="shared" si="258"/>
        <v>#N/A</v>
      </c>
      <c r="EJ44" s="179" t="e">
        <f t="shared" si="259"/>
        <v>#N/A</v>
      </c>
      <c r="EK44" s="179" t="e">
        <f t="shared" si="260"/>
        <v>#N/A</v>
      </c>
      <c r="EL44" s="179" t="e">
        <f t="shared" si="261"/>
        <v>#N/A</v>
      </c>
      <c r="EM44" s="179" t="e">
        <f t="shared" si="262"/>
        <v>#N/A</v>
      </c>
      <c r="EN44" s="179" t="e">
        <f t="shared" si="263"/>
        <v>#N/A</v>
      </c>
      <c r="EO44" s="179" t="e">
        <f t="shared" si="264"/>
        <v>#N/A</v>
      </c>
      <c r="EP44" s="179" t="e">
        <f t="shared" si="265"/>
        <v>#N/A</v>
      </c>
      <c r="EQ44" s="179" t="e">
        <f t="shared" si="266"/>
        <v>#N/A</v>
      </c>
      <c r="ER44" s="179" t="e">
        <f t="shared" si="267"/>
        <v>#N/A</v>
      </c>
      <c r="ES44" s="179" t="e">
        <f t="shared" si="268"/>
        <v>#N/A</v>
      </c>
      <c r="ET44" s="179" t="e">
        <f t="shared" si="269"/>
        <v>#N/A</v>
      </c>
      <c r="EU44" s="179" t="e">
        <f t="shared" si="270"/>
        <v>#N/A</v>
      </c>
      <c r="EV44" s="179" t="e">
        <f t="shared" si="271"/>
        <v>#N/A</v>
      </c>
      <c r="EW44" s="179" t="e">
        <f t="shared" si="272"/>
        <v>#N/A</v>
      </c>
      <c r="EX44" s="179" t="e">
        <f t="shared" si="273"/>
        <v>#N/A</v>
      </c>
      <c r="EY44" s="179" t="e">
        <f t="shared" si="274"/>
        <v>#N/A</v>
      </c>
      <c r="EZ44" s="179" t="e">
        <f t="shared" si="275"/>
        <v>#N/A</v>
      </c>
      <c r="FA44" s="179" t="e">
        <f t="shared" si="276"/>
        <v>#N/A</v>
      </c>
      <c r="FB44" s="179" t="e">
        <f t="shared" si="277"/>
        <v>#N/A</v>
      </c>
      <c r="FC44" s="179" t="e">
        <f t="shared" si="278"/>
        <v>#N/A</v>
      </c>
      <c r="FD44" s="179" t="e">
        <f t="shared" si="279"/>
        <v>#N/A</v>
      </c>
      <c r="FE44" s="179" t="e">
        <f t="shared" si="280"/>
        <v>#N/A</v>
      </c>
      <c r="FF44" s="179" t="e">
        <f t="shared" si="281"/>
        <v>#N/A</v>
      </c>
      <c r="FG44" s="179" t="e">
        <f t="shared" si="282"/>
        <v>#N/A</v>
      </c>
      <c r="FH44" s="179" t="e">
        <f t="shared" si="283"/>
        <v>#N/A</v>
      </c>
      <c r="FI44" s="179" t="e">
        <f t="shared" si="284"/>
        <v>#N/A</v>
      </c>
      <c r="FJ44" s="179" t="e">
        <f t="shared" si="285"/>
        <v>#N/A</v>
      </c>
      <c r="FK44" s="179" t="e">
        <f t="shared" si="286"/>
        <v>#N/A</v>
      </c>
      <c r="FL44" s="179" t="e">
        <f t="shared" si="287"/>
        <v>#N/A</v>
      </c>
      <c r="FM44" s="179" t="e">
        <f t="shared" si="288"/>
        <v>#N/A</v>
      </c>
      <c r="FN44" s="179" t="e">
        <f t="shared" si="289"/>
        <v>#N/A</v>
      </c>
      <c r="FO44" s="179" t="e">
        <f t="shared" si="290"/>
        <v>#N/A</v>
      </c>
      <c r="FP44" s="179" t="e">
        <f t="shared" si="291"/>
        <v>#N/A</v>
      </c>
      <c r="FQ44" s="179" t="e">
        <f t="shared" si="292"/>
        <v>#N/A</v>
      </c>
      <c r="FR44" s="179" t="e">
        <f t="shared" si="293"/>
        <v>#N/A</v>
      </c>
      <c r="FS44" s="179" t="e">
        <f t="shared" si="294"/>
        <v>#N/A</v>
      </c>
      <c r="FT44" s="179" t="e">
        <f t="shared" si="295"/>
        <v>#N/A</v>
      </c>
      <c r="FU44" s="179" t="e">
        <f t="shared" si="296"/>
        <v>#N/A</v>
      </c>
      <c r="FV44" s="179" t="e">
        <f t="shared" si="297"/>
        <v>#N/A</v>
      </c>
      <c r="FW44" s="179" t="e">
        <f t="shared" si="298"/>
        <v>#N/A</v>
      </c>
      <c r="FX44" s="179" t="e">
        <f t="shared" si="299"/>
        <v>#N/A</v>
      </c>
      <c r="FY44" s="179" t="e">
        <f t="shared" si="300"/>
        <v>#N/A</v>
      </c>
      <c r="FZ44" s="179" t="e">
        <f t="shared" si="301"/>
        <v>#N/A</v>
      </c>
      <c r="GA44" s="179" t="e">
        <f t="shared" si="302"/>
        <v>#N/A</v>
      </c>
      <c r="GB44" s="179" t="e">
        <f t="shared" si="303"/>
        <v>#N/A</v>
      </c>
      <c r="GC44" s="179" t="e">
        <f t="shared" si="304"/>
        <v>#N/A</v>
      </c>
      <c r="GD44" s="179" t="e">
        <f t="shared" si="305"/>
        <v>#N/A</v>
      </c>
      <c r="GE44" s="179" t="e">
        <f t="shared" si="306"/>
        <v>#N/A</v>
      </c>
      <c r="GF44" s="179" t="e">
        <f t="shared" si="307"/>
        <v>#N/A</v>
      </c>
      <c r="GG44" s="179" t="e">
        <f t="shared" si="308"/>
        <v>#N/A</v>
      </c>
      <c r="GH44" s="179" t="e">
        <f t="shared" si="309"/>
        <v>#N/A</v>
      </c>
      <c r="GI44" s="179" t="e">
        <f t="shared" si="310"/>
        <v>#N/A</v>
      </c>
      <c r="GJ44" s="179" t="e">
        <f t="shared" si="311"/>
        <v>#N/A</v>
      </c>
      <c r="GK44" s="179" t="e">
        <f t="shared" si="312"/>
        <v>#N/A</v>
      </c>
      <c r="GL44" s="179" t="e">
        <f t="shared" si="313"/>
        <v>#N/A</v>
      </c>
      <c r="GM44" s="179" t="e">
        <f t="shared" si="314"/>
        <v>#N/A</v>
      </c>
      <c r="GN44" s="179" t="e">
        <f t="shared" si="315"/>
        <v>#N/A</v>
      </c>
      <c r="GO44" s="179" t="e">
        <f t="shared" si="316"/>
        <v>#N/A</v>
      </c>
      <c r="GP44" s="179" t="e">
        <f t="shared" si="317"/>
        <v>#N/A</v>
      </c>
      <c r="GQ44" s="179" t="e">
        <f t="shared" si="318"/>
        <v>#N/A</v>
      </c>
      <c r="GR44" s="179" t="e">
        <f t="shared" si="319"/>
        <v>#N/A</v>
      </c>
      <c r="GS44" s="179" t="e">
        <f t="shared" si="320"/>
        <v>#N/A</v>
      </c>
      <c r="GT44" s="179" t="e">
        <f t="shared" si="321"/>
        <v>#N/A</v>
      </c>
      <c r="GU44" s="179" t="e">
        <f t="shared" si="322"/>
        <v>#N/A</v>
      </c>
      <c r="GV44" s="179" t="e">
        <f t="shared" si="323"/>
        <v>#N/A</v>
      </c>
      <c r="GW44" s="179" t="e">
        <f t="shared" si="324"/>
        <v>#N/A</v>
      </c>
      <c r="GX44" s="179" t="e">
        <f t="shared" si="325"/>
        <v>#N/A</v>
      </c>
      <c r="GY44" s="179" t="e">
        <f t="shared" si="326"/>
        <v>#N/A</v>
      </c>
      <c r="GZ44" s="179" t="e">
        <f t="shared" si="327"/>
        <v>#N/A</v>
      </c>
      <c r="HA44" s="179" t="e">
        <f t="shared" si="328"/>
        <v>#N/A</v>
      </c>
      <c r="HB44" s="179" t="e">
        <f t="shared" si="329"/>
        <v>#N/A</v>
      </c>
      <c r="HC44" s="179" t="e">
        <f t="shared" si="330"/>
        <v>#N/A</v>
      </c>
      <c r="HD44" s="179" t="e">
        <f t="shared" si="331"/>
        <v>#N/A</v>
      </c>
      <c r="HE44" s="179" t="e">
        <f t="shared" si="332"/>
        <v>#N/A</v>
      </c>
      <c r="HF44" s="179" t="e">
        <f t="shared" si="333"/>
        <v>#N/A</v>
      </c>
      <c r="HG44" s="179" t="e">
        <f t="shared" si="334"/>
        <v>#N/A</v>
      </c>
      <c r="HH44" s="179" t="e">
        <f t="shared" si="335"/>
        <v>#N/A</v>
      </c>
      <c r="HI44" s="179" t="e">
        <f t="shared" si="336"/>
        <v>#N/A</v>
      </c>
      <c r="HJ44" s="179" t="e">
        <f t="shared" si="337"/>
        <v>#N/A</v>
      </c>
      <c r="HK44" s="179" t="e">
        <f t="shared" si="338"/>
        <v>#N/A</v>
      </c>
      <c r="HL44" s="179" t="e">
        <f t="shared" si="339"/>
        <v>#N/A</v>
      </c>
      <c r="HM44" s="179" t="e">
        <f t="shared" si="340"/>
        <v>#N/A</v>
      </c>
      <c r="HN44" s="179" t="e">
        <f t="shared" si="341"/>
        <v>#N/A</v>
      </c>
      <c r="HO44" s="179" t="e">
        <f t="shared" si="342"/>
        <v>#N/A</v>
      </c>
    </row>
    <row r="45" spans="1:223" hidden="1" x14ac:dyDescent="0.25">
      <c r="A45" s="4">
        <v>42</v>
      </c>
      <c r="B45" s="103"/>
      <c r="C45" s="103"/>
      <c r="D45" s="103"/>
      <c r="E45" s="38" t="str">
        <f t="shared" si="8"/>
        <v/>
      </c>
      <c r="F45" s="38" t="str">
        <f t="shared" si="9"/>
        <v/>
      </c>
      <c r="G45" s="81" t="str">
        <f t="shared" si="10"/>
        <v/>
      </c>
      <c r="H45" s="24"/>
      <c r="I45" s="61"/>
      <c r="J45" s="82" t="str">
        <f>IF(AND(B45&gt;0,C45&gt;0,D45&gt;0,NOT(ISBLANK(H45))),(D45-B45)*VLOOKUP(H45,VLookups!$A$2:$B$8,2,FALSE),"")</f>
        <v/>
      </c>
      <c r="K45" s="83" t="str">
        <f t="shared" si="11"/>
        <v/>
      </c>
      <c r="L45" s="103"/>
      <c r="M45" s="34" t="str">
        <f>IF(AND(L45&gt;0,C45&gt;0,J45&gt;0,NOT(ISBLANK(H45))),ABS(VLOOKUP($L$1,VLookups!$A$38:$B$39,2,FALSE)-_xlfn.NORM.DIST(L45,G45,J45,TRUE)),"")</f>
        <v/>
      </c>
      <c r="N45" s="102" t="str">
        <f>IF(AND($B45&gt;0,$C45&gt;0,$D45&gt;0,NOT(ISBLANK($H45))),_xlfn.NORM.INV(ABS(VLOOKUP($L$1,VLookups!$A$38:$B$39,2,FALSE)-N$3),$G45,$J45),"")</f>
        <v/>
      </c>
      <c r="O45" s="101" t="str">
        <f>IF(AND($B45&gt;0,$C45&gt;0,$D45&gt;0,NOT(ISBLANK($H45))),_xlfn.NORM.INV(ABS(VLOOKUP($L$1,VLookups!$A$38:$B$39,2,FALSE)-O$3),$G45,$J45),"")</f>
        <v/>
      </c>
      <c r="P45" s="102" t="str">
        <f>IF(AND($B45&gt;0,$C45&gt;0,$D45&gt;0,NOT(ISBLANK($H45))),_xlfn.NORM.INV(ABS(VLOOKUP($L$1,VLookups!$A$38:$B$39,2,FALSE)-P$3),$G45,$J45),"")</f>
        <v/>
      </c>
      <c r="Q45" s="101" t="str">
        <f>IF(AND($B45&gt;0,$C45&gt;0,$D45&gt;0,NOT(ISBLANK($H45))),_xlfn.NORM.INV(ABS(VLOOKUP($L$1,VLookups!$A$38:$B$39,2,FALSE)-Q$3),$G45,$J45),"")</f>
        <v/>
      </c>
      <c r="R45" s="102" t="str">
        <f>IF(AND($B45&gt;0,$C45&gt;0,$D45&gt;0,NOT(ISBLANK($H45))),_xlfn.NORM.INV(ABS(VLOOKUP($L$1,VLookups!$A$38:$B$39,2,FALSE)-R$3),$G45,$J45),"")</f>
        <v/>
      </c>
      <c r="S45" s="101" t="str">
        <f>IF(AND($B45&gt;0,$C45&gt;0,$D45&gt;0,NOT(ISBLANK($H45))),_xlfn.NORM.INV(ABS(VLOOKUP($L$1,VLookups!$A$38:$B$39,2,FALSE)-S$3),$G45,$J45),"")</f>
        <v/>
      </c>
      <c r="T45" s="5"/>
      <c r="U45" s="178" t="str">
        <f t="shared" si="12"/>
        <v/>
      </c>
      <c r="V45" s="52" t="str">
        <f t="shared" si="343"/>
        <v/>
      </c>
      <c r="W45" s="52" t="str">
        <f t="shared" si="343"/>
        <v/>
      </c>
      <c r="X45" s="52" t="str">
        <f t="shared" si="343"/>
        <v/>
      </c>
      <c r="Y45" s="52" t="str">
        <f t="shared" si="343"/>
        <v/>
      </c>
      <c r="Z45" s="52" t="str">
        <f t="shared" si="343"/>
        <v/>
      </c>
      <c r="AA45" s="52" t="str">
        <f t="shared" si="343"/>
        <v/>
      </c>
      <c r="AB45" s="52" t="str">
        <f t="shared" si="343"/>
        <v/>
      </c>
      <c r="AC45" s="52" t="str">
        <f t="shared" si="343"/>
        <v/>
      </c>
      <c r="AD45" s="52" t="str">
        <f t="shared" si="343"/>
        <v/>
      </c>
      <c r="AE45" s="52" t="str">
        <f t="shared" si="343"/>
        <v/>
      </c>
      <c r="AF45" s="52" t="str">
        <f t="shared" si="343"/>
        <v/>
      </c>
      <c r="AG45" s="52" t="str">
        <f t="shared" si="343"/>
        <v/>
      </c>
      <c r="AH45" s="52" t="str">
        <f t="shared" si="343"/>
        <v/>
      </c>
      <c r="AI45" s="52" t="str">
        <f t="shared" si="343"/>
        <v/>
      </c>
      <c r="AJ45" s="52" t="str">
        <f t="shared" si="343"/>
        <v/>
      </c>
      <c r="AK45" s="52" t="str">
        <f t="shared" si="343"/>
        <v/>
      </c>
      <c r="AL45" s="52" t="str">
        <f t="shared" si="343"/>
        <v/>
      </c>
      <c r="AM45" s="52" t="str">
        <f t="shared" si="343"/>
        <v/>
      </c>
      <c r="AN45" s="52" t="str">
        <f t="shared" si="343"/>
        <v/>
      </c>
      <c r="AO45" s="52" t="str">
        <f t="shared" si="343"/>
        <v/>
      </c>
      <c r="AP45" s="52" t="str">
        <f t="shared" si="14"/>
        <v/>
      </c>
      <c r="AQ45" s="52" t="str">
        <f t="shared" ref="AQ45:DB48" si="345">IF(ISNONTEXT($U45),AP45+$U45,"")</f>
        <v/>
      </c>
      <c r="AR45" s="52" t="str">
        <f t="shared" si="345"/>
        <v/>
      </c>
      <c r="AS45" s="52" t="str">
        <f t="shared" si="345"/>
        <v/>
      </c>
      <c r="AT45" s="52" t="str">
        <f t="shared" si="345"/>
        <v/>
      </c>
      <c r="AU45" s="52" t="str">
        <f t="shared" si="345"/>
        <v/>
      </c>
      <c r="AV45" s="52" t="str">
        <f t="shared" si="345"/>
        <v/>
      </c>
      <c r="AW45" s="52" t="str">
        <f t="shared" si="345"/>
        <v/>
      </c>
      <c r="AX45" s="52" t="str">
        <f t="shared" si="345"/>
        <v/>
      </c>
      <c r="AY45" s="52" t="str">
        <f t="shared" si="345"/>
        <v/>
      </c>
      <c r="AZ45" s="52" t="str">
        <f t="shared" si="345"/>
        <v/>
      </c>
      <c r="BA45" s="52" t="str">
        <f t="shared" si="345"/>
        <v/>
      </c>
      <c r="BB45" s="52" t="str">
        <f t="shared" si="345"/>
        <v/>
      </c>
      <c r="BC45" s="52" t="str">
        <f t="shared" si="345"/>
        <v/>
      </c>
      <c r="BD45" s="52" t="str">
        <f t="shared" si="345"/>
        <v/>
      </c>
      <c r="BE45" s="52" t="str">
        <f t="shared" si="345"/>
        <v/>
      </c>
      <c r="BF45" s="52" t="str">
        <f t="shared" si="345"/>
        <v/>
      </c>
      <c r="BG45" s="52" t="str">
        <f t="shared" si="345"/>
        <v/>
      </c>
      <c r="BH45" s="52" t="str">
        <f t="shared" si="345"/>
        <v/>
      </c>
      <c r="BI45" s="52" t="str">
        <f t="shared" si="345"/>
        <v/>
      </c>
      <c r="BJ45" s="52" t="str">
        <f t="shared" si="345"/>
        <v/>
      </c>
      <c r="BK45" s="52" t="str">
        <f t="shared" si="345"/>
        <v/>
      </c>
      <c r="BL45" s="52" t="str">
        <f t="shared" si="345"/>
        <v/>
      </c>
      <c r="BM45" s="52" t="str">
        <f t="shared" si="345"/>
        <v/>
      </c>
      <c r="BN45" s="52" t="str">
        <f t="shared" si="345"/>
        <v/>
      </c>
      <c r="BO45" s="52" t="str">
        <f t="shared" si="345"/>
        <v/>
      </c>
      <c r="BP45" s="52" t="str">
        <f t="shared" si="345"/>
        <v/>
      </c>
      <c r="BQ45" s="52" t="str">
        <f t="shared" si="345"/>
        <v/>
      </c>
      <c r="BR45" s="52" t="str">
        <f t="shared" si="345"/>
        <v/>
      </c>
      <c r="BS45" s="52" t="str">
        <f t="shared" si="345"/>
        <v/>
      </c>
      <c r="BT45" s="52" t="str">
        <f t="shared" si="345"/>
        <v/>
      </c>
      <c r="BU45" s="52" t="str">
        <f t="shared" si="345"/>
        <v/>
      </c>
      <c r="BV45" s="52" t="str">
        <f t="shared" si="345"/>
        <v/>
      </c>
      <c r="BW45" s="52" t="str">
        <f t="shared" si="345"/>
        <v/>
      </c>
      <c r="BX45" s="52" t="str">
        <f t="shared" si="345"/>
        <v/>
      </c>
      <c r="BY45" s="52" t="str">
        <f t="shared" si="345"/>
        <v/>
      </c>
      <c r="BZ45" s="52" t="str">
        <f t="shared" si="345"/>
        <v/>
      </c>
      <c r="CA45" s="52" t="str">
        <f t="shared" si="345"/>
        <v/>
      </c>
      <c r="CB45" s="52" t="str">
        <f t="shared" si="345"/>
        <v/>
      </c>
      <c r="CC45" s="52" t="str">
        <f t="shared" si="345"/>
        <v/>
      </c>
      <c r="CD45" s="52" t="str">
        <f t="shared" si="345"/>
        <v/>
      </c>
      <c r="CE45" s="52" t="str">
        <f t="shared" si="345"/>
        <v/>
      </c>
      <c r="CF45" s="52" t="str">
        <f t="shared" si="345"/>
        <v/>
      </c>
      <c r="CG45" s="52" t="str">
        <f t="shared" si="345"/>
        <v/>
      </c>
      <c r="CH45" s="52" t="str">
        <f t="shared" si="345"/>
        <v/>
      </c>
      <c r="CI45" s="52" t="str">
        <f t="shared" si="345"/>
        <v/>
      </c>
      <c r="CJ45" s="52" t="str">
        <f t="shared" si="345"/>
        <v/>
      </c>
      <c r="CK45" s="52" t="str">
        <f t="shared" si="345"/>
        <v/>
      </c>
      <c r="CL45" s="52" t="str">
        <f t="shared" si="345"/>
        <v/>
      </c>
      <c r="CM45" s="52" t="str">
        <f t="shared" si="345"/>
        <v/>
      </c>
      <c r="CN45" s="52" t="str">
        <f t="shared" si="345"/>
        <v/>
      </c>
      <c r="CO45" s="52" t="str">
        <f t="shared" si="345"/>
        <v/>
      </c>
      <c r="CP45" s="52" t="str">
        <f t="shared" si="345"/>
        <v/>
      </c>
      <c r="CQ45" s="52" t="str">
        <f t="shared" si="345"/>
        <v/>
      </c>
      <c r="CR45" s="52" t="str">
        <f t="shared" si="345"/>
        <v/>
      </c>
      <c r="CS45" s="52" t="str">
        <f t="shared" si="345"/>
        <v/>
      </c>
      <c r="CT45" s="52" t="str">
        <f t="shared" si="345"/>
        <v/>
      </c>
      <c r="CU45" s="52" t="str">
        <f t="shared" si="345"/>
        <v/>
      </c>
      <c r="CV45" s="52" t="str">
        <f t="shared" si="345"/>
        <v/>
      </c>
      <c r="CW45" s="52" t="str">
        <f t="shared" si="345"/>
        <v/>
      </c>
      <c r="CX45" s="52" t="str">
        <f t="shared" si="345"/>
        <v/>
      </c>
      <c r="CY45" s="52" t="str">
        <f t="shared" si="345"/>
        <v/>
      </c>
      <c r="CZ45" s="52" t="str">
        <f t="shared" si="345"/>
        <v/>
      </c>
      <c r="DA45" s="52" t="str">
        <f t="shared" si="345"/>
        <v/>
      </c>
      <c r="DB45" s="52" t="str">
        <f t="shared" si="345"/>
        <v/>
      </c>
      <c r="DC45" s="52" t="str">
        <f t="shared" si="237"/>
        <v/>
      </c>
      <c r="DD45" s="52" t="str">
        <f t="shared" si="237"/>
        <v/>
      </c>
      <c r="DE45" s="52" t="str">
        <f t="shared" si="237"/>
        <v/>
      </c>
      <c r="DF45" s="52" t="str">
        <f t="shared" si="237"/>
        <v/>
      </c>
      <c r="DG45" s="52" t="str">
        <f t="shared" si="237"/>
        <v/>
      </c>
      <c r="DH45" s="52" t="str">
        <f t="shared" si="237"/>
        <v/>
      </c>
      <c r="DI45" s="52" t="str">
        <f t="shared" si="237"/>
        <v/>
      </c>
      <c r="DJ45" s="52" t="str">
        <f t="shared" si="237"/>
        <v/>
      </c>
      <c r="DK45" s="52" t="str">
        <f t="shared" si="237"/>
        <v/>
      </c>
      <c r="DL45" s="52" t="str">
        <f t="shared" si="237"/>
        <v/>
      </c>
      <c r="DM45" s="52" t="str">
        <f t="shared" si="237"/>
        <v/>
      </c>
      <c r="DN45" s="52" t="str">
        <f t="shared" si="237"/>
        <v/>
      </c>
      <c r="DO45" s="52" t="str">
        <f t="shared" si="237"/>
        <v/>
      </c>
      <c r="DP45" s="52" t="str">
        <f t="shared" si="237"/>
        <v/>
      </c>
      <c r="DQ45" s="52" t="str">
        <f t="shared" si="237"/>
        <v/>
      </c>
      <c r="DR45" s="52" t="str">
        <f t="shared" si="237"/>
        <v/>
      </c>
      <c r="DS45" s="179" t="e">
        <f t="shared" si="242"/>
        <v>#N/A</v>
      </c>
      <c r="DT45" s="179" t="e">
        <f t="shared" si="243"/>
        <v>#N/A</v>
      </c>
      <c r="DU45" s="179" t="e">
        <f t="shared" si="244"/>
        <v>#N/A</v>
      </c>
      <c r="DV45" s="179" t="e">
        <f t="shared" si="245"/>
        <v>#N/A</v>
      </c>
      <c r="DW45" s="179" t="e">
        <f t="shared" si="246"/>
        <v>#N/A</v>
      </c>
      <c r="DX45" s="179" t="e">
        <f t="shared" si="247"/>
        <v>#N/A</v>
      </c>
      <c r="DY45" s="179" t="e">
        <f t="shared" si="248"/>
        <v>#N/A</v>
      </c>
      <c r="DZ45" s="179" t="e">
        <f t="shared" si="249"/>
        <v>#N/A</v>
      </c>
      <c r="EA45" s="179" t="e">
        <f t="shared" si="250"/>
        <v>#N/A</v>
      </c>
      <c r="EB45" s="179" t="e">
        <f t="shared" si="251"/>
        <v>#N/A</v>
      </c>
      <c r="EC45" s="179" t="e">
        <f t="shared" si="252"/>
        <v>#N/A</v>
      </c>
      <c r="ED45" s="179" t="e">
        <f t="shared" si="253"/>
        <v>#N/A</v>
      </c>
      <c r="EE45" s="179" t="e">
        <f t="shared" si="254"/>
        <v>#N/A</v>
      </c>
      <c r="EF45" s="179" t="e">
        <f t="shared" si="255"/>
        <v>#N/A</v>
      </c>
      <c r="EG45" s="179" t="e">
        <f t="shared" si="256"/>
        <v>#N/A</v>
      </c>
      <c r="EH45" s="179" t="e">
        <f t="shared" si="257"/>
        <v>#N/A</v>
      </c>
      <c r="EI45" s="179" t="e">
        <f t="shared" si="258"/>
        <v>#N/A</v>
      </c>
      <c r="EJ45" s="179" t="e">
        <f t="shared" si="259"/>
        <v>#N/A</v>
      </c>
      <c r="EK45" s="179" t="e">
        <f t="shared" si="260"/>
        <v>#N/A</v>
      </c>
      <c r="EL45" s="179" t="e">
        <f t="shared" si="261"/>
        <v>#N/A</v>
      </c>
      <c r="EM45" s="179" t="e">
        <f t="shared" si="262"/>
        <v>#N/A</v>
      </c>
      <c r="EN45" s="179" t="e">
        <f t="shared" si="263"/>
        <v>#N/A</v>
      </c>
      <c r="EO45" s="179" t="e">
        <f t="shared" si="264"/>
        <v>#N/A</v>
      </c>
      <c r="EP45" s="179" t="e">
        <f t="shared" si="265"/>
        <v>#N/A</v>
      </c>
      <c r="EQ45" s="179" t="e">
        <f t="shared" si="266"/>
        <v>#N/A</v>
      </c>
      <c r="ER45" s="179" t="e">
        <f t="shared" si="267"/>
        <v>#N/A</v>
      </c>
      <c r="ES45" s="179" t="e">
        <f t="shared" si="268"/>
        <v>#N/A</v>
      </c>
      <c r="ET45" s="179" t="e">
        <f t="shared" si="269"/>
        <v>#N/A</v>
      </c>
      <c r="EU45" s="179" t="e">
        <f t="shared" si="270"/>
        <v>#N/A</v>
      </c>
      <c r="EV45" s="179" t="e">
        <f t="shared" si="271"/>
        <v>#N/A</v>
      </c>
      <c r="EW45" s="179" t="e">
        <f t="shared" si="272"/>
        <v>#N/A</v>
      </c>
      <c r="EX45" s="179" t="e">
        <f t="shared" si="273"/>
        <v>#N/A</v>
      </c>
      <c r="EY45" s="179" t="e">
        <f t="shared" si="274"/>
        <v>#N/A</v>
      </c>
      <c r="EZ45" s="179" t="e">
        <f t="shared" si="275"/>
        <v>#N/A</v>
      </c>
      <c r="FA45" s="179" t="e">
        <f t="shared" si="276"/>
        <v>#N/A</v>
      </c>
      <c r="FB45" s="179" t="e">
        <f t="shared" si="277"/>
        <v>#N/A</v>
      </c>
      <c r="FC45" s="179" t="e">
        <f t="shared" si="278"/>
        <v>#N/A</v>
      </c>
      <c r="FD45" s="179" t="e">
        <f t="shared" si="279"/>
        <v>#N/A</v>
      </c>
      <c r="FE45" s="179" t="e">
        <f t="shared" si="280"/>
        <v>#N/A</v>
      </c>
      <c r="FF45" s="179" t="e">
        <f t="shared" si="281"/>
        <v>#N/A</v>
      </c>
      <c r="FG45" s="179" t="e">
        <f t="shared" si="282"/>
        <v>#N/A</v>
      </c>
      <c r="FH45" s="179" t="e">
        <f t="shared" si="283"/>
        <v>#N/A</v>
      </c>
      <c r="FI45" s="179" t="e">
        <f t="shared" si="284"/>
        <v>#N/A</v>
      </c>
      <c r="FJ45" s="179" t="e">
        <f t="shared" si="285"/>
        <v>#N/A</v>
      </c>
      <c r="FK45" s="179" t="e">
        <f t="shared" si="286"/>
        <v>#N/A</v>
      </c>
      <c r="FL45" s="179" t="e">
        <f t="shared" si="287"/>
        <v>#N/A</v>
      </c>
      <c r="FM45" s="179" t="e">
        <f t="shared" si="288"/>
        <v>#N/A</v>
      </c>
      <c r="FN45" s="179" t="e">
        <f t="shared" si="289"/>
        <v>#N/A</v>
      </c>
      <c r="FO45" s="179" t="e">
        <f t="shared" si="290"/>
        <v>#N/A</v>
      </c>
      <c r="FP45" s="179" t="e">
        <f t="shared" si="291"/>
        <v>#N/A</v>
      </c>
      <c r="FQ45" s="179" t="e">
        <f t="shared" si="292"/>
        <v>#N/A</v>
      </c>
      <c r="FR45" s="179" t="e">
        <f t="shared" si="293"/>
        <v>#N/A</v>
      </c>
      <c r="FS45" s="179" t="e">
        <f t="shared" si="294"/>
        <v>#N/A</v>
      </c>
      <c r="FT45" s="179" t="e">
        <f t="shared" si="295"/>
        <v>#N/A</v>
      </c>
      <c r="FU45" s="179" t="e">
        <f t="shared" si="296"/>
        <v>#N/A</v>
      </c>
      <c r="FV45" s="179" t="e">
        <f t="shared" si="297"/>
        <v>#N/A</v>
      </c>
      <c r="FW45" s="179" t="e">
        <f t="shared" si="298"/>
        <v>#N/A</v>
      </c>
      <c r="FX45" s="179" t="e">
        <f t="shared" si="299"/>
        <v>#N/A</v>
      </c>
      <c r="FY45" s="179" t="e">
        <f t="shared" si="300"/>
        <v>#N/A</v>
      </c>
      <c r="FZ45" s="179" t="e">
        <f t="shared" si="301"/>
        <v>#N/A</v>
      </c>
      <c r="GA45" s="179" t="e">
        <f t="shared" si="302"/>
        <v>#N/A</v>
      </c>
      <c r="GB45" s="179" t="e">
        <f t="shared" si="303"/>
        <v>#N/A</v>
      </c>
      <c r="GC45" s="179" t="e">
        <f t="shared" si="304"/>
        <v>#N/A</v>
      </c>
      <c r="GD45" s="179" t="e">
        <f t="shared" si="305"/>
        <v>#N/A</v>
      </c>
      <c r="GE45" s="179" t="e">
        <f t="shared" si="306"/>
        <v>#N/A</v>
      </c>
      <c r="GF45" s="179" t="e">
        <f t="shared" si="307"/>
        <v>#N/A</v>
      </c>
      <c r="GG45" s="179" t="e">
        <f t="shared" si="308"/>
        <v>#N/A</v>
      </c>
      <c r="GH45" s="179" t="e">
        <f t="shared" si="309"/>
        <v>#N/A</v>
      </c>
      <c r="GI45" s="179" t="e">
        <f t="shared" si="310"/>
        <v>#N/A</v>
      </c>
      <c r="GJ45" s="179" t="e">
        <f t="shared" si="311"/>
        <v>#N/A</v>
      </c>
      <c r="GK45" s="179" t="e">
        <f t="shared" si="312"/>
        <v>#N/A</v>
      </c>
      <c r="GL45" s="179" t="e">
        <f t="shared" si="313"/>
        <v>#N/A</v>
      </c>
      <c r="GM45" s="179" t="e">
        <f t="shared" si="314"/>
        <v>#N/A</v>
      </c>
      <c r="GN45" s="179" t="e">
        <f t="shared" si="315"/>
        <v>#N/A</v>
      </c>
      <c r="GO45" s="179" t="e">
        <f t="shared" si="316"/>
        <v>#N/A</v>
      </c>
      <c r="GP45" s="179" t="e">
        <f t="shared" si="317"/>
        <v>#N/A</v>
      </c>
      <c r="GQ45" s="179" t="e">
        <f t="shared" si="318"/>
        <v>#N/A</v>
      </c>
      <c r="GR45" s="179" t="e">
        <f t="shared" si="319"/>
        <v>#N/A</v>
      </c>
      <c r="GS45" s="179" t="e">
        <f t="shared" si="320"/>
        <v>#N/A</v>
      </c>
      <c r="GT45" s="179" t="e">
        <f t="shared" si="321"/>
        <v>#N/A</v>
      </c>
      <c r="GU45" s="179" t="e">
        <f t="shared" si="322"/>
        <v>#N/A</v>
      </c>
      <c r="GV45" s="179" t="e">
        <f t="shared" si="323"/>
        <v>#N/A</v>
      </c>
      <c r="GW45" s="179" t="e">
        <f t="shared" si="324"/>
        <v>#N/A</v>
      </c>
      <c r="GX45" s="179" t="e">
        <f t="shared" si="325"/>
        <v>#N/A</v>
      </c>
      <c r="GY45" s="179" t="e">
        <f t="shared" si="326"/>
        <v>#N/A</v>
      </c>
      <c r="GZ45" s="179" t="e">
        <f t="shared" si="327"/>
        <v>#N/A</v>
      </c>
      <c r="HA45" s="179" t="e">
        <f t="shared" si="328"/>
        <v>#N/A</v>
      </c>
      <c r="HB45" s="179" t="e">
        <f t="shared" si="329"/>
        <v>#N/A</v>
      </c>
      <c r="HC45" s="179" t="e">
        <f t="shared" si="330"/>
        <v>#N/A</v>
      </c>
      <c r="HD45" s="179" t="e">
        <f t="shared" si="331"/>
        <v>#N/A</v>
      </c>
      <c r="HE45" s="179" t="e">
        <f t="shared" si="332"/>
        <v>#N/A</v>
      </c>
      <c r="HF45" s="179" t="e">
        <f t="shared" si="333"/>
        <v>#N/A</v>
      </c>
      <c r="HG45" s="179" t="e">
        <f t="shared" si="334"/>
        <v>#N/A</v>
      </c>
      <c r="HH45" s="179" t="e">
        <f t="shared" si="335"/>
        <v>#N/A</v>
      </c>
      <c r="HI45" s="179" t="e">
        <f t="shared" si="336"/>
        <v>#N/A</v>
      </c>
      <c r="HJ45" s="179" t="e">
        <f t="shared" si="337"/>
        <v>#N/A</v>
      </c>
      <c r="HK45" s="179" t="e">
        <f t="shared" si="338"/>
        <v>#N/A</v>
      </c>
      <c r="HL45" s="179" t="e">
        <f t="shared" si="339"/>
        <v>#N/A</v>
      </c>
      <c r="HM45" s="179" t="e">
        <f t="shared" si="340"/>
        <v>#N/A</v>
      </c>
      <c r="HN45" s="179" t="e">
        <f t="shared" si="341"/>
        <v>#N/A</v>
      </c>
      <c r="HO45" s="179" t="e">
        <f t="shared" si="342"/>
        <v>#N/A</v>
      </c>
    </row>
    <row r="46" spans="1:223" hidden="1" x14ac:dyDescent="0.25">
      <c r="A46" s="4">
        <v>43</v>
      </c>
      <c r="B46" s="103"/>
      <c r="C46" s="103"/>
      <c r="D46" s="103"/>
      <c r="E46" s="38" t="str">
        <f t="shared" si="8"/>
        <v/>
      </c>
      <c r="F46" s="38" t="str">
        <f t="shared" si="9"/>
        <v/>
      </c>
      <c r="G46" s="81" t="str">
        <f t="shared" si="10"/>
        <v/>
      </c>
      <c r="H46" s="24"/>
      <c r="I46" s="61"/>
      <c r="J46" s="82" t="str">
        <f>IF(AND(B46&gt;0,C46&gt;0,D46&gt;0,NOT(ISBLANK(H46))),(D46-B46)*VLOOKUP(H46,VLookups!$A$2:$B$8,2,FALSE),"")</f>
        <v/>
      </c>
      <c r="K46" s="83" t="str">
        <f t="shared" si="11"/>
        <v/>
      </c>
      <c r="L46" s="103"/>
      <c r="M46" s="34" t="str">
        <f>IF(AND(L46&gt;0,C46&gt;0,J46&gt;0,NOT(ISBLANK(H46))),ABS(VLOOKUP($L$1,VLookups!$A$38:$B$39,2,FALSE)-_xlfn.NORM.DIST(L46,G46,J46,TRUE)),"")</f>
        <v/>
      </c>
      <c r="N46" s="102" t="str">
        <f>IF(AND($B46&gt;0,$C46&gt;0,$D46&gt;0,NOT(ISBLANK($H46))),_xlfn.NORM.INV(ABS(VLOOKUP($L$1,VLookups!$A$38:$B$39,2,FALSE)-N$3),$G46,$J46),"")</f>
        <v/>
      </c>
      <c r="O46" s="101" t="str">
        <f>IF(AND($B46&gt;0,$C46&gt;0,$D46&gt;0,NOT(ISBLANK($H46))),_xlfn.NORM.INV(ABS(VLOOKUP($L$1,VLookups!$A$38:$B$39,2,FALSE)-O$3),$G46,$J46),"")</f>
        <v/>
      </c>
      <c r="P46" s="102" t="str">
        <f>IF(AND($B46&gt;0,$C46&gt;0,$D46&gt;0,NOT(ISBLANK($H46))),_xlfn.NORM.INV(ABS(VLOOKUP($L$1,VLookups!$A$38:$B$39,2,FALSE)-P$3),$G46,$J46),"")</f>
        <v/>
      </c>
      <c r="Q46" s="101" t="str">
        <f>IF(AND($B46&gt;0,$C46&gt;0,$D46&gt;0,NOT(ISBLANK($H46))),_xlfn.NORM.INV(ABS(VLOOKUP($L$1,VLookups!$A$38:$B$39,2,FALSE)-Q$3),$G46,$J46),"")</f>
        <v/>
      </c>
      <c r="R46" s="102" t="str">
        <f>IF(AND($B46&gt;0,$C46&gt;0,$D46&gt;0,NOT(ISBLANK($H46))),_xlfn.NORM.INV(ABS(VLOOKUP($L$1,VLookups!$A$38:$B$39,2,FALSE)-R$3),$G46,$J46),"")</f>
        <v/>
      </c>
      <c r="S46" s="101" t="str">
        <f>IF(AND($B46&gt;0,$C46&gt;0,$D46&gt;0,NOT(ISBLANK($H46))),_xlfn.NORM.INV(ABS(VLOOKUP($L$1,VLookups!$A$38:$B$39,2,FALSE)-S$3),$G46,$J46),"")</f>
        <v/>
      </c>
      <c r="T46" s="5"/>
      <c r="U46" s="178" t="str">
        <f t="shared" si="12"/>
        <v/>
      </c>
      <c r="V46" s="52" t="str">
        <f t="shared" si="343"/>
        <v/>
      </c>
      <c r="W46" s="52" t="str">
        <f t="shared" si="343"/>
        <v/>
      </c>
      <c r="X46" s="52" t="str">
        <f t="shared" si="343"/>
        <v/>
      </c>
      <c r="Y46" s="52" t="str">
        <f t="shared" si="343"/>
        <v/>
      </c>
      <c r="Z46" s="52" t="str">
        <f t="shared" si="343"/>
        <v/>
      </c>
      <c r="AA46" s="52" t="str">
        <f t="shared" si="343"/>
        <v/>
      </c>
      <c r="AB46" s="52" t="str">
        <f t="shared" si="343"/>
        <v/>
      </c>
      <c r="AC46" s="52" t="str">
        <f t="shared" si="343"/>
        <v/>
      </c>
      <c r="AD46" s="52" t="str">
        <f t="shared" si="343"/>
        <v/>
      </c>
      <c r="AE46" s="52" t="str">
        <f t="shared" si="343"/>
        <v/>
      </c>
      <c r="AF46" s="52" t="str">
        <f t="shared" si="343"/>
        <v/>
      </c>
      <c r="AG46" s="52" t="str">
        <f t="shared" si="343"/>
        <v/>
      </c>
      <c r="AH46" s="52" t="str">
        <f t="shared" si="343"/>
        <v/>
      </c>
      <c r="AI46" s="52" t="str">
        <f t="shared" si="343"/>
        <v/>
      </c>
      <c r="AJ46" s="52" t="str">
        <f t="shared" si="343"/>
        <v/>
      </c>
      <c r="AK46" s="52" t="str">
        <f t="shared" si="343"/>
        <v/>
      </c>
      <c r="AL46" s="52" t="str">
        <f t="shared" si="343"/>
        <v/>
      </c>
      <c r="AM46" s="52" t="str">
        <f t="shared" si="343"/>
        <v/>
      </c>
      <c r="AN46" s="52" t="str">
        <f t="shared" si="343"/>
        <v/>
      </c>
      <c r="AO46" s="52" t="str">
        <f t="shared" si="343"/>
        <v/>
      </c>
      <c r="AP46" s="52" t="str">
        <f t="shared" si="14"/>
        <v/>
      </c>
      <c r="AQ46" s="52" t="str">
        <f t="shared" si="345"/>
        <v/>
      </c>
      <c r="AR46" s="52" t="str">
        <f t="shared" si="345"/>
        <v/>
      </c>
      <c r="AS46" s="52" t="str">
        <f t="shared" si="345"/>
        <v/>
      </c>
      <c r="AT46" s="52" t="str">
        <f t="shared" si="345"/>
        <v/>
      </c>
      <c r="AU46" s="52" t="str">
        <f t="shared" si="345"/>
        <v/>
      </c>
      <c r="AV46" s="52" t="str">
        <f t="shared" si="345"/>
        <v/>
      </c>
      <c r="AW46" s="52" t="str">
        <f t="shared" si="345"/>
        <v/>
      </c>
      <c r="AX46" s="52" t="str">
        <f t="shared" si="345"/>
        <v/>
      </c>
      <c r="AY46" s="52" t="str">
        <f t="shared" si="345"/>
        <v/>
      </c>
      <c r="AZ46" s="52" t="str">
        <f t="shared" si="345"/>
        <v/>
      </c>
      <c r="BA46" s="52" t="str">
        <f t="shared" si="345"/>
        <v/>
      </c>
      <c r="BB46" s="52" t="str">
        <f t="shared" si="345"/>
        <v/>
      </c>
      <c r="BC46" s="52" t="str">
        <f t="shared" si="345"/>
        <v/>
      </c>
      <c r="BD46" s="52" t="str">
        <f t="shared" si="345"/>
        <v/>
      </c>
      <c r="BE46" s="52" t="str">
        <f t="shared" si="345"/>
        <v/>
      </c>
      <c r="BF46" s="52" t="str">
        <f t="shared" si="345"/>
        <v/>
      </c>
      <c r="BG46" s="52" t="str">
        <f t="shared" si="345"/>
        <v/>
      </c>
      <c r="BH46" s="52" t="str">
        <f t="shared" si="345"/>
        <v/>
      </c>
      <c r="BI46" s="52" t="str">
        <f t="shared" si="345"/>
        <v/>
      </c>
      <c r="BJ46" s="52" t="str">
        <f t="shared" si="345"/>
        <v/>
      </c>
      <c r="BK46" s="52" t="str">
        <f t="shared" si="345"/>
        <v/>
      </c>
      <c r="BL46" s="52" t="str">
        <f t="shared" si="345"/>
        <v/>
      </c>
      <c r="BM46" s="52" t="str">
        <f t="shared" si="345"/>
        <v/>
      </c>
      <c r="BN46" s="52" t="str">
        <f t="shared" si="345"/>
        <v/>
      </c>
      <c r="BO46" s="52" t="str">
        <f t="shared" si="345"/>
        <v/>
      </c>
      <c r="BP46" s="52" t="str">
        <f t="shared" si="345"/>
        <v/>
      </c>
      <c r="BQ46" s="52" t="str">
        <f t="shared" si="345"/>
        <v/>
      </c>
      <c r="BR46" s="52" t="str">
        <f t="shared" si="345"/>
        <v/>
      </c>
      <c r="BS46" s="52" t="str">
        <f t="shared" si="345"/>
        <v/>
      </c>
      <c r="BT46" s="52" t="str">
        <f t="shared" si="345"/>
        <v/>
      </c>
      <c r="BU46" s="52" t="str">
        <f t="shared" si="345"/>
        <v/>
      </c>
      <c r="BV46" s="52" t="str">
        <f t="shared" si="345"/>
        <v/>
      </c>
      <c r="BW46" s="52" t="str">
        <f t="shared" si="345"/>
        <v/>
      </c>
      <c r="BX46" s="52" t="str">
        <f t="shared" si="345"/>
        <v/>
      </c>
      <c r="BY46" s="52" t="str">
        <f t="shared" si="345"/>
        <v/>
      </c>
      <c r="BZ46" s="52" t="str">
        <f t="shared" si="345"/>
        <v/>
      </c>
      <c r="CA46" s="52" t="str">
        <f t="shared" si="345"/>
        <v/>
      </c>
      <c r="CB46" s="52" t="str">
        <f t="shared" si="345"/>
        <v/>
      </c>
      <c r="CC46" s="52" t="str">
        <f t="shared" si="345"/>
        <v/>
      </c>
      <c r="CD46" s="52" t="str">
        <f t="shared" si="345"/>
        <v/>
      </c>
      <c r="CE46" s="52" t="str">
        <f t="shared" si="345"/>
        <v/>
      </c>
      <c r="CF46" s="52" t="str">
        <f t="shared" si="345"/>
        <v/>
      </c>
      <c r="CG46" s="52" t="str">
        <f t="shared" si="345"/>
        <v/>
      </c>
      <c r="CH46" s="52" t="str">
        <f t="shared" si="345"/>
        <v/>
      </c>
      <c r="CI46" s="52" t="str">
        <f t="shared" si="345"/>
        <v/>
      </c>
      <c r="CJ46" s="52" t="str">
        <f t="shared" si="345"/>
        <v/>
      </c>
      <c r="CK46" s="52" t="str">
        <f t="shared" si="345"/>
        <v/>
      </c>
      <c r="CL46" s="52" t="str">
        <f t="shared" si="345"/>
        <v/>
      </c>
      <c r="CM46" s="52" t="str">
        <f t="shared" si="345"/>
        <v/>
      </c>
      <c r="CN46" s="52" t="str">
        <f t="shared" si="345"/>
        <v/>
      </c>
      <c r="CO46" s="52" t="str">
        <f t="shared" si="345"/>
        <v/>
      </c>
      <c r="CP46" s="52" t="str">
        <f t="shared" si="345"/>
        <v/>
      </c>
      <c r="CQ46" s="52" t="str">
        <f t="shared" si="345"/>
        <v/>
      </c>
      <c r="CR46" s="52" t="str">
        <f t="shared" si="345"/>
        <v/>
      </c>
      <c r="CS46" s="52" t="str">
        <f t="shared" si="345"/>
        <v/>
      </c>
      <c r="CT46" s="52" t="str">
        <f t="shared" si="345"/>
        <v/>
      </c>
      <c r="CU46" s="52" t="str">
        <f t="shared" si="345"/>
        <v/>
      </c>
      <c r="CV46" s="52" t="str">
        <f t="shared" si="345"/>
        <v/>
      </c>
      <c r="CW46" s="52" t="str">
        <f t="shared" si="345"/>
        <v/>
      </c>
      <c r="CX46" s="52" t="str">
        <f t="shared" si="345"/>
        <v/>
      </c>
      <c r="CY46" s="52" t="str">
        <f t="shared" si="345"/>
        <v/>
      </c>
      <c r="CZ46" s="52" t="str">
        <f t="shared" si="345"/>
        <v/>
      </c>
      <c r="DA46" s="52" t="str">
        <f t="shared" si="345"/>
        <v/>
      </c>
      <c r="DB46" s="52" t="str">
        <f t="shared" si="345"/>
        <v/>
      </c>
      <c r="DC46" s="52" t="str">
        <f t="shared" si="237"/>
        <v/>
      </c>
      <c r="DD46" s="52" t="str">
        <f t="shared" si="237"/>
        <v/>
      </c>
      <c r="DE46" s="52" t="str">
        <f t="shared" si="237"/>
        <v/>
      </c>
      <c r="DF46" s="52" t="str">
        <f t="shared" si="237"/>
        <v/>
      </c>
      <c r="DG46" s="52" t="str">
        <f t="shared" si="237"/>
        <v/>
      </c>
      <c r="DH46" s="52" t="str">
        <f t="shared" si="237"/>
        <v/>
      </c>
      <c r="DI46" s="52" t="str">
        <f t="shared" si="237"/>
        <v/>
      </c>
      <c r="DJ46" s="52" t="str">
        <f t="shared" si="237"/>
        <v/>
      </c>
      <c r="DK46" s="52" t="str">
        <f t="shared" si="237"/>
        <v/>
      </c>
      <c r="DL46" s="52" t="str">
        <f t="shared" si="237"/>
        <v/>
      </c>
      <c r="DM46" s="52" t="str">
        <f t="shared" si="237"/>
        <v/>
      </c>
      <c r="DN46" s="52" t="str">
        <f t="shared" si="237"/>
        <v/>
      </c>
      <c r="DO46" s="52" t="str">
        <f t="shared" si="237"/>
        <v/>
      </c>
      <c r="DP46" s="52" t="str">
        <f t="shared" si="237"/>
        <v/>
      </c>
      <c r="DQ46" s="52" t="str">
        <f t="shared" si="237"/>
        <v/>
      </c>
      <c r="DR46" s="52" t="str">
        <f t="shared" si="237"/>
        <v/>
      </c>
      <c r="DS46" s="179" t="e">
        <f t="shared" si="242"/>
        <v>#N/A</v>
      </c>
      <c r="DT46" s="179" t="e">
        <f t="shared" si="243"/>
        <v>#N/A</v>
      </c>
      <c r="DU46" s="179" t="e">
        <f t="shared" si="244"/>
        <v>#N/A</v>
      </c>
      <c r="DV46" s="179" t="e">
        <f t="shared" si="245"/>
        <v>#N/A</v>
      </c>
      <c r="DW46" s="179" t="e">
        <f t="shared" si="246"/>
        <v>#N/A</v>
      </c>
      <c r="DX46" s="179" t="e">
        <f t="shared" si="247"/>
        <v>#N/A</v>
      </c>
      <c r="DY46" s="179" t="e">
        <f t="shared" si="248"/>
        <v>#N/A</v>
      </c>
      <c r="DZ46" s="179" t="e">
        <f t="shared" si="249"/>
        <v>#N/A</v>
      </c>
      <c r="EA46" s="179" t="e">
        <f t="shared" si="250"/>
        <v>#N/A</v>
      </c>
      <c r="EB46" s="179" t="e">
        <f t="shared" si="251"/>
        <v>#N/A</v>
      </c>
      <c r="EC46" s="179" t="e">
        <f t="shared" si="252"/>
        <v>#N/A</v>
      </c>
      <c r="ED46" s="179" t="e">
        <f t="shared" si="253"/>
        <v>#N/A</v>
      </c>
      <c r="EE46" s="179" t="e">
        <f t="shared" si="254"/>
        <v>#N/A</v>
      </c>
      <c r="EF46" s="179" t="e">
        <f t="shared" si="255"/>
        <v>#N/A</v>
      </c>
      <c r="EG46" s="179" t="e">
        <f t="shared" si="256"/>
        <v>#N/A</v>
      </c>
      <c r="EH46" s="179" t="e">
        <f t="shared" si="257"/>
        <v>#N/A</v>
      </c>
      <c r="EI46" s="179" t="e">
        <f t="shared" si="258"/>
        <v>#N/A</v>
      </c>
      <c r="EJ46" s="179" t="e">
        <f t="shared" si="259"/>
        <v>#N/A</v>
      </c>
      <c r="EK46" s="179" t="e">
        <f t="shared" si="260"/>
        <v>#N/A</v>
      </c>
      <c r="EL46" s="179" t="e">
        <f t="shared" si="261"/>
        <v>#N/A</v>
      </c>
      <c r="EM46" s="179" t="e">
        <f t="shared" si="262"/>
        <v>#N/A</v>
      </c>
      <c r="EN46" s="179" t="e">
        <f t="shared" si="263"/>
        <v>#N/A</v>
      </c>
      <c r="EO46" s="179" t="e">
        <f t="shared" si="264"/>
        <v>#N/A</v>
      </c>
      <c r="EP46" s="179" t="e">
        <f t="shared" si="265"/>
        <v>#N/A</v>
      </c>
      <c r="EQ46" s="179" t="e">
        <f t="shared" si="266"/>
        <v>#N/A</v>
      </c>
      <c r="ER46" s="179" t="e">
        <f t="shared" si="267"/>
        <v>#N/A</v>
      </c>
      <c r="ES46" s="179" t="e">
        <f t="shared" si="268"/>
        <v>#N/A</v>
      </c>
      <c r="ET46" s="179" t="e">
        <f t="shared" si="269"/>
        <v>#N/A</v>
      </c>
      <c r="EU46" s="179" t="e">
        <f t="shared" si="270"/>
        <v>#N/A</v>
      </c>
      <c r="EV46" s="179" t="e">
        <f t="shared" si="271"/>
        <v>#N/A</v>
      </c>
      <c r="EW46" s="179" t="e">
        <f t="shared" si="272"/>
        <v>#N/A</v>
      </c>
      <c r="EX46" s="179" t="e">
        <f t="shared" si="273"/>
        <v>#N/A</v>
      </c>
      <c r="EY46" s="179" t="e">
        <f t="shared" si="274"/>
        <v>#N/A</v>
      </c>
      <c r="EZ46" s="179" t="e">
        <f t="shared" si="275"/>
        <v>#N/A</v>
      </c>
      <c r="FA46" s="179" t="e">
        <f t="shared" si="276"/>
        <v>#N/A</v>
      </c>
      <c r="FB46" s="179" t="e">
        <f t="shared" si="277"/>
        <v>#N/A</v>
      </c>
      <c r="FC46" s="179" t="e">
        <f t="shared" si="278"/>
        <v>#N/A</v>
      </c>
      <c r="FD46" s="179" t="e">
        <f t="shared" si="279"/>
        <v>#N/A</v>
      </c>
      <c r="FE46" s="179" t="e">
        <f t="shared" si="280"/>
        <v>#N/A</v>
      </c>
      <c r="FF46" s="179" t="e">
        <f t="shared" si="281"/>
        <v>#N/A</v>
      </c>
      <c r="FG46" s="179" t="e">
        <f t="shared" si="282"/>
        <v>#N/A</v>
      </c>
      <c r="FH46" s="179" t="e">
        <f t="shared" si="283"/>
        <v>#N/A</v>
      </c>
      <c r="FI46" s="179" t="e">
        <f t="shared" si="284"/>
        <v>#N/A</v>
      </c>
      <c r="FJ46" s="179" t="e">
        <f t="shared" si="285"/>
        <v>#N/A</v>
      </c>
      <c r="FK46" s="179" t="e">
        <f t="shared" si="286"/>
        <v>#N/A</v>
      </c>
      <c r="FL46" s="179" t="e">
        <f t="shared" si="287"/>
        <v>#N/A</v>
      </c>
      <c r="FM46" s="179" t="e">
        <f t="shared" si="288"/>
        <v>#N/A</v>
      </c>
      <c r="FN46" s="179" t="e">
        <f t="shared" si="289"/>
        <v>#N/A</v>
      </c>
      <c r="FO46" s="179" t="e">
        <f t="shared" si="290"/>
        <v>#N/A</v>
      </c>
      <c r="FP46" s="179" t="e">
        <f t="shared" si="291"/>
        <v>#N/A</v>
      </c>
      <c r="FQ46" s="179" t="e">
        <f t="shared" si="292"/>
        <v>#N/A</v>
      </c>
      <c r="FR46" s="179" t="e">
        <f t="shared" si="293"/>
        <v>#N/A</v>
      </c>
      <c r="FS46" s="179" t="e">
        <f t="shared" si="294"/>
        <v>#N/A</v>
      </c>
      <c r="FT46" s="179" t="e">
        <f t="shared" si="295"/>
        <v>#N/A</v>
      </c>
      <c r="FU46" s="179" t="e">
        <f t="shared" si="296"/>
        <v>#N/A</v>
      </c>
      <c r="FV46" s="179" t="e">
        <f t="shared" si="297"/>
        <v>#N/A</v>
      </c>
      <c r="FW46" s="179" t="e">
        <f t="shared" si="298"/>
        <v>#N/A</v>
      </c>
      <c r="FX46" s="179" t="e">
        <f t="shared" si="299"/>
        <v>#N/A</v>
      </c>
      <c r="FY46" s="179" t="e">
        <f t="shared" si="300"/>
        <v>#N/A</v>
      </c>
      <c r="FZ46" s="179" t="e">
        <f t="shared" si="301"/>
        <v>#N/A</v>
      </c>
      <c r="GA46" s="179" t="e">
        <f t="shared" si="302"/>
        <v>#N/A</v>
      </c>
      <c r="GB46" s="179" t="e">
        <f t="shared" si="303"/>
        <v>#N/A</v>
      </c>
      <c r="GC46" s="179" t="e">
        <f t="shared" si="304"/>
        <v>#N/A</v>
      </c>
      <c r="GD46" s="179" t="e">
        <f t="shared" si="305"/>
        <v>#N/A</v>
      </c>
      <c r="GE46" s="179" t="e">
        <f t="shared" si="306"/>
        <v>#N/A</v>
      </c>
      <c r="GF46" s="179" t="e">
        <f t="shared" si="307"/>
        <v>#N/A</v>
      </c>
      <c r="GG46" s="179" t="e">
        <f t="shared" si="308"/>
        <v>#N/A</v>
      </c>
      <c r="GH46" s="179" t="e">
        <f t="shared" si="309"/>
        <v>#N/A</v>
      </c>
      <c r="GI46" s="179" t="e">
        <f t="shared" si="310"/>
        <v>#N/A</v>
      </c>
      <c r="GJ46" s="179" t="e">
        <f t="shared" si="311"/>
        <v>#N/A</v>
      </c>
      <c r="GK46" s="179" t="e">
        <f t="shared" si="312"/>
        <v>#N/A</v>
      </c>
      <c r="GL46" s="179" t="e">
        <f t="shared" si="313"/>
        <v>#N/A</v>
      </c>
      <c r="GM46" s="179" t="e">
        <f t="shared" si="314"/>
        <v>#N/A</v>
      </c>
      <c r="GN46" s="179" t="e">
        <f t="shared" si="315"/>
        <v>#N/A</v>
      </c>
      <c r="GO46" s="179" t="e">
        <f t="shared" si="316"/>
        <v>#N/A</v>
      </c>
      <c r="GP46" s="179" t="e">
        <f t="shared" si="317"/>
        <v>#N/A</v>
      </c>
      <c r="GQ46" s="179" t="e">
        <f t="shared" si="318"/>
        <v>#N/A</v>
      </c>
      <c r="GR46" s="179" t="e">
        <f t="shared" si="319"/>
        <v>#N/A</v>
      </c>
      <c r="GS46" s="179" t="e">
        <f t="shared" si="320"/>
        <v>#N/A</v>
      </c>
      <c r="GT46" s="179" t="e">
        <f t="shared" si="321"/>
        <v>#N/A</v>
      </c>
      <c r="GU46" s="179" t="e">
        <f t="shared" si="322"/>
        <v>#N/A</v>
      </c>
      <c r="GV46" s="179" t="e">
        <f t="shared" si="323"/>
        <v>#N/A</v>
      </c>
      <c r="GW46" s="179" t="e">
        <f t="shared" si="324"/>
        <v>#N/A</v>
      </c>
      <c r="GX46" s="179" t="e">
        <f t="shared" si="325"/>
        <v>#N/A</v>
      </c>
      <c r="GY46" s="179" t="e">
        <f t="shared" si="326"/>
        <v>#N/A</v>
      </c>
      <c r="GZ46" s="179" t="e">
        <f t="shared" si="327"/>
        <v>#N/A</v>
      </c>
      <c r="HA46" s="179" t="e">
        <f t="shared" si="328"/>
        <v>#N/A</v>
      </c>
      <c r="HB46" s="179" t="e">
        <f t="shared" si="329"/>
        <v>#N/A</v>
      </c>
      <c r="HC46" s="179" t="e">
        <f t="shared" si="330"/>
        <v>#N/A</v>
      </c>
      <c r="HD46" s="179" t="e">
        <f t="shared" si="331"/>
        <v>#N/A</v>
      </c>
      <c r="HE46" s="179" t="e">
        <f t="shared" si="332"/>
        <v>#N/A</v>
      </c>
      <c r="HF46" s="179" t="e">
        <f t="shared" si="333"/>
        <v>#N/A</v>
      </c>
      <c r="HG46" s="179" t="e">
        <f t="shared" si="334"/>
        <v>#N/A</v>
      </c>
      <c r="HH46" s="179" t="e">
        <f t="shared" si="335"/>
        <v>#N/A</v>
      </c>
      <c r="HI46" s="179" t="e">
        <f t="shared" si="336"/>
        <v>#N/A</v>
      </c>
      <c r="HJ46" s="179" t="e">
        <f t="shared" si="337"/>
        <v>#N/A</v>
      </c>
      <c r="HK46" s="179" t="e">
        <f t="shared" si="338"/>
        <v>#N/A</v>
      </c>
      <c r="HL46" s="179" t="e">
        <f t="shared" si="339"/>
        <v>#N/A</v>
      </c>
      <c r="HM46" s="179" t="e">
        <f t="shared" si="340"/>
        <v>#N/A</v>
      </c>
      <c r="HN46" s="179" t="e">
        <f t="shared" si="341"/>
        <v>#N/A</v>
      </c>
      <c r="HO46" s="179" t="e">
        <f t="shared" si="342"/>
        <v>#N/A</v>
      </c>
    </row>
    <row r="47" spans="1:223" hidden="1" x14ac:dyDescent="0.25">
      <c r="A47" s="4">
        <v>44</v>
      </c>
      <c r="B47" s="103"/>
      <c r="C47" s="103"/>
      <c r="D47" s="103"/>
      <c r="E47" s="38" t="str">
        <f t="shared" si="8"/>
        <v/>
      </c>
      <c r="F47" s="38" t="str">
        <f t="shared" si="9"/>
        <v/>
      </c>
      <c r="G47" s="81" t="str">
        <f t="shared" si="10"/>
        <v/>
      </c>
      <c r="H47" s="24"/>
      <c r="I47" s="61"/>
      <c r="J47" s="82" t="str">
        <f>IF(AND(B47&gt;0,C47&gt;0,D47&gt;0,NOT(ISBLANK(H47))),(D47-B47)*VLOOKUP(H47,VLookups!$A$2:$B$8,2,FALSE),"")</f>
        <v/>
      </c>
      <c r="K47" s="83" t="str">
        <f t="shared" si="11"/>
        <v/>
      </c>
      <c r="L47" s="103"/>
      <c r="M47" s="34" t="str">
        <f>IF(AND(L47&gt;0,C47&gt;0,J47&gt;0,NOT(ISBLANK(H47))),ABS(VLOOKUP($L$1,VLookups!$A$38:$B$39,2,FALSE)-_xlfn.NORM.DIST(L47,G47,J47,TRUE)),"")</f>
        <v/>
      </c>
      <c r="N47" s="102" t="str">
        <f>IF(AND($B47&gt;0,$C47&gt;0,$D47&gt;0,NOT(ISBLANK($H47))),_xlfn.NORM.INV(ABS(VLOOKUP($L$1,VLookups!$A$38:$B$39,2,FALSE)-N$3),$G47,$J47),"")</f>
        <v/>
      </c>
      <c r="O47" s="101" t="str">
        <f>IF(AND($B47&gt;0,$C47&gt;0,$D47&gt;0,NOT(ISBLANK($H47))),_xlfn.NORM.INV(ABS(VLOOKUP($L$1,VLookups!$A$38:$B$39,2,FALSE)-O$3),$G47,$J47),"")</f>
        <v/>
      </c>
      <c r="P47" s="102" t="str">
        <f>IF(AND($B47&gt;0,$C47&gt;0,$D47&gt;0,NOT(ISBLANK($H47))),_xlfn.NORM.INV(ABS(VLOOKUP($L$1,VLookups!$A$38:$B$39,2,FALSE)-P$3),$G47,$J47),"")</f>
        <v/>
      </c>
      <c r="Q47" s="101" t="str">
        <f>IF(AND($B47&gt;0,$C47&gt;0,$D47&gt;0,NOT(ISBLANK($H47))),_xlfn.NORM.INV(ABS(VLOOKUP($L$1,VLookups!$A$38:$B$39,2,FALSE)-Q$3),$G47,$J47),"")</f>
        <v/>
      </c>
      <c r="R47" s="102" t="str">
        <f>IF(AND($B47&gt;0,$C47&gt;0,$D47&gt;0,NOT(ISBLANK($H47))),_xlfn.NORM.INV(ABS(VLOOKUP($L$1,VLookups!$A$38:$B$39,2,FALSE)-R$3),$G47,$J47),"")</f>
        <v/>
      </c>
      <c r="S47" s="101" t="str">
        <f>IF(AND($B47&gt;0,$C47&gt;0,$D47&gt;0,NOT(ISBLANK($H47))),_xlfn.NORM.INV(ABS(VLOOKUP($L$1,VLookups!$A$38:$B$39,2,FALSE)-S$3),$G47,$J47),"")</f>
        <v/>
      </c>
      <c r="T47" s="5"/>
      <c r="U47" s="178" t="str">
        <f t="shared" si="12"/>
        <v/>
      </c>
      <c r="V47" s="52" t="str">
        <f t="shared" si="343"/>
        <v/>
      </c>
      <c r="W47" s="52" t="str">
        <f t="shared" si="343"/>
        <v/>
      </c>
      <c r="X47" s="52" t="str">
        <f t="shared" si="343"/>
        <v/>
      </c>
      <c r="Y47" s="52" t="str">
        <f t="shared" si="343"/>
        <v/>
      </c>
      <c r="Z47" s="52" t="str">
        <f t="shared" si="343"/>
        <v/>
      </c>
      <c r="AA47" s="52" t="str">
        <f t="shared" si="343"/>
        <v/>
      </c>
      <c r="AB47" s="52" t="str">
        <f t="shared" si="343"/>
        <v/>
      </c>
      <c r="AC47" s="52" t="str">
        <f t="shared" si="343"/>
        <v/>
      </c>
      <c r="AD47" s="52" t="str">
        <f t="shared" si="343"/>
        <v/>
      </c>
      <c r="AE47" s="52" t="str">
        <f t="shared" si="343"/>
        <v/>
      </c>
      <c r="AF47" s="52" t="str">
        <f t="shared" si="343"/>
        <v/>
      </c>
      <c r="AG47" s="52" t="str">
        <f t="shared" si="343"/>
        <v/>
      </c>
      <c r="AH47" s="52" t="str">
        <f t="shared" si="343"/>
        <v/>
      </c>
      <c r="AI47" s="52" t="str">
        <f t="shared" si="343"/>
        <v/>
      </c>
      <c r="AJ47" s="52" t="str">
        <f t="shared" si="343"/>
        <v/>
      </c>
      <c r="AK47" s="52" t="str">
        <f t="shared" si="343"/>
        <v/>
      </c>
      <c r="AL47" s="52" t="str">
        <f t="shared" si="343"/>
        <v/>
      </c>
      <c r="AM47" s="52" t="str">
        <f t="shared" si="343"/>
        <v/>
      </c>
      <c r="AN47" s="52" t="str">
        <f t="shared" si="343"/>
        <v/>
      </c>
      <c r="AO47" s="52" t="str">
        <f t="shared" si="343"/>
        <v/>
      </c>
      <c r="AP47" s="52" t="str">
        <f t="shared" si="14"/>
        <v/>
      </c>
      <c r="AQ47" s="52" t="str">
        <f t="shared" si="345"/>
        <v/>
      </c>
      <c r="AR47" s="52" t="str">
        <f t="shared" si="345"/>
        <v/>
      </c>
      <c r="AS47" s="52" t="str">
        <f t="shared" si="345"/>
        <v/>
      </c>
      <c r="AT47" s="52" t="str">
        <f t="shared" si="345"/>
        <v/>
      </c>
      <c r="AU47" s="52" t="str">
        <f t="shared" si="345"/>
        <v/>
      </c>
      <c r="AV47" s="52" t="str">
        <f t="shared" si="345"/>
        <v/>
      </c>
      <c r="AW47" s="52" t="str">
        <f t="shared" si="345"/>
        <v/>
      </c>
      <c r="AX47" s="52" t="str">
        <f t="shared" si="345"/>
        <v/>
      </c>
      <c r="AY47" s="52" t="str">
        <f t="shared" si="345"/>
        <v/>
      </c>
      <c r="AZ47" s="52" t="str">
        <f t="shared" si="345"/>
        <v/>
      </c>
      <c r="BA47" s="52" t="str">
        <f t="shared" si="345"/>
        <v/>
      </c>
      <c r="BB47" s="52" t="str">
        <f t="shared" si="345"/>
        <v/>
      </c>
      <c r="BC47" s="52" t="str">
        <f t="shared" si="345"/>
        <v/>
      </c>
      <c r="BD47" s="52" t="str">
        <f t="shared" si="345"/>
        <v/>
      </c>
      <c r="BE47" s="52" t="str">
        <f t="shared" si="345"/>
        <v/>
      </c>
      <c r="BF47" s="52" t="str">
        <f t="shared" si="345"/>
        <v/>
      </c>
      <c r="BG47" s="52" t="str">
        <f t="shared" si="345"/>
        <v/>
      </c>
      <c r="BH47" s="52" t="str">
        <f t="shared" si="345"/>
        <v/>
      </c>
      <c r="BI47" s="52" t="str">
        <f t="shared" si="345"/>
        <v/>
      </c>
      <c r="BJ47" s="52" t="str">
        <f t="shared" si="345"/>
        <v/>
      </c>
      <c r="BK47" s="52" t="str">
        <f t="shared" si="345"/>
        <v/>
      </c>
      <c r="BL47" s="52" t="str">
        <f t="shared" si="345"/>
        <v/>
      </c>
      <c r="BM47" s="52" t="str">
        <f t="shared" si="345"/>
        <v/>
      </c>
      <c r="BN47" s="52" t="str">
        <f t="shared" si="345"/>
        <v/>
      </c>
      <c r="BO47" s="52" t="str">
        <f t="shared" si="345"/>
        <v/>
      </c>
      <c r="BP47" s="52" t="str">
        <f t="shared" si="345"/>
        <v/>
      </c>
      <c r="BQ47" s="52" t="str">
        <f t="shared" si="345"/>
        <v/>
      </c>
      <c r="BR47" s="52" t="str">
        <f t="shared" si="345"/>
        <v/>
      </c>
      <c r="BS47" s="52" t="str">
        <f t="shared" si="345"/>
        <v/>
      </c>
      <c r="BT47" s="52" t="str">
        <f t="shared" si="345"/>
        <v/>
      </c>
      <c r="BU47" s="52" t="str">
        <f t="shared" si="345"/>
        <v/>
      </c>
      <c r="BV47" s="52" t="str">
        <f t="shared" si="345"/>
        <v/>
      </c>
      <c r="BW47" s="52" t="str">
        <f t="shared" si="345"/>
        <v/>
      </c>
      <c r="BX47" s="52" t="str">
        <f t="shared" si="345"/>
        <v/>
      </c>
      <c r="BY47" s="52" t="str">
        <f t="shared" si="345"/>
        <v/>
      </c>
      <c r="BZ47" s="52" t="str">
        <f t="shared" si="345"/>
        <v/>
      </c>
      <c r="CA47" s="52" t="str">
        <f t="shared" si="345"/>
        <v/>
      </c>
      <c r="CB47" s="52" t="str">
        <f t="shared" si="345"/>
        <v/>
      </c>
      <c r="CC47" s="52" t="str">
        <f t="shared" si="345"/>
        <v/>
      </c>
      <c r="CD47" s="52" t="str">
        <f t="shared" si="345"/>
        <v/>
      </c>
      <c r="CE47" s="52" t="str">
        <f t="shared" si="345"/>
        <v/>
      </c>
      <c r="CF47" s="52" t="str">
        <f t="shared" si="345"/>
        <v/>
      </c>
      <c r="CG47" s="52" t="str">
        <f t="shared" si="345"/>
        <v/>
      </c>
      <c r="CH47" s="52" t="str">
        <f t="shared" si="345"/>
        <v/>
      </c>
      <c r="CI47" s="52" t="str">
        <f t="shared" si="345"/>
        <v/>
      </c>
      <c r="CJ47" s="52" t="str">
        <f t="shared" si="345"/>
        <v/>
      </c>
      <c r="CK47" s="52" t="str">
        <f t="shared" si="345"/>
        <v/>
      </c>
      <c r="CL47" s="52" t="str">
        <f t="shared" si="345"/>
        <v/>
      </c>
      <c r="CM47" s="52" t="str">
        <f t="shared" si="345"/>
        <v/>
      </c>
      <c r="CN47" s="52" t="str">
        <f t="shared" si="345"/>
        <v/>
      </c>
      <c r="CO47" s="52" t="str">
        <f t="shared" si="345"/>
        <v/>
      </c>
      <c r="CP47" s="52" t="str">
        <f t="shared" si="345"/>
        <v/>
      </c>
      <c r="CQ47" s="52" t="str">
        <f t="shared" si="345"/>
        <v/>
      </c>
      <c r="CR47" s="52" t="str">
        <f t="shared" si="345"/>
        <v/>
      </c>
      <c r="CS47" s="52" t="str">
        <f t="shared" si="345"/>
        <v/>
      </c>
      <c r="CT47" s="52" t="str">
        <f t="shared" si="345"/>
        <v/>
      </c>
      <c r="CU47" s="52" t="str">
        <f t="shared" si="345"/>
        <v/>
      </c>
      <c r="CV47" s="52" t="str">
        <f t="shared" si="345"/>
        <v/>
      </c>
      <c r="CW47" s="52" t="str">
        <f t="shared" si="345"/>
        <v/>
      </c>
      <c r="CX47" s="52" t="str">
        <f t="shared" si="345"/>
        <v/>
      </c>
      <c r="CY47" s="52" t="str">
        <f t="shared" si="345"/>
        <v/>
      </c>
      <c r="CZ47" s="52" t="str">
        <f t="shared" si="345"/>
        <v/>
      </c>
      <c r="DA47" s="52" t="str">
        <f t="shared" si="345"/>
        <v/>
      </c>
      <c r="DB47" s="52" t="str">
        <f t="shared" si="345"/>
        <v/>
      </c>
      <c r="DC47" s="52" t="str">
        <f t="shared" si="237"/>
        <v/>
      </c>
      <c r="DD47" s="52" t="str">
        <f t="shared" si="237"/>
        <v/>
      </c>
      <c r="DE47" s="52" t="str">
        <f t="shared" si="237"/>
        <v/>
      </c>
      <c r="DF47" s="52" t="str">
        <f t="shared" si="237"/>
        <v/>
      </c>
      <c r="DG47" s="52" t="str">
        <f t="shared" si="237"/>
        <v/>
      </c>
      <c r="DH47" s="52" t="str">
        <f t="shared" si="237"/>
        <v/>
      </c>
      <c r="DI47" s="52" t="str">
        <f t="shared" si="237"/>
        <v/>
      </c>
      <c r="DJ47" s="52" t="str">
        <f t="shared" si="237"/>
        <v/>
      </c>
      <c r="DK47" s="52" t="str">
        <f t="shared" si="237"/>
        <v/>
      </c>
      <c r="DL47" s="52" t="str">
        <f t="shared" si="237"/>
        <v/>
      </c>
      <c r="DM47" s="52" t="str">
        <f t="shared" si="237"/>
        <v/>
      </c>
      <c r="DN47" s="52" t="str">
        <f t="shared" si="237"/>
        <v/>
      </c>
      <c r="DO47" s="52" t="str">
        <f t="shared" si="237"/>
        <v/>
      </c>
      <c r="DP47" s="52" t="str">
        <f t="shared" si="237"/>
        <v/>
      </c>
      <c r="DQ47" s="52" t="str">
        <f t="shared" si="237"/>
        <v/>
      </c>
      <c r="DR47" s="52" t="str">
        <f t="shared" si="237"/>
        <v/>
      </c>
      <c r="DS47" s="179" t="e">
        <f t="shared" si="242"/>
        <v>#N/A</v>
      </c>
      <c r="DT47" s="179" t="e">
        <f t="shared" si="243"/>
        <v>#N/A</v>
      </c>
      <c r="DU47" s="179" t="e">
        <f t="shared" si="244"/>
        <v>#N/A</v>
      </c>
      <c r="DV47" s="179" t="e">
        <f t="shared" si="245"/>
        <v>#N/A</v>
      </c>
      <c r="DW47" s="179" t="e">
        <f t="shared" si="246"/>
        <v>#N/A</v>
      </c>
      <c r="DX47" s="179" t="e">
        <f t="shared" si="247"/>
        <v>#N/A</v>
      </c>
      <c r="DY47" s="179" t="e">
        <f t="shared" si="248"/>
        <v>#N/A</v>
      </c>
      <c r="DZ47" s="179" t="e">
        <f t="shared" si="249"/>
        <v>#N/A</v>
      </c>
      <c r="EA47" s="179" t="e">
        <f t="shared" si="250"/>
        <v>#N/A</v>
      </c>
      <c r="EB47" s="179" t="e">
        <f t="shared" si="251"/>
        <v>#N/A</v>
      </c>
      <c r="EC47" s="179" t="e">
        <f t="shared" si="252"/>
        <v>#N/A</v>
      </c>
      <c r="ED47" s="179" t="e">
        <f t="shared" si="253"/>
        <v>#N/A</v>
      </c>
      <c r="EE47" s="179" t="e">
        <f t="shared" si="254"/>
        <v>#N/A</v>
      </c>
      <c r="EF47" s="179" t="e">
        <f t="shared" si="255"/>
        <v>#N/A</v>
      </c>
      <c r="EG47" s="179" t="e">
        <f t="shared" si="256"/>
        <v>#N/A</v>
      </c>
      <c r="EH47" s="179" t="e">
        <f t="shared" si="257"/>
        <v>#N/A</v>
      </c>
      <c r="EI47" s="179" t="e">
        <f t="shared" si="258"/>
        <v>#N/A</v>
      </c>
      <c r="EJ47" s="179" t="e">
        <f t="shared" si="259"/>
        <v>#N/A</v>
      </c>
      <c r="EK47" s="179" t="e">
        <f t="shared" si="260"/>
        <v>#N/A</v>
      </c>
      <c r="EL47" s="179" t="e">
        <f t="shared" si="261"/>
        <v>#N/A</v>
      </c>
      <c r="EM47" s="179" t="e">
        <f t="shared" si="262"/>
        <v>#N/A</v>
      </c>
      <c r="EN47" s="179" t="e">
        <f t="shared" si="263"/>
        <v>#N/A</v>
      </c>
      <c r="EO47" s="179" t="e">
        <f t="shared" si="264"/>
        <v>#N/A</v>
      </c>
      <c r="EP47" s="179" t="e">
        <f t="shared" si="265"/>
        <v>#N/A</v>
      </c>
      <c r="EQ47" s="179" t="e">
        <f t="shared" si="266"/>
        <v>#N/A</v>
      </c>
      <c r="ER47" s="179" t="e">
        <f t="shared" si="267"/>
        <v>#N/A</v>
      </c>
      <c r="ES47" s="179" t="e">
        <f t="shared" si="268"/>
        <v>#N/A</v>
      </c>
      <c r="ET47" s="179" t="e">
        <f t="shared" si="269"/>
        <v>#N/A</v>
      </c>
      <c r="EU47" s="179" t="e">
        <f t="shared" si="270"/>
        <v>#N/A</v>
      </c>
      <c r="EV47" s="179" t="e">
        <f t="shared" si="271"/>
        <v>#N/A</v>
      </c>
      <c r="EW47" s="179" t="e">
        <f t="shared" si="272"/>
        <v>#N/A</v>
      </c>
      <c r="EX47" s="179" t="e">
        <f t="shared" si="273"/>
        <v>#N/A</v>
      </c>
      <c r="EY47" s="179" t="e">
        <f t="shared" si="274"/>
        <v>#N/A</v>
      </c>
      <c r="EZ47" s="179" t="e">
        <f t="shared" si="275"/>
        <v>#N/A</v>
      </c>
      <c r="FA47" s="179" t="e">
        <f t="shared" si="276"/>
        <v>#N/A</v>
      </c>
      <c r="FB47" s="179" t="e">
        <f t="shared" si="277"/>
        <v>#N/A</v>
      </c>
      <c r="FC47" s="179" t="e">
        <f t="shared" si="278"/>
        <v>#N/A</v>
      </c>
      <c r="FD47" s="179" t="e">
        <f t="shared" si="279"/>
        <v>#N/A</v>
      </c>
      <c r="FE47" s="179" t="e">
        <f t="shared" si="280"/>
        <v>#N/A</v>
      </c>
      <c r="FF47" s="179" t="e">
        <f t="shared" si="281"/>
        <v>#N/A</v>
      </c>
      <c r="FG47" s="179" t="e">
        <f t="shared" si="282"/>
        <v>#N/A</v>
      </c>
      <c r="FH47" s="179" t="e">
        <f t="shared" si="283"/>
        <v>#N/A</v>
      </c>
      <c r="FI47" s="179" t="e">
        <f t="shared" si="284"/>
        <v>#N/A</v>
      </c>
      <c r="FJ47" s="179" t="e">
        <f t="shared" si="285"/>
        <v>#N/A</v>
      </c>
      <c r="FK47" s="179" t="e">
        <f t="shared" si="286"/>
        <v>#N/A</v>
      </c>
      <c r="FL47" s="179" t="e">
        <f t="shared" si="287"/>
        <v>#N/A</v>
      </c>
      <c r="FM47" s="179" t="e">
        <f t="shared" si="288"/>
        <v>#N/A</v>
      </c>
      <c r="FN47" s="179" t="e">
        <f t="shared" si="289"/>
        <v>#N/A</v>
      </c>
      <c r="FO47" s="179" t="e">
        <f t="shared" si="290"/>
        <v>#N/A</v>
      </c>
      <c r="FP47" s="179" t="e">
        <f t="shared" si="291"/>
        <v>#N/A</v>
      </c>
      <c r="FQ47" s="179" t="e">
        <f t="shared" si="292"/>
        <v>#N/A</v>
      </c>
      <c r="FR47" s="179" t="e">
        <f t="shared" si="293"/>
        <v>#N/A</v>
      </c>
      <c r="FS47" s="179" t="e">
        <f t="shared" si="294"/>
        <v>#N/A</v>
      </c>
      <c r="FT47" s="179" t="e">
        <f t="shared" si="295"/>
        <v>#N/A</v>
      </c>
      <c r="FU47" s="179" t="e">
        <f t="shared" si="296"/>
        <v>#N/A</v>
      </c>
      <c r="FV47" s="179" t="e">
        <f t="shared" si="297"/>
        <v>#N/A</v>
      </c>
      <c r="FW47" s="179" t="e">
        <f t="shared" si="298"/>
        <v>#N/A</v>
      </c>
      <c r="FX47" s="179" t="e">
        <f t="shared" si="299"/>
        <v>#N/A</v>
      </c>
      <c r="FY47" s="179" t="e">
        <f t="shared" si="300"/>
        <v>#N/A</v>
      </c>
      <c r="FZ47" s="179" t="e">
        <f t="shared" si="301"/>
        <v>#N/A</v>
      </c>
      <c r="GA47" s="179" t="e">
        <f t="shared" si="302"/>
        <v>#N/A</v>
      </c>
      <c r="GB47" s="179" t="e">
        <f t="shared" si="303"/>
        <v>#N/A</v>
      </c>
      <c r="GC47" s="179" t="e">
        <f t="shared" si="304"/>
        <v>#N/A</v>
      </c>
      <c r="GD47" s="179" t="e">
        <f t="shared" si="305"/>
        <v>#N/A</v>
      </c>
      <c r="GE47" s="179" t="e">
        <f t="shared" si="306"/>
        <v>#N/A</v>
      </c>
      <c r="GF47" s="179" t="e">
        <f t="shared" si="307"/>
        <v>#N/A</v>
      </c>
      <c r="GG47" s="179" t="e">
        <f t="shared" si="308"/>
        <v>#N/A</v>
      </c>
      <c r="GH47" s="179" t="e">
        <f t="shared" si="309"/>
        <v>#N/A</v>
      </c>
      <c r="GI47" s="179" t="e">
        <f t="shared" si="310"/>
        <v>#N/A</v>
      </c>
      <c r="GJ47" s="179" t="e">
        <f t="shared" si="311"/>
        <v>#N/A</v>
      </c>
      <c r="GK47" s="179" t="e">
        <f t="shared" si="312"/>
        <v>#N/A</v>
      </c>
      <c r="GL47" s="179" t="e">
        <f t="shared" si="313"/>
        <v>#N/A</v>
      </c>
      <c r="GM47" s="179" t="e">
        <f t="shared" si="314"/>
        <v>#N/A</v>
      </c>
      <c r="GN47" s="179" t="e">
        <f t="shared" si="315"/>
        <v>#N/A</v>
      </c>
      <c r="GO47" s="179" t="e">
        <f t="shared" si="316"/>
        <v>#N/A</v>
      </c>
      <c r="GP47" s="179" t="e">
        <f t="shared" si="317"/>
        <v>#N/A</v>
      </c>
      <c r="GQ47" s="179" t="e">
        <f t="shared" si="318"/>
        <v>#N/A</v>
      </c>
      <c r="GR47" s="179" t="e">
        <f t="shared" si="319"/>
        <v>#N/A</v>
      </c>
      <c r="GS47" s="179" t="e">
        <f t="shared" si="320"/>
        <v>#N/A</v>
      </c>
      <c r="GT47" s="179" t="e">
        <f t="shared" si="321"/>
        <v>#N/A</v>
      </c>
      <c r="GU47" s="179" t="e">
        <f t="shared" si="322"/>
        <v>#N/A</v>
      </c>
      <c r="GV47" s="179" t="e">
        <f t="shared" si="323"/>
        <v>#N/A</v>
      </c>
      <c r="GW47" s="179" t="e">
        <f t="shared" si="324"/>
        <v>#N/A</v>
      </c>
      <c r="GX47" s="179" t="e">
        <f t="shared" si="325"/>
        <v>#N/A</v>
      </c>
      <c r="GY47" s="179" t="e">
        <f t="shared" si="326"/>
        <v>#N/A</v>
      </c>
      <c r="GZ47" s="179" t="e">
        <f t="shared" si="327"/>
        <v>#N/A</v>
      </c>
      <c r="HA47" s="179" t="e">
        <f t="shared" si="328"/>
        <v>#N/A</v>
      </c>
      <c r="HB47" s="179" t="e">
        <f t="shared" si="329"/>
        <v>#N/A</v>
      </c>
      <c r="HC47" s="179" t="e">
        <f t="shared" si="330"/>
        <v>#N/A</v>
      </c>
      <c r="HD47" s="179" t="e">
        <f t="shared" si="331"/>
        <v>#N/A</v>
      </c>
      <c r="HE47" s="179" t="e">
        <f t="shared" si="332"/>
        <v>#N/A</v>
      </c>
      <c r="HF47" s="179" t="e">
        <f t="shared" si="333"/>
        <v>#N/A</v>
      </c>
      <c r="HG47" s="179" t="e">
        <f t="shared" si="334"/>
        <v>#N/A</v>
      </c>
      <c r="HH47" s="179" t="e">
        <f t="shared" si="335"/>
        <v>#N/A</v>
      </c>
      <c r="HI47" s="179" t="e">
        <f t="shared" si="336"/>
        <v>#N/A</v>
      </c>
      <c r="HJ47" s="179" t="e">
        <f t="shared" si="337"/>
        <v>#N/A</v>
      </c>
      <c r="HK47" s="179" t="e">
        <f t="shared" si="338"/>
        <v>#N/A</v>
      </c>
      <c r="HL47" s="179" t="e">
        <f t="shared" si="339"/>
        <v>#N/A</v>
      </c>
      <c r="HM47" s="179" t="e">
        <f t="shared" si="340"/>
        <v>#N/A</v>
      </c>
      <c r="HN47" s="179" t="e">
        <f t="shared" si="341"/>
        <v>#N/A</v>
      </c>
      <c r="HO47" s="179" t="e">
        <f t="shared" si="342"/>
        <v>#N/A</v>
      </c>
    </row>
    <row r="48" spans="1:223" hidden="1" x14ac:dyDescent="0.25">
      <c r="A48" s="4">
        <v>45</v>
      </c>
      <c r="B48" s="103"/>
      <c r="C48" s="103"/>
      <c r="D48" s="103"/>
      <c r="E48" s="38" t="str">
        <f t="shared" si="8"/>
        <v/>
      </c>
      <c r="F48" s="38" t="str">
        <f t="shared" si="9"/>
        <v/>
      </c>
      <c r="G48" s="81" t="str">
        <f t="shared" si="10"/>
        <v/>
      </c>
      <c r="H48" s="24"/>
      <c r="I48" s="61"/>
      <c r="J48" s="82" t="str">
        <f>IF(AND(B48&gt;0,C48&gt;0,D48&gt;0,NOT(ISBLANK(H48))),(D48-B48)*VLOOKUP(H48,VLookups!$A$2:$B$8,2,FALSE),"")</f>
        <v/>
      </c>
      <c r="K48" s="83" t="str">
        <f t="shared" si="11"/>
        <v/>
      </c>
      <c r="L48" s="103"/>
      <c r="M48" s="34" t="str">
        <f>IF(AND(L48&gt;0,C48&gt;0,J48&gt;0,NOT(ISBLANK(H48))),ABS(VLOOKUP($L$1,VLookups!$A$38:$B$39,2,FALSE)-_xlfn.NORM.DIST(L48,G48,J48,TRUE)),"")</f>
        <v/>
      </c>
      <c r="N48" s="102" t="str">
        <f>IF(AND($B48&gt;0,$C48&gt;0,$D48&gt;0,NOT(ISBLANK($H48))),_xlfn.NORM.INV(ABS(VLOOKUP($L$1,VLookups!$A$38:$B$39,2,FALSE)-N$3),$G48,$J48),"")</f>
        <v/>
      </c>
      <c r="O48" s="101" t="str">
        <f>IF(AND($B48&gt;0,$C48&gt;0,$D48&gt;0,NOT(ISBLANK($H48))),_xlfn.NORM.INV(ABS(VLOOKUP($L$1,VLookups!$A$38:$B$39,2,FALSE)-O$3),$G48,$J48),"")</f>
        <v/>
      </c>
      <c r="P48" s="102" t="str">
        <f>IF(AND($B48&gt;0,$C48&gt;0,$D48&gt;0,NOT(ISBLANK($H48))),_xlfn.NORM.INV(ABS(VLOOKUP($L$1,VLookups!$A$38:$B$39,2,FALSE)-P$3),$G48,$J48),"")</f>
        <v/>
      </c>
      <c r="Q48" s="101" t="str">
        <f>IF(AND($B48&gt;0,$C48&gt;0,$D48&gt;0,NOT(ISBLANK($H48))),_xlfn.NORM.INV(ABS(VLOOKUP($L$1,VLookups!$A$38:$B$39,2,FALSE)-Q$3),$G48,$J48),"")</f>
        <v/>
      </c>
      <c r="R48" s="102" t="str">
        <f>IF(AND($B48&gt;0,$C48&gt;0,$D48&gt;0,NOT(ISBLANK($H48))),_xlfn.NORM.INV(ABS(VLOOKUP($L$1,VLookups!$A$38:$B$39,2,FALSE)-R$3),$G48,$J48),"")</f>
        <v/>
      </c>
      <c r="S48" s="101" t="str">
        <f>IF(AND($B48&gt;0,$C48&gt;0,$D48&gt;0,NOT(ISBLANK($H48))),_xlfn.NORM.INV(ABS(VLOOKUP($L$1,VLookups!$A$38:$B$39,2,FALSE)-S$3),$G48,$J48),"")</f>
        <v/>
      </c>
      <c r="T48" s="5"/>
      <c r="U48" s="178" t="str">
        <f t="shared" si="12"/>
        <v/>
      </c>
      <c r="V48" s="52" t="str">
        <f t="shared" si="343"/>
        <v/>
      </c>
      <c r="W48" s="52" t="str">
        <f t="shared" si="343"/>
        <v/>
      </c>
      <c r="X48" s="52" t="str">
        <f t="shared" si="343"/>
        <v/>
      </c>
      <c r="Y48" s="52" t="str">
        <f t="shared" si="343"/>
        <v/>
      </c>
      <c r="Z48" s="52" t="str">
        <f t="shared" si="343"/>
        <v/>
      </c>
      <c r="AA48" s="52" t="str">
        <f t="shared" si="343"/>
        <v/>
      </c>
      <c r="AB48" s="52" t="str">
        <f t="shared" si="343"/>
        <v/>
      </c>
      <c r="AC48" s="52" t="str">
        <f t="shared" si="343"/>
        <v/>
      </c>
      <c r="AD48" s="52" t="str">
        <f t="shared" si="343"/>
        <v/>
      </c>
      <c r="AE48" s="52" t="str">
        <f t="shared" si="343"/>
        <v/>
      </c>
      <c r="AF48" s="52" t="str">
        <f t="shared" si="343"/>
        <v/>
      </c>
      <c r="AG48" s="52" t="str">
        <f t="shared" si="343"/>
        <v/>
      </c>
      <c r="AH48" s="52" t="str">
        <f t="shared" si="343"/>
        <v/>
      </c>
      <c r="AI48" s="52" t="str">
        <f t="shared" si="343"/>
        <v/>
      </c>
      <c r="AJ48" s="52" t="str">
        <f t="shared" si="343"/>
        <v/>
      </c>
      <c r="AK48" s="52" t="str">
        <f t="shared" si="343"/>
        <v/>
      </c>
      <c r="AL48" s="52" t="str">
        <f t="shared" si="343"/>
        <v/>
      </c>
      <c r="AM48" s="52" t="str">
        <f t="shared" si="343"/>
        <v/>
      </c>
      <c r="AN48" s="52" t="str">
        <f t="shared" si="343"/>
        <v/>
      </c>
      <c r="AO48" s="52" t="str">
        <f t="shared" si="343"/>
        <v/>
      </c>
      <c r="AP48" s="52" t="str">
        <f t="shared" si="14"/>
        <v/>
      </c>
      <c r="AQ48" s="52" t="str">
        <f t="shared" si="345"/>
        <v/>
      </c>
      <c r="AR48" s="52" t="str">
        <f t="shared" si="345"/>
        <v/>
      </c>
      <c r="AS48" s="52" t="str">
        <f t="shared" si="345"/>
        <v/>
      </c>
      <c r="AT48" s="52" t="str">
        <f t="shared" si="345"/>
        <v/>
      </c>
      <c r="AU48" s="52" t="str">
        <f t="shared" si="345"/>
        <v/>
      </c>
      <c r="AV48" s="52" t="str">
        <f t="shared" si="345"/>
        <v/>
      </c>
      <c r="AW48" s="52" t="str">
        <f t="shared" si="345"/>
        <v/>
      </c>
      <c r="AX48" s="52" t="str">
        <f t="shared" si="345"/>
        <v/>
      </c>
      <c r="AY48" s="52" t="str">
        <f t="shared" si="345"/>
        <v/>
      </c>
      <c r="AZ48" s="52" t="str">
        <f t="shared" si="345"/>
        <v/>
      </c>
      <c r="BA48" s="52" t="str">
        <f t="shared" si="345"/>
        <v/>
      </c>
      <c r="BB48" s="52" t="str">
        <f t="shared" si="345"/>
        <v/>
      </c>
      <c r="BC48" s="52" t="str">
        <f t="shared" si="345"/>
        <v/>
      </c>
      <c r="BD48" s="52" t="str">
        <f t="shared" si="345"/>
        <v/>
      </c>
      <c r="BE48" s="52" t="str">
        <f t="shared" si="345"/>
        <v/>
      </c>
      <c r="BF48" s="52" t="str">
        <f t="shared" si="345"/>
        <v/>
      </c>
      <c r="BG48" s="52" t="str">
        <f t="shared" si="345"/>
        <v/>
      </c>
      <c r="BH48" s="52" t="str">
        <f t="shared" si="345"/>
        <v/>
      </c>
      <c r="BI48" s="52" t="str">
        <f t="shared" si="345"/>
        <v/>
      </c>
      <c r="BJ48" s="52" t="str">
        <f t="shared" si="345"/>
        <v/>
      </c>
      <c r="BK48" s="52" t="str">
        <f t="shared" si="345"/>
        <v/>
      </c>
      <c r="BL48" s="52" t="str">
        <f t="shared" si="345"/>
        <v/>
      </c>
      <c r="BM48" s="52" t="str">
        <f t="shared" si="345"/>
        <v/>
      </c>
      <c r="BN48" s="52" t="str">
        <f t="shared" si="345"/>
        <v/>
      </c>
      <c r="BO48" s="52" t="str">
        <f t="shared" si="345"/>
        <v/>
      </c>
      <c r="BP48" s="52" t="str">
        <f t="shared" si="345"/>
        <v/>
      </c>
      <c r="BQ48" s="52" t="str">
        <f t="shared" si="345"/>
        <v/>
      </c>
      <c r="BR48" s="52" t="str">
        <f t="shared" si="345"/>
        <v/>
      </c>
      <c r="BS48" s="52" t="str">
        <f t="shared" si="345"/>
        <v/>
      </c>
      <c r="BT48" s="52" t="str">
        <f t="shared" si="345"/>
        <v/>
      </c>
      <c r="BU48" s="52" t="str">
        <f t="shared" si="345"/>
        <v/>
      </c>
      <c r="BV48" s="52" t="str">
        <f t="shared" si="345"/>
        <v/>
      </c>
      <c r="BW48" s="52" t="str">
        <f t="shared" si="345"/>
        <v/>
      </c>
      <c r="BX48" s="52" t="str">
        <f t="shared" si="345"/>
        <v/>
      </c>
      <c r="BY48" s="52" t="str">
        <f t="shared" si="345"/>
        <v/>
      </c>
      <c r="BZ48" s="52" t="str">
        <f t="shared" si="345"/>
        <v/>
      </c>
      <c r="CA48" s="52" t="str">
        <f t="shared" si="345"/>
        <v/>
      </c>
      <c r="CB48" s="52" t="str">
        <f t="shared" si="345"/>
        <v/>
      </c>
      <c r="CC48" s="52" t="str">
        <f t="shared" si="345"/>
        <v/>
      </c>
      <c r="CD48" s="52" t="str">
        <f t="shared" si="345"/>
        <v/>
      </c>
      <c r="CE48" s="52" t="str">
        <f t="shared" si="345"/>
        <v/>
      </c>
      <c r="CF48" s="52" t="str">
        <f t="shared" si="345"/>
        <v/>
      </c>
      <c r="CG48" s="52" t="str">
        <f t="shared" si="345"/>
        <v/>
      </c>
      <c r="CH48" s="52" t="str">
        <f t="shared" si="345"/>
        <v/>
      </c>
      <c r="CI48" s="52" t="str">
        <f t="shared" si="345"/>
        <v/>
      </c>
      <c r="CJ48" s="52" t="str">
        <f t="shared" si="345"/>
        <v/>
      </c>
      <c r="CK48" s="52" t="str">
        <f t="shared" si="345"/>
        <v/>
      </c>
      <c r="CL48" s="52" t="str">
        <f t="shared" si="345"/>
        <v/>
      </c>
      <c r="CM48" s="52" t="str">
        <f t="shared" si="345"/>
        <v/>
      </c>
      <c r="CN48" s="52" t="str">
        <f t="shared" si="345"/>
        <v/>
      </c>
      <c r="CO48" s="52" t="str">
        <f t="shared" si="345"/>
        <v/>
      </c>
      <c r="CP48" s="52" t="str">
        <f t="shared" si="345"/>
        <v/>
      </c>
      <c r="CQ48" s="52" t="str">
        <f t="shared" si="345"/>
        <v/>
      </c>
      <c r="CR48" s="52" t="str">
        <f t="shared" si="345"/>
        <v/>
      </c>
      <c r="CS48" s="52" t="str">
        <f t="shared" si="345"/>
        <v/>
      </c>
      <c r="CT48" s="52" t="str">
        <f t="shared" si="345"/>
        <v/>
      </c>
      <c r="CU48" s="52" t="str">
        <f t="shared" si="345"/>
        <v/>
      </c>
      <c r="CV48" s="52" t="str">
        <f t="shared" si="345"/>
        <v/>
      </c>
      <c r="CW48" s="52" t="str">
        <f t="shared" si="345"/>
        <v/>
      </c>
      <c r="CX48" s="52" t="str">
        <f t="shared" si="345"/>
        <v/>
      </c>
      <c r="CY48" s="52" t="str">
        <f t="shared" si="345"/>
        <v/>
      </c>
      <c r="CZ48" s="52" t="str">
        <f t="shared" si="345"/>
        <v/>
      </c>
      <c r="DA48" s="52" t="str">
        <f t="shared" si="345"/>
        <v/>
      </c>
      <c r="DB48" s="52" t="str">
        <f t="shared" ref="DB48" si="346">IF(ISNONTEXT($U48),DA48+$U48,"")</f>
        <v/>
      </c>
      <c r="DC48" s="52" t="str">
        <f t="shared" si="237"/>
        <v/>
      </c>
      <c r="DD48" s="52" t="str">
        <f t="shared" si="237"/>
        <v/>
      </c>
      <c r="DE48" s="52" t="str">
        <f t="shared" si="237"/>
        <v/>
      </c>
      <c r="DF48" s="52" t="str">
        <f t="shared" si="237"/>
        <v/>
      </c>
      <c r="DG48" s="52" t="str">
        <f t="shared" si="237"/>
        <v/>
      </c>
      <c r="DH48" s="52" t="str">
        <f t="shared" si="237"/>
        <v/>
      </c>
      <c r="DI48" s="52" t="str">
        <f t="shared" si="237"/>
        <v/>
      </c>
      <c r="DJ48" s="52" t="str">
        <f t="shared" si="237"/>
        <v/>
      </c>
      <c r="DK48" s="52" t="str">
        <f t="shared" si="237"/>
        <v/>
      </c>
      <c r="DL48" s="52" t="str">
        <f t="shared" si="237"/>
        <v/>
      </c>
      <c r="DM48" s="52" t="str">
        <f t="shared" si="237"/>
        <v/>
      </c>
      <c r="DN48" s="52" t="str">
        <f t="shared" si="237"/>
        <v/>
      </c>
      <c r="DO48" s="52" t="str">
        <f t="shared" si="237"/>
        <v/>
      </c>
      <c r="DP48" s="52" t="str">
        <f t="shared" si="237"/>
        <v/>
      </c>
      <c r="DQ48" s="52" t="str">
        <f t="shared" si="237"/>
        <v/>
      </c>
      <c r="DR48" s="52" t="str">
        <f t="shared" si="237"/>
        <v/>
      </c>
      <c r="DS48" s="179" t="e">
        <f t="shared" si="242"/>
        <v>#N/A</v>
      </c>
      <c r="DT48" s="179" t="e">
        <f t="shared" si="243"/>
        <v>#N/A</v>
      </c>
      <c r="DU48" s="179" t="e">
        <f t="shared" si="244"/>
        <v>#N/A</v>
      </c>
      <c r="DV48" s="179" t="e">
        <f t="shared" si="245"/>
        <v>#N/A</v>
      </c>
      <c r="DW48" s="179" t="e">
        <f t="shared" si="246"/>
        <v>#N/A</v>
      </c>
      <c r="DX48" s="179" t="e">
        <f t="shared" si="247"/>
        <v>#N/A</v>
      </c>
      <c r="DY48" s="179" t="e">
        <f t="shared" si="248"/>
        <v>#N/A</v>
      </c>
      <c r="DZ48" s="179" t="e">
        <f t="shared" si="249"/>
        <v>#N/A</v>
      </c>
      <c r="EA48" s="179" t="e">
        <f t="shared" si="250"/>
        <v>#N/A</v>
      </c>
      <c r="EB48" s="179" t="e">
        <f t="shared" si="251"/>
        <v>#N/A</v>
      </c>
      <c r="EC48" s="179" t="e">
        <f t="shared" si="252"/>
        <v>#N/A</v>
      </c>
      <c r="ED48" s="179" t="e">
        <f t="shared" si="253"/>
        <v>#N/A</v>
      </c>
      <c r="EE48" s="179" t="e">
        <f t="shared" si="254"/>
        <v>#N/A</v>
      </c>
      <c r="EF48" s="179" t="e">
        <f t="shared" si="255"/>
        <v>#N/A</v>
      </c>
      <c r="EG48" s="179" t="e">
        <f t="shared" si="256"/>
        <v>#N/A</v>
      </c>
      <c r="EH48" s="179" t="e">
        <f t="shared" si="257"/>
        <v>#N/A</v>
      </c>
      <c r="EI48" s="179" t="e">
        <f t="shared" si="258"/>
        <v>#N/A</v>
      </c>
      <c r="EJ48" s="179" t="e">
        <f t="shared" si="259"/>
        <v>#N/A</v>
      </c>
      <c r="EK48" s="179" t="e">
        <f t="shared" si="260"/>
        <v>#N/A</v>
      </c>
      <c r="EL48" s="179" t="e">
        <f t="shared" si="261"/>
        <v>#N/A</v>
      </c>
      <c r="EM48" s="179" t="e">
        <f t="shared" si="262"/>
        <v>#N/A</v>
      </c>
      <c r="EN48" s="179" t="e">
        <f t="shared" si="263"/>
        <v>#N/A</v>
      </c>
      <c r="EO48" s="179" t="e">
        <f t="shared" si="264"/>
        <v>#N/A</v>
      </c>
      <c r="EP48" s="179" t="e">
        <f t="shared" si="265"/>
        <v>#N/A</v>
      </c>
      <c r="EQ48" s="179" t="e">
        <f t="shared" si="266"/>
        <v>#N/A</v>
      </c>
      <c r="ER48" s="179" t="e">
        <f t="shared" si="267"/>
        <v>#N/A</v>
      </c>
      <c r="ES48" s="179" t="e">
        <f t="shared" si="268"/>
        <v>#N/A</v>
      </c>
      <c r="ET48" s="179" t="e">
        <f t="shared" si="269"/>
        <v>#N/A</v>
      </c>
      <c r="EU48" s="179" t="e">
        <f t="shared" si="270"/>
        <v>#N/A</v>
      </c>
      <c r="EV48" s="179" t="e">
        <f t="shared" si="271"/>
        <v>#N/A</v>
      </c>
      <c r="EW48" s="179" t="e">
        <f t="shared" si="272"/>
        <v>#N/A</v>
      </c>
      <c r="EX48" s="179" t="e">
        <f t="shared" si="273"/>
        <v>#N/A</v>
      </c>
      <c r="EY48" s="179" t="e">
        <f t="shared" si="274"/>
        <v>#N/A</v>
      </c>
      <c r="EZ48" s="179" t="e">
        <f t="shared" si="275"/>
        <v>#N/A</v>
      </c>
      <c r="FA48" s="179" t="e">
        <f t="shared" si="276"/>
        <v>#N/A</v>
      </c>
      <c r="FB48" s="179" t="e">
        <f t="shared" si="277"/>
        <v>#N/A</v>
      </c>
      <c r="FC48" s="179" t="e">
        <f t="shared" si="278"/>
        <v>#N/A</v>
      </c>
      <c r="FD48" s="179" t="e">
        <f t="shared" si="279"/>
        <v>#N/A</v>
      </c>
      <c r="FE48" s="179" t="e">
        <f t="shared" si="280"/>
        <v>#N/A</v>
      </c>
      <c r="FF48" s="179" t="e">
        <f t="shared" si="281"/>
        <v>#N/A</v>
      </c>
      <c r="FG48" s="179" t="e">
        <f t="shared" si="282"/>
        <v>#N/A</v>
      </c>
      <c r="FH48" s="179" t="e">
        <f t="shared" si="283"/>
        <v>#N/A</v>
      </c>
      <c r="FI48" s="179" t="e">
        <f t="shared" si="284"/>
        <v>#N/A</v>
      </c>
      <c r="FJ48" s="179" t="e">
        <f t="shared" si="285"/>
        <v>#N/A</v>
      </c>
      <c r="FK48" s="179" t="e">
        <f t="shared" si="286"/>
        <v>#N/A</v>
      </c>
      <c r="FL48" s="179" t="e">
        <f t="shared" si="287"/>
        <v>#N/A</v>
      </c>
      <c r="FM48" s="179" t="e">
        <f t="shared" si="288"/>
        <v>#N/A</v>
      </c>
      <c r="FN48" s="179" t="e">
        <f t="shared" si="289"/>
        <v>#N/A</v>
      </c>
      <c r="FO48" s="179" t="e">
        <f t="shared" si="290"/>
        <v>#N/A</v>
      </c>
      <c r="FP48" s="179" t="e">
        <f t="shared" si="291"/>
        <v>#N/A</v>
      </c>
      <c r="FQ48" s="179" t="e">
        <f t="shared" si="292"/>
        <v>#N/A</v>
      </c>
      <c r="FR48" s="179" t="e">
        <f t="shared" si="293"/>
        <v>#N/A</v>
      </c>
      <c r="FS48" s="179" t="e">
        <f t="shared" si="294"/>
        <v>#N/A</v>
      </c>
      <c r="FT48" s="179" t="e">
        <f t="shared" si="295"/>
        <v>#N/A</v>
      </c>
      <c r="FU48" s="179" t="e">
        <f t="shared" si="296"/>
        <v>#N/A</v>
      </c>
      <c r="FV48" s="179" t="e">
        <f t="shared" si="297"/>
        <v>#N/A</v>
      </c>
      <c r="FW48" s="179" t="e">
        <f t="shared" si="298"/>
        <v>#N/A</v>
      </c>
      <c r="FX48" s="179" t="e">
        <f t="shared" si="299"/>
        <v>#N/A</v>
      </c>
      <c r="FY48" s="179" t="e">
        <f t="shared" si="300"/>
        <v>#N/A</v>
      </c>
      <c r="FZ48" s="179" t="e">
        <f t="shared" si="301"/>
        <v>#N/A</v>
      </c>
      <c r="GA48" s="179" t="e">
        <f t="shared" si="302"/>
        <v>#N/A</v>
      </c>
      <c r="GB48" s="179" t="e">
        <f t="shared" si="303"/>
        <v>#N/A</v>
      </c>
      <c r="GC48" s="179" t="e">
        <f t="shared" si="304"/>
        <v>#N/A</v>
      </c>
      <c r="GD48" s="179" t="e">
        <f t="shared" si="305"/>
        <v>#N/A</v>
      </c>
      <c r="GE48" s="179" t="e">
        <f t="shared" si="306"/>
        <v>#N/A</v>
      </c>
      <c r="GF48" s="179" t="e">
        <f t="shared" si="307"/>
        <v>#N/A</v>
      </c>
      <c r="GG48" s="179" t="e">
        <f t="shared" si="308"/>
        <v>#N/A</v>
      </c>
      <c r="GH48" s="179" t="e">
        <f t="shared" si="309"/>
        <v>#N/A</v>
      </c>
      <c r="GI48" s="179" t="e">
        <f t="shared" si="310"/>
        <v>#N/A</v>
      </c>
      <c r="GJ48" s="179" t="e">
        <f t="shared" si="311"/>
        <v>#N/A</v>
      </c>
      <c r="GK48" s="179" t="e">
        <f t="shared" si="312"/>
        <v>#N/A</v>
      </c>
      <c r="GL48" s="179" t="e">
        <f t="shared" si="313"/>
        <v>#N/A</v>
      </c>
      <c r="GM48" s="179" t="e">
        <f t="shared" si="314"/>
        <v>#N/A</v>
      </c>
      <c r="GN48" s="179" t="e">
        <f t="shared" si="315"/>
        <v>#N/A</v>
      </c>
      <c r="GO48" s="179" t="e">
        <f t="shared" si="316"/>
        <v>#N/A</v>
      </c>
      <c r="GP48" s="179" t="e">
        <f t="shared" si="317"/>
        <v>#N/A</v>
      </c>
      <c r="GQ48" s="179" t="e">
        <f t="shared" si="318"/>
        <v>#N/A</v>
      </c>
      <c r="GR48" s="179" t="e">
        <f t="shared" si="319"/>
        <v>#N/A</v>
      </c>
      <c r="GS48" s="179" t="e">
        <f t="shared" si="320"/>
        <v>#N/A</v>
      </c>
      <c r="GT48" s="179" t="e">
        <f t="shared" si="321"/>
        <v>#N/A</v>
      </c>
      <c r="GU48" s="179" t="e">
        <f t="shared" si="322"/>
        <v>#N/A</v>
      </c>
      <c r="GV48" s="179" t="e">
        <f t="shared" si="323"/>
        <v>#N/A</v>
      </c>
      <c r="GW48" s="179" t="e">
        <f t="shared" si="324"/>
        <v>#N/A</v>
      </c>
      <c r="GX48" s="179" t="e">
        <f t="shared" si="325"/>
        <v>#N/A</v>
      </c>
      <c r="GY48" s="179" t="e">
        <f t="shared" si="326"/>
        <v>#N/A</v>
      </c>
      <c r="GZ48" s="179" t="e">
        <f t="shared" si="327"/>
        <v>#N/A</v>
      </c>
      <c r="HA48" s="179" t="e">
        <f t="shared" si="328"/>
        <v>#N/A</v>
      </c>
      <c r="HB48" s="179" t="e">
        <f t="shared" si="329"/>
        <v>#N/A</v>
      </c>
      <c r="HC48" s="179" t="e">
        <f t="shared" si="330"/>
        <v>#N/A</v>
      </c>
      <c r="HD48" s="179" t="e">
        <f t="shared" si="331"/>
        <v>#N/A</v>
      </c>
      <c r="HE48" s="179" t="e">
        <f t="shared" si="332"/>
        <v>#N/A</v>
      </c>
      <c r="HF48" s="179" t="e">
        <f t="shared" si="333"/>
        <v>#N/A</v>
      </c>
      <c r="HG48" s="179" t="e">
        <f t="shared" si="334"/>
        <v>#N/A</v>
      </c>
      <c r="HH48" s="179" t="e">
        <f t="shared" si="335"/>
        <v>#N/A</v>
      </c>
      <c r="HI48" s="179" t="e">
        <f t="shared" si="336"/>
        <v>#N/A</v>
      </c>
      <c r="HJ48" s="179" t="e">
        <f t="shared" si="337"/>
        <v>#N/A</v>
      </c>
      <c r="HK48" s="179" t="e">
        <f t="shared" si="338"/>
        <v>#N/A</v>
      </c>
      <c r="HL48" s="179" t="e">
        <f t="shared" si="339"/>
        <v>#N/A</v>
      </c>
      <c r="HM48" s="179" t="e">
        <f t="shared" si="340"/>
        <v>#N/A</v>
      </c>
      <c r="HN48" s="179" t="e">
        <f t="shared" si="341"/>
        <v>#N/A</v>
      </c>
      <c r="HO48" s="179" t="e">
        <f t="shared" si="342"/>
        <v>#N/A</v>
      </c>
    </row>
    <row r="49" spans="1:223" hidden="1" x14ac:dyDescent="0.25">
      <c r="A49" s="4">
        <v>46</v>
      </c>
      <c r="B49" s="103"/>
      <c r="C49" s="103"/>
      <c r="D49" s="103"/>
      <c r="E49" s="38" t="str">
        <f t="shared" si="8"/>
        <v/>
      </c>
      <c r="F49" s="38" t="str">
        <f t="shared" si="9"/>
        <v/>
      </c>
      <c r="G49" s="81" t="str">
        <f t="shared" si="10"/>
        <v/>
      </c>
      <c r="H49" s="24"/>
      <c r="I49" s="61"/>
      <c r="J49" s="82" t="str">
        <f>IF(AND(B49&gt;0,C49&gt;0,D49&gt;0,NOT(ISBLANK(H49))),(D49-B49)*VLOOKUP(H49,VLookups!$A$2:$B$8,2,FALSE),"")</f>
        <v/>
      </c>
      <c r="K49" s="83" t="str">
        <f t="shared" si="11"/>
        <v/>
      </c>
      <c r="L49" s="103"/>
      <c r="M49" s="34" t="str">
        <f>IF(AND(L49&gt;0,C49&gt;0,J49&gt;0,NOT(ISBLANK(H49))),ABS(VLOOKUP($L$1,VLookups!$A$38:$B$39,2,FALSE)-_xlfn.NORM.DIST(L49,G49,J49,TRUE)),"")</f>
        <v/>
      </c>
      <c r="N49" s="102" t="str">
        <f>IF(AND($B49&gt;0,$C49&gt;0,$D49&gt;0,NOT(ISBLANK($H49))),_xlfn.NORM.INV(ABS(VLOOKUP($L$1,VLookups!$A$38:$B$39,2,FALSE)-N$3),$G49,$J49),"")</f>
        <v/>
      </c>
      <c r="O49" s="101" t="str">
        <f>IF(AND($B49&gt;0,$C49&gt;0,$D49&gt;0,NOT(ISBLANK($H49))),_xlfn.NORM.INV(ABS(VLOOKUP($L$1,VLookups!$A$38:$B$39,2,FALSE)-O$3),$G49,$J49),"")</f>
        <v/>
      </c>
      <c r="P49" s="102" t="str">
        <f>IF(AND($B49&gt;0,$C49&gt;0,$D49&gt;0,NOT(ISBLANK($H49))),_xlfn.NORM.INV(ABS(VLOOKUP($L$1,VLookups!$A$38:$B$39,2,FALSE)-P$3),$G49,$J49),"")</f>
        <v/>
      </c>
      <c r="Q49" s="101" t="str">
        <f>IF(AND($B49&gt;0,$C49&gt;0,$D49&gt;0,NOT(ISBLANK($H49))),_xlfn.NORM.INV(ABS(VLOOKUP($L$1,VLookups!$A$38:$B$39,2,FALSE)-Q$3),$G49,$J49),"")</f>
        <v/>
      </c>
      <c r="R49" s="102" t="str">
        <f>IF(AND($B49&gt;0,$C49&gt;0,$D49&gt;0,NOT(ISBLANK($H49))),_xlfn.NORM.INV(ABS(VLOOKUP($L$1,VLookups!$A$38:$B$39,2,FALSE)-R$3),$G49,$J49),"")</f>
        <v/>
      </c>
      <c r="S49" s="101" t="str">
        <f>IF(AND($B49&gt;0,$C49&gt;0,$D49&gt;0,NOT(ISBLANK($H49))),_xlfn.NORM.INV(ABS(VLOOKUP($L$1,VLookups!$A$38:$B$39,2,FALSE)-S$3),$G49,$J49),"")</f>
        <v/>
      </c>
      <c r="T49" s="5"/>
      <c r="U49" s="178" t="str">
        <f t="shared" si="12"/>
        <v/>
      </c>
      <c r="V49" s="52" t="str">
        <f t="shared" si="343"/>
        <v/>
      </c>
      <c r="W49" s="52" t="str">
        <f t="shared" si="343"/>
        <v/>
      </c>
      <c r="X49" s="52" t="str">
        <f t="shared" si="343"/>
        <v/>
      </c>
      <c r="Y49" s="52" t="str">
        <f t="shared" si="343"/>
        <v/>
      </c>
      <c r="Z49" s="52" t="str">
        <f t="shared" si="343"/>
        <v/>
      </c>
      <c r="AA49" s="52" t="str">
        <f t="shared" si="343"/>
        <v/>
      </c>
      <c r="AB49" s="52" t="str">
        <f t="shared" si="343"/>
        <v/>
      </c>
      <c r="AC49" s="52" t="str">
        <f t="shared" si="343"/>
        <v/>
      </c>
      <c r="AD49" s="52" t="str">
        <f t="shared" si="343"/>
        <v/>
      </c>
      <c r="AE49" s="52" t="str">
        <f t="shared" si="343"/>
        <v/>
      </c>
      <c r="AF49" s="52" t="str">
        <f t="shared" si="343"/>
        <v/>
      </c>
      <c r="AG49" s="52" t="str">
        <f t="shared" si="343"/>
        <v/>
      </c>
      <c r="AH49" s="52" t="str">
        <f t="shared" si="343"/>
        <v/>
      </c>
      <c r="AI49" s="52" t="str">
        <f t="shared" si="343"/>
        <v/>
      </c>
      <c r="AJ49" s="52" t="str">
        <f t="shared" si="343"/>
        <v/>
      </c>
      <c r="AK49" s="52" t="str">
        <f t="shared" si="343"/>
        <v/>
      </c>
      <c r="AL49" s="52" t="str">
        <f t="shared" si="343"/>
        <v/>
      </c>
      <c r="AM49" s="52" t="str">
        <f t="shared" si="343"/>
        <v/>
      </c>
      <c r="AN49" s="52" t="str">
        <f t="shared" si="343"/>
        <v/>
      </c>
      <c r="AO49" s="52" t="str">
        <f t="shared" si="343"/>
        <v/>
      </c>
      <c r="AP49" s="52" t="str">
        <f t="shared" si="14"/>
        <v/>
      </c>
      <c r="AQ49" s="52" t="str">
        <f t="shared" ref="AQ49:DB52" si="347">IF(ISNONTEXT($U49),AP49+$U49,"")</f>
        <v/>
      </c>
      <c r="AR49" s="52" t="str">
        <f t="shared" si="347"/>
        <v/>
      </c>
      <c r="AS49" s="52" t="str">
        <f t="shared" si="347"/>
        <v/>
      </c>
      <c r="AT49" s="52" t="str">
        <f t="shared" si="347"/>
        <v/>
      </c>
      <c r="AU49" s="52" t="str">
        <f t="shared" si="347"/>
        <v/>
      </c>
      <c r="AV49" s="52" t="str">
        <f t="shared" si="347"/>
        <v/>
      </c>
      <c r="AW49" s="52" t="str">
        <f t="shared" si="347"/>
        <v/>
      </c>
      <c r="AX49" s="52" t="str">
        <f t="shared" si="347"/>
        <v/>
      </c>
      <c r="AY49" s="52" t="str">
        <f t="shared" si="347"/>
        <v/>
      </c>
      <c r="AZ49" s="52" t="str">
        <f t="shared" si="347"/>
        <v/>
      </c>
      <c r="BA49" s="52" t="str">
        <f t="shared" si="347"/>
        <v/>
      </c>
      <c r="BB49" s="52" t="str">
        <f t="shared" si="347"/>
        <v/>
      </c>
      <c r="BC49" s="52" t="str">
        <f t="shared" si="347"/>
        <v/>
      </c>
      <c r="BD49" s="52" t="str">
        <f t="shared" si="347"/>
        <v/>
      </c>
      <c r="BE49" s="52" t="str">
        <f t="shared" si="347"/>
        <v/>
      </c>
      <c r="BF49" s="52" t="str">
        <f t="shared" si="347"/>
        <v/>
      </c>
      <c r="BG49" s="52" t="str">
        <f t="shared" si="347"/>
        <v/>
      </c>
      <c r="BH49" s="52" t="str">
        <f t="shared" si="347"/>
        <v/>
      </c>
      <c r="BI49" s="52" t="str">
        <f t="shared" si="347"/>
        <v/>
      </c>
      <c r="BJ49" s="52" t="str">
        <f t="shared" si="347"/>
        <v/>
      </c>
      <c r="BK49" s="52" t="str">
        <f t="shared" si="347"/>
        <v/>
      </c>
      <c r="BL49" s="52" t="str">
        <f t="shared" si="347"/>
        <v/>
      </c>
      <c r="BM49" s="52" t="str">
        <f t="shared" si="347"/>
        <v/>
      </c>
      <c r="BN49" s="52" t="str">
        <f t="shared" si="347"/>
        <v/>
      </c>
      <c r="BO49" s="52" t="str">
        <f t="shared" si="347"/>
        <v/>
      </c>
      <c r="BP49" s="52" t="str">
        <f t="shared" si="347"/>
        <v/>
      </c>
      <c r="BQ49" s="52" t="str">
        <f t="shared" si="347"/>
        <v/>
      </c>
      <c r="BR49" s="52" t="str">
        <f t="shared" si="347"/>
        <v/>
      </c>
      <c r="BS49" s="52" t="str">
        <f t="shared" si="347"/>
        <v/>
      </c>
      <c r="BT49" s="52" t="str">
        <f t="shared" si="347"/>
        <v/>
      </c>
      <c r="BU49" s="52" t="str">
        <f t="shared" si="347"/>
        <v/>
      </c>
      <c r="BV49" s="52" t="str">
        <f t="shared" si="347"/>
        <v/>
      </c>
      <c r="BW49" s="52" t="str">
        <f t="shared" si="347"/>
        <v/>
      </c>
      <c r="BX49" s="52" t="str">
        <f t="shared" si="347"/>
        <v/>
      </c>
      <c r="BY49" s="52" t="str">
        <f t="shared" si="347"/>
        <v/>
      </c>
      <c r="BZ49" s="52" t="str">
        <f t="shared" si="347"/>
        <v/>
      </c>
      <c r="CA49" s="52" t="str">
        <f t="shared" si="347"/>
        <v/>
      </c>
      <c r="CB49" s="52" t="str">
        <f t="shared" si="347"/>
        <v/>
      </c>
      <c r="CC49" s="52" t="str">
        <f t="shared" si="347"/>
        <v/>
      </c>
      <c r="CD49" s="52" t="str">
        <f t="shared" si="347"/>
        <v/>
      </c>
      <c r="CE49" s="52" t="str">
        <f t="shared" si="347"/>
        <v/>
      </c>
      <c r="CF49" s="52" t="str">
        <f t="shared" si="347"/>
        <v/>
      </c>
      <c r="CG49" s="52" t="str">
        <f t="shared" si="347"/>
        <v/>
      </c>
      <c r="CH49" s="52" t="str">
        <f t="shared" si="347"/>
        <v/>
      </c>
      <c r="CI49" s="52" t="str">
        <f t="shared" si="347"/>
        <v/>
      </c>
      <c r="CJ49" s="52" t="str">
        <f t="shared" si="347"/>
        <v/>
      </c>
      <c r="CK49" s="52" t="str">
        <f t="shared" si="347"/>
        <v/>
      </c>
      <c r="CL49" s="52" t="str">
        <f t="shared" si="347"/>
        <v/>
      </c>
      <c r="CM49" s="52" t="str">
        <f t="shared" si="347"/>
        <v/>
      </c>
      <c r="CN49" s="52" t="str">
        <f t="shared" si="347"/>
        <v/>
      </c>
      <c r="CO49" s="52" t="str">
        <f t="shared" si="347"/>
        <v/>
      </c>
      <c r="CP49" s="52" t="str">
        <f t="shared" si="347"/>
        <v/>
      </c>
      <c r="CQ49" s="52" t="str">
        <f t="shared" si="347"/>
        <v/>
      </c>
      <c r="CR49" s="52" t="str">
        <f t="shared" si="347"/>
        <v/>
      </c>
      <c r="CS49" s="52" t="str">
        <f t="shared" si="347"/>
        <v/>
      </c>
      <c r="CT49" s="52" t="str">
        <f t="shared" si="347"/>
        <v/>
      </c>
      <c r="CU49" s="52" t="str">
        <f t="shared" si="347"/>
        <v/>
      </c>
      <c r="CV49" s="52" t="str">
        <f t="shared" si="347"/>
        <v/>
      </c>
      <c r="CW49" s="52" t="str">
        <f t="shared" si="347"/>
        <v/>
      </c>
      <c r="CX49" s="52" t="str">
        <f t="shared" si="347"/>
        <v/>
      </c>
      <c r="CY49" s="52" t="str">
        <f t="shared" si="347"/>
        <v/>
      </c>
      <c r="CZ49" s="52" t="str">
        <f t="shared" si="347"/>
        <v/>
      </c>
      <c r="DA49" s="52" t="str">
        <f t="shared" si="347"/>
        <v/>
      </c>
      <c r="DB49" s="52" t="str">
        <f t="shared" si="347"/>
        <v/>
      </c>
      <c r="DC49" s="52" t="str">
        <f t="shared" si="237"/>
        <v/>
      </c>
      <c r="DD49" s="52" t="str">
        <f t="shared" si="237"/>
        <v/>
      </c>
      <c r="DE49" s="52" t="str">
        <f t="shared" si="237"/>
        <v/>
      </c>
      <c r="DF49" s="52" t="str">
        <f t="shared" si="237"/>
        <v/>
      </c>
      <c r="DG49" s="52" t="str">
        <f t="shared" si="237"/>
        <v/>
      </c>
      <c r="DH49" s="52" t="str">
        <f t="shared" si="237"/>
        <v/>
      </c>
      <c r="DI49" s="52" t="str">
        <f t="shared" si="237"/>
        <v/>
      </c>
      <c r="DJ49" s="52" t="str">
        <f t="shared" si="237"/>
        <v/>
      </c>
      <c r="DK49" s="52" t="str">
        <f t="shared" si="237"/>
        <v/>
      </c>
      <c r="DL49" s="52" t="str">
        <f t="shared" si="237"/>
        <v/>
      </c>
      <c r="DM49" s="52" t="str">
        <f t="shared" si="237"/>
        <v/>
      </c>
      <c r="DN49" s="52" t="str">
        <f t="shared" si="237"/>
        <v/>
      </c>
      <c r="DO49" s="52" t="str">
        <f t="shared" si="237"/>
        <v/>
      </c>
      <c r="DP49" s="52" t="str">
        <f t="shared" si="237"/>
        <v/>
      </c>
      <c r="DQ49" s="52" t="str">
        <f t="shared" si="237"/>
        <v/>
      </c>
      <c r="DR49" s="52" t="str">
        <f t="shared" si="237"/>
        <v/>
      </c>
      <c r="DS49" s="179" t="e">
        <f t="shared" si="242"/>
        <v>#N/A</v>
      </c>
      <c r="DT49" s="179" t="e">
        <f t="shared" si="243"/>
        <v>#N/A</v>
      </c>
      <c r="DU49" s="179" t="e">
        <f t="shared" si="244"/>
        <v>#N/A</v>
      </c>
      <c r="DV49" s="179" t="e">
        <f t="shared" si="245"/>
        <v>#N/A</v>
      </c>
      <c r="DW49" s="179" t="e">
        <f t="shared" si="246"/>
        <v>#N/A</v>
      </c>
      <c r="DX49" s="179" t="e">
        <f t="shared" si="247"/>
        <v>#N/A</v>
      </c>
      <c r="DY49" s="179" t="e">
        <f t="shared" si="248"/>
        <v>#N/A</v>
      </c>
      <c r="DZ49" s="179" t="e">
        <f t="shared" si="249"/>
        <v>#N/A</v>
      </c>
      <c r="EA49" s="179" t="e">
        <f t="shared" si="250"/>
        <v>#N/A</v>
      </c>
      <c r="EB49" s="179" t="e">
        <f t="shared" si="251"/>
        <v>#N/A</v>
      </c>
      <c r="EC49" s="179" t="e">
        <f t="shared" si="252"/>
        <v>#N/A</v>
      </c>
      <c r="ED49" s="179" t="e">
        <f t="shared" si="253"/>
        <v>#N/A</v>
      </c>
      <c r="EE49" s="179" t="e">
        <f t="shared" si="254"/>
        <v>#N/A</v>
      </c>
      <c r="EF49" s="179" t="e">
        <f t="shared" si="255"/>
        <v>#N/A</v>
      </c>
      <c r="EG49" s="179" t="e">
        <f t="shared" si="256"/>
        <v>#N/A</v>
      </c>
      <c r="EH49" s="179" t="e">
        <f t="shared" si="257"/>
        <v>#N/A</v>
      </c>
      <c r="EI49" s="179" t="e">
        <f t="shared" si="258"/>
        <v>#N/A</v>
      </c>
      <c r="EJ49" s="179" t="e">
        <f t="shared" si="259"/>
        <v>#N/A</v>
      </c>
      <c r="EK49" s="179" t="e">
        <f t="shared" si="260"/>
        <v>#N/A</v>
      </c>
      <c r="EL49" s="179" t="e">
        <f t="shared" si="261"/>
        <v>#N/A</v>
      </c>
      <c r="EM49" s="179" t="e">
        <f t="shared" si="262"/>
        <v>#N/A</v>
      </c>
      <c r="EN49" s="179" t="e">
        <f t="shared" si="263"/>
        <v>#N/A</v>
      </c>
      <c r="EO49" s="179" t="e">
        <f t="shared" si="264"/>
        <v>#N/A</v>
      </c>
      <c r="EP49" s="179" t="e">
        <f t="shared" si="265"/>
        <v>#N/A</v>
      </c>
      <c r="EQ49" s="179" t="e">
        <f t="shared" si="266"/>
        <v>#N/A</v>
      </c>
      <c r="ER49" s="179" t="e">
        <f t="shared" si="267"/>
        <v>#N/A</v>
      </c>
      <c r="ES49" s="179" t="e">
        <f t="shared" si="268"/>
        <v>#N/A</v>
      </c>
      <c r="ET49" s="179" t="e">
        <f t="shared" si="269"/>
        <v>#N/A</v>
      </c>
      <c r="EU49" s="179" t="e">
        <f t="shared" si="270"/>
        <v>#N/A</v>
      </c>
      <c r="EV49" s="179" t="e">
        <f t="shared" si="271"/>
        <v>#N/A</v>
      </c>
      <c r="EW49" s="179" t="e">
        <f t="shared" si="272"/>
        <v>#N/A</v>
      </c>
      <c r="EX49" s="179" t="e">
        <f t="shared" si="273"/>
        <v>#N/A</v>
      </c>
      <c r="EY49" s="179" t="e">
        <f t="shared" si="274"/>
        <v>#N/A</v>
      </c>
      <c r="EZ49" s="179" t="e">
        <f t="shared" si="275"/>
        <v>#N/A</v>
      </c>
      <c r="FA49" s="179" t="e">
        <f t="shared" si="276"/>
        <v>#N/A</v>
      </c>
      <c r="FB49" s="179" t="e">
        <f t="shared" si="277"/>
        <v>#N/A</v>
      </c>
      <c r="FC49" s="179" t="e">
        <f t="shared" si="278"/>
        <v>#N/A</v>
      </c>
      <c r="FD49" s="179" t="e">
        <f t="shared" si="279"/>
        <v>#N/A</v>
      </c>
      <c r="FE49" s="179" t="e">
        <f t="shared" si="280"/>
        <v>#N/A</v>
      </c>
      <c r="FF49" s="179" t="e">
        <f t="shared" si="281"/>
        <v>#N/A</v>
      </c>
      <c r="FG49" s="179" t="e">
        <f t="shared" si="282"/>
        <v>#N/A</v>
      </c>
      <c r="FH49" s="179" t="e">
        <f t="shared" si="283"/>
        <v>#N/A</v>
      </c>
      <c r="FI49" s="179" t="e">
        <f t="shared" si="284"/>
        <v>#N/A</v>
      </c>
      <c r="FJ49" s="179" t="e">
        <f t="shared" si="285"/>
        <v>#N/A</v>
      </c>
      <c r="FK49" s="179" t="e">
        <f t="shared" si="286"/>
        <v>#N/A</v>
      </c>
      <c r="FL49" s="179" t="e">
        <f t="shared" si="287"/>
        <v>#N/A</v>
      </c>
      <c r="FM49" s="179" t="e">
        <f t="shared" si="288"/>
        <v>#N/A</v>
      </c>
      <c r="FN49" s="179" t="e">
        <f t="shared" si="289"/>
        <v>#N/A</v>
      </c>
      <c r="FO49" s="179" t="e">
        <f t="shared" si="290"/>
        <v>#N/A</v>
      </c>
      <c r="FP49" s="179" t="e">
        <f t="shared" si="291"/>
        <v>#N/A</v>
      </c>
      <c r="FQ49" s="179" t="e">
        <f t="shared" si="292"/>
        <v>#N/A</v>
      </c>
      <c r="FR49" s="179" t="e">
        <f t="shared" si="293"/>
        <v>#N/A</v>
      </c>
      <c r="FS49" s="179" t="e">
        <f t="shared" si="294"/>
        <v>#N/A</v>
      </c>
      <c r="FT49" s="179" t="e">
        <f t="shared" si="295"/>
        <v>#N/A</v>
      </c>
      <c r="FU49" s="179" t="e">
        <f t="shared" si="296"/>
        <v>#N/A</v>
      </c>
      <c r="FV49" s="179" t="e">
        <f t="shared" si="297"/>
        <v>#N/A</v>
      </c>
      <c r="FW49" s="179" t="e">
        <f t="shared" si="298"/>
        <v>#N/A</v>
      </c>
      <c r="FX49" s="179" t="e">
        <f t="shared" si="299"/>
        <v>#N/A</v>
      </c>
      <c r="FY49" s="179" t="e">
        <f t="shared" si="300"/>
        <v>#N/A</v>
      </c>
      <c r="FZ49" s="179" t="e">
        <f t="shared" si="301"/>
        <v>#N/A</v>
      </c>
      <c r="GA49" s="179" t="e">
        <f t="shared" si="302"/>
        <v>#N/A</v>
      </c>
      <c r="GB49" s="179" t="e">
        <f t="shared" si="303"/>
        <v>#N/A</v>
      </c>
      <c r="GC49" s="179" t="e">
        <f t="shared" si="304"/>
        <v>#N/A</v>
      </c>
      <c r="GD49" s="179" t="e">
        <f t="shared" si="305"/>
        <v>#N/A</v>
      </c>
      <c r="GE49" s="179" t="e">
        <f t="shared" si="306"/>
        <v>#N/A</v>
      </c>
      <c r="GF49" s="179" t="e">
        <f t="shared" si="307"/>
        <v>#N/A</v>
      </c>
      <c r="GG49" s="179" t="e">
        <f t="shared" si="308"/>
        <v>#N/A</v>
      </c>
      <c r="GH49" s="179" t="e">
        <f t="shared" si="309"/>
        <v>#N/A</v>
      </c>
      <c r="GI49" s="179" t="e">
        <f t="shared" si="310"/>
        <v>#N/A</v>
      </c>
      <c r="GJ49" s="179" t="e">
        <f t="shared" si="311"/>
        <v>#N/A</v>
      </c>
      <c r="GK49" s="179" t="e">
        <f t="shared" si="312"/>
        <v>#N/A</v>
      </c>
      <c r="GL49" s="179" t="e">
        <f t="shared" si="313"/>
        <v>#N/A</v>
      </c>
      <c r="GM49" s="179" t="e">
        <f t="shared" si="314"/>
        <v>#N/A</v>
      </c>
      <c r="GN49" s="179" t="e">
        <f t="shared" si="315"/>
        <v>#N/A</v>
      </c>
      <c r="GO49" s="179" t="e">
        <f t="shared" si="316"/>
        <v>#N/A</v>
      </c>
      <c r="GP49" s="179" t="e">
        <f t="shared" si="317"/>
        <v>#N/A</v>
      </c>
      <c r="GQ49" s="179" t="e">
        <f t="shared" si="318"/>
        <v>#N/A</v>
      </c>
      <c r="GR49" s="179" t="e">
        <f t="shared" si="319"/>
        <v>#N/A</v>
      </c>
      <c r="GS49" s="179" t="e">
        <f t="shared" si="320"/>
        <v>#N/A</v>
      </c>
      <c r="GT49" s="179" t="e">
        <f t="shared" si="321"/>
        <v>#N/A</v>
      </c>
      <c r="GU49" s="179" t="e">
        <f t="shared" si="322"/>
        <v>#N/A</v>
      </c>
      <c r="GV49" s="179" t="e">
        <f t="shared" si="323"/>
        <v>#N/A</v>
      </c>
      <c r="GW49" s="179" t="e">
        <f t="shared" si="324"/>
        <v>#N/A</v>
      </c>
      <c r="GX49" s="179" t="e">
        <f t="shared" si="325"/>
        <v>#N/A</v>
      </c>
      <c r="GY49" s="179" t="e">
        <f t="shared" si="326"/>
        <v>#N/A</v>
      </c>
      <c r="GZ49" s="179" t="e">
        <f t="shared" si="327"/>
        <v>#N/A</v>
      </c>
      <c r="HA49" s="179" t="e">
        <f t="shared" si="328"/>
        <v>#N/A</v>
      </c>
      <c r="HB49" s="179" t="e">
        <f t="shared" si="329"/>
        <v>#N/A</v>
      </c>
      <c r="HC49" s="179" t="e">
        <f t="shared" si="330"/>
        <v>#N/A</v>
      </c>
      <c r="HD49" s="179" t="e">
        <f t="shared" si="331"/>
        <v>#N/A</v>
      </c>
      <c r="HE49" s="179" t="e">
        <f t="shared" si="332"/>
        <v>#N/A</v>
      </c>
      <c r="HF49" s="179" t="e">
        <f t="shared" si="333"/>
        <v>#N/A</v>
      </c>
      <c r="HG49" s="179" t="e">
        <f t="shared" si="334"/>
        <v>#N/A</v>
      </c>
      <c r="HH49" s="179" t="e">
        <f t="shared" si="335"/>
        <v>#N/A</v>
      </c>
      <c r="HI49" s="179" t="e">
        <f t="shared" si="336"/>
        <v>#N/A</v>
      </c>
      <c r="HJ49" s="179" t="e">
        <f t="shared" si="337"/>
        <v>#N/A</v>
      </c>
      <c r="HK49" s="179" t="e">
        <f t="shared" si="338"/>
        <v>#N/A</v>
      </c>
      <c r="HL49" s="179" t="e">
        <f t="shared" si="339"/>
        <v>#N/A</v>
      </c>
      <c r="HM49" s="179" t="e">
        <f t="shared" si="340"/>
        <v>#N/A</v>
      </c>
      <c r="HN49" s="179" t="e">
        <f t="shared" si="341"/>
        <v>#N/A</v>
      </c>
      <c r="HO49" s="179" t="e">
        <f t="shared" si="342"/>
        <v>#N/A</v>
      </c>
    </row>
    <row r="50" spans="1:223" hidden="1" x14ac:dyDescent="0.25">
      <c r="A50" s="4">
        <v>47</v>
      </c>
      <c r="B50" s="103"/>
      <c r="C50" s="103"/>
      <c r="D50" s="103"/>
      <c r="E50" s="38" t="str">
        <f t="shared" si="8"/>
        <v/>
      </c>
      <c r="F50" s="38" t="str">
        <f t="shared" si="9"/>
        <v/>
      </c>
      <c r="G50" s="81" t="str">
        <f t="shared" si="10"/>
        <v/>
      </c>
      <c r="H50" s="24"/>
      <c r="I50" s="61"/>
      <c r="J50" s="82" t="str">
        <f>IF(AND(B50&gt;0,C50&gt;0,D50&gt;0,NOT(ISBLANK(H50))),(D50-B50)*VLOOKUP(H50,VLookups!$A$2:$B$8,2,FALSE),"")</f>
        <v/>
      </c>
      <c r="K50" s="83" t="str">
        <f t="shared" si="11"/>
        <v/>
      </c>
      <c r="L50" s="103"/>
      <c r="M50" s="34" t="str">
        <f>IF(AND(L50&gt;0,C50&gt;0,J50&gt;0,NOT(ISBLANK(H50))),ABS(VLOOKUP($L$1,VLookups!$A$38:$B$39,2,FALSE)-_xlfn.NORM.DIST(L50,G50,J50,TRUE)),"")</f>
        <v/>
      </c>
      <c r="N50" s="102" t="str">
        <f>IF(AND($B50&gt;0,$C50&gt;0,$D50&gt;0,NOT(ISBLANK($H50))),_xlfn.NORM.INV(ABS(VLOOKUP($L$1,VLookups!$A$38:$B$39,2,FALSE)-N$3),$G50,$J50),"")</f>
        <v/>
      </c>
      <c r="O50" s="101" t="str">
        <f>IF(AND($B50&gt;0,$C50&gt;0,$D50&gt;0,NOT(ISBLANK($H50))),_xlfn.NORM.INV(ABS(VLOOKUP($L$1,VLookups!$A$38:$B$39,2,FALSE)-O$3),$G50,$J50),"")</f>
        <v/>
      </c>
      <c r="P50" s="102" t="str">
        <f>IF(AND($B50&gt;0,$C50&gt;0,$D50&gt;0,NOT(ISBLANK($H50))),_xlfn.NORM.INV(ABS(VLOOKUP($L$1,VLookups!$A$38:$B$39,2,FALSE)-P$3),$G50,$J50),"")</f>
        <v/>
      </c>
      <c r="Q50" s="101" t="str">
        <f>IF(AND($B50&gt;0,$C50&gt;0,$D50&gt;0,NOT(ISBLANK($H50))),_xlfn.NORM.INV(ABS(VLOOKUP($L$1,VLookups!$A$38:$B$39,2,FALSE)-Q$3),$G50,$J50),"")</f>
        <v/>
      </c>
      <c r="R50" s="102" t="str">
        <f>IF(AND($B50&gt;0,$C50&gt;0,$D50&gt;0,NOT(ISBLANK($H50))),_xlfn.NORM.INV(ABS(VLOOKUP($L$1,VLookups!$A$38:$B$39,2,FALSE)-R$3),$G50,$J50),"")</f>
        <v/>
      </c>
      <c r="S50" s="101" t="str">
        <f>IF(AND($B50&gt;0,$C50&gt;0,$D50&gt;0,NOT(ISBLANK($H50))),_xlfn.NORM.INV(ABS(VLOOKUP($L$1,VLookups!$A$38:$B$39,2,FALSE)-S$3),$G50,$J50),"")</f>
        <v/>
      </c>
      <c r="T50" s="5"/>
      <c r="U50" s="178" t="str">
        <f t="shared" si="12"/>
        <v/>
      </c>
      <c r="V50" s="52" t="str">
        <f t="shared" si="343"/>
        <v/>
      </c>
      <c r="W50" s="52" t="str">
        <f t="shared" si="343"/>
        <v/>
      </c>
      <c r="X50" s="52" t="str">
        <f t="shared" si="343"/>
        <v/>
      </c>
      <c r="Y50" s="52" t="str">
        <f t="shared" si="343"/>
        <v/>
      </c>
      <c r="Z50" s="52" t="str">
        <f t="shared" si="343"/>
        <v/>
      </c>
      <c r="AA50" s="52" t="str">
        <f t="shared" si="343"/>
        <v/>
      </c>
      <c r="AB50" s="52" t="str">
        <f t="shared" si="343"/>
        <v/>
      </c>
      <c r="AC50" s="52" t="str">
        <f t="shared" si="343"/>
        <v/>
      </c>
      <c r="AD50" s="52" t="str">
        <f t="shared" si="343"/>
        <v/>
      </c>
      <c r="AE50" s="52" t="str">
        <f t="shared" si="343"/>
        <v/>
      </c>
      <c r="AF50" s="52" t="str">
        <f t="shared" si="343"/>
        <v/>
      </c>
      <c r="AG50" s="52" t="str">
        <f t="shared" si="343"/>
        <v/>
      </c>
      <c r="AH50" s="52" t="str">
        <f t="shared" si="343"/>
        <v/>
      </c>
      <c r="AI50" s="52" t="str">
        <f t="shared" si="343"/>
        <v/>
      </c>
      <c r="AJ50" s="52" t="str">
        <f t="shared" si="343"/>
        <v/>
      </c>
      <c r="AK50" s="52" t="str">
        <f t="shared" si="343"/>
        <v/>
      </c>
      <c r="AL50" s="52" t="str">
        <f t="shared" si="343"/>
        <v/>
      </c>
      <c r="AM50" s="52" t="str">
        <f t="shared" si="343"/>
        <v/>
      </c>
      <c r="AN50" s="52" t="str">
        <f t="shared" si="343"/>
        <v/>
      </c>
      <c r="AO50" s="52" t="str">
        <f t="shared" si="343"/>
        <v/>
      </c>
      <c r="AP50" s="52" t="str">
        <f t="shared" si="14"/>
        <v/>
      </c>
      <c r="AQ50" s="52" t="str">
        <f t="shared" si="347"/>
        <v/>
      </c>
      <c r="AR50" s="52" t="str">
        <f t="shared" si="347"/>
        <v/>
      </c>
      <c r="AS50" s="52" t="str">
        <f t="shared" si="347"/>
        <v/>
      </c>
      <c r="AT50" s="52" t="str">
        <f t="shared" si="347"/>
        <v/>
      </c>
      <c r="AU50" s="52" t="str">
        <f t="shared" si="347"/>
        <v/>
      </c>
      <c r="AV50" s="52" t="str">
        <f t="shared" si="347"/>
        <v/>
      </c>
      <c r="AW50" s="52" t="str">
        <f t="shared" si="347"/>
        <v/>
      </c>
      <c r="AX50" s="52" t="str">
        <f t="shared" si="347"/>
        <v/>
      </c>
      <c r="AY50" s="52" t="str">
        <f t="shared" si="347"/>
        <v/>
      </c>
      <c r="AZ50" s="52" t="str">
        <f t="shared" si="347"/>
        <v/>
      </c>
      <c r="BA50" s="52" t="str">
        <f t="shared" si="347"/>
        <v/>
      </c>
      <c r="BB50" s="52" t="str">
        <f t="shared" si="347"/>
        <v/>
      </c>
      <c r="BC50" s="52" t="str">
        <f t="shared" si="347"/>
        <v/>
      </c>
      <c r="BD50" s="52" t="str">
        <f t="shared" si="347"/>
        <v/>
      </c>
      <c r="BE50" s="52" t="str">
        <f t="shared" si="347"/>
        <v/>
      </c>
      <c r="BF50" s="52" t="str">
        <f t="shared" si="347"/>
        <v/>
      </c>
      <c r="BG50" s="52" t="str">
        <f t="shared" si="347"/>
        <v/>
      </c>
      <c r="BH50" s="52" t="str">
        <f t="shared" si="347"/>
        <v/>
      </c>
      <c r="BI50" s="52" t="str">
        <f t="shared" si="347"/>
        <v/>
      </c>
      <c r="BJ50" s="52" t="str">
        <f t="shared" si="347"/>
        <v/>
      </c>
      <c r="BK50" s="52" t="str">
        <f t="shared" si="347"/>
        <v/>
      </c>
      <c r="BL50" s="52" t="str">
        <f t="shared" si="347"/>
        <v/>
      </c>
      <c r="BM50" s="52" t="str">
        <f t="shared" si="347"/>
        <v/>
      </c>
      <c r="BN50" s="52" t="str">
        <f t="shared" si="347"/>
        <v/>
      </c>
      <c r="BO50" s="52" t="str">
        <f t="shared" si="347"/>
        <v/>
      </c>
      <c r="BP50" s="52" t="str">
        <f t="shared" si="347"/>
        <v/>
      </c>
      <c r="BQ50" s="52" t="str">
        <f t="shared" si="347"/>
        <v/>
      </c>
      <c r="BR50" s="52" t="str">
        <f t="shared" si="347"/>
        <v/>
      </c>
      <c r="BS50" s="52" t="str">
        <f t="shared" si="347"/>
        <v/>
      </c>
      <c r="BT50" s="52" t="str">
        <f t="shared" si="347"/>
        <v/>
      </c>
      <c r="BU50" s="52" t="str">
        <f t="shared" si="347"/>
        <v/>
      </c>
      <c r="BV50" s="52" t="str">
        <f t="shared" si="347"/>
        <v/>
      </c>
      <c r="BW50" s="52" t="str">
        <f t="shared" si="347"/>
        <v/>
      </c>
      <c r="BX50" s="52" t="str">
        <f t="shared" si="347"/>
        <v/>
      </c>
      <c r="BY50" s="52" t="str">
        <f t="shared" si="347"/>
        <v/>
      </c>
      <c r="BZ50" s="52" t="str">
        <f t="shared" si="347"/>
        <v/>
      </c>
      <c r="CA50" s="52" t="str">
        <f t="shared" si="347"/>
        <v/>
      </c>
      <c r="CB50" s="52" t="str">
        <f t="shared" si="347"/>
        <v/>
      </c>
      <c r="CC50" s="52" t="str">
        <f t="shared" si="347"/>
        <v/>
      </c>
      <c r="CD50" s="52" t="str">
        <f t="shared" si="347"/>
        <v/>
      </c>
      <c r="CE50" s="52" t="str">
        <f t="shared" si="347"/>
        <v/>
      </c>
      <c r="CF50" s="52" t="str">
        <f t="shared" si="347"/>
        <v/>
      </c>
      <c r="CG50" s="52" t="str">
        <f t="shared" si="347"/>
        <v/>
      </c>
      <c r="CH50" s="52" t="str">
        <f t="shared" si="347"/>
        <v/>
      </c>
      <c r="CI50" s="52" t="str">
        <f t="shared" si="347"/>
        <v/>
      </c>
      <c r="CJ50" s="52" t="str">
        <f t="shared" si="347"/>
        <v/>
      </c>
      <c r="CK50" s="52" t="str">
        <f t="shared" si="347"/>
        <v/>
      </c>
      <c r="CL50" s="52" t="str">
        <f t="shared" si="347"/>
        <v/>
      </c>
      <c r="CM50" s="52" t="str">
        <f t="shared" si="347"/>
        <v/>
      </c>
      <c r="CN50" s="52" t="str">
        <f t="shared" si="347"/>
        <v/>
      </c>
      <c r="CO50" s="52" t="str">
        <f t="shared" si="347"/>
        <v/>
      </c>
      <c r="CP50" s="52" t="str">
        <f t="shared" si="347"/>
        <v/>
      </c>
      <c r="CQ50" s="52" t="str">
        <f t="shared" si="347"/>
        <v/>
      </c>
      <c r="CR50" s="52" t="str">
        <f t="shared" si="347"/>
        <v/>
      </c>
      <c r="CS50" s="52" t="str">
        <f t="shared" si="347"/>
        <v/>
      </c>
      <c r="CT50" s="52" t="str">
        <f t="shared" si="347"/>
        <v/>
      </c>
      <c r="CU50" s="52" t="str">
        <f t="shared" si="347"/>
        <v/>
      </c>
      <c r="CV50" s="52" t="str">
        <f t="shared" si="347"/>
        <v/>
      </c>
      <c r="CW50" s="52" t="str">
        <f t="shared" si="347"/>
        <v/>
      </c>
      <c r="CX50" s="52" t="str">
        <f t="shared" si="347"/>
        <v/>
      </c>
      <c r="CY50" s="52" t="str">
        <f t="shared" si="347"/>
        <v/>
      </c>
      <c r="CZ50" s="52" t="str">
        <f t="shared" si="347"/>
        <v/>
      </c>
      <c r="DA50" s="52" t="str">
        <f t="shared" si="347"/>
        <v/>
      </c>
      <c r="DB50" s="52" t="str">
        <f t="shared" si="347"/>
        <v/>
      </c>
      <c r="DC50" s="52" t="str">
        <f t="shared" si="237"/>
        <v/>
      </c>
      <c r="DD50" s="52" t="str">
        <f t="shared" si="237"/>
        <v/>
      </c>
      <c r="DE50" s="52" t="str">
        <f t="shared" si="237"/>
        <v/>
      </c>
      <c r="DF50" s="52" t="str">
        <f t="shared" si="237"/>
        <v/>
      </c>
      <c r="DG50" s="52" t="str">
        <f t="shared" si="237"/>
        <v/>
      </c>
      <c r="DH50" s="52" t="str">
        <f t="shared" si="237"/>
        <v/>
      </c>
      <c r="DI50" s="52" t="str">
        <f t="shared" si="237"/>
        <v/>
      </c>
      <c r="DJ50" s="52" t="str">
        <f t="shared" si="237"/>
        <v/>
      </c>
      <c r="DK50" s="52" t="str">
        <f t="shared" si="237"/>
        <v/>
      </c>
      <c r="DL50" s="52" t="str">
        <f t="shared" si="237"/>
        <v/>
      </c>
      <c r="DM50" s="52" t="str">
        <f t="shared" si="237"/>
        <v/>
      </c>
      <c r="DN50" s="52" t="str">
        <f t="shared" si="237"/>
        <v/>
      </c>
      <c r="DO50" s="52" t="str">
        <f t="shared" si="237"/>
        <v/>
      </c>
      <c r="DP50" s="52" t="str">
        <f t="shared" si="237"/>
        <v/>
      </c>
      <c r="DQ50" s="52" t="str">
        <f t="shared" si="237"/>
        <v/>
      </c>
      <c r="DR50" s="52" t="str">
        <f t="shared" si="237"/>
        <v/>
      </c>
      <c r="DS50" s="179" t="e">
        <f t="shared" si="242"/>
        <v>#N/A</v>
      </c>
      <c r="DT50" s="179" t="e">
        <f t="shared" si="243"/>
        <v>#N/A</v>
      </c>
      <c r="DU50" s="179" t="e">
        <f t="shared" si="244"/>
        <v>#N/A</v>
      </c>
      <c r="DV50" s="179" t="e">
        <f t="shared" si="245"/>
        <v>#N/A</v>
      </c>
      <c r="DW50" s="179" t="e">
        <f t="shared" si="246"/>
        <v>#N/A</v>
      </c>
      <c r="DX50" s="179" t="e">
        <f t="shared" si="247"/>
        <v>#N/A</v>
      </c>
      <c r="DY50" s="179" t="e">
        <f t="shared" si="248"/>
        <v>#N/A</v>
      </c>
      <c r="DZ50" s="179" t="e">
        <f t="shared" si="249"/>
        <v>#N/A</v>
      </c>
      <c r="EA50" s="179" t="e">
        <f t="shared" si="250"/>
        <v>#N/A</v>
      </c>
      <c r="EB50" s="179" t="e">
        <f t="shared" si="251"/>
        <v>#N/A</v>
      </c>
      <c r="EC50" s="179" t="e">
        <f t="shared" si="252"/>
        <v>#N/A</v>
      </c>
      <c r="ED50" s="179" t="e">
        <f t="shared" si="253"/>
        <v>#N/A</v>
      </c>
      <c r="EE50" s="179" t="e">
        <f t="shared" si="254"/>
        <v>#N/A</v>
      </c>
      <c r="EF50" s="179" t="e">
        <f t="shared" si="255"/>
        <v>#N/A</v>
      </c>
      <c r="EG50" s="179" t="e">
        <f t="shared" si="256"/>
        <v>#N/A</v>
      </c>
      <c r="EH50" s="179" t="e">
        <f t="shared" si="257"/>
        <v>#N/A</v>
      </c>
      <c r="EI50" s="179" t="e">
        <f t="shared" si="258"/>
        <v>#N/A</v>
      </c>
      <c r="EJ50" s="179" t="e">
        <f t="shared" si="259"/>
        <v>#N/A</v>
      </c>
      <c r="EK50" s="179" t="e">
        <f t="shared" si="260"/>
        <v>#N/A</v>
      </c>
      <c r="EL50" s="179" t="e">
        <f t="shared" si="261"/>
        <v>#N/A</v>
      </c>
      <c r="EM50" s="179" t="e">
        <f t="shared" si="262"/>
        <v>#N/A</v>
      </c>
      <c r="EN50" s="179" t="e">
        <f t="shared" si="263"/>
        <v>#N/A</v>
      </c>
      <c r="EO50" s="179" t="e">
        <f t="shared" si="264"/>
        <v>#N/A</v>
      </c>
      <c r="EP50" s="179" t="e">
        <f t="shared" si="265"/>
        <v>#N/A</v>
      </c>
      <c r="EQ50" s="179" t="e">
        <f t="shared" si="266"/>
        <v>#N/A</v>
      </c>
      <c r="ER50" s="179" t="e">
        <f t="shared" si="267"/>
        <v>#N/A</v>
      </c>
      <c r="ES50" s="179" t="e">
        <f t="shared" si="268"/>
        <v>#N/A</v>
      </c>
      <c r="ET50" s="179" t="e">
        <f t="shared" si="269"/>
        <v>#N/A</v>
      </c>
      <c r="EU50" s="179" t="e">
        <f t="shared" si="270"/>
        <v>#N/A</v>
      </c>
      <c r="EV50" s="179" t="e">
        <f t="shared" si="271"/>
        <v>#N/A</v>
      </c>
      <c r="EW50" s="179" t="e">
        <f t="shared" si="272"/>
        <v>#N/A</v>
      </c>
      <c r="EX50" s="179" t="e">
        <f t="shared" si="273"/>
        <v>#N/A</v>
      </c>
      <c r="EY50" s="179" t="e">
        <f t="shared" si="274"/>
        <v>#N/A</v>
      </c>
      <c r="EZ50" s="179" t="e">
        <f t="shared" si="275"/>
        <v>#N/A</v>
      </c>
      <c r="FA50" s="179" t="e">
        <f t="shared" si="276"/>
        <v>#N/A</v>
      </c>
      <c r="FB50" s="179" t="e">
        <f t="shared" si="277"/>
        <v>#N/A</v>
      </c>
      <c r="FC50" s="179" t="e">
        <f t="shared" si="278"/>
        <v>#N/A</v>
      </c>
      <c r="FD50" s="179" t="e">
        <f t="shared" si="279"/>
        <v>#N/A</v>
      </c>
      <c r="FE50" s="179" t="e">
        <f t="shared" si="280"/>
        <v>#N/A</v>
      </c>
      <c r="FF50" s="179" t="e">
        <f t="shared" si="281"/>
        <v>#N/A</v>
      </c>
      <c r="FG50" s="179" t="e">
        <f t="shared" si="282"/>
        <v>#N/A</v>
      </c>
      <c r="FH50" s="179" t="e">
        <f t="shared" si="283"/>
        <v>#N/A</v>
      </c>
      <c r="FI50" s="179" t="e">
        <f t="shared" si="284"/>
        <v>#N/A</v>
      </c>
      <c r="FJ50" s="179" t="e">
        <f t="shared" si="285"/>
        <v>#N/A</v>
      </c>
      <c r="FK50" s="179" t="e">
        <f t="shared" si="286"/>
        <v>#N/A</v>
      </c>
      <c r="FL50" s="179" t="e">
        <f t="shared" si="287"/>
        <v>#N/A</v>
      </c>
      <c r="FM50" s="179" t="e">
        <f t="shared" si="288"/>
        <v>#N/A</v>
      </c>
      <c r="FN50" s="179" t="e">
        <f t="shared" si="289"/>
        <v>#N/A</v>
      </c>
      <c r="FO50" s="179" t="e">
        <f t="shared" si="290"/>
        <v>#N/A</v>
      </c>
      <c r="FP50" s="179" t="e">
        <f t="shared" si="291"/>
        <v>#N/A</v>
      </c>
      <c r="FQ50" s="179" t="e">
        <f t="shared" si="292"/>
        <v>#N/A</v>
      </c>
      <c r="FR50" s="179" t="e">
        <f t="shared" si="293"/>
        <v>#N/A</v>
      </c>
      <c r="FS50" s="179" t="e">
        <f t="shared" si="294"/>
        <v>#N/A</v>
      </c>
      <c r="FT50" s="179" t="e">
        <f t="shared" si="295"/>
        <v>#N/A</v>
      </c>
      <c r="FU50" s="179" t="e">
        <f t="shared" si="296"/>
        <v>#N/A</v>
      </c>
      <c r="FV50" s="179" t="e">
        <f t="shared" si="297"/>
        <v>#N/A</v>
      </c>
      <c r="FW50" s="179" t="e">
        <f t="shared" si="298"/>
        <v>#N/A</v>
      </c>
      <c r="FX50" s="179" t="e">
        <f t="shared" si="299"/>
        <v>#N/A</v>
      </c>
      <c r="FY50" s="179" t="e">
        <f t="shared" si="300"/>
        <v>#N/A</v>
      </c>
      <c r="FZ50" s="179" t="e">
        <f t="shared" si="301"/>
        <v>#N/A</v>
      </c>
      <c r="GA50" s="179" t="e">
        <f t="shared" si="302"/>
        <v>#N/A</v>
      </c>
      <c r="GB50" s="179" t="e">
        <f t="shared" si="303"/>
        <v>#N/A</v>
      </c>
      <c r="GC50" s="179" t="e">
        <f t="shared" si="304"/>
        <v>#N/A</v>
      </c>
      <c r="GD50" s="179" t="e">
        <f t="shared" si="305"/>
        <v>#N/A</v>
      </c>
      <c r="GE50" s="179" t="e">
        <f t="shared" si="306"/>
        <v>#N/A</v>
      </c>
      <c r="GF50" s="179" t="e">
        <f t="shared" si="307"/>
        <v>#N/A</v>
      </c>
      <c r="GG50" s="179" t="e">
        <f t="shared" si="308"/>
        <v>#N/A</v>
      </c>
      <c r="GH50" s="179" t="e">
        <f t="shared" si="309"/>
        <v>#N/A</v>
      </c>
      <c r="GI50" s="179" t="e">
        <f t="shared" si="310"/>
        <v>#N/A</v>
      </c>
      <c r="GJ50" s="179" t="e">
        <f t="shared" si="311"/>
        <v>#N/A</v>
      </c>
      <c r="GK50" s="179" t="e">
        <f t="shared" si="312"/>
        <v>#N/A</v>
      </c>
      <c r="GL50" s="179" t="e">
        <f t="shared" si="313"/>
        <v>#N/A</v>
      </c>
      <c r="GM50" s="179" t="e">
        <f t="shared" si="314"/>
        <v>#N/A</v>
      </c>
      <c r="GN50" s="179" t="e">
        <f t="shared" si="315"/>
        <v>#N/A</v>
      </c>
      <c r="GO50" s="179" t="e">
        <f t="shared" si="316"/>
        <v>#N/A</v>
      </c>
      <c r="GP50" s="179" t="e">
        <f t="shared" si="317"/>
        <v>#N/A</v>
      </c>
      <c r="GQ50" s="179" t="e">
        <f t="shared" si="318"/>
        <v>#N/A</v>
      </c>
      <c r="GR50" s="179" t="e">
        <f t="shared" si="319"/>
        <v>#N/A</v>
      </c>
      <c r="GS50" s="179" t="e">
        <f t="shared" si="320"/>
        <v>#N/A</v>
      </c>
      <c r="GT50" s="179" t="e">
        <f t="shared" si="321"/>
        <v>#N/A</v>
      </c>
      <c r="GU50" s="179" t="e">
        <f t="shared" si="322"/>
        <v>#N/A</v>
      </c>
      <c r="GV50" s="179" t="e">
        <f t="shared" si="323"/>
        <v>#N/A</v>
      </c>
      <c r="GW50" s="179" t="e">
        <f t="shared" si="324"/>
        <v>#N/A</v>
      </c>
      <c r="GX50" s="179" t="e">
        <f t="shared" si="325"/>
        <v>#N/A</v>
      </c>
      <c r="GY50" s="179" t="e">
        <f t="shared" si="326"/>
        <v>#N/A</v>
      </c>
      <c r="GZ50" s="179" t="e">
        <f t="shared" si="327"/>
        <v>#N/A</v>
      </c>
      <c r="HA50" s="179" t="e">
        <f t="shared" si="328"/>
        <v>#N/A</v>
      </c>
      <c r="HB50" s="179" t="e">
        <f t="shared" si="329"/>
        <v>#N/A</v>
      </c>
      <c r="HC50" s="179" t="e">
        <f t="shared" si="330"/>
        <v>#N/A</v>
      </c>
      <c r="HD50" s="179" t="e">
        <f t="shared" si="331"/>
        <v>#N/A</v>
      </c>
      <c r="HE50" s="179" t="e">
        <f t="shared" si="332"/>
        <v>#N/A</v>
      </c>
      <c r="HF50" s="179" t="e">
        <f t="shared" si="333"/>
        <v>#N/A</v>
      </c>
      <c r="HG50" s="179" t="e">
        <f t="shared" si="334"/>
        <v>#N/A</v>
      </c>
      <c r="HH50" s="179" t="e">
        <f t="shared" si="335"/>
        <v>#N/A</v>
      </c>
      <c r="HI50" s="179" t="e">
        <f t="shared" si="336"/>
        <v>#N/A</v>
      </c>
      <c r="HJ50" s="179" t="e">
        <f t="shared" si="337"/>
        <v>#N/A</v>
      </c>
      <c r="HK50" s="179" t="e">
        <f t="shared" si="338"/>
        <v>#N/A</v>
      </c>
      <c r="HL50" s="179" t="e">
        <f t="shared" si="339"/>
        <v>#N/A</v>
      </c>
      <c r="HM50" s="179" t="e">
        <f t="shared" si="340"/>
        <v>#N/A</v>
      </c>
      <c r="HN50" s="179" t="e">
        <f t="shared" si="341"/>
        <v>#N/A</v>
      </c>
      <c r="HO50" s="179" t="e">
        <f t="shared" si="342"/>
        <v>#N/A</v>
      </c>
    </row>
    <row r="51" spans="1:223" hidden="1" x14ac:dyDescent="0.25">
      <c r="A51" s="4">
        <v>48</v>
      </c>
      <c r="B51" s="103"/>
      <c r="C51" s="103"/>
      <c r="D51" s="103"/>
      <c r="E51" s="38" t="str">
        <f t="shared" si="8"/>
        <v/>
      </c>
      <c r="F51" s="38" t="str">
        <f t="shared" si="9"/>
        <v/>
      </c>
      <c r="G51" s="81" t="str">
        <f t="shared" si="10"/>
        <v/>
      </c>
      <c r="H51" s="24"/>
      <c r="I51" s="61"/>
      <c r="J51" s="82" t="str">
        <f>IF(AND(B51&gt;0,C51&gt;0,D51&gt;0,NOT(ISBLANK(H51))),(D51-B51)*VLOOKUP(H51,VLookups!$A$2:$B$8,2,FALSE),"")</f>
        <v/>
      </c>
      <c r="K51" s="83" t="str">
        <f t="shared" si="11"/>
        <v/>
      </c>
      <c r="L51" s="103"/>
      <c r="M51" s="34" t="str">
        <f>IF(AND(L51&gt;0,C51&gt;0,J51&gt;0,NOT(ISBLANK(H51))),ABS(VLOOKUP($L$1,VLookups!$A$38:$B$39,2,FALSE)-_xlfn.NORM.DIST(L51,G51,J51,TRUE)),"")</f>
        <v/>
      </c>
      <c r="N51" s="102" t="str">
        <f>IF(AND($B51&gt;0,$C51&gt;0,$D51&gt;0,NOT(ISBLANK($H51))),_xlfn.NORM.INV(ABS(VLOOKUP($L$1,VLookups!$A$38:$B$39,2,FALSE)-N$3),$G51,$J51),"")</f>
        <v/>
      </c>
      <c r="O51" s="101" t="str">
        <f>IF(AND($B51&gt;0,$C51&gt;0,$D51&gt;0,NOT(ISBLANK($H51))),_xlfn.NORM.INV(ABS(VLOOKUP($L$1,VLookups!$A$38:$B$39,2,FALSE)-O$3),$G51,$J51),"")</f>
        <v/>
      </c>
      <c r="P51" s="102" t="str">
        <f>IF(AND($B51&gt;0,$C51&gt;0,$D51&gt;0,NOT(ISBLANK($H51))),_xlfn.NORM.INV(ABS(VLOOKUP($L$1,VLookups!$A$38:$B$39,2,FALSE)-P$3),$G51,$J51),"")</f>
        <v/>
      </c>
      <c r="Q51" s="101" t="str">
        <f>IF(AND($B51&gt;0,$C51&gt;0,$D51&gt;0,NOT(ISBLANK($H51))),_xlfn.NORM.INV(ABS(VLOOKUP($L$1,VLookups!$A$38:$B$39,2,FALSE)-Q$3),$G51,$J51),"")</f>
        <v/>
      </c>
      <c r="R51" s="102" t="str">
        <f>IF(AND($B51&gt;0,$C51&gt;0,$D51&gt;0,NOT(ISBLANK($H51))),_xlfn.NORM.INV(ABS(VLOOKUP($L$1,VLookups!$A$38:$B$39,2,FALSE)-R$3),$G51,$J51),"")</f>
        <v/>
      </c>
      <c r="S51" s="101" t="str">
        <f>IF(AND($B51&gt;0,$C51&gt;0,$D51&gt;0,NOT(ISBLANK($H51))),_xlfn.NORM.INV(ABS(VLOOKUP($L$1,VLookups!$A$38:$B$39,2,FALSE)-S$3),$G51,$J51),"")</f>
        <v/>
      </c>
      <c r="T51" s="5"/>
      <c r="U51" s="178" t="str">
        <f t="shared" si="12"/>
        <v/>
      </c>
      <c r="V51" s="52" t="str">
        <f t="shared" si="343"/>
        <v/>
      </c>
      <c r="W51" s="52" t="str">
        <f t="shared" si="343"/>
        <v/>
      </c>
      <c r="X51" s="52" t="str">
        <f t="shared" si="343"/>
        <v/>
      </c>
      <c r="Y51" s="52" t="str">
        <f t="shared" si="343"/>
        <v/>
      </c>
      <c r="Z51" s="52" t="str">
        <f t="shared" si="343"/>
        <v/>
      </c>
      <c r="AA51" s="52" t="str">
        <f t="shared" si="343"/>
        <v/>
      </c>
      <c r="AB51" s="52" t="str">
        <f t="shared" si="343"/>
        <v/>
      </c>
      <c r="AC51" s="52" t="str">
        <f t="shared" si="343"/>
        <v/>
      </c>
      <c r="AD51" s="52" t="str">
        <f t="shared" si="343"/>
        <v/>
      </c>
      <c r="AE51" s="52" t="str">
        <f t="shared" si="343"/>
        <v/>
      </c>
      <c r="AF51" s="52" t="str">
        <f t="shared" si="343"/>
        <v/>
      </c>
      <c r="AG51" s="52" t="str">
        <f t="shared" si="343"/>
        <v/>
      </c>
      <c r="AH51" s="52" t="str">
        <f t="shared" si="343"/>
        <v/>
      </c>
      <c r="AI51" s="52" t="str">
        <f t="shared" si="343"/>
        <v/>
      </c>
      <c r="AJ51" s="52" t="str">
        <f t="shared" si="343"/>
        <v/>
      </c>
      <c r="AK51" s="52" t="str">
        <f t="shared" si="343"/>
        <v/>
      </c>
      <c r="AL51" s="52" t="str">
        <f t="shared" si="343"/>
        <v/>
      </c>
      <c r="AM51" s="52" t="str">
        <f t="shared" si="343"/>
        <v/>
      </c>
      <c r="AN51" s="52" t="str">
        <f t="shared" si="343"/>
        <v/>
      </c>
      <c r="AO51" s="52" t="str">
        <f t="shared" si="343"/>
        <v/>
      </c>
      <c r="AP51" s="52" t="str">
        <f t="shared" si="14"/>
        <v/>
      </c>
      <c r="AQ51" s="52" t="str">
        <f t="shared" si="347"/>
        <v/>
      </c>
      <c r="AR51" s="52" t="str">
        <f t="shared" si="347"/>
        <v/>
      </c>
      <c r="AS51" s="52" t="str">
        <f t="shared" si="347"/>
        <v/>
      </c>
      <c r="AT51" s="52" t="str">
        <f t="shared" si="347"/>
        <v/>
      </c>
      <c r="AU51" s="52" t="str">
        <f t="shared" si="347"/>
        <v/>
      </c>
      <c r="AV51" s="52" t="str">
        <f t="shared" si="347"/>
        <v/>
      </c>
      <c r="AW51" s="52" t="str">
        <f t="shared" si="347"/>
        <v/>
      </c>
      <c r="AX51" s="52" t="str">
        <f t="shared" si="347"/>
        <v/>
      </c>
      <c r="AY51" s="52" t="str">
        <f t="shared" si="347"/>
        <v/>
      </c>
      <c r="AZ51" s="52" t="str">
        <f t="shared" si="347"/>
        <v/>
      </c>
      <c r="BA51" s="52" t="str">
        <f t="shared" si="347"/>
        <v/>
      </c>
      <c r="BB51" s="52" t="str">
        <f t="shared" si="347"/>
        <v/>
      </c>
      <c r="BC51" s="52" t="str">
        <f t="shared" si="347"/>
        <v/>
      </c>
      <c r="BD51" s="52" t="str">
        <f t="shared" si="347"/>
        <v/>
      </c>
      <c r="BE51" s="52" t="str">
        <f t="shared" si="347"/>
        <v/>
      </c>
      <c r="BF51" s="52" t="str">
        <f t="shared" si="347"/>
        <v/>
      </c>
      <c r="BG51" s="52" t="str">
        <f t="shared" si="347"/>
        <v/>
      </c>
      <c r="BH51" s="52" t="str">
        <f t="shared" si="347"/>
        <v/>
      </c>
      <c r="BI51" s="52" t="str">
        <f t="shared" si="347"/>
        <v/>
      </c>
      <c r="BJ51" s="52" t="str">
        <f t="shared" si="347"/>
        <v/>
      </c>
      <c r="BK51" s="52" t="str">
        <f t="shared" si="347"/>
        <v/>
      </c>
      <c r="BL51" s="52" t="str">
        <f t="shared" si="347"/>
        <v/>
      </c>
      <c r="BM51" s="52" t="str">
        <f t="shared" si="347"/>
        <v/>
      </c>
      <c r="BN51" s="52" t="str">
        <f t="shared" si="347"/>
        <v/>
      </c>
      <c r="BO51" s="52" t="str">
        <f t="shared" si="347"/>
        <v/>
      </c>
      <c r="BP51" s="52" t="str">
        <f t="shared" si="347"/>
        <v/>
      </c>
      <c r="BQ51" s="52" t="str">
        <f t="shared" si="347"/>
        <v/>
      </c>
      <c r="BR51" s="52" t="str">
        <f t="shared" si="347"/>
        <v/>
      </c>
      <c r="BS51" s="52" t="str">
        <f t="shared" si="347"/>
        <v/>
      </c>
      <c r="BT51" s="52" t="str">
        <f t="shared" si="347"/>
        <v/>
      </c>
      <c r="BU51" s="52" t="str">
        <f t="shared" si="347"/>
        <v/>
      </c>
      <c r="BV51" s="52" t="str">
        <f t="shared" si="347"/>
        <v/>
      </c>
      <c r="BW51" s="52" t="str">
        <f t="shared" si="347"/>
        <v/>
      </c>
      <c r="BX51" s="52" t="str">
        <f t="shared" si="347"/>
        <v/>
      </c>
      <c r="BY51" s="52" t="str">
        <f t="shared" si="347"/>
        <v/>
      </c>
      <c r="BZ51" s="52" t="str">
        <f t="shared" si="347"/>
        <v/>
      </c>
      <c r="CA51" s="52" t="str">
        <f t="shared" si="347"/>
        <v/>
      </c>
      <c r="CB51" s="52" t="str">
        <f t="shared" si="347"/>
        <v/>
      </c>
      <c r="CC51" s="52" t="str">
        <f t="shared" si="347"/>
        <v/>
      </c>
      <c r="CD51" s="52" t="str">
        <f t="shared" si="347"/>
        <v/>
      </c>
      <c r="CE51" s="52" t="str">
        <f t="shared" si="347"/>
        <v/>
      </c>
      <c r="CF51" s="52" t="str">
        <f t="shared" si="347"/>
        <v/>
      </c>
      <c r="CG51" s="52" t="str">
        <f t="shared" si="347"/>
        <v/>
      </c>
      <c r="CH51" s="52" t="str">
        <f t="shared" si="347"/>
        <v/>
      </c>
      <c r="CI51" s="52" t="str">
        <f t="shared" si="347"/>
        <v/>
      </c>
      <c r="CJ51" s="52" t="str">
        <f t="shared" si="347"/>
        <v/>
      </c>
      <c r="CK51" s="52" t="str">
        <f t="shared" si="347"/>
        <v/>
      </c>
      <c r="CL51" s="52" t="str">
        <f t="shared" si="347"/>
        <v/>
      </c>
      <c r="CM51" s="52" t="str">
        <f t="shared" si="347"/>
        <v/>
      </c>
      <c r="CN51" s="52" t="str">
        <f t="shared" si="347"/>
        <v/>
      </c>
      <c r="CO51" s="52" t="str">
        <f t="shared" si="347"/>
        <v/>
      </c>
      <c r="CP51" s="52" t="str">
        <f t="shared" si="347"/>
        <v/>
      </c>
      <c r="CQ51" s="52" t="str">
        <f t="shared" si="347"/>
        <v/>
      </c>
      <c r="CR51" s="52" t="str">
        <f t="shared" si="347"/>
        <v/>
      </c>
      <c r="CS51" s="52" t="str">
        <f t="shared" si="347"/>
        <v/>
      </c>
      <c r="CT51" s="52" t="str">
        <f t="shared" si="347"/>
        <v/>
      </c>
      <c r="CU51" s="52" t="str">
        <f t="shared" si="347"/>
        <v/>
      </c>
      <c r="CV51" s="52" t="str">
        <f t="shared" si="347"/>
        <v/>
      </c>
      <c r="CW51" s="52" t="str">
        <f t="shared" si="347"/>
        <v/>
      </c>
      <c r="CX51" s="52" t="str">
        <f t="shared" si="347"/>
        <v/>
      </c>
      <c r="CY51" s="52" t="str">
        <f t="shared" si="347"/>
        <v/>
      </c>
      <c r="CZ51" s="52" t="str">
        <f t="shared" si="347"/>
        <v/>
      </c>
      <c r="DA51" s="52" t="str">
        <f t="shared" si="347"/>
        <v/>
      </c>
      <c r="DB51" s="52" t="str">
        <f t="shared" si="347"/>
        <v/>
      </c>
      <c r="DC51" s="52" t="str">
        <f t="shared" si="237"/>
        <v/>
      </c>
      <c r="DD51" s="52" t="str">
        <f t="shared" si="237"/>
        <v/>
      </c>
      <c r="DE51" s="52" t="str">
        <f t="shared" si="237"/>
        <v/>
      </c>
      <c r="DF51" s="52" t="str">
        <f t="shared" si="237"/>
        <v/>
      </c>
      <c r="DG51" s="52" t="str">
        <f t="shared" si="237"/>
        <v/>
      </c>
      <c r="DH51" s="52" t="str">
        <f t="shared" si="237"/>
        <v/>
      </c>
      <c r="DI51" s="52" t="str">
        <f t="shared" si="237"/>
        <v/>
      </c>
      <c r="DJ51" s="52" t="str">
        <f t="shared" si="237"/>
        <v/>
      </c>
      <c r="DK51" s="52" t="str">
        <f t="shared" si="237"/>
        <v/>
      </c>
      <c r="DL51" s="52" t="str">
        <f t="shared" si="237"/>
        <v/>
      </c>
      <c r="DM51" s="52" t="str">
        <f t="shared" si="237"/>
        <v/>
      </c>
      <c r="DN51" s="52" t="str">
        <f t="shared" si="237"/>
        <v/>
      </c>
      <c r="DO51" s="52" t="str">
        <f t="shared" si="237"/>
        <v/>
      </c>
      <c r="DP51" s="52" t="str">
        <f t="shared" si="237"/>
        <v/>
      </c>
      <c r="DQ51" s="52" t="str">
        <f t="shared" ref="DQ51:DR51" si="348">IF(ISNONTEXT($U51),DP51+$U51,"")</f>
        <v/>
      </c>
      <c r="DR51" s="52" t="str">
        <f t="shared" si="348"/>
        <v/>
      </c>
      <c r="DS51" s="179" t="e">
        <f t="shared" si="242"/>
        <v>#N/A</v>
      </c>
      <c r="DT51" s="179" t="e">
        <f t="shared" si="243"/>
        <v>#N/A</v>
      </c>
      <c r="DU51" s="179" t="e">
        <f t="shared" si="244"/>
        <v>#N/A</v>
      </c>
      <c r="DV51" s="179" t="e">
        <f t="shared" si="245"/>
        <v>#N/A</v>
      </c>
      <c r="DW51" s="179" t="e">
        <f t="shared" si="246"/>
        <v>#N/A</v>
      </c>
      <c r="DX51" s="179" t="e">
        <f t="shared" si="247"/>
        <v>#N/A</v>
      </c>
      <c r="DY51" s="179" t="e">
        <f t="shared" si="248"/>
        <v>#N/A</v>
      </c>
      <c r="DZ51" s="179" t="e">
        <f t="shared" si="249"/>
        <v>#N/A</v>
      </c>
      <c r="EA51" s="179" t="e">
        <f t="shared" si="250"/>
        <v>#N/A</v>
      </c>
      <c r="EB51" s="179" t="e">
        <f t="shared" si="251"/>
        <v>#N/A</v>
      </c>
      <c r="EC51" s="179" t="e">
        <f t="shared" si="252"/>
        <v>#N/A</v>
      </c>
      <c r="ED51" s="179" t="e">
        <f t="shared" si="253"/>
        <v>#N/A</v>
      </c>
      <c r="EE51" s="179" t="e">
        <f t="shared" si="254"/>
        <v>#N/A</v>
      </c>
      <c r="EF51" s="179" t="e">
        <f t="shared" si="255"/>
        <v>#N/A</v>
      </c>
      <c r="EG51" s="179" t="e">
        <f t="shared" si="256"/>
        <v>#N/A</v>
      </c>
      <c r="EH51" s="179" t="e">
        <f t="shared" si="257"/>
        <v>#N/A</v>
      </c>
      <c r="EI51" s="179" t="e">
        <f t="shared" si="258"/>
        <v>#N/A</v>
      </c>
      <c r="EJ51" s="179" t="e">
        <f t="shared" si="259"/>
        <v>#N/A</v>
      </c>
      <c r="EK51" s="179" t="e">
        <f t="shared" si="260"/>
        <v>#N/A</v>
      </c>
      <c r="EL51" s="179" t="e">
        <f t="shared" si="261"/>
        <v>#N/A</v>
      </c>
      <c r="EM51" s="179" t="e">
        <f t="shared" si="262"/>
        <v>#N/A</v>
      </c>
      <c r="EN51" s="179" t="e">
        <f t="shared" si="263"/>
        <v>#N/A</v>
      </c>
      <c r="EO51" s="179" t="e">
        <f t="shared" si="264"/>
        <v>#N/A</v>
      </c>
      <c r="EP51" s="179" t="e">
        <f t="shared" si="265"/>
        <v>#N/A</v>
      </c>
      <c r="EQ51" s="179" t="e">
        <f t="shared" si="266"/>
        <v>#N/A</v>
      </c>
      <c r="ER51" s="179" t="e">
        <f t="shared" si="267"/>
        <v>#N/A</v>
      </c>
      <c r="ES51" s="179" t="e">
        <f t="shared" si="268"/>
        <v>#N/A</v>
      </c>
      <c r="ET51" s="179" t="e">
        <f t="shared" si="269"/>
        <v>#N/A</v>
      </c>
      <c r="EU51" s="179" t="e">
        <f t="shared" si="270"/>
        <v>#N/A</v>
      </c>
      <c r="EV51" s="179" t="e">
        <f t="shared" si="271"/>
        <v>#N/A</v>
      </c>
      <c r="EW51" s="179" t="e">
        <f t="shared" si="272"/>
        <v>#N/A</v>
      </c>
      <c r="EX51" s="179" t="e">
        <f t="shared" si="273"/>
        <v>#N/A</v>
      </c>
      <c r="EY51" s="179" t="e">
        <f t="shared" si="274"/>
        <v>#N/A</v>
      </c>
      <c r="EZ51" s="179" t="e">
        <f t="shared" si="275"/>
        <v>#N/A</v>
      </c>
      <c r="FA51" s="179" t="e">
        <f t="shared" si="276"/>
        <v>#N/A</v>
      </c>
      <c r="FB51" s="179" t="e">
        <f t="shared" si="277"/>
        <v>#N/A</v>
      </c>
      <c r="FC51" s="179" t="e">
        <f t="shared" si="278"/>
        <v>#N/A</v>
      </c>
      <c r="FD51" s="179" t="e">
        <f t="shared" si="279"/>
        <v>#N/A</v>
      </c>
      <c r="FE51" s="179" t="e">
        <f t="shared" si="280"/>
        <v>#N/A</v>
      </c>
      <c r="FF51" s="179" t="e">
        <f t="shared" si="281"/>
        <v>#N/A</v>
      </c>
      <c r="FG51" s="179" t="e">
        <f t="shared" si="282"/>
        <v>#N/A</v>
      </c>
      <c r="FH51" s="179" t="e">
        <f t="shared" si="283"/>
        <v>#N/A</v>
      </c>
      <c r="FI51" s="179" t="e">
        <f t="shared" si="284"/>
        <v>#N/A</v>
      </c>
      <c r="FJ51" s="179" t="e">
        <f t="shared" si="285"/>
        <v>#N/A</v>
      </c>
      <c r="FK51" s="179" t="e">
        <f t="shared" si="286"/>
        <v>#N/A</v>
      </c>
      <c r="FL51" s="179" t="e">
        <f t="shared" si="287"/>
        <v>#N/A</v>
      </c>
      <c r="FM51" s="179" t="e">
        <f t="shared" si="288"/>
        <v>#N/A</v>
      </c>
      <c r="FN51" s="179" t="e">
        <f t="shared" si="289"/>
        <v>#N/A</v>
      </c>
      <c r="FO51" s="179" t="e">
        <f t="shared" si="290"/>
        <v>#N/A</v>
      </c>
      <c r="FP51" s="179" t="e">
        <f t="shared" si="291"/>
        <v>#N/A</v>
      </c>
      <c r="FQ51" s="179" t="e">
        <f t="shared" si="292"/>
        <v>#N/A</v>
      </c>
      <c r="FR51" s="179" t="e">
        <f t="shared" si="293"/>
        <v>#N/A</v>
      </c>
      <c r="FS51" s="179" t="e">
        <f t="shared" si="294"/>
        <v>#N/A</v>
      </c>
      <c r="FT51" s="179" t="e">
        <f t="shared" si="295"/>
        <v>#N/A</v>
      </c>
      <c r="FU51" s="179" t="e">
        <f t="shared" si="296"/>
        <v>#N/A</v>
      </c>
      <c r="FV51" s="179" t="e">
        <f t="shared" si="297"/>
        <v>#N/A</v>
      </c>
      <c r="FW51" s="179" t="e">
        <f t="shared" si="298"/>
        <v>#N/A</v>
      </c>
      <c r="FX51" s="179" t="e">
        <f t="shared" si="299"/>
        <v>#N/A</v>
      </c>
      <c r="FY51" s="179" t="e">
        <f t="shared" si="300"/>
        <v>#N/A</v>
      </c>
      <c r="FZ51" s="179" t="e">
        <f t="shared" si="301"/>
        <v>#N/A</v>
      </c>
      <c r="GA51" s="179" t="e">
        <f t="shared" si="302"/>
        <v>#N/A</v>
      </c>
      <c r="GB51" s="179" t="e">
        <f t="shared" si="303"/>
        <v>#N/A</v>
      </c>
      <c r="GC51" s="179" t="e">
        <f t="shared" si="304"/>
        <v>#N/A</v>
      </c>
      <c r="GD51" s="179" t="e">
        <f t="shared" si="305"/>
        <v>#N/A</v>
      </c>
      <c r="GE51" s="179" t="e">
        <f t="shared" si="306"/>
        <v>#N/A</v>
      </c>
      <c r="GF51" s="179" t="e">
        <f t="shared" si="307"/>
        <v>#N/A</v>
      </c>
      <c r="GG51" s="179" t="e">
        <f t="shared" si="308"/>
        <v>#N/A</v>
      </c>
      <c r="GH51" s="179" t="e">
        <f t="shared" si="309"/>
        <v>#N/A</v>
      </c>
      <c r="GI51" s="179" t="e">
        <f t="shared" si="310"/>
        <v>#N/A</v>
      </c>
      <c r="GJ51" s="179" t="e">
        <f t="shared" si="311"/>
        <v>#N/A</v>
      </c>
      <c r="GK51" s="179" t="e">
        <f t="shared" si="312"/>
        <v>#N/A</v>
      </c>
      <c r="GL51" s="179" t="e">
        <f t="shared" si="313"/>
        <v>#N/A</v>
      </c>
      <c r="GM51" s="179" t="e">
        <f t="shared" si="314"/>
        <v>#N/A</v>
      </c>
      <c r="GN51" s="179" t="e">
        <f t="shared" si="315"/>
        <v>#N/A</v>
      </c>
      <c r="GO51" s="179" t="e">
        <f t="shared" si="316"/>
        <v>#N/A</v>
      </c>
      <c r="GP51" s="179" t="e">
        <f t="shared" si="317"/>
        <v>#N/A</v>
      </c>
      <c r="GQ51" s="179" t="e">
        <f t="shared" si="318"/>
        <v>#N/A</v>
      </c>
      <c r="GR51" s="179" t="e">
        <f t="shared" si="319"/>
        <v>#N/A</v>
      </c>
      <c r="GS51" s="179" t="e">
        <f t="shared" si="320"/>
        <v>#N/A</v>
      </c>
      <c r="GT51" s="179" t="e">
        <f t="shared" si="321"/>
        <v>#N/A</v>
      </c>
      <c r="GU51" s="179" t="e">
        <f t="shared" si="322"/>
        <v>#N/A</v>
      </c>
      <c r="GV51" s="179" t="e">
        <f t="shared" si="323"/>
        <v>#N/A</v>
      </c>
      <c r="GW51" s="179" t="e">
        <f t="shared" si="324"/>
        <v>#N/A</v>
      </c>
      <c r="GX51" s="179" t="e">
        <f t="shared" si="325"/>
        <v>#N/A</v>
      </c>
      <c r="GY51" s="179" t="e">
        <f t="shared" si="326"/>
        <v>#N/A</v>
      </c>
      <c r="GZ51" s="179" t="e">
        <f t="shared" si="327"/>
        <v>#N/A</v>
      </c>
      <c r="HA51" s="179" t="e">
        <f t="shared" si="328"/>
        <v>#N/A</v>
      </c>
      <c r="HB51" s="179" t="e">
        <f t="shared" si="329"/>
        <v>#N/A</v>
      </c>
      <c r="HC51" s="179" t="e">
        <f t="shared" si="330"/>
        <v>#N/A</v>
      </c>
      <c r="HD51" s="179" t="e">
        <f t="shared" si="331"/>
        <v>#N/A</v>
      </c>
      <c r="HE51" s="179" t="e">
        <f t="shared" si="332"/>
        <v>#N/A</v>
      </c>
      <c r="HF51" s="179" t="e">
        <f t="shared" si="333"/>
        <v>#N/A</v>
      </c>
      <c r="HG51" s="179" t="e">
        <f t="shared" si="334"/>
        <v>#N/A</v>
      </c>
      <c r="HH51" s="179" t="e">
        <f t="shared" si="335"/>
        <v>#N/A</v>
      </c>
      <c r="HI51" s="179" t="e">
        <f t="shared" si="336"/>
        <v>#N/A</v>
      </c>
      <c r="HJ51" s="179" t="e">
        <f t="shared" si="337"/>
        <v>#N/A</v>
      </c>
      <c r="HK51" s="179" t="e">
        <f t="shared" si="338"/>
        <v>#N/A</v>
      </c>
      <c r="HL51" s="179" t="e">
        <f t="shared" si="339"/>
        <v>#N/A</v>
      </c>
      <c r="HM51" s="179" t="e">
        <f t="shared" si="340"/>
        <v>#N/A</v>
      </c>
      <c r="HN51" s="179" t="e">
        <f t="shared" si="341"/>
        <v>#N/A</v>
      </c>
      <c r="HO51" s="179" t="e">
        <f t="shared" si="342"/>
        <v>#N/A</v>
      </c>
    </row>
    <row r="52" spans="1:223" hidden="1" x14ac:dyDescent="0.25">
      <c r="A52" s="4">
        <v>49</v>
      </c>
      <c r="B52" s="103"/>
      <c r="C52" s="103"/>
      <c r="D52" s="103"/>
      <c r="E52" s="38" t="str">
        <f t="shared" si="8"/>
        <v/>
      </c>
      <c r="F52" s="38" t="str">
        <f t="shared" si="9"/>
        <v/>
      </c>
      <c r="G52" s="81" t="str">
        <f t="shared" si="10"/>
        <v/>
      </c>
      <c r="H52" s="24"/>
      <c r="I52" s="61"/>
      <c r="J52" s="82" t="str">
        <f>IF(AND(B52&gt;0,C52&gt;0,D52&gt;0,NOT(ISBLANK(H52))),(D52-B52)*VLOOKUP(H52,VLookups!$A$2:$B$8,2,FALSE),"")</f>
        <v/>
      </c>
      <c r="K52" s="83" t="str">
        <f t="shared" si="11"/>
        <v/>
      </c>
      <c r="L52" s="103"/>
      <c r="M52" s="34" t="str">
        <f>IF(AND(L52&gt;0,C52&gt;0,J52&gt;0,NOT(ISBLANK(H52))),ABS(VLOOKUP($L$1,VLookups!$A$38:$B$39,2,FALSE)-_xlfn.NORM.DIST(L52,G52,J52,TRUE)),"")</f>
        <v/>
      </c>
      <c r="N52" s="102" t="str">
        <f>IF(AND($B52&gt;0,$C52&gt;0,$D52&gt;0,NOT(ISBLANK($H52))),_xlfn.NORM.INV(ABS(VLOOKUP($L$1,VLookups!$A$38:$B$39,2,FALSE)-N$3),$G52,$J52),"")</f>
        <v/>
      </c>
      <c r="O52" s="101" t="str">
        <f>IF(AND($B52&gt;0,$C52&gt;0,$D52&gt;0,NOT(ISBLANK($H52))),_xlfn.NORM.INV(ABS(VLOOKUP($L$1,VLookups!$A$38:$B$39,2,FALSE)-O$3),$G52,$J52),"")</f>
        <v/>
      </c>
      <c r="P52" s="102" t="str">
        <f>IF(AND($B52&gt;0,$C52&gt;0,$D52&gt;0,NOT(ISBLANK($H52))),_xlfn.NORM.INV(ABS(VLOOKUP($L$1,VLookups!$A$38:$B$39,2,FALSE)-P$3),$G52,$J52),"")</f>
        <v/>
      </c>
      <c r="Q52" s="101" t="str">
        <f>IF(AND($B52&gt;0,$C52&gt;0,$D52&gt;0,NOT(ISBLANK($H52))),_xlfn.NORM.INV(ABS(VLOOKUP($L$1,VLookups!$A$38:$B$39,2,FALSE)-Q$3),$G52,$J52),"")</f>
        <v/>
      </c>
      <c r="R52" s="102" t="str">
        <f>IF(AND($B52&gt;0,$C52&gt;0,$D52&gt;0,NOT(ISBLANK($H52))),_xlfn.NORM.INV(ABS(VLOOKUP($L$1,VLookups!$A$38:$B$39,2,FALSE)-R$3),$G52,$J52),"")</f>
        <v/>
      </c>
      <c r="S52" s="101" t="str">
        <f>IF(AND($B52&gt;0,$C52&gt;0,$D52&gt;0,NOT(ISBLANK($H52))),_xlfn.NORM.INV(ABS(VLOOKUP($L$1,VLookups!$A$38:$B$39,2,FALSE)-S$3),$G52,$J52),"")</f>
        <v/>
      </c>
      <c r="T52" s="5"/>
      <c r="U52" s="178" t="str">
        <f t="shared" si="12"/>
        <v/>
      </c>
      <c r="V52" s="52" t="str">
        <f t="shared" si="343"/>
        <v/>
      </c>
      <c r="W52" s="52" t="str">
        <f t="shared" si="343"/>
        <v/>
      </c>
      <c r="X52" s="52" t="str">
        <f t="shared" si="343"/>
        <v/>
      </c>
      <c r="Y52" s="52" t="str">
        <f t="shared" si="343"/>
        <v/>
      </c>
      <c r="Z52" s="52" t="str">
        <f t="shared" si="343"/>
        <v/>
      </c>
      <c r="AA52" s="52" t="str">
        <f t="shared" si="343"/>
        <v/>
      </c>
      <c r="AB52" s="52" t="str">
        <f t="shared" si="343"/>
        <v/>
      </c>
      <c r="AC52" s="52" t="str">
        <f t="shared" si="343"/>
        <v/>
      </c>
      <c r="AD52" s="52" t="str">
        <f t="shared" si="343"/>
        <v/>
      </c>
      <c r="AE52" s="52" t="str">
        <f t="shared" si="343"/>
        <v/>
      </c>
      <c r="AF52" s="52" t="str">
        <f t="shared" si="343"/>
        <v/>
      </c>
      <c r="AG52" s="52" t="str">
        <f t="shared" si="343"/>
        <v/>
      </c>
      <c r="AH52" s="52" t="str">
        <f t="shared" si="343"/>
        <v/>
      </c>
      <c r="AI52" s="52" t="str">
        <f t="shared" si="343"/>
        <v/>
      </c>
      <c r="AJ52" s="52" t="str">
        <f t="shared" si="343"/>
        <v/>
      </c>
      <c r="AK52" s="52" t="str">
        <f t="shared" si="343"/>
        <v/>
      </c>
      <c r="AL52" s="52" t="str">
        <f t="shared" si="343"/>
        <v/>
      </c>
      <c r="AM52" s="52" t="str">
        <f t="shared" si="343"/>
        <v/>
      </c>
      <c r="AN52" s="52" t="str">
        <f t="shared" si="343"/>
        <v/>
      </c>
      <c r="AO52" s="52" t="str">
        <f t="shared" si="343"/>
        <v/>
      </c>
      <c r="AP52" s="52" t="str">
        <f t="shared" si="14"/>
        <v/>
      </c>
      <c r="AQ52" s="52" t="str">
        <f t="shared" si="347"/>
        <v/>
      </c>
      <c r="AR52" s="52" t="str">
        <f t="shared" si="347"/>
        <v/>
      </c>
      <c r="AS52" s="52" t="str">
        <f t="shared" si="347"/>
        <v/>
      </c>
      <c r="AT52" s="52" t="str">
        <f t="shared" si="347"/>
        <v/>
      </c>
      <c r="AU52" s="52" t="str">
        <f t="shared" si="347"/>
        <v/>
      </c>
      <c r="AV52" s="52" t="str">
        <f t="shared" si="347"/>
        <v/>
      </c>
      <c r="AW52" s="52" t="str">
        <f t="shared" si="347"/>
        <v/>
      </c>
      <c r="AX52" s="52" t="str">
        <f t="shared" si="347"/>
        <v/>
      </c>
      <c r="AY52" s="52" t="str">
        <f t="shared" si="347"/>
        <v/>
      </c>
      <c r="AZ52" s="52" t="str">
        <f t="shared" si="347"/>
        <v/>
      </c>
      <c r="BA52" s="52" t="str">
        <f t="shared" si="347"/>
        <v/>
      </c>
      <c r="BB52" s="52" t="str">
        <f t="shared" si="347"/>
        <v/>
      </c>
      <c r="BC52" s="52" t="str">
        <f t="shared" si="347"/>
        <v/>
      </c>
      <c r="BD52" s="52" t="str">
        <f t="shared" si="347"/>
        <v/>
      </c>
      <c r="BE52" s="52" t="str">
        <f t="shared" si="347"/>
        <v/>
      </c>
      <c r="BF52" s="52" t="str">
        <f t="shared" si="347"/>
        <v/>
      </c>
      <c r="BG52" s="52" t="str">
        <f t="shared" si="347"/>
        <v/>
      </c>
      <c r="BH52" s="52" t="str">
        <f t="shared" si="347"/>
        <v/>
      </c>
      <c r="BI52" s="52" t="str">
        <f t="shared" si="347"/>
        <v/>
      </c>
      <c r="BJ52" s="52" t="str">
        <f t="shared" si="347"/>
        <v/>
      </c>
      <c r="BK52" s="52" t="str">
        <f t="shared" si="347"/>
        <v/>
      </c>
      <c r="BL52" s="52" t="str">
        <f t="shared" si="347"/>
        <v/>
      </c>
      <c r="BM52" s="52" t="str">
        <f t="shared" si="347"/>
        <v/>
      </c>
      <c r="BN52" s="52" t="str">
        <f t="shared" si="347"/>
        <v/>
      </c>
      <c r="BO52" s="52" t="str">
        <f t="shared" si="347"/>
        <v/>
      </c>
      <c r="BP52" s="52" t="str">
        <f t="shared" si="347"/>
        <v/>
      </c>
      <c r="BQ52" s="52" t="str">
        <f t="shared" si="347"/>
        <v/>
      </c>
      <c r="BR52" s="52" t="str">
        <f t="shared" si="347"/>
        <v/>
      </c>
      <c r="BS52" s="52" t="str">
        <f t="shared" si="347"/>
        <v/>
      </c>
      <c r="BT52" s="52" t="str">
        <f t="shared" si="347"/>
        <v/>
      </c>
      <c r="BU52" s="52" t="str">
        <f t="shared" si="347"/>
        <v/>
      </c>
      <c r="BV52" s="52" t="str">
        <f t="shared" si="347"/>
        <v/>
      </c>
      <c r="BW52" s="52" t="str">
        <f t="shared" si="347"/>
        <v/>
      </c>
      <c r="BX52" s="52" t="str">
        <f t="shared" si="347"/>
        <v/>
      </c>
      <c r="BY52" s="52" t="str">
        <f t="shared" si="347"/>
        <v/>
      </c>
      <c r="BZ52" s="52" t="str">
        <f t="shared" si="347"/>
        <v/>
      </c>
      <c r="CA52" s="52" t="str">
        <f t="shared" si="347"/>
        <v/>
      </c>
      <c r="CB52" s="52" t="str">
        <f t="shared" si="347"/>
        <v/>
      </c>
      <c r="CC52" s="52" t="str">
        <f t="shared" si="347"/>
        <v/>
      </c>
      <c r="CD52" s="52" t="str">
        <f t="shared" si="347"/>
        <v/>
      </c>
      <c r="CE52" s="52" t="str">
        <f t="shared" si="347"/>
        <v/>
      </c>
      <c r="CF52" s="52" t="str">
        <f t="shared" si="347"/>
        <v/>
      </c>
      <c r="CG52" s="52" t="str">
        <f t="shared" si="347"/>
        <v/>
      </c>
      <c r="CH52" s="52" t="str">
        <f t="shared" si="347"/>
        <v/>
      </c>
      <c r="CI52" s="52" t="str">
        <f t="shared" si="347"/>
        <v/>
      </c>
      <c r="CJ52" s="52" t="str">
        <f t="shared" si="347"/>
        <v/>
      </c>
      <c r="CK52" s="52" t="str">
        <f t="shared" si="347"/>
        <v/>
      </c>
      <c r="CL52" s="52" t="str">
        <f t="shared" si="347"/>
        <v/>
      </c>
      <c r="CM52" s="52" t="str">
        <f t="shared" si="347"/>
        <v/>
      </c>
      <c r="CN52" s="52" t="str">
        <f t="shared" si="347"/>
        <v/>
      </c>
      <c r="CO52" s="52" t="str">
        <f t="shared" si="347"/>
        <v/>
      </c>
      <c r="CP52" s="52" t="str">
        <f t="shared" si="347"/>
        <v/>
      </c>
      <c r="CQ52" s="52" t="str">
        <f t="shared" si="347"/>
        <v/>
      </c>
      <c r="CR52" s="52" t="str">
        <f t="shared" si="347"/>
        <v/>
      </c>
      <c r="CS52" s="52" t="str">
        <f t="shared" si="347"/>
        <v/>
      </c>
      <c r="CT52" s="52" t="str">
        <f t="shared" si="347"/>
        <v/>
      </c>
      <c r="CU52" s="52" t="str">
        <f t="shared" si="347"/>
        <v/>
      </c>
      <c r="CV52" s="52" t="str">
        <f t="shared" si="347"/>
        <v/>
      </c>
      <c r="CW52" s="52" t="str">
        <f t="shared" si="347"/>
        <v/>
      </c>
      <c r="CX52" s="52" t="str">
        <f t="shared" si="347"/>
        <v/>
      </c>
      <c r="CY52" s="52" t="str">
        <f t="shared" si="347"/>
        <v/>
      </c>
      <c r="CZ52" s="52" t="str">
        <f t="shared" si="347"/>
        <v/>
      </c>
      <c r="DA52" s="52" t="str">
        <f t="shared" si="347"/>
        <v/>
      </c>
      <c r="DB52" s="52" t="str">
        <f t="shared" ref="DB52:DR67" si="349">IF(ISNONTEXT($U52),DA52+$U52,"")</f>
        <v/>
      </c>
      <c r="DC52" s="52" t="str">
        <f t="shared" si="349"/>
        <v/>
      </c>
      <c r="DD52" s="52" t="str">
        <f t="shared" si="349"/>
        <v/>
      </c>
      <c r="DE52" s="52" t="str">
        <f t="shared" si="349"/>
        <v/>
      </c>
      <c r="DF52" s="52" t="str">
        <f t="shared" si="349"/>
        <v/>
      </c>
      <c r="DG52" s="52" t="str">
        <f t="shared" si="349"/>
        <v/>
      </c>
      <c r="DH52" s="52" t="str">
        <f t="shared" si="349"/>
        <v/>
      </c>
      <c r="DI52" s="52" t="str">
        <f t="shared" si="349"/>
        <v/>
      </c>
      <c r="DJ52" s="52" t="str">
        <f t="shared" si="349"/>
        <v/>
      </c>
      <c r="DK52" s="52" t="str">
        <f t="shared" si="349"/>
        <v/>
      </c>
      <c r="DL52" s="52" t="str">
        <f t="shared" si="349"/>
        <v/>
      </c>
      <c r="DM52" s="52" t="str">
        <f t="shared" si="349"/>
        <v/>
      </c>
      <c r="DN52" s="52" t="str">
        <f t="shared" si="349"/>
        <v/>
      </c>
      <c r="DO52" s="52" t="str">
        <f t="shared" si="349"/>
        <v/>
      </c>
      <c r="DP52" s="52" t="str">
        <f t="shared" si="349"/>
        <v/>
      </c>
      <c r="DQ52" s="52" t="str">
        <f t="shared" si="349"/>
        <v/>
      </c>
      <c r="DR52" s="52" t="str">
        <f t="shared" si="349"/>
        <v/>
      </c>
      <c r="DS52" s="179" t="e">
        <f t="shared" si="242"/>
        <v>#N/A</v>
      </c>
      <c r="DT52" s="179" t="e">
        <f t="shared" si="243"/>
        <v>#N/A</v>
      </c>
      <c r="DU52" s="179" t="e">
        <f t="shared" si="244"/>
        <v>#N/A</v>
      </c>
      <c r="DV52" s="179" t="e">
        <f t="shared" si="245"/>
        <v>#N/A</v>
      </c>
      <c r="DW52" s="179" t="e">
        <f t="shared" si="246"/>
        <v>#N/A</v>
      </c>
      <c r="DX52" s="179" t="e">
        <f t="shared" si="247"/>
        <v>#N/A</v>
      </c>
      <c r="DY52" s="179" t="e">
        <f t="shared" si="248"/>
        <v>#N/A</v>
      </c>
      <c r="DZ52" s="179" t="e">
        <f t="shared" si="249"/>
        <v>#N/A</v>
      </c>
      <c r="EA52" s="179" t="e">
        <f t="shared" si="250"/>
        <v>#N/A</v>
      </c>
      <c r="EB52" s="179" t="e">
        <f t="shared" si="251"/>
        <v>#N/A</v>
      </c>
      <c r="EC52" s="179" t="e">
        <f t="shared" si="252"/>
        <v>#N/A</v>
      </c>
      <c r="ED52" s="179" t="e">
        <f t="shared" si="253"/>
        <v>#N/A</v>
      </c>
      <c r="EE52" s="179" t="e">
        <f t="shared" si="254"/>
        <v>#N/A</v>
      </c>
      <c r="EF52" s="179" t="e">
        <f t="shared" si="255"/>
        <v>#N/A</v>
      </c>
      <c r="EG52" s="179" t="e">
        <f t="shared" si="256"/>
        <v>#N/A</v>
      </c>
      <c r="EH52" s="179" t="e">
        <f t="shared" si="257"/>
        <v>#N/A</v>
      </c>
      <c r="EI52" s="179" t="e">
        <f t="shared" si="258"/>
        <v>#N/A</v>
      </c>
      <c r="EJ52" s="179" t="e">
        <f t="shared" si="259"/>
        <v>#N/A</v>
      </c>
      <c r="EK52" s="179" t="e">
        <f t="shared" si="260"/>
        <v>#N/A</v>
      </c>
      <c r="EL52" s="179" t="e">
        <f t="shared" si="261"/>
        <v>#N/A</v>
      </c>
      <c r="EM52" s="179" t="e">
        <f t="shared" si="262"/>
        <v>#N/A</v>
      </c>
      <c r="EN52" s="179" t="e">
        <f t="shared" si="263"/>
        <v>#N/A</v>
      </c>
      <c r="EO52" s="179" t="e">
        <f t="shared" si="264"/>
        <v>#N/A</v>
      </c>
      <c r="EP52" s="179" t="e">
        <f t="shared" si="265"/>
        <v>#N/A</v>
      </c>
      <c r="EQ52" s="179" t="e">
        <f t="shared" si="266"/>
        <v>#N/A</v>
      </c>
      <c r="ER52" s="179" t="e">
        <f t="shared" si="267"/>
        <v>#N/A</v>
      </c>
      <c r="ES52" s="179" t="e">
        <f t="shared" si="268"/>
        <v>#N/A</v>
      </c>
      <c r="ET52" s="179" t="e">
        <f t="shared" si="269"/>
        <v>#N/A</v>
      </c>
      <c r="EU52" s="179" t="e">
        <f t="shared" si="270"/>
        <v>#N/A</v>
      </c>
      <c r="EV52" s="179" t="e">
        <f t="shared" si="271"/>
        <v>#N/A</v>
      </c>
      <c r="EW52" s="179" t="e">
        <f t="shared" si="272"/>
        <v>#N/A</v>
      </c>
      <c r="EX52" s="179" t="e">
        <f t="shared" si="273"/>
        <v>#N/A</v>
      </c>
      <c r="EY52" s="179" t="e">
        <f t="shared" si="274"/>
        <v>#N/A</v>
      </c>
      <c r="EZ52" s="179" t="e">
        <f t="shared" si="275"/>
        <v>#N/A</v>
      </c>
      <c r="FA52" s="179" t="e">
        <f t="shared" si="276"/>
        <v>#N/A</v>
      </c>
      <c r="FB52" s="179" t="e">
        <f t="shared" si="277"/>
        <v>#N/A</v>
      </c>
      <c r="FC52" s="179" t="e">
        <f t="shared" si="278"/>
        <v>#N/A</v>
      </c>
      <c r="FD52" s="179" t="e">
        <f t="shared" si="279"/>
        <v>#N/A</v>
      </c>
      <c r="FE52" s="179" t="e">
        <f t="shared" si="280"/>
        <v>#N/A</v>
      </c>
      <c r="FF52" s="179" t="e">
        <f t="shared" si="281"/>
        <v>#N/A</v>
      </c>
      <c r="FG52" s="179" t="e">
        <f t="shared" si="282"/>
        <v>#N/A</v>
      </c>
      <c r="FH52" s="179" t="e">
        <f t="shared" si="283"/>
        <v>#N/A</v>
      </c>
      <c r="FI52" s="179" t="e">
        <f t="shared" si="284"/>
        <v>#N/A</v>
      </c>
      <c r="FJ52" s="179" t="e">
        <f t="shared" si="285"/>
        <v>#N/A</v>
      </c>
      <c r="FK52" s="179" t="e">
        <f t="shared" si="286"/>
        <v>#N/A</v>
      </c>
      <c r="FL52" s="179" t="e">
        <f t="shared" si="287"/>
        <v>#N/A</v>
      </c>
      <c r="FM52" s="179" t="e">
        <f t="shared" si="288"/>
        <v>#N/A</v>
      </c>
      <c r="FN52" s="179" t="e">
        <f t="shared" si="289"/>
        <v>#N/A</v>
      </c>
      <c r="FO52" s="179" t="e">
        <f t="shared" si="290"/>
        <v>#N/A</v>
      </c>
      <c r="FP52" s="179" t="e">
        <f t="shared" si="291"/>
        <v>#N/A</v>
      </c>
      <c r="FQ52" s="179" t="e">
        <f t="shared" si="292"/>
        <v>#N/A</v>
      </c>
      <c r="FR52" s="179" t="e">
        <f t="shared" si="293"/>
        <v>#N/A</v>
      </c>
      <c r="FS52" s="179" t="e">
        <f t="shared" si="294"/>
        <v>#N/A</v>
      </c>
      <c r="FT52" s="179" t="e">
        <f t="shared" si="295"/>
        <v>#N/A</v>
      </c>
      <c r="FU52" s="179" t="e">
        <f t="shared" si="296"/>
        <v>#N/A</v>
      </c>
      <c r="FV52" s="179" t="e">
        <f t="shared" si="297"/>
        <v>#N/A</v>
      </c>
      <c r="FW52" s="179" t="e">
        <f t="shared" si="298"/>
        <v>#N/A</v>
      </c>
      <c r="FX52" s="179" t="e">
        <f t="shared" si="299"/>
        <v>#N/A</v>
      </c>
      <c r="FY52" s="179" t="e">
        <f t="shared" si="300"/>
        <v>#N/A</v>
      </c>
      <c r="FZ52" s="179" t="e">
        <f t="shared" si="301"/>
        <v>#N/A</v>
      </c>
      <c r="GA52" s="179" t="e">
        <f t="shared" si="302"/>
        <v>#N/A</v>
      </c>
      <c r="GB52" s="179" t="e">
        <f t="shared" si="303"/>
        <v>#N/A</v>
      </c>
      <c r="GC52" s="179" t="e">
        <f t="shared" si="304"/>
        <v>#N/A</v>
      </c>
      <c r="GD52" s="179" t="e">
        <f t="shared" si="305"/>
        <v>#N/A</v>
      </c>
      <c r="GE52" s="179" t="e">
        <f t="shared" si="306"/>
        <v>#N/A</v>
      </c>
      <c r="GF52" s="179" t="e">
        <f t="shared" si="307"/>
        <v>#N/A</v>
      </c>
      <c r="GG52" s="179" t="e">
        <f t="shared" si="308"/>
        <v>#N/A</v>
      </c>
      <c r="GH52" s="179" t="e">
        <f t="shared" si="309"/>
        <v>#N/A</v>
      </c>
      <c r="GI52" s="179" t="e">
        <f t="shared" si="310"/>
        <v>#N/A</v>
      </c>
      <c r="GJ52" s="179" t="e">
        <f t="shared" si="311"/>
        <v>#N/A</v>
      </c>
      <c r="GK52" s="179" t="e">
        <f t="shared" si="312"/>
        <v>#N/A</v>
      </c>
      <c r="GL52" s="179" t="e">
        <f t="shared" si="313"/>
        <v>#N/A</v>
      </c>
      <c r="GM52" s="179" t="e">
        <f t="shared" si="314"/>
        <v>#N/A</v>
      </c>
      <c r="GN52" s="179" t="e">
        <f t="shared" si="315"/>
        <v>#N/A</v>
      </c>
      <c r="GO52" s="179" t="e">
        <f t="shared" si="316"/>
        <v>#N/A</v>
      </c>
      <c r="GP52" s="179" t="e">
        <f t="shared" si="317"/>
        <v>#N/A</v>
      </c>
      <c r="GQ52" s="179" t="e">
        <f t="shared" si="318"/>
        <v>#N/A</v>
      </c>
      <c r="GR52" s="179" t="e">
        <f t="shared" si="319"/>
        <v>#N/A</v>
      </c>
      <c r="GS52" s="179" t="e">
        <f t="shared" si="320"/>
        <v>#N/A</v>
      </c>
      <c r="GT52" s="179" t="e">
        <f t="shared" si="321"/>
        <v>#N/A</v>
      </c>
      <c r="GU52" s="179" t="e">
        <f t="shared" si="322"/>
        <v>#N/A</v>
      </c>
      <c r="GV52" s="179" t="e">
        <f t="shared" si="323"/>
        <v>#N/A</v>
      </c>
      <c r="GW52" s="179" t="e">
        <f t="shared" si="324"/>
        <v>#N/A</v>
      </c>
      <c r="GX52" s="179" t="e">
        <f t="shared" si="325"/>
        <v>#N/A</v>
      </c>
      <c r="GY52" s="179" t="e">
        <f t="shared" si="326"/>
        <v>#N/A</v>
      </c>
      <c r="GZ52" s="179" t="e">
        <f t="shared" si="327"/>
        <v>#N/A</v>
      </c>
      <c r="HA52" s="179" t="e">
        <f t="shared" si="328"/>
        <v>#N/A</v>
      </c>
      <c r="HB52" s="179" t="e">
        <f t="shared" si="329"/>
        <v>#N/A</v>
      </c>
      <c r="HC52" s="179" t="e">
        <f t="shared" si="330"/>
        <v>#N/A</v>
      </c>
      <c r="HD52" s="179" t="e">
        <f t="shared" si="331"/>
        <v>#N/A</v>
      </c>
      <c r="HE52" s="179" t="e">
        <f t="shared" si="332"/>
        <v>#N/A</v>
      </c>
      <c r="HF52" s="179" t="e">
        <f t="shared" si="333"/>
        <v>#N/A</v>
      </c>
      <c r="HG52" s="179" t="e">
        <f t="shared" si="334"/>
        <v>#N/A</v>
      </c>
      <c r="HH52" s="179" t="e">
        <f t="shared" si="335"/>
        <v>#N/A</v>
      </c>
      <c r="HI52" s="179" t="e">
        <f t="shared" si="336"/>
        <v>#N/A</v>
      </c>
      <c r="HJ52" s="179" t="e">
        <f t="shared" si="337"/>
        <v>#N/A</v>
      </c>
      <c r="HK52" s="179" t="e">
        <f t="shared" si="338"/>
        <v>#N/A</v>
      </c>
      <c r="HL52" s="179" t="e">
        <f t="shared" si="339"/>
        <v>#N/A</v>
      </c>
      <c r="HM52" s="179" t="e">
        <f t="shared" si="340"/>
        <v>#N/A</v>
      </c>
      <c r="HN52" s="179" t="e">
        <f t="shared" si="341"/>
        <v>#N/A</v>
      </c>
      <c r="HO52" s="179" t="e">
        <f t="shared" si="342"/>
        <v>#N/A</v>
      </c>
    </row>
    <row r="53" spans="1:223" hidden="1" x14ac:dyDescent="0.25">
      <c r="A53" s="4">
        <v>50</v>
      </c>
      <c r="B53" s="103"/>
      <c r="C53" s="103"/>
      <c r="D53" s="103"/>
      <c r="E53" s="38" t="str">
        <f t="shared" si="8"/>
        <v/>
      </c>
      <c r="F53" s="38" t="str">
        <f t="shared" si="9"/>
        <v/>
      </c>
      <c r="G53" s="81" t="str">
        <f t="shared" si="10"/>
        <v/>
      </c>
      <c r="H53" s="24"/>
      <c r="I53" s="61"/>
      <c r="J53" s="82" t="str">
        <f>IF(AND(B53&gt;0,C53&gt;0,D53&gt;0,NOT(ISBLANK(H53))),(D53-B53)*VLOOKUP(H53,VLookups!$A$2:$B$8,2,FALSE),"")</f>
        <v/>
      </c>
      <c r="K53" s="83" t="str">
        <f t="shared" si="11"/>
        <v/>
      </c>
      <c r="L53" s="103"/>
      <c r="M53" s="34" t="str">
        <f>IF(AND(L53&gt;0,C53&gt;0,J53&gt;0,NOT(ISBLANK(H53))),ABS(VLOOKUP($L$1,VLookups!$A$38:$B$39,2,FALSE)-_xlfn.NORM.DIST(L53,G53,J53,TRUE)),"")</f>
        <v/>
      </c>
      <c r="N53" s="102" t="str">
        <f>IF(AND($B53&gt;0,$C53&gt;0,$D53&gt;0,NOT(ISBLANK($H53))),_xlfn.NORM.INV(ABS(VLOOKUP($L$1,VLookups!$A$38:$B$39,2,FALSE)-N$3),$G53,$J53),"")</f>
        <v/>
      </c>
      <c r="O53" s="101" t="str">
        <f>IF(AND($B53&gt;0,$C53&gt;0,$D53&gt;0,NOT(ISBLANK($H53))),_xlfn.NORM.INV(ABS(VLOOKUP($L$1,VLookups!$A$38:$B$39,2,FALSE)-O$3),$G53,$J53),"")</f>
        <v/>
      </c>
      <c r="P53" s="102" t="str">
        <f>IF(AND($B53&gt;0,$C53&gt;0,$D53&gt;0,NOT(ISBLANK($H53))),_xlfn.NORM.INV(ABS(VLOOKUP($L$1,VLookups!$A$38:$B$39,2,FALSE)-P$3),$G53,$J53),"")</f>
        <v/>
      </c>
      <c r="Q53" s="101" t="str">
        <f>IF(AND($B53&gt;0,$C53&gt;0,$D53&gt;0,NOT(ISBLANK($H53))),_xlfn.NORM.INV(ABS(VLOOKUP($L$1,VLookups!$A$38:$B$39,2,FALSE)-Q$3),$G53,$J53),"")</f>
        <v/>
      </c>
      <c r="R53" s="102" t="str">
        <f>IF(AND($B53&gt;0,$C53&gt;0,$D53&gt;0,NOT(ISBLANK($H53))),_xlfn.NORM.INV(ABS(VLOOKUP($L$1,VLookups!$A$38:$B$39,2,FALSE)-R$3),$G53,$J53),"")</f>
        <v/>
      </c>
      <c r="S53" s="101" t="str">
        <f>IF(AND($B53&gt;0,$C53&gt;0,$D53&gt;0,NOT(ISBLANK($H53))),_xlfn.NORM.INV(ABS(VLOOKUP($L$1,VLookups!$A$38:$B$39,2,FALSE)-S$3),$G53,$J53),"")</f>
        <v/>
      </c>
      <c r="T53" s="5"/>
      <c r="U53" s="178" t="str">
        <f t="shared" si="12"/>
        <v/>
      </c>
      <c r="V53" s="52" t="str">
        <f t="shared" si="343"/>
        <v/>
      </c>
      <c r="W53" s="52" t="str">
        <f t="shared" si="343"/>
        <v/>
      </c>
      <c r="X53" s="52" t="str">
        <f t="shared" si="343"/>
        <v/>
      </c>
      <c r="Y53" s="52" t="str">
        <f t="shared" si="343"/>
        <v/>
      </c>
      <c r="Z53" s="52" t="str">
        <f t="shared" si="343"/>
        <v/>
      </c>
      <c r="AA53" s="52" t="str">
        <f t="shared" si="343"/>
        <v/>
      </c>
      <c r="AB53" s="52" t="str">
        <f t="shared" si="343"/>
        <v/>
      </c>
      <c r="AC53" s="52" t="str">
        <f t="shared" si="343"/>
        <v/>
      </c>
      <c r="AD53" s="52" t="str">
        <f t="shared" si="343"/>
        <v/>
      </c>
      <c r="AE53" s="52" t="str">
        <f t="shared" si="343"/>
        <v/>
      </c>
      <c r="AF53" s="52" t="str">
        <f t="shared" si="343"/>
        <v/>
      </c>
      <c r="AG53" s="52" t="str">
        <f t="shared" si="343"/>
        <v/>
      </c>
      <c r="AH53" s="52" t="str">
        <f t="shared" si="343"/>
        <v/>
      </c>
      <c r="AI53" s="52" t="str">
        <f t="shared" si="343"/>
        <v/>
      </c>
      <c r="AJ53" s="52" t="str">
        <f t="shared" si="343"/>
        <v/>
      </c>
      <c r="AK53" s="52" t="str">
        <f t="shared" si="343"/>
        <v/>
      </c>
      <c r="AL53" s="52" t="str">
        <f t="shared" si="343"/>
        <v/>
      </c>
      <c r="AM53" s="52" t="str">
        <f t="shared" si="343"/>
        <v/>
      </c>
      <c r="AN53" s="52" t="str">
        <f t="shared" si="343"/>
        <v/>
      </c>
      <c r="AO53" s="52" t="str">
        <f t="shared" si="343"/>
        <v/>
      </c>
      <c r="AP53" s="52" t="str">
        <f t="shared" si="14"/>
        <v/>
      </c>
      <c r="AQ53" s="52" t="str">
        <f t="shared" ref="AQ53:DB56" si="350">IF(ISNONTEXT($U53),AP53+$U53,"")</f>
        <v/>
      </c>
      <c r="AR53" s="52" t="str">
        <f t="shared" si="350"/>
        <v/>
      </c>
      <c r="AS53" s="52" t="str">
        <f t="shared" si="350"/>
        <v/>
      </c>
      <c r="AT53" s="52" t="str">
        <f t="shared" si="350"/>
        <v/>
      </c>
      <c r="AU53" s="52" t="str">
        <f t="shared" si="350"/>
        <v/>
      </c>
      <c r="AV53" s="52" t="str">
        <f t="shared" si="350"/>
        <v/>
      </c>
      <c r="AW53" s="52" t="str">
        <f t="shared" si="350"/>
        <v/>
      </c>
      <c r="AX53" s="52" t="str">
        <f t="shared" si="350"/>
        <v/>
      </c>
      <c r="AY53" s="52" t="str">
        <f t="shared" si="350"/>
        <v/>
      </c>
      <c r="AZ53" s="52" t="str">
        <f t="shared" si="350"/>
        <v/>
      </c>
      <c r="BA53" s="52" t="str">
        <f t="shared" si="350"/>
        <v/>
      </c>
      <c r="BB53" s="52" t="str">
        <f t="shared" si="350"/>
        <v/>
      </c>
      <c r="BC53" s="52" t="str">
        <f t="shared" si="350"/>
        <v/>
      </c>
      <c r="BD53" s="52" t="str">
        <f t="shared" si="350"/>
        <v/>
      </c>
      <c r="BE53" s="52" t="str">
        <f t="shared" si="350"/>
        <v/>
      </c>
      <c r="BF53" s="52" t="str">
        <f t="shared" si="350"/>
        <v/>
      </c>
      <c r="BG53" s="52" t="str">
        <f t="shared" si="350"/>
        <v/>
      </c>
      <c r="BH53" s="52" t="str">
        <f t="shared" si="350"/>
        <v/>
      </c>
      <c r="BI53" s="52" t="str">
        <f t="shared" si="350"/>
        <v/>
      </c>
      <c r="BJ53" s="52" t="str">
        <f t="shared" si="350"/>
        <v/>
      </c>
      <c r="BK53" s="52" t="str">
        <f t="shared" si="350"/>
        <v/>
      </c>
      <c r="BL53" s="52" t="str">
        <f t="shared" si="350"/>
        <v/>
      </c>
      <c r="BM53" s="52" t="str">
        <f t="shared" si="350"/>
        <v/>
      </c>
      <c r="BN53" s="52" t="str">
        <f t="shared" si="350"/>
        <v/>
      </c>
      <c r="BO53" s="52" t="str">
        <f t="shared" si="350"/>
        <v/>
      </c>
      <c r="BP53" s="52" t="str">
        <f t="shared" si="350"/>
        <v/>
      </c>
      <c r="BQ53" s="52" t="str">
        <f t="shared" si="350"/>
        <v/>
      </c>
      <c r="BR53" s="52" t="str">
        <f t="shared" si="350"/>
        <v/>
      </c>
      <c r="BS53" s="52" t="str">
        <f t="shared" si="350"/>
        <v/>
      </c>
      <c r="BT53" s="52" t="str">
        <f t="shared" si="350"/>
        <v/>
      </c>
      <c r="BU53" s="52" t="str">
        <f t="shared" si="350"/>
        <v/>
      </c>
      <c r="BV53" s="52" t="str">
        <f t="shared" si="350"/>
        <v/>
      </c>
      <c r="BW53" s="52" t="str">
        <f t="shared" si="350"/>
        <v/>
      </c>
      <c r="BX53" s="52" t="str">
        <f t="shared" si="350"/>
        <v/>
      </c>
      <c r="BY53" s="52" t="str">
        <f t="shared" si="350"/>
        <v/>
      </c>
      <c r="BZ53" s="52" t="str">
        <f t="shared" si="350"/>
        <v/>
      </c>
      <c r="CA53" s="52" t="str">
        <f t="shared" si="350"/>
        <v/>
      </c>
      <c r="CB53" s="52" t="str">
        <f t="shared" si="350"/>
        <v/>
      </c>
      <c r="CC53" s="52" t="str">
        <f t="shared" si="350"/>
        <v/>
      </c>
      <c r="CD53" s="52" t="str">
        <f t="shared" si="350"/>
        <v/>
      </c>
      <c r="CE53" s="52" t="str">
        <f t="shared" si="350"/>
        <v/>
      </c>
      <c r="CF53" s="52" t="str">
        <f t="shared" si="350"/>
        <v/>
      </c>
      <c r="CG53" s="52" t="str">
        <f t="shared" si="350"/>
        <v/>
      </c>
      <c r="CH53" s="52" t="str">
        <f t="shared" si="350"/>
        <v/>
      </c>
      <c r="CI53" s="52" t="str">
        <f t="shared" si="350"/>
        <v/>
      </c>
      <c r="CJ53" s="52" t="str">
        <f t="shared" si="350"/>
        <v/>
      </c>
      <c r="CK53" s="52" t="str">
        <f t="shared" si="350"/>
        <v/>
      </c>
      <c r="CL53" s="52" t="str">
        <f t="shared" si="350"/>
        <v/>
      </c>
      <c r="CM53" s="52" t="str">
        <f t="shared" si="350"/>
        <v/>
      </c>
      <c r="CN53" s="52" t="str">
        <f t="shared" si="350"/>
        <v/>
      </c>
      <c r="CO53" s="52" t="str">
        <f t="shared" si="350"/>
        <v/>
      </c>
      <c r="CP53" s="52" t="str">
        <f t="shared" si="350"/>
        <v/>
      </c>
      <c r="CQ53" s="52" t="str">
        <f t="shared" si="350"/>
        <v/>
      </c>
      <c r="CR53" s="52" t="str">
        <f t="shared" si="350"/>
        <v/>
      </c>
      <c r="CS53" s="52" t="str">
        <f t="shared" si="350"/>
        <v/>
      </c>
      <c r="CT53" s="52" t="str">
        <f t="shared" si="350"/>
        <v/>
      </c>
      <c r="CU53" s="52" t="str">
        <f t="shared" si="350"/>
        <v/>
      </c>
      <c r="CV53" s="52" t="str">
        <f t="shared" si="350"/>
        <v/>
      </c>
      <c r="CW53" s="52" t="str">
        <f t="shared" si="350"/>
        <v/>
      </c>
      <c r="CX53" s="52" t="str">
        <f t="shared" si="350"/>
        <v/>
      </c>
      <c r="CY53" s="52" t="str">
        <f t="shared" si="350"/>
        <v/>
      </c>
      <c r="CZ53" s="52" t="str">
        <f t="shared" si="350"/>
        <v/>
      </c>
      <c r="DA53" s="52" t="str">
        <f t="shared" si="350"/>
        <v/>
      </c>
      <c r="DB53" s="52" t="str">
        <f t="shared" si="350"/>
        <v/>
      </c>
      <c r="DC53" s="52" t="str">
        <f t="shared" si="349"/>
        <v/>
      </c>
      <c r="DD53" s="52" t="str">
        <f t="shared" si="349"/>
        <v/>
      </c>
      <c r="DE53" s="52" t="str">
        <f t="shared" si="349"/>
        <v/>
      </c>
      <c r="DF53" s="52" t="str">
        <f t="shared" si="349"/>
        <v/>
      </c>
      <c r="DG53" s="52" t="str">
        <f t="shared" si="349"/>
        <v/>
      </c>
      <c r="DH53" s="52" t="str">
        <f t="shared" si="349"/>
        <v/>
      </c>
      <c r="DI53" s="52" t="str">
        <f t="shared" si="349"/>
        <v/>
      </c>
      <c r="DJ53" s="52" t="str">
        <f t="shared" si="349"/>
        <v/>
      </c>
      <c r="DK53" s="52" t="str">
        <f t="shared" si="349"/>
        <v/>
      </c>
      <c r="DL53" s="52" t="str">
        <f t="shared" si="349"/>
        <v/>
      </c>
      <c r="DM53" s="52" t="str">
        <f t="shared" si="349"/>
        <v/>
      </c>
      <c r="DN53" s="52" t="str">
        <f t="shared" si="349"/>
        <v/>
      </c>
      <c r="DO53" s="52" t="str">
        <f t="shared" si="349"/>
        <v/>
      </c>
      <c r="DP53" s="52" t="str">
        <f t="shared" si="349"/>
        <v/>
      </c>
      <c r="DQ53" s="52" t="str">
        <f t="shared" si="349"/>
        <v/>
      </c>
      <c r="DR53" s="52" t="str">
        <f t="shared" si="349"/>
        <v/>
      </c>
      <c r="DS53" s="179" t="e">
        <f t="shared" si="242"/>
        <v>#N/A</v>
      </c>
      <c r="DT53" s="179" t="e">
        <f t="shared" si="243"/>
        <v>#N/A</v>
      </c>
      <c r="DU53" s="179" t="e">
        <f t="shared" si="244"/>
        <v>#N/A</v>
      </c>
      <c r="DV53" s="179" t="e">
        <f t="shared" si="245"/>
        <v>#N/A</v>
      </c>
      <c r="DW53" s="179" t="e">
        <f t="shared" si="246"/>
        <v>#N/A</v>
      </c>
      <c r="DX53" s="179" t="e">
        <f t="shared" si="247"/>
        <v>#N/A</v>
      </c>
      <c r="DY53" s="179" t="e">
        <f t="shared" si="248"/>
        <v>#N/A</v>
      </c>
      <c r="DZ53" s="179" t="e">
        <f t="shared" si="249"/>
        <v>#N/A</v>
      </c>
      <c r="EA53" s="179" t="e">
        <f t="shared" si="250"/>
        <v>#N/A</v>
      </c>
      <c r="EB53" s="179" t="e">
        <f t="shared" si="251"/>
        <v>#N/A</v>
      </c>
      <c r="EC53" s="179" t="e">
        <f t="shared" si="252"/>
        <v>#N/A</v>
      </c>
      <c r="ED53" s="179" t="e">
        <f t="shared" si="253"/>
        <v>#N/A</v>
      </c>
      <c r="EE53" s="179" t="e">
        <f t="shared" si="254"/>
        <v>#N/A</v>
      </c>
      <c r="EF53" s="179" t="e">
        <f t="shared" si="255"/>
        <v>#N/A</v>
      </c>
      <c r="EG53" s="179" t="e">
        <f t="shared" si="256"/>
        <v>#N/A</v>
      </c>
      <c r="EH53" s="179" t="e">
        <f t="shared" si="257"/>
        <v>#N/A</v>
      </c>
      <c r="EI53" s="179" t="e">
        <f t="shared" si="258"/>
        <v>#N/A</v>
      </c>
      <c r="EJ53" s="179" t="e">
        <f t="shared" si="259"/>
        <v>#N/A</v>
      </c>
      <c r="EK53" s="179" t="e">
        <f t="shared" si="260"/>
        <v>#N/A</v>
      </c>
      <c r="EL53" s="179" t="e">
        <f t="shared" si="261"/>
        <v>#N/A</v>
      </c>
      <c r="EM53" s="179" t="e">
        <f t="shared" si="262"/>
        <v>#N/A</v>
      </c>
      <c r="EN53" s="179" t="e">
        <f t="shared" si="263"/>
        <v>#N/A</v>
      </c>
      <c r="EO53" s="179" t="e">
        <f t="shared" si="264"/>
        <v>#N/A</v>
      </c>
      <c r="EP53" s="179" t="e">
        <f t="shared" si="265"/>
        <v>#N/A</v>
      </c>
      <c r="EQ53" s="179" t="e">
        <f t="shared" si="266"/>
        <v>#N/A</v>
      </c>
      <c r="ER53" s="179" t="e">
        <f t="shared" si="267"/>
        <v>#N/A</v>
      </c>
      <c r="ES53" s="179" t="e">
        <f t="shared" si="268"/>
        <v>#N/A</v>
      </c>
      <c r="ET53" s="179" t="e">
        <f t="shared" si="269"/>
        <v>#N/A</v>
      </c>
      <c r="EU53" s="179" t="e">
        <f t="shared" si="270"/>
        <v>#N/A</v>
      </c>
      <c r="EV53" s="179" t="e">
        <f t="shared" si="271"/>
        <v>#N/A</v>
      </c>
      <c r="EW53" s="179" t="e">
        <f t="shared" si="272"/>
        <v>#N/A</v>
      </c>
      <c r="EX53" s="179" t="e">
        <f t="shared" si="273"/>
        <v>#N/A</v>
      </c>
      <c r="EY53" s="179" t="e">
        <f t="shared" si="274"/>
        <v>#N/A</v>
      </c>
      <c r="EZ53" s="179" t="e">
        <f t="shared" si="275"/>
        <v>#N/A</v>
      </c>
      <c r="FA53" s="179" t="e">
        <f t="shared" si="276"/>
        <v>#N/A</v>
      </c>
      <c r="FB53" s="179" t="e">
        <f t="shared" si="277"/>
        <v>#N/A</v>
      </c>
      <c r="FC53" s="179" t="e">
        <f t="shared" si="278"/>
        <v>#N/A</v>
      </c>
      <c r="FD53" s="179" t="e">
        <f t="shared" si="279"/>
        <v>#N/A</v>
      </c>
      <c r="FE53" s="179" t="e">
        <f t="shared" si="280"/>
        <v>#N/A</v>
      </c>
      <c r="FF53" s="179" t="e">
        <f t="shared" si="281"/>
        <v>#N/A</v>
      </c>
      <c r="FG53" s="179" t="e">
        <f t="shared" si="282"/>
        <v>#N/A</v>
      </c>
      <c r="FH53" s="179" t="e">
        <f t="shared" si="283"/>
        <v>#N/A</v>
      </c>
      <c r="FI53" s="179" t="e">
        <f t="shared" si="284"/>
        <v>#N/A</v>
      </c>
      <c r="FJ53" s="179" t="e">
        <f t="shared" si="285"/>
        <v>#N/A</v>
      </c>
      <c r="FK53" s="179" t="e">
        <f t="shared" si="286"/>
        <v>#N/A</v>
      </c>
      <c r="FL53" s="179" t="e">
        <f t="shared" si="287"/>
        <v>#N/A</v>
      </c>
      <c r="FM53" s="179" t="e">
        <f t="shared" si="288"/>
        <v>#N/A</v>
      </c>
      <c r="FN53" s="179" t="e">
        <f t="shared" si="289"/>
        <v>#N/A</v>
      </c>
      <c r="FO53" s="179" t="e">
        <f t="shared" si="290"/>
        <v>#N/A</v>
      </c>
      <c r="FP53" s="179" t="e">
        <f t="shared" si="291"/>
        <v>#N/A</v>
      </c>
      <c r="FQ53" s="179" t="e">
        <f t="shared" si="292"/>
        <v>#N/A</v>
      </c>
      <c r="FR53" s="179" t="e">
        <f t="shared" si="293"/>
        <v>#N/A</v>
      </c>
      <c r="FS53" s="179" t="e">
        <f t="shared" si="294"/>
        <v>#N/A</v>
      </c>
      <c r="FT53" s="179" t="e">
        <f t="shared" si="295"/>
        <v>#N/A</v>
      </c>
      <c r="FU53" s="179" t="e">
        <f t="shared" si="296"/>
        <v>#N/A</v>
      </c>
      <c r="FV53" s="179" t="e">
        <f t="shared" si="297"/>
        <v>#N/A</v>
      </c>
      <c r="FW53" s="179" t="e">
        <f t="shared" si="298"/>
        <v>#N/A</v>
      </c>
      <c r="FX53" s="179" t="e">
        <f t="shared" si="299"/>
        <v>#N/A</v>
      </c>
      <c r="FY53" s="179" t="e">
        <f t="shared" si="300"/>
        <v>#N/A</v>
      </c>
      <c r="FZ53" s="179" t="e">
        <f t="shared" si="301"/>
        <v>#N/A</v>
      </c>
      <c r="GA53" s="179" t="e">
        <f t="shared" si="302"/>
        <v>#N/A</v>
      </c>
      <c r="GB53" s="179" t="e">
        <f t="shared" si="303"/>
        <v>#N/A</v>
      </c>
      <c r="GC53" s="179" t="e">
        <f t="shared" si="304"/>
        <v>#N/A</v>
      </c>
      <c r="GD53" s="179" t="e">
        <f t="shared" si="305"/>
        <v>#N/A</v>
      </c>
      <c r="GE53" s="179" t="e">
        <f t="shared" si="306"/>
        <v>#N/A</v>
      </c>
      <c r="GF53" s="179" t="e">
        <f t="shared" si="307"/>
        <v>#N/A</v>
      </c>
      <c r="GG53" s="179" t="e">
        <f t="shared" si="308"/>
        <v>#N/A</v>
      </c>
      <c r="GH53" s="179" t="e">
        <f t="shared" si="309"/>
        <v>#N/A</v>
      </c>
      <c r="GI53" s="179" t="e">
        <f t="shared" si="310"/>
        <v>#N/A</v>
      </c>
      <c r="GJ53" s="179" t="e">
        <f t="shared" si="311"/>
        <v>#N/A</v>
      </c>
      <c r="GK53" s="179" t="e">
        <f t="shared" si="312"/>
        <v>#N/A</v>
      </c>
      <c r="GL53" s="179" t="e">
        <f t="shared" si="313"/>
        <v>#N/A</v>
      </c>
      <c r="GM53" s="179" t="e">
        <f t="shared" si="314"/>
        <v>#N/A</v>
      </c>
      <c r="GN53" s="179" t="e">
        <f t="shared" si="315"/>
        <v>#N/A</v>
      </c>
      <c r="GO53" s="179" t="e">
        <f t="shared" si="316"/>
        <v>#N/A</v>
      </c>
      <c r="GP53" s="179" t="e">
        <f t="shared" si="317"/>
        <v>#N/A</v>
      </c>
      <c r="GQ53" s="179" t="e">
        <f t="shared" si="318"/>
        <v>#N/A</v>
      </c>
      <c r="GR53" s="179" t="e">
        <f t="shared" si="319"/>
        <v>#N/A</v>
      </c>
      <c r="GS53" s="179" t="e">
        <f t="shared" si="320"/>
        <v>#N/A</v>
      </c>
      <c r="GT53" s="179" t="e">
        <f t="shared" si="321"/>
        <v>#N/A</v>
      </c>
      <c r="GU53" s="179" t="e">
        <f t="shared" si="322"/>
        <v>#N/A</v>
      </c>
      <c r="GV53" s="179" t="e">
        <f t="shared" si="323"/>
        <v>#N/A</v>
      </c>
      <c r="GW53" s="179" t="e">
        <f t="shared" si="324"/>
        <v>#N/A</v>
      </c>
      <c r="GX53" s="179" t="e">
        <f t="shared" si="325"/>
        <v>#N/A</v>
      </c>
      <c r="GY53" s="179" t="e">
        <f t="shared" si="326"/>
        <v>#N/A</v>
      </c>
      <c r="GZ53" s="179" t="e">
        <f t="shared" si="327"/>
        <v>#N/A</v>
      </c>
      <c r="HA53" s="179" t="e">
        <f t="shared" si="328"/>
        <v>#N/A</v>
      </c>
      <c r="HB53" s="179" t="e">
        <f t="shared" si="329"/>
        <v>#N/A</v>
      </c>
      <c r="HC53" s="179" t="e">
        <f t="shared" si="330"/>
        <v>#N/A</v>
      </c>
      <c r="HD53" s="179" t="e">
        <f t="shared" si="331"/>
        <v>#N/A</v>
      </c>
      <c r="HE53" s="179" t="e">
        <f t="shared" si="332"/>
        <v>#N/A</v>
      </c>
      <c r="HF53" s="179" t="e">
        <f t="shared" si="333"/>
        <v>#N/A</v>
      </c>
      <c r="HG53" s="179" t="e">
        <f t="shared" si="334"/>
        <v>#N/A</v>
      </c>
      <c r="HH53" s="179" t="e">
        <f t="shared" si="335"/>
        <v>#N/A</v>
      </c>
      <c r="HI53" s="179" t="e">
        <f t="shared" si="336"/>
        <v>#N/A</v>
      </c>
      <c r="HJ53" s="179" t="e">
        <f t="shared" si="337"/>
        <v>#N/A</v>
      </c>
      <c r="HK53" s="179" t="e">
        <f t="shared" si="338"/>
        <v>#N/A</v>
      </c>
      <c r="HL53" s="179" t="e">
        <f t="shared" si="339"/>
        <v>#N/A</v>
      </c>
      <c r="HM53" s="179" t="e">
        <f t="shared" si="340"/>
        <v>#N/A</v>
      </c>
      <c r="HN53" s="179" t="e">
        <f t="shared" si="341"/>
        <v>#N/A</v>
      </c>
      <c r="HO53" s="179" t="e">
        <f t="shared" si="342"/>
        <v>#N/A</v>
      </c>
    </row>
    <row r="54" spans="1:223" hidden="1" x14ac:dyDescent="0.25">
      <c r="A54" s="4">
        <v>51</v>
      </c>
      <c r="B54" s="103"/>
      <c r="C54" s="103"/>
      <c r="D54" s="103"/>
      <c r="E54" s="38" t="str">
        <f t="shared" si="8"/>
        <v/>
      </c>
      <c r="F54" s="38" t="str">
        <f t="shared" si="9"/>
        <v/>
      </c>
      <c r="G54" s="81" t="str">
        <f t="shared" si="10"/>
        <v/>
      </c>
      <c r="H54" s="24"/>
      <c r="I54" s="61"/>
      <c r="J54" s="82" t="str">
        <f>IF(AND(B54&gt;0,C54&gt;0,D54&gt;0,NOT(ISBLANK(H54))),(D54-B54)*VLOOKUP(H54,VLookups!$A$2:$B$8,2,FALSE),"")</f>
        <v/>
      </c>
      <c r="K54" s="83" t="str">
        <f t="shared" si="11"/>
        <v/>
      </c>
      <c r="L54" s="103"/>
      <c r="M54" s="34" t="str">
        <f>IF(AND(L54&gt;0,C54&gt;0,J54&gt;0,NOT(ISBLANK(H54))),ABS(VLOOKUP($L$1,VLookups!$A$38:$B$39,2,FALSE)-_xlfn.NORM.DIST(L54,G54,J54,TRUE)),"")</f>
        <v/>
      </c>
      <c r="N54" s="102" t="str">
        <f>IF(AND($B54&gt;0,$C54&gt;0,$D54&gt;0,NOT(ISBLANK($H54))),_xlfn.NORM.INV(ABS(VLOOKUP($L$1,VLookups!$A$38:$B$39,2,FALSE)-N$3),$G54,$J54),"")</f>
        <v/>
      </c>
      <c r="O54" s="101" t="str">
        <f>IF(AND($B54&gt;0,$C54&gt;0,$D54&gt;0,NOT(ISBLANK($H54))),_xlfn.NORM.INV(ABS(VLOOKUP($L$1,VLookups!$A$38:$B$39,2,FALSE)-O$3),$G54,$J54),"")</f>
        <v/>
      </c>
      <c r="P54" s="102" t="str">
        <f>IF(AND($B54&gt;0,$C54&gt;0,$D54&gt;0,NOT(ISBLANK($H54))),_xlfn.NORM.INV(ABS(VLOOKUP($L$1,VLookups!$A$38:$B$39,2,FALSE)-P$3),$G54,$J54),"")</f>
        <v/>
      </c>
      <c r="Q54" s="101" t="str">
        <f>IF(AND($B54&gt;0,$C54&gt;0,$D54&gt;0,NOT(ISBLANK($H54))),_xlfn.NORM.INV(ABS(VLOOKUP($L$1,VLookups!$A$38:$B$39,2,FALSE)-Q$3),$G54,$J54),"")</f>
        <v/>
      </c>
      <c r="R54" s="102" t="str">
        <f>IF(AND($B54&gt;0,$C54&gt;0,$D54&gt;0,NOT(ISBLANK($H54))),_xlfn.NORM.INV(ABS(VLOOKUP($L$1,VLookups!$A$38:$B$39,2,FALSE)-R$3),$G54,$J54),"")</f>
        <v/>
      </c>
      <c r="S54" s="101" t="str">
        <f>IF(AND($B54&gt;0,$C54&gt;0,$D54&gt;0,NOT(ISBLANK($H54))),_xlfn.NORM.INV(ABS(VLOOKUP($L$1,VLookups!$A$38:$B$39,2,FALSE)-S$3),$G54,$J54),"")</f>
        <v/>
      </c>
      <c r="T54" s="5"/>
      <c r="U54" s="178" t="str">
        <f t="shared" si="12"/>
        <v/>
      </c>
      <c r="V54" s="52" t="str">
        <f t="shared" si="343"/>
        <v/>
      </c>
      <c r="W54" s="52" t="str">
        <f t="shared" si="343"/>
        <v/>
      </c>
      <c r="X54" s="52" t="str">
        <f t="shared" si="343"/>
        <v/>
      </c>
      <c r="Y54" s="52" t="str">
        <f t="shared" si="343"/>
        <v/>
      </c>
      <c r="Z54" s="52" t="str">
        <f t="shared" si="343"/>
        <v/>
      </c>
      <c r="AA54" s="52" t="str">
        <f t="shared" si="343"/>
        <v/>
      </c>
      <c r="AB54" s="52" t="str">
        <f t="shared" si="343"/>
        <v/>
      </c>
      <c r="AC54" s="52" t="str">
        <f t="shared" si="343"/>
        <v/>
      </c>
      <c r="AD54" s="52" t="str">
        <f t="shared" si="343"/>
        <v/>
      </c>
      <c r="AE54" s="52" t="str">
        <f t="shared" si="343"/>
        <v/>
      </c>
      <c r="AF54" s="52" t="str">
        <f t="shared" si="343"/>
        <v/>
      </c>
      <c r="AG54" s="52" t="str">
        <f t="shared" si="343"/>
        <v/>
      </c>
      <c r="AH54" s="52" t="str">
        <f t="shared" si="343"/>
        <v/>
      </c>
      <c r="AI54" s="52" t="str">
        <f t="shared" si="343"/>
        <v/>
      </c>
      <c r="AJ54" s="52" t="str">
        <f t="shared" si="343"/>
        <v/>
      </c>
      <c r="AK54" s="52" t="str">
        <f t="shared" si="343"/>
        <v/>
      </c>
      <c r="AL54" s="52" t="str">
        <f t="shared" si="343"/>
        <v/>
      </c>
      <c r="AM54" s="52" t="str">
        <f t="shared" si="343"/>
        <v/>
      </c>
      <c r="AN54" s="52" t="str">
        <f t="shared" si="343"/>
        <v/>
      </c>
      <c r="AO54" s="52" t="str">
        <f t="shared" si="343"/>
        <v/>
      </c>
      <c r="AP54" s="52" t="str">
        <f t="shared" si="14"/>
        <v/>
      </c>
      <c r="AQ54" s="52" t="str">
        <f t="shared" si="350"/>
        <v/>
      </c>
      <c r="AR54" s="52" t="str">
        <f t="shared" si="350"/>
        <v/>
      </c>
      <c r="AS54" s="52" t="str">
        <f t="shared" si="350"/>
        <v/>
      </c>
      <c r="AT54" s="52" t="str">
        <f t="shared" si="350"/>
        <v/>
      </c>
      <c r="AU54" s="52" t="str">
        <f t="shared" si="350"/>
        <v/>
      </c>
      <c r="AV54" s="52" t="str">
        <f t="shared" si="350"/>
        <v/>
      </c>
      <c r="AW54" s="52" t="str">
        <f t="shared" si="350"/>
        <v/>
      </c>
      <c r="AX54" s="52" t="str">
        <f t="shared" si="350"/>
        <v/>
      </c>
      <c r="AY54" s="52" t="str">
        <f t="shared" si="350"/>
        <v/>
      </c>
      <c r="AZ54" s="52" t="str">
        <f t="shared" si="350"/>
        <v/>
      </c>
      <c r="BA54" s="52" t="str">
        <f t="shared" si="350"/>
        <v/>
      </c>
      <c r="BB54" s="52" t="str">
        <f t="shared" si="350"/>
        <v/>
      </c>
      <c r="BC54" s="52" t="str">
        <f t="shared" si="350"/>
        <v/>
      </c>
      <c r="BD54" s="52" t="str">
        <f t="shared" si="350"/>
        <v/>
      </c>
      <c r="BE54" s="52" t="str">
        <f t="shared" si="350"/>
        <v/>
      </c>
      <c r="BF54" s="52" t="str">
        <f t="shared" si="350"/>
        <v/>
      </c>
      <c r="BG54" s="52" t="str">
        <f t="shared" si="350"/>
        <v/>
      </c>
      <c r="BH54" s="52" t="str">
        <f t="shared" si="350"/>
        <v/>
      </c>
      <c r="BI54" s="52" t="str">
        <f t="shared" si="350"/>
        <v/>
      </c>
      <c r="BJ54" s="52" t="str">
        <f t="shared" si="350"/>
        <v/>
      </c>
      <c r="BK54" s="52" t="str">
        <f t="shared" si="350"/>
        <v/>
      </c>
      <c r="BL54" s="52" t="str">
        <f t="shared" si="350"/>
        <v/>
      </c>
      <c r="BM54" s="52" t="str">
        <f t="shared" si="350"/>
        <v/>
      </c>
      <c r="BN54" s="52" t="str">
        <f t="shared" si="350"/>
        <v/>
      </c>
      <c r="BO54" s="52" t="str">
        <f t="shared" si="350"/>
        <v/>
      </c>
      <c r="BP54" s="52" t="str">
        <f t="shared" si="350"/>
        <v/>
      </c>
      <c r="BQ54" s="52" t="str">
        <f t="shared" si="350"/>
        <v/>
      </c>
      <c r="BR54" s="52" t="str">
        <f t="shared" si="350"/>
        <v/>
      </c>
      <c r="BS54" s="52" t="str">
        <f t="shared" si="350"/>
        <v/>
      </c>
      <c r="BT54" s="52" t="str">
        <f t="shared" si="350"/>
        <v/>
      </c>
      <c r="BU54" s="52" t="str">
        <f t="shared" si="350"/>
        <v/>
      </c>
      <c r="BV54" s="52" t="str">
        <f t="shared" si="350"/>
        <v/>
      </c>
      <c r="BW54" s="52" t="str">
        <f t="shared" si="350"/>
        <v/>
      </c>
      <c r="BX54" s="52" t="str">
        <f t="shared" si="350"/>
        <v/>
      </c>
      <c r="BY54" s="52" t="str">
        <f t="shared" si="350"/>
        <v/>
      </c>
      <c r="BZ54" s="52" t="str">
        <f t="shared" si="350"/>
        <v/>
      </c>
      <c r="CA54" s="52" t="str">
        <f t="shared" si="350"/>
        <v/>
      </c>
      <c r="CB54" s="52" t="str">
        <f t="shared" si="350"/>
        <v/>
      </c>
      <c r="CC54" s="52" t="str">
        <f t="shared" si="350"/>
        <v/>
      </c>
      <c r="CD54" s="52" t="str">
        <f t="shared" si="350"/>
        <v/>
      </c>
      <c r="CE54" s="52" t="str">
        <f t="shared" si="350"/>
        <v/>
      </c>
      <c r="CF54" s="52" t="str">
        <f t="shared" si="350"/>
        <v/>
      </c>
      <c r="CG54" s="52" t="str">
        <f t="shared" si="350"/>
        <v/>
      </c>
      <c r="CH54" s="52" t="str">
        <f t="shared" si="350"/>
        <v/>
      </c>
      <c r="CI54" s="52" t="str">
        <f t="shared" si="350"/>
        <v/>
      </c>
      <c r="CJ54" s="52" t="str">
        <f t="shared" si="350"/>
        <v/>
      </c>
      <c r="CK54" s="52" t="str">
        <f t="shared" si="350"/>
        <v/>
      </c>
      <c r="CL54" s="52" t="str">
        <f t="shared" si="350"/>
        <v/>
      </c>
      <c r="CM54" s="52" t="str">
        <f t="shared" si="350"/>
        <v/>
      </c>
      <c r="CN54" s="52" t="str">
        <f t="shared" si="350"/>
        <v/>
      </c>
      <c r="CO54" s="52" t="str">
        <f t="shared" si="350"/>
        <v/>
      </c>
      <c r="CP54" s="52" t="str">
        <f t="shared" si="350"/>
        <v/>
      </c>
      <c r="CQ54" s="52" t="str">
        <f t="shared" si="350"/>
        <v/>
      </c>
      <c r="CR54" s="52" t="str">
        <f t="shared" si="350"/>
        <v/>
      </c>
      <c r="CS54" s="52" t="str">
        <f t="shared" si="350"/>
        <v/>
      </c>
      <c r="CT54" s="52" t="str">
        <f t="shared" si="350"/>
        <v/>
      </c>
      <c r="CU54" s="52" t="str">
        <f t="shared" si="350"/>
        <v/>
      </c>
      <c r="CV54" s="52" t="str">
        <f t="shared" si="350"/>
        <v/>
      </c>
      <c r="CW54" s="52" t="str">
        <f t="shared" si="350"/>
        <v/>
      </c>
      <c r="CX54" s="52" t="str">
        <f t="shared" si="350"/>
        <v/>
      </c>
      <c r="CY54" s="52" t="str">
        <f t="shared" si="350"/>
        <v/>
      </c>
      <c r="CZ54" s="52" t="str">
        <f t="shared" si="350"/>
        <v/>
      </c>
      <c r="DA54" s="52" t="str">
        <f t="shared" si="350"/>
        <v/>
      </c>
      <c r="DB54" s="52" t="str">
        <f t="shared" si="350"/>
        <v/>
      </c>
      <c r="DC54" s="52" t="str">
        <f t="shared" si="349"/>
        <v/>
      </c>
      <c r="DD54" s="52" t="str">
        <f t="shared" si="349"/>
        <v/>
      </c>
      <c r="DE54" s="52" t="str">
        <f t="shared" si="349"/>
        <v/>
      </c>
      <c r="DF54" s="52" t="str">
        <f t="shared" si="349"/>
        <v/>
      </c>
      <c r="DG54" s="52" t="str">
        <f t="shared" si="349"/>
        <v/>
      </c>
      <c r="DH54" s="52" t="str">
        <f t="shared" si="349"/>
        <v/>
      </c>
      <c r="DI54" s="52" t="str">
        <f t="shared" si="349"/>
        <v/>
      </c>
      <c r="DJ54" s="52" t="str">
        <f t="shared" si="349"/>
        <v/>
      </c>
      <c r="DK54" s="52" t="str">
        <f t="shared" si="349"/>
        <v/>
      </c>
      <c r="DL54" s="52" t="str">
        <f t="shared" si="349"/>
        <v/>
      </c>
      <c r="DM54" s="52" t="str">
        <f t="shared" si="349"/>
        <v/>
      </c>
      <c r="DN54" s="52" t="str">
        <f t="shared" si="349"/>
        <v/>
      </c>
      <c r="DO54" s="52" t="str">
        <f t="shared" si="349"/>
        <v/>
      </c>
      <c r="DP54" s="52" t="str">
        <f t="shared" si="349"/>
        <v/>
      </c>
      <c r="DQ54" s="52" t="str">
        <f t="shared" si="349"/>
        <v/>
      </c>
      <c r="DR54" s="52" t="str">
        <f t="shared" si="349"/>
        <v/>
      </c>
      <c r="DS54" s="179" t="e">
        <f t="shared" si="242"/>
        <v>#N/A</v>
      </c>
      <c r="DT54" s="179" t="e">
        <f t="shared" si="243"/>
        <v>#N/A</v>
      </c>
      <c r="DU54" s="179" t="e">
        <f t="shared" si="244"/>
        <v>#N/A</v>
      </c>
      <c r="DV54" s="179" t="e">
        <f t="shared" si="245"/>
        <v>#N/A</v>
      </c>
      <c r="DW54" s="179" t="e">
        <f t="shared" si="246"/>
        <v>#N/A</v>
      </c>
      <c r="DX54" s="179" t="e">
        <f t="shared" si="247"/>
        <v>#N/A</v>
      </c>
      <c r="DY54" s="179" t="e">
        <f t="shared" si="248"/>
        <v>#N/A</v>
      </c>
      <c r="DZ54" s="179" t="e">
        <f t="shared" si="249"/>
        <v>#N/A</v>
      </c>
      <c r="EA54" s="179" t="e">
        <f t="shared" si="250"/>
        <v>#N/A</v>
      </c>
      <c r="EB54" s="179" t="e">
        <f t="shared" si="251"/>
        <v>#N/A</v>
      </c>
      <c r="EC54" s="179" t="e">
        <f t="shared" si="252"/>
        <v>#N/A</v>
      </c>
      <c r="ED54" s="179" t="e">
        <f t="shared" si="253"/>
        <v>#N/A</v>
      </c>
      <c r="EE54" s="179" t="e">
        <f t="shared" si="254"/>
        <v>#N/A</v>
      </c>
      <c r="EF54" s="179" t="e">
        <f t="shared" si="255"/>
        <v>#N/A</v>
      </c>
      <c r="EG54" s="179" t="e">
        <f t="shared" si="256"/>
        <v>#N/A</v>
      </c>
      <c r="EH54" s="179" t="e">
        <f t="shared" si="257"/>
        <v>#N/A</v>
      </c>
      <c r="EI54" s="179" t="e">
        <f t="shared" si="258"/>
        <v>#N/A</v>
      </c>
      <c r="EJ54" s="179" t="e">
        <f t="shared" si="259"/>
        <v>#N/A</v>
      </c>
      <c r="EK54" s="179" t="e">
        <f t="shared" si="260"/>
        <v>#N/A</v>
      </c>
      <c r="EL54" s="179" t="e">
        <f t="shared" si="261"/>
        <v>#N/A</v>
      </c>
      <c r="EM54" s="179" t="e">
        <f t="shared" si="262"/>
        <v>#N/A</v>
      </c>
      <c r="EN54" s="179" t="e">
        <f t="shared" si="263"/>
        <v>#N/A</v>
      </c>
      <c r="EO54" s="179" t="e">
        <f t="shared" si="264"/>
        <v>#N/A</v>
      </c>
      <c r="EP54" s="179" t="e">
        <f t="shared" si="265"/>
        <v>#N/A</v>
      </c>
      <c r="EQ54" s="179" t="e">
        <f t="shared" si="266"/>
        <v>#N/A</v>
      </c>
      <c r="ER54" s="179" t="e">
        <f t="shared" si="267"/>
        <v>#N/A</v>
      </c>
      <c r="ES54" s="179" t="e">
        <f t="shared" si="268"/>
        <v>#N/A</v>
      </c>
      <c r="ET54" s="179" t="e">
        <f t="shared" si="269"/>
        <v>#N/A</v>
      </c>
      <c r="EU54" s="179" t="e">
        <f t="shared" si="270"/>
        <v>#N/A</v>
      </c>
      <c r="EV54" s="179" t="e">
        <f t="shared" si="271"/>
        <v>#N/A</v>
      </c>
      <c r="EW54" s="179" t="e">
        <f t="shared" si="272"/>
        <v>#N/A</v>
      </c>
      <c r="EX54" s="179" t="e">
        <f t="shared" si="273"/>
        <v>#N/A</v>
      </c>
      <c r="EY54" s="179" t="e">
        <f t="shared" si="274"/>
        <v>#N/A</v>
      </c>
      <c r="EZ54" s="179" t="e">
        <f t="shared" si="275"/>
        <v>#N/A</v>
      </c>
      <c r="FA54" s="179" t="e">
        <f t="shared" si="276"/>
        <v>#N/A</v>
      </c>
      <c r="FB54" s="179" t="e">
        <f t="shared" si="277"/>
        <v>#N/A</v>
      </c>
      <c r="FC54" s="179" t="e">
        <f t="shared" si="278"/>
        <v>#N/A</v>
      </c>
      <c r="FD54" s="179" t="e">
        <f t="shared" si="279"/>
        <v>#N/A</v>
      </c>
      <c r="FE54" s="179" t="e">
        <f t="shared" si="280"/>
        <v>#N/A</v>
      </c>
      <c r="FF54" s="179" t="e">
        <f t="shared" si="281"/>
        <v>#N/A</v>
      </c>
      <c r="FG54" s="179" t="e">
        <f t="shared" si="282"/>
        <v>#N/A</v>
      </c>
      <c r="FH54" s="179" t="e">
        <f t="shared" si="283"/>
        <v>#N/A</v>
      </c>
      <c r="FI54" s="179" t="e">
        <f t="shared" si="284"/>
        <v>#N/A</v>
      </c>
      <c r="FJ54" s="179" t="e">
        <f t="shared" si="285"/>
        <v>#N/A</v>
      </c>
      <c r="FK54" s="179" t="e">
        <f t="shared" si="286"/>
        <v>#N/A</v>
      </c>
      <c r="FL54" s="179" t="e">
        <f t="shared" si="287"/>
        <v>#N/A</v>
      </c>
      <c r="FM54" s="179" t="e">
        <f t="shared" si="288"/>
        <v>#N/A</v>
      </c>
      <c r="FN54" s="179" t="e">
        <f t="shared" si="289"/>
        <v>#N/A</v>
      </c>
      <c r="FO54" s="179" t="e">
        <f t="shared" si="290"/>
        <v>#N/A</v>
      </c>
      <c r="FP54" s="179" t="e">
        <f t="shared" si="291"/>
        <v>#N/A</v>
      </c>
      <c r="FQ54" s="179" t="e">
        <f t="shared" si="292"/>
        <v>#N/A</v>
      </c>
      <c r="FR54" s="179" t="e">
        <f t="shared" si="293"/>
        <v>#N/A</v>
      </c>
      <c r="FS54" s="179" t="e">
        <f t="shared" si="294"/>
        <v>#N/A</v>
      </c>
      <c r="FT54" s="179" t="e">
        <f t="shared" si="295"/>
        <v>#N/A</v>
      </c>
      <c r="FU54" s="179" t="e">
        <f t="shared" si="296"/>
        <v>#N/A</v>
      </c>
      <c r="FV54" s="179" t="e">
        <f t="shared" si="297"/>
        <v>#N/A</v>
      </c>
      <c r="FW54" s="179" t="e">
        <f t="shared" si="298"/>
        <v>#N/A</v>
      </c>
      <c r="FX54" s="179" t="e">
        <f t="shared" si="299"/>
        <v>#N/A</v>
      </c>
      <c r="FY54" s="179" t="e">
        <f t="shared" si="300"/>
        <v>#N/A</v>
      </c>
      <c r="FZ54" s="179" t="e">
        <f t="shared" si="301"/>
        <v>#N/A</v>
      </c>
      <c r="GA54" s="179" t="e">
        <f t="shared" si="302"/>
        <v>#N/A</v>
      </c>
      <c r="GB54" s="179" t="e">
        <f t="shared" si="303"/>
        <v>#N/A</v>
      </c>
      <c r="GC54" s="179" t="e">
        <f t="shared" si="304"/>
        <v>#N/A</v>
      </c>
      <c r="GD54" s="179" t="e">
        <f t="shared" si="305"/>
        <v>#N/A</v>
      </c>
      <c r="GE54" s="179" t="e">
        <f t="shared" si="306"/>
        <v>#N/A</v>
      </c>
      <c r="GF54" s="179" t="e">
        <f t="shared" si="307"/>
        <v>#N/A</v>
      </c>
      <c r="GG54" s="179" t="e">
        <f t="shared" si="308"/>
        <v>#N/A</v>
      </c>
      <c r="GH54" s="179" t="e">
        <f t="shared" si="309"/>
        <v>#N/A</v>
      </c>
      <c r="GI54" s="179" t="e">
        <f t="shared" si="310"/>
        <v>#N/A</v>
      </c>
      <c r="GJ54" s="179" t="e">
        <f t="shared" si="311"/>
        <v>#N/A</v>
      </c>
      <c r="GK54" s="179" t="e">
        <f t="shared" si="312"/>
        <v>#N/A</v>
      </c>
      <c r="GL54" s="179" t="e">
        <f t="shared" si="313"/>
        <v>#N/A</v>
      </c>
      <c r="GM54" s="179" t="e">
        <f t="shared" si="314"/>
        <v>#N/A</v>
      </c>
      <c r="GN54" s="179" t="e">
        <f t="shared" si="315"/>
        <v>#N/A</v>
      </c>
      <c r="GO54" s="179" t="e">
        <f t="shared" si="316"/>
        <v>#N/A</v>
      </c>
      <c r="GP54" s="179" t="e">
        <f t="shared" si="317"/>
        <v>#N/A</v>
      </c>
      <c r="GQ54" s="179" t="e">
        <f t="shared" si="318"/>
        <v>#N/A</v>
      </c>
      <c r="GR54" s="179" t="e">
        <f t="shared" si="319"/>
        <v>#N/A</v>
      </c>
      <c r="GS54" s="179" t="e">
        <f t="shared" si="320"/>
        <v>#N/A</v>
      </c>
      <c r="GT54" s="179" t="e">
        <f t="shared" si="321"/>
        <v>#N/A</v>
      </c>
      <c r="GU54" s="179" t="e">
        <f t="shared" si="322"/>
        <v>#N/A</v>
      </c>
      <c r="GV54" s="179" t="e">
        <f t="shared" si="323"/>
        <v>#N/A</v>
      </c>
      <c r="GW54" s="179" t="e">
        <f t="shared" si="324"/>
        <v>#N/A</v>
      </c>
      <c r="GX54" s="179" t="e">
        <f t="shared" si="325"/>
        <v>#N/A</v>
      </c>
      <c r="GY54" s="179" t="e">
        <f t="shared" si="326"/>
        <v>#N/A</v>
      </c>
      <c r="GZ54" s="179" t="e">
        <f t="shared" si="327"/>
        <v>#N/A</v>
      </c>
      <c r="HA54" s="179" t="e">
        <f t="shared" si="328"/>
        <v>#N/A</v>
      </c>
      <c r="HB54" s="179" t="e">
        <f t="shared" si="329"/>
        <v>#N/A</v>
      </c>
      <c r="HC54" s="179" t="e">
        <f t="shared" si="330"/>
        <v>#N/A</v>
      </c>
      <c r="HD54" s="179" t="e">
        <f t="shared" si="331"/>
        <v>#N/A</v>
      </c>
      <c r="HE54" s="179" t="e">
        <f t="shared" si="332"/>
        <v>#N/A</v>
      </c>
      <c r="HF54" s="179" t="e">
        <f t="shared" si="333"/>
        <v>#N/A</v>
      </c>
      <c r="HG54" s="179" t="e">
        <f t="shared" si="334"/>
        <v>#N/A</v>
      </c>
      <c r="HH54" s="179" t="e">
        <f t="shared" si="335"/>
        <v>#N/A</v>
      </c>
      <c r="HI54" s="179" t="e">
        <f t="shared" si="336"/>
        <v>#N/A</v>
      </c>
      <c r="HJ54" s="179" t="e">
        <f t="shared" si="337"/>
        <v>#N/A</v>
      </c>
      <c r="HK54" s="179" t="e">
        <f t="shared" si="338"/>
        <v>#N/A</v>
      </c>
      <c r="HL54" s="179" t="e">
        <f t="shared" si="339"/>
        <v>#N/A</v>
      </c>
      <c r="HM54" s="179" t="e">
        <f t="shared" si="340"/>
        <v>#N/A</v>
      </c>
      <c r="HN54" s="179" t="e">
        <f t="shared" si="341"/>
        <v>#N/A</v>
      </c>
      <c r="HO54" s="179" t="e">
        <f t="shared" si="342"/>
        <v>#N/A</v>
      </c>
    </row>
    <row r="55" spans="1:223" hidden="1" x14ac:dyDescent="0.25">
      <c r="A55" s="4">
        <v>52</v>
      </c>
      <c r="B55" s="103"/>
      <c r="C55" s="103"/>
      <c r="D55" s="103"/>
      <c r="E55" s="38" t="str">
        <f t="shared" si="8"/>
        <v/>
      </c>
      <c r="F55" s="38" t="str">
        <f t="shared" si="9"/>
        <v/>
      </c>
      <c r="G55" s="81" t="str">
        <f t="shared" si="10"/>
        <v/>
      </c>
      <c r="H55" s="24"/>
      <c r="I55" s="61"/>
      <c r="J55" s="82" t="str">
        <f>IF(AND(B55&gt;0,C55&gt;0,D55&gt;0,NOT(ISBLANK(H55))),(D55-B55)*VLOOKUP(H55,VLookups!$A$2:$B$8,2,FALSE),"")</f>
        <v/>
      </c>
      <c r="K55" s="83" t="str">
        <f t="shared" si="11"/>
        <v/>
      </c>
      <c r="L55" s="103"/>
      <c r="M55" s="34" t="str">
        <f>IF(AND(L55&gt;0,C55&gt;0,J55&gt;0,NOT(ISBLANK(H55))),ABS(VLOOKUP($L$1,VLookups!$A$38:$B$39,2,FALSE)-_xlfn.NORM.DIST(L55,G55,J55,TRUE)),"")</f>
        <v/>
      </c>
      <c r="N55" s="102" t="str">
        <f>IF(AND($B55&gt;0,$C55&gt;0,$D55&gt;0,NOT(ISBLANK($H55))),_xlfn.NORM.INV(ABS(VLOOKUP($L$1,VLookups!$A$38:$B$39,2,FALSE)-N$3),$G55,$J55),"")</f>
        <v/>
      </c>
      <c r="O55" s="101" t="str">
        <f>IF(AND($B55&gt;0,$C55&gt;0,$D55&gt;0,NOT(ISBLANK($H55))),_xlfn.NORM.INV(ABS(VLOOKUP($L$1,VLookups!$A$38:$B$39,2,FALSE)-O$3),$G55,$J55),"")</f>
        <v/>
      </c>
      <c r="P55" s="102" t="str">
        <f>IF(AND($B55&gt;0,$C55&gt;0,$D55&gt;0,NOT(ISBLANK($H55))),_xlfn.NORM.INV(ABS(VLOOKUP($L$1,VLookups!$A$38:$B$39,2,FALSE)-P$3),$G55,$J55),"")</f>
        <v/>
      </c>
      <c r="Q55" s="101" t="str">
        <f>IF(AND($B55&gt;0,$C55&gt;0,$D55&gt;0,NOT(ISBLANK($H55))),_xlfn.NORM.INV(ABS(VLOOKUP($L$1,VLookups!$A$38:$B$39,2,FALSE)-Q$3),$G55,$J55),"")</f>
        <v/>
      </c>
      <c r="R55" s="102" t="str">
        <f>IF(AND($B55&gt;0,$C55&gt;0,$D55&gt;0,NOT(ISBLANK($H55))),_xlfn.NORM.INV(ABS(VLOOKUP($L$1,VLookups!$A$38:$B$39,2,FALSE)-R$3),$G55,$J55),"")</f>
        <v/>
      </c>
      <c r="S55" s="101" t="str">
        <f>IF(AND($B55&gt;0,$C55&gt;0,$D55&gt;0,NOT(ISBLANK($H55))),_xlfn.NORM.INV(ABS(VLOOKUP($L$1,VLookups!$A$38:$B$39,2,FALSE)-S$3),$G55,$J55),"")</f>
        <v/>
      </c>
      <c r="T55" s="5"/>
      <c r="U55" s="178" t="str">
        <f t="shared" si="12"/>
        <v/>
      </c>
      <c r="V55" s="52" t="str">
        <f t="shared" si="343"/>
        <v/>
      </c>
      <c r="W55" s="52" t="str">
        <f t="shared" si="343"/>
        <v/>
      </c>
      <c r="X55" s="52" t="str">
        <f t="shared" si="343"/>
        <v/>
      </c>
      <c r="Y55" s="52" t="str">
        <f t="shared" si="343"/>
        <v/>
      </c>
      <c r="Z55" s="52" t="str">
        <f t="shared" si="343"/>
        <v/>
      </c>
      <c r="AA55" s="52" t="str">
        <f t="shared" si="343"/>
        <v/>
      </c>
      <c r="AB55" s="52" t="str">
        <f t="shared" si="343"/>
        <v/>
      </c>
      <c r="AC55" s="52" t="str">
        <f t="shared" si="343"/>
        <v/>
      </c>
      <c r="AD55" s="52" t="str">
        <f t="shared" si="343"/>
        <v/>
      </c>
      <c r="AE55" s="52" t="str">
        <f t="shared" si="343"/>
        <v/>
      </c>
      <c r="AF55" s="52" t="str">
        <f t="shared" si="343"/>
        <v/>
      </c>
      <c r="AG55" s="52" t="str">
        <f t="shared" si="343"/>
        <v/>
      </c>
      <c r="AH55" s="52" t="str">
        <f t="shared" si="343"/>
        <v/>
      </c>
      <c r="AI55" s="52" t="str">
        <f t="shared" si="343"/>
        <v/>
      </c>
      <c r="AJ55" s="52" t="str">
        <f t="shared" si="343"/>
        <v/>
      </c>
      <c r="AK55" s="52" t="str">
        <f t="shared" si="343"/>
        <v/>
      </c>
      <c r="AL55" s="52" t="str">
        <f t="shared" si="343"/>
        <v/>
      </c>
      <c r="AM55" s="52" t="str">
        <f t="shared" si="343"/>
        <v/>
      </c>
      <c r="AN55" s="52" t="str">
        <f t="shared" si="343"/>
        <v/>
      </c>
      <c r="AO55" s="52" t="str">
        <f t="shared" si="343"/>
        <v/>
      </c>
      <c r="AP55" s="52" t="str">
        <f t="shared" si="14"/>
        <v/>
      </c>
      <c r="AQ55" s="52" t="str">
        <f t="shared" si="350"/>
        <v/>
      </c>
      <c r="AR55" s="52" t="str">
        <f t="shared" si="350"/>
        <v/>
      </c>
      <c r="AS55" s="52" t="str">
        <f t="shared" si="350"/>
        <v/>
      </c>
      <c r="AT55" s="52" t="str">
        <f t="shared" si="350"/>
        <v/>
      </c>
      <c r="AU55" s="52" t="str">
        <f t="shared" si="350"/>
        <v/>
      </c>
      <c r="AV55" s="52" t="str">
        <f t="shared" si="350"/>
        <v/>
      </c>
      <c r="AW55" s="52" t="str">
        <f t="shared" si="350"/>
        <v/>
      </c>
      <c r="AX55" s="52" t="str">
        <f t="shared" si="350"/>
        <v/>
      </c>
      <c r="AY55" s="52" t="str">
        <f t="shared" si="350"/>
        <v/>
      </c>
      <c r="AZ55" s="52" t="str">
        <f t="shared" si="350"/>
        <v/>
      </c>
      <c r="BA55" s="52" t="str">
        <f t="shared" si="350"/>
        <v/>
      </c>
      <c r="BB55" s="52" t="str">
        <f t="shared" si="350"/>
        <v/>
      </c>
      <c r="BC55" s="52" t="str">
        <f t="shared" si="350"/>
        <v/>
      </c>
      <c r="BD55" s="52" t="str">
        <f t="shared" si="350"/>
        <v/>
      </c>
      <c r="BE55" s="52" t="str">
        <f t="shared" si="350"/>
        <v/>
      </c>
      <c r="BF55" s="52" t="str">
        <f t="shared" si="350"/>
        <v/>
      </c>
      <c r="BG55" s="52" t="str">
        <f t="shared" si="350"/>
        <v/>
      </c>
      <c r="BH55" s="52" t="str">
        <f t="shared" si="350"/>
        <v/>
      </c>
      <c r="BI55" s="52" t="str">
        <f t="shared" si="350"/>
        <v/>
      </c>
      <c r="BJ55" s="52" t="str">
        <f t="shared" si="350"/>
        <v/>
      </c>
      <c r="BK55" s="52" t="str">
        <f t="shared" si="350"/>
        <v/>
      </c>
      <c r="BL55" s="52" t="str">
        <f t="shared" si="350"/>
        <v/>
      </c>
      <c r="BM55" s="52" t="str">
        <f t="shared" si="350"/>
        <v/>
      </c>
      <c r="BN55" s="52" t="str">
        <f t="shared" si="350"/>
        <v/>
      </c>
      <c r="BO55" s="52" t="str">
        <f t="shared" si="350"/>
        <v/>
      </c>
      <c r="BP55" s="52" t="str">
        <f t="shared" si="350"/>
        <v/>
      </c>
      <c r="BQ55" s="52" t="str">
        <f t="shared" si="350"/>
        <v/>
      </c>
      <c r="BR55" s="52" t="str">
        <f t="shared" si="350"/>
        <v/>
      </c>
      <c r="BS55" s="52" t="str">
        <f t="shared" si="350"/>
        <v/>
      </c>
      <c r="BT55" s="52" t="str">
        <f t="shared" si="350"/>
        <v/>
      </c>
      <c r="BU55" s="52" t="str">
        <f t="shared" si="350"/>
        <v/>
      </c>
      <c r="BV55" s="52" t="str">
        <f t="shared" si="350"/>
        <v/>
      </c>
      <c r="BW55" s="52" t="str">
        <f t="shared" si="350"/>
        <v/>
      </c>
      <c r="BX55" s="52" t="str">
        <f t="shared" si="350"/>
        <v/>
      </c>
      <c r="BY55" s="52" t="str">
        <f t="shared" si="350"/>
        <v/>
      </c>
      <c r="BZ55" s="52" t="str">
        <f t="shared" si="350"/>
        <v/>
      </c>
      <c r="CA55" s="52" t="str">
        <f t="shared" si="350"/>
        <v/>
      </c>
      <c r="CB55" s="52" t="str">
        <f t="shared" si="350"/>
        <v/>
      </c>
      <c r="CC55" s="52" t="str">
        <f t="shared" si="350"/>
        <v/>
      </c>
      <c r="CD55" s="52" t="str">
        <f t="shared" si="350"/>
        <v/>
      </c>
      <c r="CE55" s="52" t="str">
        <f t="shared" si="350"/>
        <v/>
      </c>
      <c r="CF55" s="52" t="str">
        <f t="shared" si="350"/>
        <v/>
      </c>
      <c r="CG55" s="52" t="str">
        <f t="shared" si="350"/>
        <v/>
      </c>
      <c r="CH55" s="52" t="str">
        <f t="shared" si="350"/>
        <v/>
      </c>
      <c r="CI55" s="52" t="str">
        <f t="shared" si="350"/>
        <v/>
      </c>
      <c r="CJ55" s="52" t="str">
        <f t="shared" si="350"/>
        <v/>
      </c>
      <c r="CK55" s="52" t="str">
        <f t="shared" si="350"/>
        <v/>
      </c>
      <c r="CL55" s="52" t="str">
        <f t="shared" si="350"/>
        <v/>
      </c>
      <c r="CM55" s="52" t="str">
        <f t="shared" si="350"/>
        <v/>
      </c>
      <c r="CN55" s="52" t="str">
        <f t="shared" si="350"/>
        <v/>
      </c>
      <c r="CO55" s="52" t="str">
        <f t="shared" si="350"/>
        <v/>
      </c>
      <c r="CP55" s="52" t="str">
        <f t="shared" si="350"/>
        <v/>
      </c>
      <c r="CQ55" s="52" t="str">
        <f t="shared" si="350"/>
        <v/>
      </c>
      <c r="CR55" s="52" t="str">
        <f t="shared" si="350"/>
        <v/>
      </c>
      <c r="CS55" s="52" t="str">
        <f t="shared" si="350"/>
        <v/>
      </c>
      <c r="CT55" s="52" t="str">
        <f t="shared" si="350"/>
        <v/>
      </c>
      <c r="CU55" s="52" t="str">
        <f t="shared" si="350"/>
        <v/>
      </c>
      <c r="CV55" s="52" t="str">
        <f t="shared" si="350"/>
        <v/>
      </c>
      <c r="CW55" s="52" t="str">
        <f t="shared" si="350"/>
        <v/>
      </c>
      <c r="CX55" s="52" t="str">
        <f t="shared" si="350"/>
        <v/>
      </c>
      <c r="CY55" s="52" t="str">
        <f t="shared" si="350"/>
        <v/>
      </c>
      <c r="CZ55" s="52" t="str">
        <f t="shared" si="350"/>
        <v/>
      </c>
      <c r="DA55" s="52" t="str">
        <f t="shared" si="350"/>
        <v/>
      </c>
      <c r="DB55" s="52" t="str">
        <f t="shared" si="350"/>
        <v/>
      </c>
      <c r="DC55" s="52" t="str">
        <f t="shared" si="349"/>
        <v/>
      </c>
      <c r="DD55" s="52" t="str">
        <f t="shared" si="349"/>
        <v/>
      </c>
      <c r="DE55" s="52" t="str">
        <f t="shared" si="349"/>
        <v/>
      </c>
      <c r="DF55" s="52" t="str">
        <f t="shared" si="349"/>
        <v/>
      </c>
      <c r="DG55" s="52" t="str">
        <f t="shared" si="349"/>
        <v/>
      </c>
      <c r="DH55" s="52" t="str">
        <f t="shared" si="349"/>
        <v/>
      </c>
      <c r="DI55" s="52" t="str">
        <f t="shared" si="349"/>
        <v/>
      </c>
      <c r="DJ55" s="52" t="str">
        <f t="shared" si="349"/>
        <v/>
      </c>
      <c r="DK55" s="52" t="str">
        <f t="shared" si="349"/>
        <v/>
      </c>
      <c r="DL55" s="52" t="str">
        <f t="shared" si="349"/>
        <v/>
      </c>
      <c r="DM55" s="52" t="str">
        <f t="shared" si="349"/>
        <v/>
      </c>
      <c r="DN55" s="52" t="str">
        <f t="shared" si="349"/>
        <v/>
      </c>
      <c r="DO55" s="52" t="str">
        <f t="shared" si="349"/>
        <v/>
      </c>
      <c r="DP55" s="52" t="str">
        <f t="shared" si="349"/>
        <v/>
      </c>
      <c r="DQ55" s="52" t="str">
        <f t="shared" si="349"/>
        <v/>
      </c>
      <c r="DR55" s="52" t="str">
        <f t="shared" si="349"/>
        <v/>
      </c>
      <c r="DS55" s="179" t="e">
        <f t="shared" si="242"/>
        <v>#N/A</v>
      </c>
      <c r="DT55" s="179" t="e">
        <f t="shared" si="243"/>
        <v>#N/A</v>
      </c>
      <c r="DU55" s="179" t="e">
        <f t="shared" si="244"/>
        <v>#N/A</v>
      </c>
      <c r="DV55" s="179" t="e">
        <f t="shared" si="245"/>
        <v>#N/A</v>
      </c>
      <c r="DW55" s="179" t="e">
        <f t="shared" si="246"/>
        <v>#N/A</v>
      </c>
      <c r="DX55" s="179" t="e">
        <f t="shared" si="247"/>
        <v>#N/A</v>
      </c>
      <c r="DY55" s="179" t="e">
        <f t="shared" si="248"/>
        <v>#N/A</v>
      </c>
      <c r="DZ55" s="179" t="e">
        <f t="shared" si="249"/>
        <v>#N/A</v>
      </c>
      <c r="EA55" s="179" t="e">
        <f t="shared" si="250"/>
        <v>#N/A</v>
      </c>
      <c r="EB55" s="179" t="e">
        <f t="shared" si="251"/>
        <v>#N/A</v>
      </c>
      <c r="EC55" s="179" t="e">
        <f t="shared" si="252"/>
        <v>#N/A</v>
      </c>
      <c r="ED55" s="179" t="e">
        <f t="shared" si="253"/>
        <v>#N/A</v>
      </c>
      <c r="EE55" s="179" t="e">
        <f t="shared" si="254"/>
        <v>#N/A</v>
      </c>
      <c r="EF55" s="179" t="e">
        <f t="shared" si="255"/>
        <v>#N/A</v>
      </c>
      <c r="EG55" s="179" t="e">
        <f t="shared" si="256"/>
        <v>#N/A</v>
      </c>
      <c r="EH55" s="179" t="e">
        <f t="shared" si="257"/>
        <v>#N/A</v>
      </c>
      <c r="EI55" s="179" t="e">
        <f t="shared" si="258"/>
        <v>#N/A</v>
      </c>
      <c r="EJ55" s="179" t="e">
        <f t="shared" si="259"/>
        <v>#N/A</v>
      </c>
      <c r="EK55" s="179" t="e">
        <f t="shared" si="260"/>
        <v>#N/A</v>
      </c>
      <c r="EL55" s="179" t="e">
        <f t="shared" si="261"/>
        <v>#N/A</v>
      </c>
      <c r="EM55" s="179" t="e">
        <f t="shared" si="262"/>
        <v>#N/A</v>
      </c>
      <c r="EN55" s="179" t="e">
        <f t="shared" si="263"/>
        <v>#N/A</v>
      </c>
      <c r="EO55" s="179" t="e">
        <f t="shared" si="264"/>
        <v>#N/A</v>
      </c>
      <c r="EP55" s="179" t="e">
        <f t="shared" si="265"/>
        <v>#N/A</v>
      </c>
      <c r="EQ55" s="179" t="e">
        <f t="shared" si="266"/>
        <v>#N/A</v>
      </c>
      <c r="ER55" s="179" t="e">
        <f t="shared" si="267"/>
        <v>#N/A</v>
      </c>
      <c r="ES55" s="179" t="e">
        <f t="shared" si="268"/>
        <v>#N/A</v>
      </c>
      <c r="ET55" s="179" t="e">
        <f t="shared" si="269"/>
        <v>#N/A</v>
      </c>
      <c r="EU55" s="179" t="e">
        <f t="shared" si="270"/>
        <v>#N/A</v>
      </c>
      <c r="EV55" s="179" t="e">
        <f t="shared" si="271"/>
        <v>#N/A</v>
      </c>
      <c r="EW55" s="179" t="e">
        <f t="shared" si="272"/>
        <v>#N/A</v>
      </c>
      <c r="EX55" s="179" t="e">
        <f t="shared" si="273"/>
        <v>#N/A</v>
      </c>
      <c r="EY55" s="179" t="e">
        <f t="shared" si="274"/>
        <v>#N/A</v>
      </c>
      <c r="EZ55" s="179" t="e">
        <f t="shared" si="275"/>
        <v>#N/A</v>
      </c>
      <c r="FA55" s="179" t="e">
        <f t="shared" si="276"/>
        <v>#N/A</v>
      </c>
      <c r="FB55" s="179" t="e">
        <f t="shared" si="277"/>
        <v>#N/A</v>
      </c>
      <c r="FC55" s="179" t="e">
        <f t="shared" si="278"/>
        <v>#N/A</v>
      </c>
      <c r="FD55" s="179" t="e">
        <f t="shared" si="279"/>
        <v>#N/A</v>
      </c>
      <c r="FE55" s="179" t="e">
        <f t="shared" si="280"/>
        <v>#N/A</v>
      </c>
      <c r="FF55" s="179" t="e">
        <f t="shared" si="281"/>
        <v>#N/A</v>
      </c>
      <c r="FG55" s="179" t="e">
        <f t="shared" si="282"/>
        <v>#N/A</v>
      </c>
      <c r="FH55" s="179" t="e">
        <f t="shared" si="283"/>
        <v>#N/A</v>
      </c>
      <c r="FI55" s="179" t="e">
        <f t="shared" si="284"/>
        <v>#N/A</v>
      </c>
      <c r="FJ55" s="179" t="e">
        <f t="shared" si="285"/>
        <v>#N/A</v>
      </c>
      <c r="FK55" s="179" t="e">
        <f t="shared" si="286"/>
        <v>#N/A</v>
      </c>
      <c r="FL55" s="179" t="e">
        <f t="shared" si="287"/>
        <v>#N/A</v>
      </c>
      <c r="FM55" s="179" t="e">
        <f t="shared" si="288"/>
        <v>#N/A</v>
      </c>
      <c r="FN55" s="179" t="e">
        <f t="shared" si="289"/>
        <v>#N/A</v>
      </c>
      <c r="FO55" s="179" t="e">
        <f t="shared" si="290"/>
        <v>#N/A</v>
      </c>
      <c r="FP55" s="179" t="e">
        <f t="shared" si="291"/>
        <v>#N/A</v>
      </c>
      <c r="FQ55" s="179" t="e">
        <f t="shared" si="292"/>
        <v>#N/A</v>
      </c>
      <c r="FR55" s="179" t="e">
        <f t="shared" si="293"/>
        <v>#N/A</v>
      </c>
      <c r="FS55" s="179" t="e">
        <f t="shared" si="294"/>
        <v>#N/A</v>
      </c>
      <c r="FT55" s="179" t="e">
        <f t="shared" si="295"/>
        <v>#N/A</v>
      </c>
      <c r="FU55" s="179" t="e">
        <f t="shared" si="296"/>
        <v>#N/A</v>
      </c>
      <c r="FV55" s="179" t="e">
        <f t="shared" si="297"/>
        <v>#N/A</v>
      </c>
      <c r="FW55" s="179" t="e">
        <f t="shared" si="298"/>
        <v>#N/A</v>
      </c>
      <c r="FX55" s="179" t="e">
        <f t="shared" si="299"/>
        <v>#N/A</v>
      </c>
      <c r="FY55" s="179" t="e">
        <f t="shared" si="300"/>
        <v>#N/A</v>
      </c>
      <c r="FZ55" s="179" t="e">
        <f t="shared" si="301"/>
        <v>#N/A</v>
      </c>
      <c r="GA55" s="179" t="e">
        <f t="shared" si="302"/>
        <v>#N/A</v>
      </c>
      <c r="GB55" s="179" t="e">
        <f t="shared" si="303"/>
        <v>#N/A</v>
      </c>
      <c r="GC55" s="179" t="e">
        <f t="shared" si="304"/>
        <v>#N/A</v>
      </c>
      <c r="GD55" s="179" t="e">
        <f t="shared" si="305"/>
        <v>#N/A</v>
      </c>
      <c r="GE55" s="179" t="e">
        <f t="shared" si="306"/>
        <v>#N/A</v>
      </c>
      <c r="GF55" s="179" t="e">
        <f t="shared" si="307"/>
        <v>#N/A</v>
      </c>
      <c r="GG55" s="179" t="e">
        <f t="shared" si="308"/>
        <v>#N/A</v>
      </c>
      <c r="GH55" s="179" t="e">
        <f t="shared" si="309"/>
        <v>#N/A</v>
      </c>
      <c r="GI55" s="179" t="e">
        <f t="shared" si="310"/>
        <v>#N/A</v>
      </c>
      <c r="GJ55" s="179" t="e">
        <f t="shared" si="311"/>
        <v>#N/A</v>
      </c>
      <c r="GK55" s="179" t="e">
        <f t="shared" si="312"/>
        <v>#N/A</v>
      </c>
      <c r="GL55" s="179" t="e">
        <f t="shared" si="313"/>
        <v>#N/A</v>
      </c>
      <c r="GM55" s="179" t="e">
        <f t="shared" si="314"/>
        <v>#N/A</v>
      </c>
      <c r="GN55" s="179" t="e">
        <f t="shared" si="315"/>
        <v>#N/A</v>
      </c>
      <c r="GO55" s="179" t="e">
        <f t="shared" si="316"/>
        <v>#N/A</v>
      </c>
      <c r="GP55" s="179" t="e">
        <f t="shared" si="317"/>
        <v>#N/A</v>
      </c>
      <c r="GQ55" s="179" t="e">
        <f t="shared" si="318"/>
        <v>#N/A</v>
      </c>
      <c r="GR55" s="179" t="e">
        <f t="shared" si="319"/>
        <v>#N/A</v>
      </c>
      <c r="GS55" s="179" t="e">
        <f t="shared" si="320"/>
        <v>#N/A</v>
      </c>
      <c r="GT55" s="179" t="e">
        <f t="shared" si="321"/>
        <v>#N/A</v>
      </c>
      <c r="GU55" s="179" t="e">
        <f t="shared" si="322"/>
        <v>#N/A</v>
      </c>
      <c r="GV55" s="179" t="e">
        <f t="shared" si="323"/>
        <v>#N/A</v>
      </c>
      <c r="GW55" s="179" t="e">
        <f t="shared" si="324"/>
        <v>#N/A</v>
      </c>
      <c r="GX55" s="179" t="e">
        <f t="shared" si="325"/>
        <v>#N/A</v>
      </c>
      <c r="GY55" s="179" t="e">
        <f t="shared" si="326"/>
        <v>#N/A</v>
      </c>
      <c r="GZ55" s="179" t="e">
        <f t="shared" si="327"/>
        <v>#N/A</v>
      </c>
      <c r="HA55" s="179" t="e">
        <f t="shared" si="328"/>
        <v>#N/A</v>
      </c>
      <c r="HB55" s="179" t="e">
        <f t="shared" si="329"/>
        <v>#N/A</v>
      </c>
      <c r="HC55" s="179" t="e">
        <f t="shared" si="330"/>
        <v>#N/A</v>
      </c>
      <c r="HD55" s="179" t="e">
        <f t="shared" si="331"/>
        <v>#N/A</v>
      </c>
      <c r="HE55" s="179" t="e">
        <f t="shared" si="332"/>
        <v>#N/A</v>
      </c>
      <c r="HF55" s="179" t="e">
        <f t="shared" si="333"/>
        <v>#N/A</v>
      </c>
      <c r="HG55" s="179" t="e">
        <f t="shared" si="334"/>
        <v>#N/A</v>
      </c>
      <c r="HH55" s="179" t="e">
        <f t="shared" si="335"/>
        <v>#N/A</v>
      </c>
      <c r="HI55" s="179" t="e">
        <f t="shared" si="336"/>
        <v>#N/A</v>
      </c>
      <c r="HJ55" s="179" t="e">
        <f t="shared" si="337"/>
        <v>#N/A</v>
      </c>
      <c r="HK55" s="179" t="e">
        <f t="shared" si="338"/>
        <v>#N/A</v>
      </c>
      <c r="HL55" s="179" t="e">
        <f t="shared" si="339"/>
        <v>#N/A</v>
      </c>
      <c r="HM55" s="179" t="e">
        <f t="shared" si="340"/>
        <v>#N/A</v>
      </c>
      <c r="HN55" s="179" t="e">
        <f t="shared" si="341"/>
        <v>#N/A</v>
      </c>
      <c r="HO55" s="179" t="e">
        <f t="shared" si="342"/>
        <v>#N/A</v>
      </c>
    </row>
    <row r="56" spans="1:223" hidden="1" x14ac:dyDescent="0.25">
      <c r="A56" s="4">
        <v>53</v>
      </c>
      <c r="B56" s="103"/>
      <c r="C56" s="103"/>
      <c r="D56" s="103"/>
      <c r="E56" s="38" t="str">
        <f t="shared" si="8"/>
        <v/>
      </c>
      <c r="F56" s="38" t="str">
        <f t="shared" si="9"/>
        <v/>
      </c>
      <c r="G56" s="81" t="str">
        <f t="shared" si="10"/>
        <v/>
      </c>
      <c r="H56" s="24"/>
      <c r="I56" s="61"/>
      <c r="J56" s="82" t="str">
        <f>IF(AND(B56&gt;0,C56&gt;0,D56&gt;0,NOT(ISBLANK(H56))),(D56-B56)*VLOOKUP(H56,VLookups!$A$2:$B$8,2,FALSE),"")</f>
        <v/>
      </c>
      <c r="K56" s="83" t="str">
        <f t="shared" si="11"/>
        <v/>
      </c>
      <c r="L56" s="103"/>
      <c r="M56" s="34" t="str">
        <f>IF(AND(L56&gt;0,C56&gt;0,J56&gt;0,NOT(ISBLANK(H56))),ABS(VLOOKUP($L$1,VLookups!$A$38:$B$39,2,FALSE)-_xlfn.NORM.DIST(L56,G56,J56,TRUE)),"")</f>
        <v/>
      </c>
      <c r="N56" s="102" t="str">
        <f>IF(AND($B56&gt;0,$C56&gt;0,$D56&gt;0,NOT(ISBLANK($H56))),_xlfn.NORM.INV(ABS(VLOOKUP($L$1,VLookups!$A$38:$B$39,2,FALSE)-N$3),$G56,$J56),"")</f>
        <v/>
      </c>
      <c r="O56" s="101" t="str">
        <f>IF(AND($B56&gt;0,$C56&gt;0,$D56&gt;0,NOT(ISBLANK($H56))),_xlfn.NORM.INV(ABS(VLOOKUP($L$1,VLookups!$A$38:$B$39,2,FALSE)-O$3),$G56,$J56),"")</f>
        <v/>
      </c>
      <c r="P56" s="102" t="str">
        <f>IF(AND($B56&gt;0,$C56&gt;0,$D56&gt;0,NOT(ISBLANK($H56))),_xlfn.NORM.INV(ABS(VLOOKUP($L$1,VLookups!$A$38:$B$39,2,FALSE)-P$3),$G56,$J56),"")</f>
        <v/>
      </c>
      <c r="Q56" s="101" t="str">
        <f>IF(AND($B56&gt;0,$C56&gt;0,$D56&gt;0,NOT(ISBLANK($H56))),_xlfn.NORM.INV(ABS(VLOOKUP($L$1,VLookups!$A$38:$B$39,2,FALSE)-Q$3),$G56,$J56),"")</f>
        <v/>
      </c>
      <c r="R56" s="102" t="str">
        <f>IF(AND($B56&gt;0,$C56&gt;0,$D56&gt;0,NOT(ISBLANK($H56))),_xlfn.NORM.INV(ABS(VLOOKUP($L$1,VLookups!$A$38:$B$39,2,FALSE)-R$3),$G56,$J56),"")</f>
        <v/>
      </c>
      <c r="S56" s="101" t="str">
        <f>IF(AND($B56&gt;0,$C56&gt;0,$D56&gt;0,NOT(ISBLANK($H56))),_xlfn.NORM.INV(ABS(VLOOKUP($L$1,VLookups!$A$38:$B$39,2,FALSE)-S$3),$G56,$J56),"")</f>
        <v/>
      </c>
      <c r="T56" s="5"/>
      <c r="U56" s="178" t="str">
        <f t="shared" si="12"/>
        <v/>
      </c>
      <c r="V56" s="52" t="str">
        <f t="shared" si="343"/>
        <v/>
      </c>
      <c r="W56" s="52" t="str">
        <f t="shared" si="343"/>
        <v/>
      </c>
      <c r="X56" s="52" t="str">
        <f t="shared" si="343"/>
        <v/>
      </c>
      <c r="Y56" s="52" t="str">
        <f t="shared" si="343"/>
        <v/>
      </c>
      <c r="Z56" s="52" t="str">
        <f t="shared" si="343"/>
        <v/>
      </c>
      <c r="AA56" s="52" t="str">
        <f t="shared" si="343"/>
        <v/>
      </c>
      <c r="AB56" s="52" t="str">
        <f t="shared" si="343"/>
        <v/>
      </c>
      <c r="AC56" s="52" t="str">
        <f t="shared" si="343"/>
        <v/>
      </c>
      <c r="AD56" s="52" t="str">
        <f t="shared" si="343"/>
        <v/>
      </c>
      <c r="AE56" s="52" t="str">
        <f t="shared" si="343"/>
        <v/>
      </c>
      <c r="AF56" s="52" t="str">
        <f t="shared" si="343"/>
        <v/>
      </c>
      <c r="AG56" s="52" t="str">
        <f t="shared" si="343"/>
        <v/>
      </c>
      <c r="AH56" s="52" t="str">
        <f t="shared" si="343"/>
        <v/>
      </c>
      <c r="AI56" s="52" t="str">
        <f t="shared" si="343"/>
        <v/>
      </c>
      <c r="AJ56" s="52" t="str">
        <f t="shared" si="343"/>
        <v/>
      </c>
      <c r="AK56" s="52" t="str">
        <f t="shared" ref="AK56:AO56" si="351">IF(ISNONTEXT($U56),AL56-$U56,"")</f>
        <v/>
      </c>
      <c r="AL56" s="52" t="str">
        <f t="shared" si="351"/>
        <v/>
      </c>
      <c r="AM56" s="52" t="str">
        <f t="shared" si="351"/>
        <v/>
      </c>
      <c r="AN56" s="52" t="str">
        <f t="shared" si="351"/>
        <v/>
      </c>
      <c r="AO56" s="52" t="str">
        <f t="shared" si="351"/>
        <v/>
      </c>
      <c r="AP56" s="52" t="str">
        <f t="shared" si="14"/>
        <v/>
      </c>
      <c r="AQ56" s="52" t="str">
        <f t="shared" si="350"/>
        <v/>
      </c>
      <c r="AR56" s="52" t="str">
        <f t="shared" si="350"/>
        <v/>
      </c>
      <c r="AS56" s="52" t="str">
        <f t="shared" si="350"/>
        <v/>
      </c>
      <c r="AT56" s="52" t="str">
        <f t="shared" si="350"/>
        <v/>
      </c>
      <c r="AU56" s="52" t="str">
        <f t="shared" si="350"/>
        <v/>
      </c>
      <c r="AV56" s="52" t="str">
        <f t="shared" si="350"/>
        <v/>
      </c>
      <c r="AW56" s="52" t="str">
        <f t="shared" si="350"/>
        <v/>
      </c>
      <c r="AX56" s="52" t="str">
        <f t="shared" si="350"/>
        <v/>
      </c>
      <c r="AY56" s="52" t="str">
        <f t="shared" si="350"/>
        <v/>
      </c>
      <c r="AZ56" s="52" t="str">
        <f t="shared" si="350"/>
        <v/>
      </c>
      <c r="BA56" s="52" t="str">
        <f t="shared" si="350"/>
        <v/>
      </c>
      <c r="BB56" s="52" t="str">
        <f t="shared" si="350"/>
        <v/>
      </c>
      <c r="BC56" s="52" t="str">
        <f t="shared" si="350"/>
        <v/>
      </c>
      <c r="BD56" s="52" t="str">
        <f t="shared" si="350"/>
        <v/>
      </c>
      <c r="BE56" s="52" t="str">
        <f t="shared" si="350"/>
        <v/>
      </c>
      <c r="BF56" s="52" t="str">
        <f t="shared" si="350"/>
        <v/>
      </c>
      <c r="BG56" s="52" t="str">
        <f t="shared" si="350"/>
        <v/>
      </c>
      <c r="BH56" s="52" t="str">
        <f t="shared" si="350"/>
        <v/>
      </c>
      <c r="BI56" s="52" t="str">
        <f t="shared" si="350"/>
        <v/>
      </c>
      <c r="BJ56" s="52" t="str">
        <f t="shared" si="350"/>
        <v/>
      </c>
      <c r="BK56" s="52" t="str">
        <f t="shared" si="350"/>
        <v/>
      </c>
      <c r="BL56" s="52" t="str">
        <f t="shared" si="350"/>
        <v/>
      </c>
      <c r="BM56" s="52" t="str">
        <f t="shared" si="350"/>
        <v/>
      </c>
      <c r="BN56" s="52" t="str">
        <f t="shared" si="350"/>
        <v/>
      </c>
      <c r="BO56" s="52" t="str">
        <f t="shared" si="350"/>
        <v/>
      </c>
      <c r="BP56" s="52" t="str">
        <f t="shared" si="350"/>
        <v/>
      </c>
      <c r="BQ56" s="52" t="str">
        <f t="shared" si="350"/>
        <v/>
      </c>
      <c r="BR56" s="52" t="str">
        <f t="shared" si="350"/>
        <v/>
      </c>
      <c r="BS56" s="52" t="str">
        <f t="shared" si="350"/>
        <v/>
      </c>
      <c r="BT56" s="52" t="str">
        <f t="shared" si="350"/>
        <v/>
      </c>
      <c r="BU56" s="52" t="str">
        <f t="shared" si="350"/>
        <v/>
      </c>
      <c r="BV56" s="52" t="str">
        <f t="shared" si="350"/>
        <v/>
      </c>
      <c r="BW56" s="52" t="str">
        <f t="shared" si="350"/>
        <v/>
      </c>
      <c r="BX56" s="52" t="str">
        <f t="shared" si="350"/>
        <v/>
      </c>
      <c r="BY56" s="52" t="str">
        <f t="shared" si="350"/>
        <v/>
      </c>
      <c r="BZ56" s="52" t="str">
        <f t="shared" si="350"/>
        <v/>
      </c>
      <c r="CA56" s="52" t="str">
        <f t="shared" si="350"/>
        <v/>
      </c>
      <c r="CB56" s="52" t="str">
        <f t="shared" si="350"/>
        <v/>
      </c>
      <c r="CC56" s="52" t="str">
        <f t="shared" si="350"/>
        <v/>
      </c>
      <c r="CD56" s="52" t="str">
        <f t="shared" si="350"/>
        <v/>
      </c>
      <c r="CE56" s="52" t="str">
        <f t="shared" si="350"/>
        <v/>
      </c>
      <c r="CF56" s="52" t="str">
        <f t="shared" si="350"/>
        <v/>
      </c>
      <c r="CG56" s="52" t="str">
        <f t="shared" si="350"/>
        <v/>
      </c>
      <c r="CH56" s="52" t="str">
        <f t="shared" si="350"/>
        <v/>
      </c>
      <c r="CI56" s="52" t="str">
        <f t="shared" si="350"/>
        <v/>
      </c>
      <c r="CJ56" s="52" t="str">
        <f t="shared" si="350"/>
        <v/>
      </c>
      <c r="CK56" s="52" t="str">
        <f t="shared" si="350"/>
        <v/>
      </c>
      <c r="CL56" s="52" t="str">
        <f t="shared" si="350"/>
        <v/>
      </c>
      <c r="CM56" s="52" t="str">
        <f t="shared" si="350"/>
        <v/>
      </c>
      <c r="CN56" s="52" t="str">
        <f t="shared" si="350"/>
        <v/>
      </c>
      <c r="CO56" s="52" t="str">
        <f t="shared" si="350"/>
        <v/>
      </c>
      <c r="CP56" s="52" t="str">
        <f t="shared" si="350"/>
        <v/>
      </c>
      <c r="CQ56" s="52" t="str">
        <f t="shared" si="350"/>
        <v/>
      </c>
      <c r="CR56" s="52" t="str">
        <f t="shared" si="350"/>
        <v/>
      </c>
      <c r="CS56" s="52" t="str">
        <f t="shared" si="350"/>
        <v/>
      </c>
      <c r="CT56" s="52" t="str">
        <f t="shared" si="350"/>
        <v/>
      </c>
      <c r="CU56" s="52" t="str">
        <f t="shared" si="350"/>
        <v/>
      </c>
      <c r="CV56" s="52" t="str">
        <f t="shared" si="350"/>
        <v/>
      </c>
      <c r="CW56" s="52" t="str">
        <f t="shared" si="350"/>
        <v/>
      </c>
      <c r="CX56" s="52" t="str">
        <f t="shared" si="350"/>
        <v/>
      </c>
      <c r="CY56" s="52" t="str">
        <f t="shared" si="350"/>
        <v/>
      </c>
      <c r="CZ56" s="52" t="str">
        <f t="shared" si="350"/>
        <v/>
      </c>
      <c r="DA56" s="52" t="str">
        <f t="shared" si="350"/>
        <v/>
      </c>
      <c r="DB56" s="52" t="str">
        <f t="shared" ref="DB56" si="352">IF(ISNONTEXT($U56),DA56+$U56,"")</f>
        <v/>
      </c>
      <c r="DC56" s="52" t="str">
        <f t="shared" si="349"/>
        <v/>
      </c>
      <c r="DD56" s="52" t="str">
        <f t="shared" si="349"/>
        <v/>
      </c>
      <c r="DE56" s="52" t="str">
        <f t="shared" si="349"/>
        <v/>
      </c>
      <c r="DF56" s="52" t="str">
        <f t="shared" si="349"/>
        <v/>
      </c>
      <c r="DG56" s="52" t="str">
        <f t="shared" si="349"/>
        <v/>
      </c>
      <c r="DH56" s="52" t="str">
        <f t="shared" si="349"/>
        <v/>
      </c>
      <c r="DI56" s="52" t="str">
        <f t="shared" si="349"/>
        <v/>
      </c>
      <c r="DJ56" s="52" t="str">
        <f t="shared" si="349"/>
        <v/>
      </c>
      <c r="DK56" s="52" t="str">
        <f t="shared" si="349"/>
        <v/>
      </c>
      <c r="DL56" s="52" t="str">
        <f t="shared" si="349"/>
        <v/>
      </c>
      <c r="DM56" s="52" t="str">
        <f t="shared" si="349"/>
        <v/>
      </c>
      <c r="DN56" s="52" t="str">
        <f t="shared" si="349"/>
        <v/>
      </c>
      <c r="DO56" s="52" t="str">
        <f t="shared" si="349"/>
        <v/>
      </c>
      <c r="DP56" s="52" t="str">
        <f t="shared" si="349"/>
        <v/>
      </c>
      <c r="DQ56" s="52" t="str">
        <f t="shared" si="349"/>
        <v/>
      </c>
      <c r="DR56" s="52" t="str">
        <f t="shared" si="349"/>
        <v/>
      </c>
      <c r="DS56" s="179" t="e">
        <f t="shared" si="242"/>
        <v>#N/A</v>
      </c>
      <c r="DT56" s="179" t="e">
        <f t="shared" si="243"/>
        <v>#N/A</v>
      </c>
      <c r="DU56" s="179" t="e">
        <f t="shared" si="244"/>
        <v>#N/A</v>
      </c>
      <c r="DV56" s="179" t="e">
        <f t="shared" si="245"/>
        <v>#N/A</v>
      </c>
      <c r="DW56" s="179" t="e">
        <f t="shared" si="246"/>
        <v>#N/A</v>
      </c>
      <c r="DX56" s="179" t="e">
        <f t="shared" si="247"/>
        <v>#N/A</v>
      </c>
      <c r="DY56" s="179" t="e">
        <f t="shared" si="248"/>
        <v>#N/A</v>
      </c>
      <c r="DZ56" s="179" t="e">
        <f t="shared" si="249"/>
        <v>#N/A</v>
      </c>
      <c r="EA56" s="179" t="e">
        <f t="shared" si="250"/>
        <v>#N/A</v>
      </c>
      <c r="EB56" s="179" t="e">
        <f t="shared" si="251"/>
        <v>#N/A</v>
      </c>
      <c r="EC56" s="179" t="e">
        <f t="shared" si="252"/>
        <v>#N/A</v>
      </c>
      <c r="ED56" s="179" t="e">
        <f t="shared" si="253"/>
        <v>#N/A</v>
      </c>
      <c r="EE56" s="179" t="e">
        <f t="shared" si="254"/>
        <v>#N/A</v>
      </c>
      <c r="EF56" s="179" t="e">
        <f t="shared" si="255"/>
        <v>#N/A</v>
      </c>
      <c r="EG56" s="179" t="e">
        <f t="shared" si="256"/>
        <v>#N/A</v>
      </c>
      <c r="EH56" s="179" t="e">
        <f t="shared" si="257"/>
        <v>#N/A</v>
      </c>
      <c r="EI56" s="179" t="e">
        <f t="shared" si="258"/>
        <v>#N/A</v>
      </c>
      <c r="EJ56" s="179" t="e">
        <f t="shared" si="259"/>
        <v>#N/A</v>
      </c>
      <c r="EK56" s="179" t="e">
        <f t="shared" si="260"/>
        <v>#N/A</v>
      </c>
      <c r="EL56" s="179" t="e">
        <f t="shared" si="261"/>
        <v>#N/A</v>
      </c>
      <c r="EM56" s="179" t="e">
        <f t="shared" si="262"/>
        <v>#N/A</v>
      </c>
      <c r="EN56" s="179" t="e">
        <f t="shared" si="263"/>
        <v>#N/A</v>
      </c>
      <c r="EO56" s="179" t="e">
        <f t="shared" si="264"/>
        <v>#N/A</v>
      </c>
      <c r="EP56" s="179" t="e">
        <f t="shared" si="265"/>
        <v>#N/A</v>
      </c>
      <c r="EQ56" s="179" t="e">
        <f t="shared" si="266"/>
        <v>#N/A</v>
      </c>
      <c r="ER56" s="179" t="e">
        <f t="shared" si="267"/>
        <v>#N/A</v>
      </c>
      <c r="ES56" s="179" t="e">
        <f t="shared" si="268"/>
        <v>#N/A</v>
      </c>
      <c r="ET56" s="179" t="e">
        <f t="shared" si="269"/>
        <v>#N/A</v>
      </c>
      <c r="EU56" s="179" t="e">
        <f t="shared" si="270"/>
        <v>#N/A</v>
      </c>
      <c r="EV56" s="179" t="e">
        <f t="shared" si="271"/>
        <v>#N/A</v>
      </c>
      <c r="EW56" s="179" t="e">
        <f t="shared" si="272"/>
        <v>#N/A</v>
      </c>
      <c r="EX56" s="179" t="e">
        <f t="shared" si="273"/>
        <v>#N/A</v>
      </c>
      <c r="EY56" s="179" t="e">
        <f t="shared" si="274"/>
        <v>#N/A</v>
      </c>
      <c r="EZ56" s="179" t="e">
        <f t="shared" si="275"/>
        <v>#N/A</v>
      </c>
      <c r="FA56" s="179" t="e">
        <f t="shared" si="276"/>
        <v>#N/A</v>
      </c>
      <c r="FB56" s="179" t="e">
        <f t="shared" si="277"/>
        <v>#N/A</v>
      </c>
      <c r="FC56" s="179" t="e">
        <f t="shared" si="278"/>
        <v>#N/A</v>
      </c>
      <c r="FD56" s="179" t="e">
        <f t="shared" si="279"/>
        <v>#N/A</v>
      </c>
      <c r="FE56" s="179" t="e">
        <f t="shared" si="280"/>
        <v>#N/A</v>
      </c>
      <c r="FF56" s="179" t="e">
        <f t="shared" si="281"/>
        <v>#N/A</v>
      </c>
      <c r="FG56" s="179" t="e">
        <f t="shared" si="282"/>
        <v>#N/A</v>
      </c>
      <c r="FH56" s="179" t="e">
        <f t="shared" si="283"/>
        <v>#N/A</v>
      </c>
      <c r="FI56" s="179" t="e">
        <f t="shared" si="284"/>
        <v>#N/A</v>
      </c>
      <c r="FJ56" s="179" t="e">
        <f t="shared" si="285"/>
        <v>#N/A</v>
      </c>
      <c r="FK56" s="179" t="e">
        <f t="shared" si="286"/>
        <v>#N/A</v>
      </c>
      <c r="FL56" s="179" t="e">
        <f t="shared" si="287"/>
        <v>#N/A</v>
      </c>
      <c r="FM56" s="179" t="e">
        <f t="shared" si="288"/>
        <v>#N/A</v>
      </c>
      <c r="FN56" s="179" t="e">
        <f t="shared" si="289"/>
        <v>#N/A</v>
      </c>
      <c r="FO56" s="179" t="e">
        <f t="shared" si="290"/>
        <v>#N/A</v>
      </c>
      <c r="FP56" s="179" t="e">
        <f t="shared" si="291"/>
        <v>#N/A</v>
      </c>
      <c r="FQ56" s="179" t="e">
        <f t="shared" si="292"/>
        <v>#N/A</v>
      </c>
      <c r="FR56" s="179" t="e">
        <f t="shared" si="293"/>
        <v>#N/A</v>
      </c>
      <c r="FS56" s="179" t="e">
        <f t="shared" si="294"/>
        <v>#N/A</v>
      </c>
      <c r="FT56" s="179" t="e">
        <f t="shared" si="295"/>
        <v>#N/A</v>
      </c>
      <c r="FU56" s="179" t="e">
        <f t="shared" si="296"/>
        <v>#N/A</v>
      </c>
      <c r="FV56" s="179" t="e">
        <f t="shared" si="297"/>
        <v>#N/A</v>
      </c>
      <c r="FW56" s="179" t="e">
        <f t="shared" si="298"/>
        <v>#N/A</v>
      </c>
      <c r="FX56" s="179" t="e">
        <f t="shared" si="299"/>
        <v>#N/A</v>
      </c>
      <c r="FY56" s="179" t="e">
        <f t="shared" si="300"/>
        <v>#N/A</v>
      </c>
      <c r="FZ56" s="179" t="e">
        <f t="shared" si="301"/>
        <v>#N/A</v>
      </c>
      <c r="GA56" s="179" t="e">
        <f t="shared" si="302"/>
        <v>#N/A</v>
      </c>
      <c r="GB56" s="179" t="e">
        <f t="shared" si="303"/>
        <v>#N/A</v>
      </c>
      <c r="GC56" s="179" t="e">
        <f t="shared" si="304"/>
        <v>#N/A</v>
      </c>
      <c r="GD56" s="179" t="e">
        <f t="shared" si="305"/>
        <v>#N/A</v>
      </c>
      <c r="GE56" s="179" t="e">
        <f t="shared" si="306"/>
        <v>#N/A</v>
      </c>
      <c r="GF56" s="179" t="e">
        <f t="shared" si="307"/>
        <v>#N/A</v>
      </c>
      <c r="GG56" s="179" t="e">
        <f t="shared" si="308"/>
        <v>#N/A</v>
      </c>
      <c r="GH56" s="179" t="e">
        <f t="shared" si="309"/>
        <v>#N/A</v>
      </c>
      <c r="GI56" s="179" t="e">
        <f t="shared" si="310"/>
        <v>#N/A</v>
      </c>
      <c r="GJ56" s="179" t="e">
        <f t="shared" si="311"/>
        <v>#N/A</v>
      </c>
      <c r="GK56" s="179" t="e">
        <f t="shared" si="312"/>
        <v>#N/A</v>
      </c>
      <c r="GL56" s="179" t="e">
        <f t="shared" si="313"/>
        <v>#N/A</v>
      </c>
      <c r="GM56" s="179" t="e">
        <f t="shared" si="314"/>
        <v>#N/A</v>
      </c>
      <c r="GN56" s="179" t="e">
        <f t="shared" si="315"/>
        <v>#N/A</v>
      </c>
      <c r="GO56" s="179" t="e">
        <f t="shared" si="316"/>
        <v>#N/A</v>
      </c>
      <c r="GP56" s="179" t="e">
        <f t="shared" si="317"/>
        <v>#N/A</v>
      </c>
      <c r="GQ56" s="179" t="e">
        <f t="shared" si="318"/>
        <v>#N/A</v>
      </c>
      <c r="GR56" s="179" t="e">
        <f t="shared" si="319"/>
        <v>#N/A</v>
      </c>
      <c r="GS56" s="179" t="e">
        <f t="shared" si="320"/>
        <v>#N/A</v>
      </c>
      <c r="GT56" s="179" t="e">
        <f t="shared" si="321"/>
        <v>#N/A</v>
      </c>
      <c r="GU56" s="179" t="e">
        <f t="shared" si="322"/>
        <v>#N/A</v>
      </c>
      <c r="GV56" s="179" t="e">
        <f t="shared" si="323"/>
        <v>#N/A</v>
      </c>
      <c r="GW56" s="179" t="e">
        <f t="shared" si="324"/>
        <v>#N/A</v>
      </c>
      <c r="GX56" s="179" t="e">
        <f t="shared" si="325"/>
        <v>#N/A</v>
      </c>
      <c r="GY56" s="179" t="e">
        <f t="shared" si="326"/>
        <v>#N/A</v>
      </c>
      <c r="GZ56" s="179" t="e">
        <f t="shared" si="327"/>
        <v>#N/A</v>
      </c>
      <c r="HA56" s="179" t="e">
        <f t="shared" si="328"/>
        <v>#N/A</v>
      </c>
      <c r="HB56" s="179" t="e">
        <f t="shared" si="329"/>
        <v>#N/A</v>
      </c>
      <c r="HC56" s="179" t="e">
        <f t="shared" si="330"/>
        <v>#N/A</v>
      </c>
      <c r="HD56" s="179" t="e">
        <f t="shared" si="331"/>
        <v>#N/A</v>
      </c>
      <c r="HE56" s="179" t="e">
        <f t="shared" si="332"/>
        <v>#N/A</v>
      </c>
      <c r="HF56" s="179" t="e">
        <f t="shared" si="333"/>
        <v>#N/A</v>
      </c>
      <c r="HG56" s="179" t="e">
        <f t="shared" si="334"/>
        <v>#N/A</v>
      </c>
      <c r="HH56" s="179" t="e">
        <f t="shared" si="335"/>
        <v>#N/A</v>
      </c>
      <c r="HI56" s="179" t="e">
        <f t="shared" si="336"/>
        <v>#N/A</v>
      </c>
      <c r="HJ56" s="179" t="e">
        <f t="shared" si="337"/>
        <v>#N/A</v>
      </c>
      <c r="HK56" s="179" t="e">
        <f t="shared" si="338"/>
        <v>#N/A</v>
      </c>
      <c r="HL56" s="179" t="e">
        <f t="shared" si="339"/>
        <v>#N/A</v>
      </c>
      <c r="HM56" s="179" t="e">
        <f t="shared" si="340"/>
        <v>#N/A</v>
      </c>
      <c r="HN56" s="179" t="e">
        <f t="shared" si="341"/>
        <v>#N/A</v>
      </c>
      <c r="HO56" s="179" t="e">
        <f t="shared" si="342"/>
        <v>#N/A</v>
      </c>
    </row>
    <row r="57" spans="1:223" hidden="1" x14ac:dyDescent="0.25">
      <c r="A57" s="4">
        <v>54</v>
      </c>
      <c r="B57" s="103"/>
      <c r="C57" s="103"/>
      <c r="D57" s="103"/>
      <c r="E57" s="38" t="str">
        <f t="shared" si="8"/>
        <v/>
      </c>
      <c r="F57" s="38" t="str">
        <f t="shared" si="9"/>
        <v/>
      </c>
      <c r="G57" s="81" t="str">
        <f t="shared" si="10"/>
        <v/>
      </c>
      <c r="H57" s="24"/>
      <c r="I57" s="61"/>
      <c r="J57" s="82" t="str">
        <f>IF(AND(B57&gt;0,C57&gt;0,D57&gt;0,NOT(ISBLANK(H57))),(D57-B57)*VLOOKUP(H57,VLookups!$A$2:$B$8,2,FALSE),"")</f>
        <v/>
      </c>
      <c r="K57" s="83" t="str">
        <f t="shared" si="11"/>
        <v/>
      </c>
      <c r="L57" s="103"/>
      <c r="M57" s="34" t="str">
        <f>IF(AND(L57&gt;0,C57&gt;0,J57&gt;0,NOT(ISBLANK(H57))),ABS(VLOOKUP($L$1,VLookups!$A$38:$B$39,2,FALSE)-_xlfn.NORM.DIST(L57,G57,J57,TRUE)),"")</f>
        <v/>
      </c>
      <c r="N57" s="102" t="str">
        <f>IF(AND($B57&gt;0,$C57&gt;0,$D57&gt;0,NOT(ISBLANK($H57))),_xlfn.NORM.INV(ABS(VLOOKUP($L$1,VLookups!$A$38:$B$39,2,FALSE)-N$3),$G57,$J57),"")</f>
        <v/>
      </c>
      <c r="O57" s="101" t="str">
        <f>IF(AND($B57&gt;0,$C57&gt;0,$D57&gt;0,NOT(ISBLANK($H57))),_xlfn.NORM.INV(ABS(VLOOKUP($L$1,VLookups!$A$38:$B$39,2,FALSE)-O$3),$G57,$J57),"")</f>
        <v/>
      </c>
      <c r="P57" s="102" t="str">
        <f>IF(AND($B57&gt;0,$C57&gt;0,$D57&gt;0,NOT(ISBLANK($H57))),_xlfn.NORM.INV(ABS(VLOOKUP($L$1,VLookups!$A$38:$B$39,2,FALSE)-P$3),$G57,$J57),"")</f>
        <v/>
      </c>
      <c r="Q57" s="101" t="str">
        <f>IF(AND($B57&gt;0,$C57&gt;0,$D57&gt;0,NOT(ISBLANK($H57))),_xlfn.NORM.INV(ABS(VLOOKUP($L$1,VLookups!$A$38:$B$39,2,FALSE)-Q$3),$G57,$J57),"")</f>
        <v/>
      </c>
      <c r="R57" s="102" t="str">
        <f>IF(AND($B57&gt;0,$C57&gt;0,$D57&gt;0,NOT(ISBLANK($H57))),_xlfn.NORM.INV(ABS(VLOOKUP($L$1,VLookups!$A$38:$B$39,2,FALSE)-R$3),$G57,$J57),"")</f>
        <v/>
      </c>
      <c r="S57" s="101" t="str">
        <f>IF(AND($B57&gt;0,$C57&gt;0,$D57&gt;0,NOT(ISBLANK($H57))),_xlfn.NORM.INV(ABS(VLOOKUP($L$1,VLookups!$A$38:$B$39,2,FALSE)-S$3),$G57,$J57),"")</f>
        <v/>
      </c>
      <c r="T57" s="5"/>
      <c r="U57" s="178" t="str">
        <f t="shared" si="12"/>
        <v/>
      </c>
      <c r="V57" s="52" t="str">
        <f t="shared" ref="V57:AO69" si="353">IF(ISNONTEXT($U57),W57-$U57,"")</f>
        <v/>
      </c>
      <c r="W57" s="52" t="str">
        <f t="shared" si="353"/>
        <v/>
      </c>
      <c r="X57" s="52" t="str">
        <f t="shared" si="353"/>
        <v/>
      </c>
      <c r="Y57" s="52" t="str">
        <f t="shared" si="353"/>
        <v/>
      </c>
      <c r="Z57" s="52" t="str">
        <f t="shared" si="353"/>
        <v/>
      </c>
      <c r="AA57" s="52" t="str">
        <f t="shared" si="353"/>
        <v/>
      </c>
      <c r="AB57" s="52" t="str">
        <f t="shared" si="353"/>
        <v/>
      </c>
      <c r="AC57" s="52" t="str">
        <f t="shared" si="353"/>
        <v/>
      </c>
      <c r="AD57" s="52" t="str">
        <f t="shared" si="353"/>
        <v/>
      </c>
      <c r="AE57" s="52" t="str">
        <f t="shared" si="353"/>
        <v/>
      </c>
      <c r="AF57" s="52" t="str">
        <f t="shared" si="353"/>
        <v/>
      </c>
      <c r="AG57" s="52" t="str">
        <f t="shared" si="353"/>
        <v/>
      </c>
      <c r="AH57" s="52" t="str">
        <f t="shared" si="353"/>
        <v/>
      </c>
      <c r="AI57" s="52" t="str">
        <f t="shared" si="353"/>
        <v/>
      </c>
      <c r="AJ57" s="52" t="str">
        <f t="shared" si="353"/>
        <v/>
      </c>
      <c r="AK57" s="52" t="str">
        <f t="shared" si="353"/>
        <v/>
      </c>
      <c r="AL57" s="52" t="str">
        <f t="shared" si="353"/>
        <v/>
      </c>
      <c r="AM57" s="52" t="str">
        <f t="shared" si="353"/>
        <v/>
      </c>
      <c r="AN57" s="52" t="str">
        <f t="shared" si="353"/>
        <v/>
      </c>
      <c r="AO57" s="52" t="str">
        <f t="shared" si="353"/>
        <v/>
      </c>
      <c r="AP57" s="52" t="str">
        <f t="shared" si="14"/>
        <v/>
      </c>
      <c r="AQ57" s="52" t="str">
        <f t="shared" ref="AQ57:DB60" si="354">IF(ISNONTEXT($U57),AP57+$U57,"")</f>
        <v/>
      </c>
      <c r="AR57" s="52" t="str">
        <f t="shared" si="354"/>
        <v/>
      </c>
      <c r="AS57" s="52" t="str">
        <f t="shared" si="354"/>
        <v/>
      </c>
      <c r="AT57" s="52" t="str">
        <f t="shared" si="354"/>
        <v/>
      </c>
      <c r="AU57" s="52" t="str">
        <f t="shared" si="354"/>
        <v/>
      </c>
      <c r="AV57" s="52" t="str">
        <f t="shared" si="354"/>
        <v/>
      </c>
      <c r="AW57" s="52" t="str">
        <f t="shared" si="354"/>
        <v/>
      </c>
      <c r="AX57" s="52" t="str">
        <f t="shared" si="354"/>
        <v/>
      </c>
      <c r="AY57" s="52" t="str">
        <f t="shared" si="354"/>
        <v/>
      </c>
      <c r="AZ57" s="52" t="str">
        <f t="shared" si="354"/>
        <v/>
      </c>
      <c r="BA57" s="52" t="str">
        <f t="shared" si="354"/>
        <v/>
      </c>
      <c r="BB57" s="52" t="str">
        <f t="shared" si="354"/>
        <v/>
      </c>
      <c r="BC57" s="52" t="str">
        <f t="shared" si="354"/>
        <v/>
      </c>
      <c r="BD57" s="52" t="str">
        <f t="shared" si="354"/>
        <v/>
      </c>
      <c r="BE57" s="52" t="str">
        <f t="shared" si="354"/>
        <v/>
      </c>
      <c r="BF57" s="52" t="str">
        <f t="shared" si="354"/>
        <v/>
      </c>
      <c r="BG57" s="52" t="str">
        <f t="shared" si="354"/>
        <v/>
      </c>
      <c r="BH57" s="52" t="str">
        <f t="shared" si="354"/>
        <v/>
      </c>
      <c r="BI57" s="52" t="str">
        <f t="shared" si="354"/>
        <v/>
      </c>
      <c r="BJ57" s="52" t="str">
        <f t="shared" si="354"/>
        <v/>
      </c>
      <c r="BK57" s="52" t="str">
        <f t="shared" si="354"/>
        <v/>
      </c>
      <c r="BL57" s="52" t="str">
        <f t="shared" si="354"/>
        <v/>
      </c>
      <c r="BM57" s="52" t="str">
        <f t="shared" si="354"/>
        <v/>
      </c>
      <c r="BN57" s="52" t="str">
        <f t="shared" si="354"/>
        <v/>
      </c>
      <c r="BO57" s="52" t="str">
        <f t="shared" si="354"/>
        <v/>
      </c>
      <c r="BP57" s="52" t="str">
        <f t="shared" si="354"/>
        <v/>
      </c>
      <c r="BQ57" s="52" t="str">
        <f t="shared" si="354"/>
        <v/>
      </c>
      <c r="BR57" s="52" t="str">
        <f t="shared" si="354"/>
        <v/>
      </c>
      <c r="BS57" s="52" t="str">
        <f t="shared" si="354"/>
        <v/>
      </c>
      <c r="BT57" s="52" t="str">
        <f t="shared" si="354"/>
        <v/>
      </c>
      <c r="BU57" s="52" t="str">
        <f t="shared" si="354"/>
        <v/>
      </c>
      <c r="BV57" s="52" t="str">
        <f t="shared" si="354"/>
        <v/>
      </c>
      <c r="BW57" s="52" t="str">
        <f t="shared" si="354"/>
        <v/>
      </c>
      <c r="BX57" s="52" t="str">
        <f t="shared" si="354"/>
        <v/>
      </c>
      <c r="BY57" s="52" t="str">
        <f t="shared" si="354"/>
        <v/>
      </c>
      <c r="BZ57" s="52" t="str">
        <f t="shared" si="354"/>
        <v/>
      </c>
      <c r="CA57" s="52" t="str">
        <f t="shared" si="354"/>
        <v/>
      </c>
      <c r="CB57" s="52" t="str">
        <f t="shared" si="354"/>
        <v/>
      </c>
      <c r="CC57" s="52" t="str">
        <f t="shared" si="354"/>
        <v/>
      </c>
      <c r="CD57" s="52" t="str">
        <f t="shared" si="354"/>
        <v/>
      </c>
      <c r="CE57" s="52" t="str">
        <f t="shared" si="354"/>
        <v/>
      </c>
      <c r="CF57" s="52" t="str">
        <f t="shared" si="354"/>
        <v/>
      </c>
      <c r="CG57" s="52" t="str">
        <f t="shared" si="354"/>
        <v/>
      </c>
      <c r="CH57" s="52" t="str">
        <f t="shared" si="354"/>
        <v/>
      </c>
      <c r="CI57" s="52" t="str">
        <f t="shared" si="354"/>
        <v/>
      </c>
      <c r="CJ57" s="52" t="str">
        <f t="shared" si="354"/>
        <v/>
      </c>
      <c r="CK57" s="52" t="str">
        <f t="shared" si="354"/>
        <v/>
      </c>
      <c r="CL57" s="52" t="str">
        <f t="shared" si="354"/>
        <v/>
      </c>
      <c r="CM57" s="52" t="str">
        <f t="shared" si="354"/>
        <v/>
      </c>
      <c r="CN57" s="52" t="str">
        <f t="shared" si="354"/>
        <v/>
      </c>
      <c r="CO57" s="52" t="str">
        <f t="shared" si="354"/>
        <v/>
      </c>
      <c r="CP57" s="52" t="str">
        <f t="shared" si="354"/>
        <v/>
      </c>
      <c r="CQ57" s="52" t="str">
        <f t="shared" si="354"/>
        <v/>
      </c>
      <c r="CR57" s="52" t="str">
        <f t="shared" si="354"/>
        <v/>
      </c>
      <c r="CS57" s="52" t="str">
        <f t="shared" si="354"/>
        <v/>
      </c>
      <c r="CT57" s="52" t="str">
        <f t="shared" si="354"/>
        <v/>
      </c>
      <c r="CU57" s="52" t="str">
        <f t="shared" si="354"/>
        <v/>
      </c>
      <c r="CV57" s="52" t="str">
        <f t="shared" si="354"/>
        <v/>
      </c>
      <c r="CW57" s="52" t="str">
        <f t="shared" si="354"/>
        <v/>
      </c>
      <c r="CX57" s="52" t="str">
        <f t="shared" si="354"/>
        <v/>
      </c>
      <c r="CY57" s="52" t="str">
        <f t="shared" si="354"/>
        <v/>
      </c>
      <c r="CZ57" s="52" t="str">
        <f t="shared" si="354"/>
        <v/>
      </c>
      <c r="DA57" s="52" t="str">
        <f t="shared" si="354"/>
        <v/>
      </c>
      <c r="DB57" s="52" t="str">
        <f t="shared" si="354"/>
        <v/>
      </c>
      <c r="DC57" s="52" t="str">
        <f t="shared" si="349"/>
        <v/>
      </c>
      <c r="DD57" s="52" t="str">
        <f t="shared" si="349"/>
        <v/>
      </c>
      <c r="DE57" s="52" t="str">
        <f t="shared" si="349"/>
        <v/>
      </c>
      <c r="DF57" s="52" t="str">
        <f t="shared" si="349"/>
        <v/>
      </c>
      <c r="DG57" s="52" t="str">
        <f t="shared" si="349"/>
        <v/>
      </c>
      <c r="DH57" s="52" t="str">
        <f t="shared" si="349"/>
        <v/>
      </c>
      <c r="DI57" s="52" t="str">
        <f t="shared" si="349"/>
        <v/>
      </c>
      <c r="DJ57" s="52" t="str">
        <f t="shared" si="349"/>
        <v/>
      </c>
      <c r="DK57" s="52" t="str">
        <f t="shared" si="349"/>
        <v/>
      </c>
      <c r="DL57" s="52" t="str">
        <f t="shared" si="349"/>
        <v/>
      </c>
      <c r="DM57" s="52" t="str">
        <f t="shared" si="349"/>
        <v/>
      </c>
      <c r="DN57" s="52" t="str">
        <f t="shared" si="349"/>
        <v/>
      </c>
      <c r="DO57" s="52" t="str">
        <f t="shared" si="349"/>
        <v/>
      </c>
      <c r="DP57" s="52" t="str">
        <f t="shared" si="349"/>
        <v/>
      </c>
      <c r="DQ57" s="52" t="str">
        <f t="shared" si="349"/>
        <v/>
      </c>
      <c r="DR57" s="52" t="str">
        <f t="shared" si="349"/>
        <v/>
      </c>
      <c r="DS57" s="179" t="e">
        <f t="shared" si="242"/>
        <v>#N/A</v>
      </c>
      <c r="DT57" s="179" t="e">
        <f t="shared" si="243"/>
        <v>#N/A</v>
      </c>
      <c r="DU57" s="179" t="e">
        <f t="shared" si="244"/>
        <v>#N/A</v>
      </c>
      <c r="DV57" s="179" t="e">
        <f t="shared" si="245"/>
        <v>#N/A</v>
      </c>
      <c r="DW57" s="179" t="e">
        <f t="shared" si="246"/>
        <v>#N/A</v>
      </c>
      <c r="DX57" s="179" t="e">
        <f t="shared" si="247"/>
        <v>#N/A</v>
      </c>
      <c r="DY57" s="179" t="e">
        <f t="shared" si="248"/>
        <v>#N/A</v>
      </c>
      <c r="DZ57" s="179" t="e">
        <f t="shared" si="249"/>
        <v>#N/A</v>
      </c>
      <c r="EA57" s="179" t="e">
        <f t="shared" si="250"/>
        <v>#N/A</v>
      </c>
      <c r="EB57" s="179" t="e">
        <f t="shared" si="251"/>
        <v>#N/A</v>
      </c>
      <c r="EC57" s="179" t="e">
        <f t="shared" si="252"/>
        <v>#N/A</v>
      </c>
      <c r="ED57" s="179" t="e">
        <f t="shared" si="253"/>
        <v>#N/A</v>
      </c>
      <c r="EE57" s="179" t="e">
        <f t="shared" si="254"/>
        <v>#N/A</v>
      </c>
      <c r="EF57" s="179" t="e">
        <f t="shared" si="255"/>
        <v>#N/A</v>
      </c>
      <c r="EG57" s="179" t="e">
        <f t="shared" si="256"/>
        <v>#N/A</v>
      </c>
      <c r="EH57" s="179" t="e">
        <f t="shared" si="257"/>
        <v>#N/A</v>
      </c>
      <c r="EI57" s="179" t="e">
        <f t="shared" si="258"/>
        <v>#N/A</v>
      </c>
      <c r="EJ57" s="179" t="e">
        <f t="shared" si="259"/>
        <v>#N/A</v>
      </c>
      <c r="EK57" s="179" t="e">
        <f t="shared" si="260"/>
        <v>#N/A</v>
      </c>
      <c r="EL57" s="179" t="e">
        <f t="shared" si="261"/>
        <v>#N/A</v>
      </c>
      <c r="EM57" s="179" t="e">
        <f t="shared" si="262"/>
        <v>#N/A</v>
      </c>
      <c r="EN57" s="179" t="e">
        <f t="shared" si="263"/>
        <v>#N/A</v>
      </c>
      <c r="EO57" s="179" t="e">
        <f t="shared" si="264"/>
        <v>#N/A</v>
      </c>
      <c r="EP57" s="179" t="e">
        <f t="shared" si="265"/>
        <v>#N/A</v>
      </c>
      <c r="EQ57" s="179" t="e">
        <f t="shared" si="266"/>
        <v>#N/A</v>
      </c>
      <c r="ER57" s="179" t="e">
        <f t="shared" si="267"/>
        <v>#N/A</v>
      </c>
      <c r="ES57" s="179" t="e">
        <f t="shared" si="268"/>
        <v>#N/A</v>
      </c>
      <c r="ET57" s="179" t="e">
        <f t="shared" si="269"/>
        <v>#N/A</v>
      </c>
      <c r="EU57" s="179" t="e">
        <f t="shared" si="270"/>
        <v>#N/A</v>
      </c>
      <c r="EV57" s="179" t="e">
        <f t="shared" si="271"/>
        <v>#N/A</v>
      </c>
      <c r="EW57" s="179" t="e">
        <f t="shared" si="272"/>
        <v>#N/A</v>
      </c>
      <c r="EX57" s="179" t="e">
        <f t="shared" si="273"/>
        <v>#N/A</v>
      </c>
      <c r="EY57" s="179" t="e">
        <f t="shared" si="274"/>
        <v>#N/A</v>
      </c>
      <c r="EZ57" s="179" t="e">
        <f t="shared" si="275"/>
        <v>#N/A</v>
      </c>
      <c r="FA57" s="179" t="e">
        <f t="shared" si="276"/>
        <v>#N/A</v>
      </c>
      <c r="FB57" s="179" t="e">
        <f t="shared" si="277"/>
        <v>#N/A</v>
      </c>
      <c r="FC57" s="179" t="e">
        <f t="shared" si="278"/>
        <v>#N/A</v>
      </c>
      <c r="FD57" s="179" t="e">
        <f t="shared" si="279"/>
        <v>#N/A</v>
      </c>
      <c r="FE57" s="179" t="e">
        <f t="shared" si="280"/>
        <v>#N/A</v>
      </c>
      <c r="FF57" s="179" t="e">
        <f t="shared" si="281"/>
        <v>#N/A</v>
      </c>
      <c r="FG57" s="179" t="e">
        <f t="shared" si="282"/>
        <v>#N/A</v>
      </c>
      <c r="FH57" s="179" t="e">
        <f t="shared" si="283"/>
        <v>#N/A</v>
      </c>
      <c r="FI57" s="179" t="e">
        <f t="shared" si="284"/>
        <v>#N/A</v>
      </c>
      <c r="FJ57" s="179" t="e">
        <f t="shared" si="285"/>
        <v>#N/A</v>
      </c>
      <c r="FK57" s="179" t="e">
        <f t="shared" si="286"/>
        <v>#N/A</v>
      </c>
      <c r="FL57" s="179" t="e">
        <f t="shared" si="287"/>
        <v>#N/A</v>
      </c>
      <c r="FM57" s="179" t="e">
        <f t="shared" si="288"/>
        <v>#N/A</v>
      </c>
      <c r="FN57" s="179" t="e">
        <f t="shared" si="289"/>
        <v>#N/A</v>
      </c>
      <c r="FO57" s="179" t="e">
        <f t="shared" si="290"/>
        <v>#N/A</v>
      </c>
      <c r="FP57" s="179" t="e">
        <f t="shared" si="291"/>
        <v>#N/A</v>
      </c>
      <c r="FQ57" s="179" t="e">
        <f t="shared" si="292"/>
        <v>#N/A</v>
      </c>
      <c r="FR57" s="179" t="e">
        <f t="shared" si="293"/>
        <v>#N/A</v>
      </c>
      <c r="FS57" s="179" t="e">
        <f t="shared" si="294"/>
        <v>#N/A</v>
      </c>
      <c r="FT57" s="179" t="e">
        <f t="shared" si="295"/>
        <v>#N/A</v>
      </c>
      <c r="FU57" s="179" t="e">
        <f t="shared" si="296"/>
        <v>#N/A</v>
      </c>
      <c r="FV57" s="179" t="e">
        <f t="shared" si="297"/>
        <v>#N/A</v>
      </c>
      <c r="FW57" s="179" t="e">
        <f t="shared" si="298"/>
        <v>#N/A</v>
      </c>
      <c r="FX57" s="179" t="e">
        <f t="shared" si="299"/>
        <v>#N/A</v>
      </c>
      <c r="FY57" s="179" t="e">
        <f t="shared" si="300"/>
        <v>#N/A</v>
      </c>
      <c r="FZ57" s="179" t="e">
        <f t="shared" si="301"/>
        <v>#N/A</v>
      </c>
      <c r="GA57" s="179" t="e">
        <f t="shared" si="302"/>
        <v>#N/A</v>
      </c>
      <c r="GB57" s="179" t="e">
        <f t="shared" si="303"/>
        <v>#N/A</v>
      </c>
      <c r="GC57" s="179" t="e">
        <f t="shared" si="304"/>
        <v>#N/A</v>
      </c>
      <c r="GD57" s="179" t="e">
        <f t="shared" si="305"/>
        <v>#N/A</v>
      </c>
      <c r="GE57" s="179" t="e">
        <f t="shared" si="306"/>
        <v>#N/A</v>
      </c>
      <c r="GF57" s="179" t="e">
        <f t="shared" si="307"/>
        <v>#N/A</v>
      </c>
      <c r="GG57" s="179" t="e">
        <f t="shared" si="308"/>
        <v>#N/A</v>
      </c>
      <c r="GH57" s="179" t="e">
        <f t="shared" si="309"/>
        <v>#N/A</v>
      </c>
      <c r="GI57" s="179" t="e">
        <f t="shared" si="310"/>
        <v>#N/A</v>
      </c>
      <c r="GJ57" s="179" t="e">
        <f t="shared" si="311"/>
        <v>#N/A</v>
      </c>
      <c r="GK57" s="179" t="e">
        <f t="shared" si="312"/>
        <v>#N/A</v>
      </c>
      <c r="GL57" s="179" t="e">
        <f t="shared" si="313"/>
        <v>#N/A</v>
      </c>
      <c r="GM57" s="179" t="e">
        <f t="shared" si="314"/>
        <v>#N/A</v>
      </c>
      <c r="GN57" s="179" t="e">
        <f t="shared" si="315"/>
        <v>#N/A</v>
      </c>
      <c r="GO57" s="179" t="e">
        <f t="shared" si="316"/>
        <v>#N/A</v>
      </c>
      <c r="GP57" s="179" t="e">
        <f t="shared" si="317"/>
        <v>#N/A</v>
      </c>
      <c r="GQ57" s="179" t="e">
        <f t="shared" si="318"/>
        <v>#N/A</v>
      </c>
      <c r="GR57" s="179" t="e">
        <f t="shared" si="319"/>
        <v>#N/A</v>
      </c>
      <c r="GS57" s="179" t="e">
        <f t="shared" si="320"/>
        <v>#N/A</v>
      </c>
      <c r="GT57" s="179" t="e">
        <f t="shared" si="321"/>
        <v>#N/A</v>
      </c>
      <c r="GU57" s="179" t="e">
        <f t="shared" si="322"/>
        <v>#N/A</v>
      </c>
      <c r="GV57" s="179" t="e">
        <f t="shared" si="323"/>
        <v>#N/A</v>
      </c>
      <c r="GW57" s="179" t="e">
        <f t="shared" si="324"/>
        <v>#N/A</v>
      </c>
      <c r="GX57" s="179" t="e">
        <f t="shared" si="325"/>
        <v>#N/A</v>
      </c>
      <c r="GY57" s="179" t="e">
        <f t="shared" si="326"/>
        <v>#N/A</v>
      </c>
      <c r="GZ57" s="179" t="e">
        <f t="shared" si="327"/>
        <v>#N/A</v>
      </c>
      <c r="HA57" s="179" t="e">
        <f t="shared" si="328"/>
        <v>#N/A</v>
      </c>
      <c r="HB57" s="179" t="e">
        <f t="shared" si="329"/>
        <v>#N/A</v>
      </c>
      <c r="HC57" s="179" t="e">
        <f t="shared" si="330"/>
        <v>#N/A</v>
      </c>
      <c r="HD57" s="179" t="e">
        <f t="shared" si="331"/>
        <v>#N/A</v>
      </c>
      <c r="HE57" s="179" t="e">
        <f t="shared" si="332"/>
        <v>#N/A</v>
      </c>
      <c r="HF57" s="179" t="e">
        <f t="shared" si="333"/>
        <v>#N/A</v>
      </c>
      <c r="HG57" s="179" t="e">
        <f t="shared" si="334"/>
        <v>#N/A</v>
      </c>
      <c r="HH57" s="179" t="e">
        <f t="shared" si="335"/>
        <v>#N/A</v>
      </c>
      <c r="HI57" s="179" t="e">
        <f t="shared" si="336"/>
        <v>#N/A</v>
      </c>
      <c r="HJ57" s="179" t="e">
        <f t="shared" si="337"/>
        <v>#N/A</v>
      </c>
      <c r="HK57" s="179" t="e">
        <f t="shared" si="338"/>
        <v>#N/A</v>
      </c>
      <c r="HL57" s="179" t="e">
        <f t="shared" si="339"/>
        <v>#N/A</v>
      </c>
      <c r="HM57" s="179" t="e">
        <f t="shared" si="340"/>
        <v>#N/A</v>
      </c>
      <c r="HN57" s="179" t="e">
        <f t="shared" si="341"/>
        <v>#N/A</v>
      </c>
      <c r="HO57" s="179" t="e">
        <f t="shared" si="342"/>
        <v>#N/A</v>
      </c>
    </row>
    <row r="58" spans="1:223" hidden="1" x14ac:dyDescent="0.25">
      <c r="A58" s="4">
        <v>55</v>
      </c>
      <c r="B58" s="103"/>
      <c r="C58" s="103"/>
      <c r="D58" s="103"/>
      <c r="E58" s="38" t="str">
        <f t="shared" si="8"/>
        <v/>
      </c>
      <c r="F58" s="38" t="str">
        <f t="shared" si="9"/>
        <v/>
      </c>
      <c r="G58" s="81" t="str">
        <f t="shared" si="10"/>
        <v/>
      </c>
      <c r="H58" s="24"/>
      <c r="I58" s="61"/>
      <c r="J58" s="82" t="str">
        <f>IF(AND(B58&gt;0,C58&gt;0,D58&gt;0,NOT(ISBLANK(H58))),(D58-B58)*VLOOKUP(H58,VLookups!$A$2:$B$8,2,FALSE),"")</f>
        <v/>
      </c>
      <c r="K58" s="83" t="str">
        <f t="shared" si="11"/>
        <v/>
      </c>
      <c r="L58" s="103"/>
      <c r="M58" s="34" t="str">
        <f>IF(AND(L58&gt;0,C58&gt;0,J58&gt;0,NOT(ISBLANK(H58))),ABS(VLOOKUP($L$1,VLookups!$A$38:$B$39,2,FALSE)-_xlfn.NORM.DIST(L58,G58,J58,TRUE)),"")</f>
        <v/>
      </c>
      <c r="N58" s="102" t="str">
        <f>IF(AND($B58&gt;0,$C58&gt;0,$D58&gt;0,NOT(ISBLANK($H58))),_xlfn.NORM.INV(ABS(VLOOKUP($L$1,VLookups!$A$38:$B$39,2,FALSE)-N$3),$G58,$J58),"")</f>
        <v/>
      </c>
      <c r="O58" s="101" t="str">
        <f>IF(AND($B58&gt;0,$C58&gt;0,$D58&gt;0,NOT(ISBLANK($H58))),_xlfn.NORM.INV(ABS(VLOOKUP($L$1,VLookups!$A$38:$B$39,2,FALSE)-O$3),$G58,$J58),"")</f>
        <v/>
      </c>
      <c r="P58" s="102" t="str">
        <f>IF(AND($B58&gt;0,$C58&gt;0,$D58&gt;0,NOT(ISBLANK($H58))),_xlfn.NORM.INV(ABS(VLOOKUP($L$1,VLookups!$A$38:$B$39,2,FALSE)-P$3),$G58,$J58),"")</f>
        <v/>
      </c>
      <c r="Q58" s="101" t="str">
        <f>IF(AND($B58&gt;0,$C58&gt;0,$D58&gt;0,NOT(ISBLANK($H58))),_xlfn.NORM.INV(ABS(VLOOKUP($L$1,VLookups!$A$38:$B$39,2,FALSE)-Q$3),$G58,$J58),"")</f>
        <v/>
      </c>
      <c r="R58" s="102" t="str">
        <f>IF(AND($B58&gt;0,$C58&gt;0,$D58&gt;0,NOT(ISBLANK($H58))),_xlfn.NORM.INV(ABS(VLOOKUP($L$1,VLookups!$A$38:$B$39,2,FALSE)-R$3),$G58,$J58),"")</f>
        <v/>
      </c>
      <c r="S58" s="101" t="str">
        <f>IF(AND($B58&gt;0,$C58&gt;0,$D58&gt;0,NOT(ISBLANK($H58))),_xlfn.NORM.INV(ABS(VLOOKUP($L$1,VLookups!$A$38:$B$39,2,FALSE)-S$3),$G58,$J58),"")</f>
        <v/>
      </c>
      <c r="T58" s="5"/>
      <c r="U58" s="178" t="str">
        <f t="shared" si="12"/>
        <v/>
      </c>
      <c r="V58" s="52" t="str">
        <f t="shared" si="353"/>
        <v/>
      </c>
      <c r="W58" s="52" t="str">
        <f t="shared" si="353"/>
        <v/>
      </c>
      <c r="X58" s="52" t="str">
        <f t="shared" si="353"/>
        <v/>
      </c>
      <c r="Y58" s="52" t="str">
        <f t="shared" si="353"/>
        <v/>
      </c>
      <c r="Z58" s="52" t="str">
        <f t="shared" si="353"/>
        <v/>
      </c>
      <c r="AA58" s="52" t="str">
        <f t="shared" si="353"/>
        <v/>
      </c>
      <c r="AB58" s="52" t="str">
        <f t="shared" si="353"/>
        <v/>
      </c>
      <c r="AC58" s="52" t="str">
        <f t="shared" si="353"/>
        <v/>
      </c>
      <c r="AD58" s="52" t="str">
        <f t="shared" si="353"/>
        <v/>
      </c>
      <c r="AE58" s="52" t="str">
        <f t="shared" si="353"/>
        <v/>
      </c>
      <c r="AF58" s="52" t="str">
        <f t="shared" si="353"/>
        <v/>
      </c>
      <c r="AG58" s="52" t="str">
        <f t="shared" si="353"/>
        <v/>
      </c>
      <c r="AH58" s="52" t="str">
        <f t="shared" si="353"/>
        <v/>
      </c>
      <c r="AI58" s="52" t="str">
        <f t="shared" si="353"/>
        <v/>
      </c>
      <c r="AJ58" s="52" t="str">
        <f t="shared" si="353"/>
        <v/>
      </c>
      <c r="AK58" s="52" t="str">
        <f t="shared" si="353"/>
        <v/>
      </c>
      <c r="AL58" s="52" t="str">
        <f t="shared" si="353"/>
        <v/>
      </c>
      <c r="AM58" s="52" t="str">
        <f t="shared" si="353"/>
        <v/>
      </c>
      <c r="AN58" s="52" t="str">
        <f t="shared" si="353"/>
        <v/>
      </c>
      <c r="AO58" s="52" t="str">
        <f t="shared" si="353"/>
        <v/>
      </c>
      <c r="AP58" s="52" t="str">
        <f t="shared" si="14"/>
        <v/>
      </c>
      <c r="AQ58" s="52" t="str">
        <f t="shared" si="354"/>
        <v/>
      </c>
      <c r="AR58" s="52" t="str">
        <f t="shared" si="354"/>
        <v/>
      </c>
      <c r="AS58" s="52" t="str">
        <f t="shared" si="354"/>
        <v/>
      </c>
      <c r="AT58" s="52" t="str">
        <f t="shared" si="354"/>
        <v/>
      </c>
      <c r="AU58" s="52" t="str">
        <f t="shared" si="354"/>
        <v/>
      </c>
      <c r="AV58" s="52" t="str">
        <f t="shared" si="354"/>
        <v/>
      </c>
      <c r="AW58" s="52" t="str">
        <f t="shared" si="354"/>
        <v/>
      </c>
      <c r="AX58" s="52" t="str">
        <f t="shared" si="354"/>
        <v/>
      </c>
      <c r="AY58" s="52" t="str">
        <f t="shared" si="354"/>
        <v/>
      </c>
      <c r="AZ58" s="52" t="str">
        <f t="shared" si="354"/>
        <v/>
      </c>
      <c r="BA58" s="52" t="str">
        <f t="shared" si="354"/>
        <v/>
      </c>
      <c r="BB58" s="52" t="str">
        <f t="shared" si="354"/>
        <v/>
      </c>
      <c r="BC58" s="52" t="str">
        <f t="shared" si="354"/>
        <v/>
      </c>
      <c r="BD58" s="52" t="str">
        <f t="shared" si="354"/>
        <v/>
      </c>
      <c r="BE58" s="52" t="str">
        <f t="shared" si="354"/>
        <v/>
      </c>
      <c r="BF58" s="52" t="str">
        <f t="shared" si="354"/>
        <v/>
      </c>
      <c r="BG58" s="52" t="str">
        <f t="shared" si="354"/>
        <v/>
      </c>
      <c r="BH58" s="52" t="str">
        <f t="shared" si="354"/>
        <v/>
      </c>
      <c r="BI58" s="52" t="str">
        <f t="shared" si="354"/>
        <v/>
      </c>
      <c r="BJ58" s="52" t="str">
        <f t="shared" si="354"/>
        <v/>
      </c>
      <c r="BK58" s="52" t="str">
        <f t="shared" si="354"/>
        <v/>
      </c>
      <c r="BL58" s="52" t="str">
        <f t="shared" si="354"/>
        <v/>
      </c>
      <c r="BM58" s="52" t="str">
        <f t="shared" si="354"/>
        <v/>
      </c>
      <c r="BN58" s="52" t="str">
        <f t="shared" si="354"/>
        <v/>
      </c>
      <c r="BO58" s="52" t="str">
        <f t="shared" si="354"/>
        <v/>
      </c>
      <c r="BP58" s="52" t="str">
        <f t="shared" si="354"/>
        <v/>
      </c>
      <c r="BQ58" s="52" t="str">
        <f t="shared" si="354"/>
        <v/>
      </c>
      <c r="BR58" s="52" t="str">
        <f t="shared" si="354"/>
        <v/>
      </c>
      <c r="BS58" s="52" t="str">
        <f t="shared" si="354"/>
        <v/>
      </c>
      <c r="BT58" s="52" t="str">
        <f t="shared" si="354"/>
        <v/>
      </c>
      <c r="BU58" s="52" t="str">
        <f t="shared" si="354"/>
        <v/>
      </c>
      <c r="BV58" s="52" t="str">
        <f t="shared" si="354"/>
        <v/>
      </c>
      <c r="BW58" s="52" t="str">
        <f t="shared" si="354"/>
        <v/>
      </c>
      <c r="BX58" s="52" t="str">
        <f t="shared" si="354"/>
        <v/>
      </c>
      <c r="BY58" s="52" t="str">
        <f t="shared" si="354"/>
        <v/>
      </c>
      <c r="BZ58" s="52" t="str">
        <f t="shared" si="354"/>
        <v/>
      </c>
      <c r="CA58" s="52" t="str">
        <f t="shared" si="354"/>
        <v/>
      </c>
      <c r="CB58" s="52" t="str">
        <f t="shared" si="354"/>
        <v/>
      </c>
      <c r="CC58" s="52" t="str">
        <f t="shared" si="354"/>
        <v/>
      </c>
      <c r="CD58" s="52" t="str">
        <f t="shared" si="354"/>
        <v/>
      </c>
      <c r="CE58" s="52" t="str">
        <f t="shared" si="354"/>
        <v/>
      </c>
      <c r="CF58" s="52" t="str">
        <f t="shared" si="354"/>
        <v/>
      </c>
      <c r="CG58" s="52" t="str">
        <f t="shared" si="354"/>
        <v/>
      </c>
      <c r="CH58" s="52" t="str">
        <f t="shared" si="354"/>
        <v/>
      </c>
      <c r="CI58" s="52" t="str">
        <f t="shared" si="354"/>
        <v/>
      </c>
      <c r="CJ58" s="52" t="str">
        <f t="shared" si="354"/>
        <v/>
      </c>
      <c r="CK58" s="52" t="str">
        <f t="shared" si="354"/>
        <v/>
      </c>
      <c r="CL58" s="52" t="str">
        <f t="shared" si="354"/>
        <v/>
      </c>
      <c r="CM58" s="52" t="str">
        <f t="shared" si="354"/>
        <v/>
      </c>
      <c r="CN58" s="52" t="str">
        <f t="shared" si="354"/>
        <v/>
      </c>
      <c r="CO58" s="52" t="str">
        <f t="shared" si="354"/>
        <v/>
      </c>
      <c r="CP58" s="52" t="str">
        <f t="shared" si="354"/>
        <v/>
      </c>
      <c r="CQ58" s="52" t="str">
        <f t="shared" si="354"/>
        <v/>
      </c>
      <c r="CR58" s="52" t="str">
        <f t="shared" si="354"/>
        <v/>
      </c>
      <c r="CS58" s="52" t="str">
        <f t="shared" si="354"/>
        <v/>
      </c>
      <c r="CT58" s="52" t="str">
        <f t="shared" si="354"/>
        <v/>
      </c>
      <c r="CU58" s="52" t="str">
        <f t="shared" si="354"/>
        <v/>
      </c>
      <c r="CV58" s="52" t="str">
        <f t="shared" si="354"/>
        <v/>
      </c>
      <c r="CW58" s="52" t="str">
        <f t="shared" si="354"/>
        <v/>
      </c>
      <c r="CX58" s="52" t="str">
        <f t="shared" si="354"/>
        <v/>
      </c>
      <c r="CY58" s="52" t="str">
        <f t="shared" si="354"/>
        <v/>
      </c>
      <c r="CZ58" s="52" t="str">
        <f t="shared" si="354"/>
        <v/>
      </c>
      <c r="DA58" s="52" t="str">
        <f t="shared" si="354"/>
        <v/>
      </c>
      <c r="DB58" s="52" t="str">
        <f t="shared" si="354"/>
        <v/>
      </c>
      <c r="DC58" s="52" t="str">
        <f t="shared" si="349"/>
        <v/>
      </c>
      <c r="DD58" s="52" t="str">
        <f t="shared" si="349"/>
        <v/>
      </c>
      <c r="DE58" s="52" t="str">
        <f t="shared" si="349"/>
        <v/>
      </c>
      <c r="DF58" s="52" t="str">
        <f t="shared" si="349"/>
        <v/>
      </c>
      <c r="DG58" s="52" t="str">
        <f t="shared" si="349"/>
        <v/>
      </c>
      <c r="DH58" s="52" t="str">
        <f t="shared" si="349"/>
        <v/>
      </c>
      <c r="DI58" s="52" t="str">
        <f t="shared" si="349"/>
        <v/>
      </c>
      <c r="DJ58" s="52" t="str">
        <f t="shared" si="349"/>
        <v/>
      </c>
      <c r="DK58" s="52" t="str">
        <f t="shared" si="349"/>
        <v/>
      </c>
      <c r="DL58" s="52" t="str">
        <f t="shared" si="349"/>
        <v/>
      </c>
      <c r="DM58" s="52" t="str">
        <f t="shared" si="349"/>
        <v/>
      </c>
      <c r="DN58" s="52" t="str">
        <f t="shared" si="349"/>
        <v/>
      </c>
      <c r="DO58" s="52" t="str">
        <f t="shared" si="349"/>
        <v/>
      </c>
      <c r="DP58" s="52" t="str">
        <f t="shared" si="349"/>
        <v/>
      </c>
      <c r="DQ58" s="52" t="str">
        <f t="shared" si="349"/>
        <v/>
      </c>
      <c r="DR58" s="52" t="str">
        <f t="shared" si="349"/>
        <v/>
      </c>
      <c r="DS58" s="179" t="e">
        <f t="shared" si="242"/>
        <v>#N/A</v>
      </c>
      <c r="DT58" s="179" t="e">
        <f t="shared" si="243"/>
        <v>#N/A</v>
      </c>
      <c r="DU58" s="179" t="e">
        <f t="shared" si="244"/>
        <v>#N/A</v>
      </c>
      <c r="DV58" s="179" t="e">
        <f t="shared" si="245"/>
        <v>#N/A</v>
      </c>
      <c r="DW58" s="179" t="e">
        <f t="shared" si="246"/>
        <v>#N/A</v>
      </c>
      <c r="DX58" s="179" t="e">
        <f t="shared" si="247"/>
        <v>#N/A</v>
      </c>
      <c r="DY58" s="179" t="e">
        <f t="shared" si="248"/>
        <v>#N/A</v>
      </c>
      <c r="DZ58" s="179" t="e">
        <f t="shared" si="249"/>
        <v>#N/A</v>
      </c>
      <c r="EA58" s="179" t="e">
        <f t="shared" si="250"/>
        <v>#N/A</v>
      </c>
      <c r="EB58" s="179" t="e">
        <f t="shared" si="251"/>
        <v>#N/A</v>
      </c>
      <c r="EC58" s="179" t="e">
        <f t="shared" si="252"/>
        <v>#N/A</v>
      </c>
      <c r="ED58" s="179" t="e">
        <f t="shared" si="253"/>
        <v>#N/A</v>
      </c>
      <c r="EE58" s="179" t="e">
        <f t="shared" si="254"/>
        <v>#N/A</v>
      </c>
      <c r="EF58" s="179" t="e">
        <f t="shared" si="255"/>
        <v>#N/A</v>
      </c>
      <c r="EG58" s="179" t="e">
        <f t="shared" si="256"/>
        <v>#N/A</v>
      </c>
      <c r="EH58" s="179" t="e">
        <f t="shared" si="257"/>
        <v>#N/A</v>
      </c>
      <c r="EI58" s="179" t="e">
        <f t="shared" si="258"/>
        <v>#N/A</v>
      </c>
      <c r="EJ58" s="179" t="e">
        <f t="shared" si="259"/>
        <v>#N/A</v>
      </c>
      <c r="EK58" s="179" t="e">
        <f t="shared" si="260"/>
        <v>#N/A</v>
      </c>
      <c r="EL58" s="179" t="e">
        <f t="shared" si="261"/>
        <v>#N/A</v>
      </c>
      <c r="EM58" s="179" t="e">
        <f t="shared" si="262"/>
        <v>#N/A</v>
      </c>
      <c r="EN58" s="179" t="e">
        <f t="shared" si="263"/>
        <v>#N/A</v>
      </c>
      <c r="EO58" s="179" t="e">
        <f t="shared" si="264"/>
        <v>#N/A</v>
      </c>
      <c r="EP58" s="179" t="e">
        <f t="shared" si="265"/>
        <v>#N/A</v>
      </c>
      <c r="EQ58" s="179" t="e">
        <f t="shared" si="266"/>
        <v>#N/A</v>
      </c>
      <c r="ER58" s="179" t="e">
        <f t="shared" si="267"/>
        <v>#N/A</v>
      </c>
      <c r="ES58" s="179" t="e">
        <f t="shared" si="268"/>
        <v>#N/A</v>
      </c>
      <c r="ET58" s="179" t="e">
        <f t="shared" si="269"/>
        <v>#N/A</v>
      </c>
      <c r="EU58" s="179" t="e">
        <f t="shared" si="270"/>
        <v>#N/A</v>
      </c>
      <c r="EV58" s="179" t="e">
        <f t="shared" si="271"/>
        <v>#N/A</v>
      </c>
      <c r="EW58" s="179" t="e">
        <f t="shared" si="272"/>
        <v>#N/A</v>
      </c>
      <c r="EX58" s="179" t="e">
        <f t="shared" si="273"/>
        <v>#N/A</v>
      </c>
      <c r="EY58" s="179" t="e">
        <f t="shared" si="274"/>
        <v>#N/A</v>
      </c>
      <c r="EZ58" s="179" t="e">
        <f t="shared" si="275"/>
        <v>#N/A</v>
      </c>
      <c r="FA58" s="179" t="e">
        <f t="shared" si="276"/>
        <v>#N/A</v>
      </c>
      <c r="FB58" s="179" t="e">
        <f t="shared" si="277"/>
        <v>#N/A</v>
      </c>
      <c r="FC58" s="179" t="e">
        <f t="shared" si="278"/>
        <v>#N/A</v>
      </c>
      <c r="FD58" s="179" t="e">
        <f t="shared" si="279"/>
        <v>#N/A</v>
      </c>
      <c r="FE58" s="179" t="e">
        <f t="shared" si="280"/>
        <v>#N/A</v>
      </c>
      <c r="FF58" s="179" t="e">
        <f t="shared" si="281"/>
        <v>#N/A</v>
      </c>
      <c r="FG58" s="179" t="e">
        <f t="shared" si="282"/>
        <v>#N/A</v>
      </c>
      <c r="FH58" s="179" t="e">
        <f t="shared" si="283"/>
        <v>#N/A</v>
      </c>
      <c r="FI58" s="179" t="e">
        <f t="shared" si="284"/>
        <v>#N/A</v>
      </c>
      <c r="FJ58" s="179" t="e">
        <f t="shared" si="285"/>
        <v>#N/A</v>
      </c>
      <c r="FK58" s="179" t="e">
        <f t="shared" si="286"/>
        <v>#N/A</v>
      </c>
      <c r="FL58" s="179" t="e">
        <f t="shared" si="287"/>
        <v>#N/A</v>
      </c>
      <c r="FM58" s="179" t="e">
        <f t="shared" si="288"/>
        <v>#N/A</v>
      </c>
      <c r="FN58" s="179" t="e">
        <f t="shared" si="289"/>
        <v>#N/A</v>
      </c>
      <c r="FO58" s="179" t="e">
        <f t="shared" si="290"/>
        <v>#N/A</v>
      </c>
      <c r="FP58" s="179" t="e">
        <f t="shared" si="291"/>
        <v>#N/A</v>
      </c>
      <c r="FQ58" s="179" t="e">
        <f t="shared" si="292"/>
        <v>#N/A</v>
      </c>
      <c r="FR58" s="179" t="e">
        <f t="shared" si="293"/>
        <v>#N/A</v>
      </c>
      <c r="FS58" s="179" t="e">
        <f t="shared" si="294"/>
        <v>#N/A</v>
      </c>
      <c r="FT58" s="179" t="e">
        <f t="shared" si="295"/>
        <v>#N/A</v>
      </c>
      <c r="FU58" s="179" t="e">
        <f t="shared" si="296"/>
        <v>#N/A</v>
      </c>
      <c r="FV58" s="179" t="e">
        <f t="shared" si="297"/>
        <v>#N/A</v>
      </c>
      <c r="FW58" s="179" t="e">
        <f t="shared" si="298"/>
        <v>#N/A</v>
      </c>
      <c r="FX58" s="179" t="e">
        <f t="shared" si="299"/>
        <v>#N/A</v>
      </c>
      <c r="FY58" s="179" t="e">
        <f t="shared" si="300"/>
        <v>#N/A</v>
      </c>
      <c r="FZ58" s="179" t="e">
        <f t="shared" si="301"/>
        <v>#N/A</v>
      </c>
      <c r="GA58" s="179" t="e">
        <f t="shared" si="302"/>
        <v>#N/A</v>
      </c>
      <c r="GB58" s="179" t="e">
        <f t="shared" si="303"/>
        <v>#N/A</v>
      </c>
      <c r="GC58" s="179" t="e">
        <f t="shared" si="304"/>
        <v>#N/A</v>
      </c>
      <c r="GD58" s="179" t="e">
        <f t="shared" si="305"/>
        <v>#N/A</v>
      </c>
      <c r="GE58" s="179" t="e">
        <f t="shared" si="306"/>
        <v>#N/A</v>
      </c>
      <c r="GF58" s="179" t="e">
        <f t="shared" si="307"/>
        <v>#N/A</v>
      </c>
      <c r="GG58" s="179" t="e">
        <f t="shared" si="308"/>
        <v>#N/A</v>
      </c>
      <c r="GH58" s="179" t="e">
        <f t="shared" si="309"/>
        <v>#N/A</v>
      </c>
      <c r="GI58" s="179" t="e">
        <f t="shared" si="310"/>
        <v>#N/A</v>
      </c>
      <c r="GJ58" s="179" t="e">
        <f t="shared" si="311"/>
        <v>#N/A</v>
      </c>
      <c r="GK58" s="179" t="e">
        <f t="shared" si="312"/>
        <v>#N/A</v>
      </c>
      <c r="GL58" s="179" t="e">
        <f t="shared" si="313"/>
        <v>#N/A</v>
      </c>
      <c r="GM58" s="179" t="e">
        <f t="shared" si="314"/>
        <v>#N/A</v>
      </c>
      <c r="GN58" s="179" t="e">
        <f t="shared" si="315"/>
        <v>#N/A</v>
      </c>
      <c r="GO58" s="179" t="e">
        <f t="shared" si="316"/>
        <v>#N/A</v>
      </c>
      <c r="GP58" s="179" t="e">
        <f t="shared" si="317"/>
        <v>#N/A</v>
      </c>
      <c r="GQ58" s="179" t="e">
        <f t="shared" si="318"/>
        <v>#N/A</v>
      </c>
      <c r="GR58" s="179" t="e">
        <f t="shared" si="319"/>
        <v>#N/A</v>
      </c>
      <c r="GS58" s="179" t="e">
        <f t="shared" si="320"/>
        <v>#N/A</v>
      </c>
      <c r="GT58" s="179" t="e">
        <f t="shared" si="321"/>
        <v>#N/A</v>
      </c>
      <c r="GU58" s="179" t="e">
        <f t="shared" si="322"/>
        <v>#N/A</v>
      </c>
      <c r="GV58" s="179" t="e">
        <f t="shared" si="323"/>
        <v>#N/A</v>
      </c>
      <c r="GW58" s="179" t="e">
        <f t="shared" si="324"/>
        <v>#N/A</v>
      </c>
      <c r="GX58" s="179" t="e">
        <f t="shared" si="325"/>
        <v>#N/A</v>
      </c>
      <c r="GY58" s="179" t="e">
        <f t="shared" si="326"/>
        <v>#N/A</v>
      </c>
      <c r="GZ58" s="179" t="e">
        <f t="shared" si="327"/>
        <v>#N/A</v>
      </c>
      <c r="HA58" s="179" t="e">
        <f t="shared" si="328"/>
        <v>#N/A</v>
      </c>
      <c r="HB58" s="179" t="e">
        <f t="shared" si="329"/>
        <v>#N/A</v>
      </c>
      <c r="HC58" s="179" t="e">
        <f t="shared" si="330"/>
        <v>#N/A</v>
      </c>
      <c r="HD58" s="179" t="e">
        <f t="shared" si="331"/>
        <v>#N/A</v>
      </c>
      <c r="HE58" s="179" t="e">
        <f t="shared" si="332"/>
        <v>#N/A</v>
      </c>
      <c r="HF58" s="179" t="e">
        <f t="shared" si="333"/>
        <v>#N/A</v>
      </c>
      <c r="HG58" s="179" t="e">
        <f t="shared" si="334"/>
        <v>#N/A</v>
      </c>
      <c r="HH58" s="179" t="e">
        <f t="shared" si="335"/>
        <v>#N/A</v>
      </c>
      <c r="HI58" s="179" t="e">
        <f t="shared" si="336"/>
        <v>#N/A</v>
      </c>
      <c r="HJ58" s="179" t="e">
        <f t="shared" si="337"/>
        <v>#N/A</v>
      </c>
      <c r="HK58" s="179" t="e">
        <f t="shared" si="338"/>
        <v>#N/A</v>
      </c>
      <c r="HL58" s="179" t="e">
        <f t="shared" si="339"/>
        <v>#N/A</v>
      </c>
      <c r="HM58" s="179" t="e">
        <f t="shared" si="340"/>
        <v>#N/A</v>
      </c>
      <c r="HN58" s="179" t="e">
        <f t="shared" si="341"/>
        <v>#N/A</v>
      </c>
      <c r="HO58" s="179" t="e">
        <f t="shared" si="342"/>
        <v>#N/A</v>
      </c>
    </row>
    <row r="59" spans="1:223" hidden="1" x14ac:dyDescent="0.25">
      <c r="A59" s="4">
        <v>56</v>
      </c>
      <c r="B59" s="103"/>
      <c r="C59" s="103"/>
      <c r="D59" s="103"/>
      <c r="E59" s="38" t="str">
        <f t="shared" si="8"/>
        <v/>
      </c>
      <c r="F59" s="38" t="str">
        <f t="shared" si="9"/>
        <v/>
      </c>
      <c r="G59" s="81" t="str">
        <f t="shared" si="10"/>
        <v/>
      </c>
      <c r="H59" s="24"/>
      <c r="I59" s="61"/>
      <c r="J59" s="82" t="str">
        <f>IF(AND(B59&gt;0,C59&gt;0,D59&gt;0,NOT(ISBLANK(H59))),(D59-B59)*VLOOKUP(H59,VLookups!$A$2:$B$8,2,FALSE),"")</f>
        <v/>
      </c>
      <c r="K59" s="83" t="str">
        <f t="shared" si="11"/>
        <v/>
      </c>
      <c r="L59" s="103"/>
      <c r="M59" s="34" t="str">
        <f>IF(AND(L59&gt;0,C59&gt;0,J59&gt;0,NOT(ISBLANK(H59))),ABS(VLOOKUP($L$1,VLookups!$A$38:$B$39,2,FALSE)-_xlfn.NORM.DIST(L59,G59,J59,TRUE)),"")</f>
        <v/>
      </c>
      <c r="N59" s="102" t="str">
        <f>IF(AND($B59&gt;0,$C59&gt;0,$D59&gt;0,NOT(ISBLANK($H59))),_xlfn.NORM.INV(ABS(VLOOKUP($L$1,VLookups!$A$38:$B$39,2,FALSE)-N$3),$G59,$J59),"")</f>
        <v/>
      </c>
      <c r="O59" s="101" t="str">
        <f>IF(AND($B59&gt;0,$C59&gt;0,$D59&gt;0,NOT(ISBLANK($H59))),_xlfn.NORM.INV(ABS(VLOOKUP($L$1,VLookups!$A$38:$B$39,2,FALSE)-O$3),$G59,$J59),"")</f>
        <v/>
      </c>
      <c r="P59" s="102" t="str">
        <f>IF(AND($B59&gt;0,$C59&gt;0,$D59&gt;0,NOT(ISBLANK($H59))),_xlfn.NORM.INV(ABS(VLOOKUP($L$1,VLookups!$A$38:$B$39,2,FALSE)-P$3),$G59,$J59),"")</f>
        <v/>
      </c>
      <c r="Q59" s="101" t="str">
        <f>IF(AND($B59&gt;0,$C59&gt;0,$D59&gt;0,NOT(ISBLANK($H59))),_xlfn.NORM.INV(ABS(VLOOKUP($L$1,VLookups!$A$38:$B$39,2,FALSE)-Q$3),$G59,$J59),"")</f>
        <v/>
      </c>
      <c r="R59" s="102" t="str">
        <f>IF(AND($B59&gt;0,$C59&gt;0,$D59&gt;0,NOT(ISBLANK($H59))),_xlfn.NORM.INV(ABS(VLOOKUP($L$1,VLookups!$A$38:$B$39,2,FALSE)-R$3),$G59,$J59),"")</f>
        <v/>
      </c>
      <c r="S59" s="101" t="str">
        <f>IF(AND($B59&gt;0,$C59&gt;0,$D59&gt;0,NOT(ISBLANK($H59))),_xlfn.NORM.INV(ABS(VLOOKUP($L$1,VLookups!$A$38:$B$39,2,FALSE)-S$3),$G59,$J59),"")</f>
        <v/>
      </c>
      <c r="T59" s="5"/>
      <c r="U59" s="178" t="str">
        <f t="shared" si="12"/>
        <v/>
      </c>
      <c r="V59" s="52" t="str">
        <f t="shared" si="353"/>
        <v/>
      </c>
      <c r="W59" s="52" t="str">
        <f t="shared" si="353"/>
        <v/>
      </c>
      <c r="X59" s="52" t="str">
        <f t="shared" si="353"/>
        <v/>
      </c>
      <c r="Y59" s="52" t="str">
        <f t="shared" si="353"/>
        <v/>
      </c>
      <c r="Z59" s="52" t="str">
        <f t="shared" si="353"/>
        <v/>
      </c>
      <c r="AA59" s="52" t="str">
        <f t="shared" si="353"/>
        <v/>
      </c>
      <c r="AB59" s="52" t="str">
        <f t="shared" si="353"/>
        <v/>
      </c>
      <c r="AC59" s="52" t="str">
        <f t="shared" si="353"/>
        <v/>
      </c>
      <c r="AD59" s="52" t="str">
        <f t="shared" si="353"/>
        <v/>
      </c>
      <c r="AE59" s="52" t="str">
        <f t="shared" si="353"/>
        <v/>
      </c>
      <c r="AF59" s="52" t="str">
        <f t="shared" si="353"/>
        <v/>
      </c>
      <c r="AG59" s="52" t="str">
        <f t="shared" si="353"/>
        <v/>
      </c>
      <c r="AH59" s="52" t="str">
        <f t="shared" si="353"/>
        <v/>
      </c>
      <c r="AI59" s="52" t="str">
        <f t="shared" si="353"/>
        <v/>
      </c>
      <c r="AJ59" s="52" t="str">
        <f t="shared" si="353"/>
        <v/>
      </c>
      <c r="AK59" s="52" t="str">
        <f t="shared" si="353"/>
        <v/>
      </c>
      <c r="AL59" s="52" t="str">
        <f t="shared" si="353"/>
        <v/>
      </c>
      <c r="AM59" s="52" t="str">
        <f t="shared" si="353"/>
        <v/>
      </c>
      <c r="AN59" s="52" t="str">
        <f t="shared" si="353"/>
        <v/>
      </c>
      <c r="AO59" s="52" t="str">
        <f t="shared" si="353"/>
        <v/>
      </c>
      <c r="AP59" s="52" t="str">
        <f t="shared" si="14"/>
        <v/>
      </c>
      <c r="AQ59" s="52" t="str">
        <f t="shared" si="354"/>
        <v/>
      </c>
      <c r="AR59" s="52" t="str">
        <f t="shared" si="354"/>
        <v/>
      </c>
      <c r="AS59" s="52" t="str">
        <f t="shared" si="354"/>
        <v/>
      </c>
      <c r="AT59" s="52" t="str">
        <f t="shared" si="354"/>
        <v/>
      </c>
      <c r="AU59" s="52" t="str">
        <f t="shared" si="354"/>
        <v/>
      </c>
      <c r="AV59" s="52" t="str">
        <f t="shared" si="354"/>
        <v/>
      </c>
      <c r="AW59" s="52" t="str">
        <f t="shared" si="354"/>
        <v/>
      </c>
      <c r="AX59" s="52" t="str">
        <f t="shared" si="354"/>
        <v/>
      </c>
      <c r="AY59" s="52" t="str">
        <f t="shared" si="354"/>
        <v/>
      </c>
      <c r="AZ59" s="52" t="str">
        <f t="shared" si="354"/>
        <v/>
      </c>
      <c r="BA59" s="52" t="str">
        <f t="shared" si="354"/>
        <v/>
      </c>
      <c r="BB59" s="52" t="str">
        <f t="shared" si="354"/>
        <v/>
      </c>
      <c r="BC59" s="52" t="str">
        <f t="shared" si="354"/>
        <v/>
      </c>
      <c r="BD59" s="52" t="str">
        <f t="shared" si="354"/>
        <v/>
      </c>
      <c r="BE59" s="52" t="str">
        <f t="shared" si="354"/>
        <v/>
      </c>
      <c r="BF59" s="52" t="str">
        <f t="shared" si="354"/>
        <v/>
      </c>
      <c r="BG59" s="52" t="str">
        <f t="shared" si="354"/>
        <v/>
      </c>
      <c r="BH59" s="52" t="str">
        <f t="shared" si="354"/>
        <v/>
      </c>
      <c r="BI59" s="52" t="str">
        <f t="shared" si="354"/>
        <v/>
      </c>
      <c r="BJ59" s="52" t="str">
        <f t="shared" si="354"/>
        <v/>
      </c>
      <c r="BK59" s="52" t="str">
        <f t="shared" si="354"/>
        <v/>
      </c>
      <c r="BL59" s="52" t="str">
        <f t="shared" si="354"/>
        <v/>
      </c>
      <c r="BM59" s="52" t="str">
        <f t="shared" si="354"/>
        <v/>
      </c>
      <c r="BN59" s="52" t="str">
        <f t="shared" si="354"/>
        <v/>
      </c>
      <c r="BO59" s="52" t="str">
        <f t="shared" si="354"/>
        <v/>
      </c>
      <c r="BP59" s="52" t="str">
        <f t="shared" si="354"/>
        <v/>
      </c>
      <c r="BQ59" s="52" t="str">
        <f t="shared" si="354"/>
        <v/>
      </c>
      <c r="BR59" s="52" t="str">
        <f t="shared" si="354"/>
        <v/>
      </c>
      <c r="BS59" s="52" t="str">
        <f t="shared" si="354"/>
        <v/>
      </c>
      <c r="BT59" s="52" t="str">
        <f t="shared" si="354"/>
        <v/>
      </c>
      <c r="BU59" s="52" t="str">
        <f t="shared" si="354"/>
        <v/>
      </c>
      <c r="BV59" s="52" t="str">
        <f t="shared" si="354"/>
        <v/>
      </c>
      <c r="BW59" s="52" t="str">
        <f t="shared" si="354"/>
        <v/>
      </c>
      <c r="BX59" s="52" t="str">
        <f t="shared" si="354"/>
        <v/>
      </c>
      <c r="BY59" s="52" t="str">
        <f t="shared" si="354"/>
        <v/>
      </c>
      <c r="BZ59" s="52" t="str">
        <f t="shared" si="354"/>
        <v/>
      </c>
      <c r="CA59" s="52" t="str">
        <f t="shared" si="354"/>
        <v/>
      </c>
      <c r="CB59" s="52" t="str">
        <f t="shared" si="354"/>
        <v/>
      </c>
      <c r="CC59" s="52" t="str">
        <f t="shared" si="354"/>
        <v/>
      </c>
      <c r="CD59" s="52" t="str">
        <f t="shared" si="354"/>
        <v/>
      </c>
      <c r="CE59" s="52" t="str">
        <f t="shared" si="354"/>
        <v/>
      </c>
      <c r="CF59" s="52" t="str">
        <f t="shared" si="354"/>
        <v/>
      </c>
      <c r="CG59" s="52" t="str">
        <f t="shared" si="354"/>
        <v/>
      </c>
      <c r="CH59" s="52" t="str">
        <f t="shared" si="354"/>
        <v/>
      </c>
      <c r="CI59" s="52" t="str">
        <f t="shared" si="354"/>
        <v/>
      </c>
      <c r="CJ59" s="52" t="str">
        <f t="shared" si="354"/>
        <v/>
      </c>
      <c r="CK59" s="52" t="str">
        <f t="shared" si="354"/>
        <v/>
      </c>
      <c r="CL59" s="52" t="str">
        <f t="shared" si="354"/>
        <v/>
      </c>
      <c r="CM59" s="52" t="str">
        <f t="shared" si="354"/>
        <v/>
      </c>
      <c r="CN59" s="52" t="str">
        <f t="shared" si="354"/>
        <v/>
      </c>
      <c r="CO59" s="52" t="str">
        <f t="shared" si="354"/>
        <v/>
      </c>
      <c r="CP59" s="52" t="str">
        <f t="shared" si="354"/>
        <v/>
      </c>
      <c r="CQ59" s="52" t="str">
        <f t="shared" si="354"/>
        <v/>
      </c>
      <c r="CR59" s="52" t="str">
        <f t="shared" si="354"/>
        <v/>
      </c>
      <c r="CS59" s="52" t="str">
        <f t="shared" si="354"/>
        <v/>
      </c>
      <c r="CT59" s="52" t="str">
        <f t="shared" si="354"/>
        <v/>
      </c>
      <c r="CU59" s="52" t="str">
        <f t="shared" si="354"/>
        <v/>
      </c>
      <c r="CV59" s="52" t="str">
        <f t="shared" si="354"/>
        <v/>
      </c>
      <c r="CW59" s="52" t="str">
        <f t="shared" si="354"/>
        <v/>
      </c>
      <c r="CX59" s="52" t="str">
        <f t="shared" si="354"/>
        <v/>
      </c>
      <c r="CY59" s="52" t="str">
        <f t="shared" si="354"/>
        <v/>
      </c>
      <c r="CZ59" s="52" t="str">
        <f t="shared" si="354"/>
        <v/>
      </c>
      <c r="DA59" s="52" t="str">
        <f t="shared" si="354"/>
        <v/>
      </c>
      <c r="DB59" s="52" t="str">
        <f t="shared" si="354"/>
        <v/>
      </c>
      <c r="DC59" s="52" t="str">
        <f t="shared" si="349"/>
        <v/>
      </c>
      <c r="DD59" s="52" t="str">
        <f t="shared" si="349"/>
        <v/>
      </c>
      <c r="DE59" s="52" t="str">
        <f t="shared" si="349"/>
        <v/>
      </c>
      <c r="DF59" s="52" t="str">
        <f t="shared" si="349"/>
        <v/>
      </c>
      <c r="DG59" s="52" t="str">
        <f t="shared" si="349"/>
        <v/>
      </c>
      <c r="DH59" s="52" t="str">
        <f t="shared" si="349"/>
        <v/>
      </c>
      <c r="DI59" s="52" t="str">
        <f t="shared" si="349"/>
        <v/>
      </c>
      <c r="DJ59" s="52" t="str">
        <f t="shared" si="349"/>
        <v/>
      </c>
      <c r="DK59" s="52" t="str">
        <f t="shared" si="349"/>
        <v/>
      </c>
      <c r="DL59" s="52" t="str">
        <f t="shared" si="349"/>
        <v/>
      </c>
      <c r="DM59" s="52" t="str">
        <f t="shared" si="349"/>
        <v/>
      </c>
      <c r="DN59" s="52" t="str">
        <f t="shared" si="349"/>
        <v/>
      </c>
      <c r="DO59" s="52" t="str">
        <f t="shared" si="349"/>
        <v/>
      </c>
      <c r="DP59" s="52" t="str">
        <f t="shared" si="349"/>
        <v/>
      </c>
      <c r="DQ59" s="52" t="str">
        <f t="shared" si="349"/>
        <v/>
      </c>
      <c r="DR59" s="52" t="str">
        <f t="shared" si="349"/>
        <v/>
      </c>
      <c r="DS59" s="179" t="e">
        <f t="shared" si="242"/>
        <v>#N/A</v>
      </c>
      <c r="DT59" s="179" t="e">
        <f t="shared" si="243"/>
        <v>#N/A</v>
      </c>
      <c r="DU59" s="179" t="e">
        <f t="shared" si="244"/>
        <v>#N/A</v>
      </c>
      <c r="DV59" s="179" t="e">
        <f t="shared" si="245"/>
        <v>#N/A</v>
      </c>
      <c r="DW59" s="179" t="e">
        <f t="shared" si="246"/>
        <v>#N/A</v>
      </c>
      <c r="DX59" s="179" t="e">
        <f t="shared" si="247"/>
        <v>#N/A</v>
      </c>
      <c r="DY59" s="179" t="e">
        <f t="shared" si="248"/>
        <v>#N/A</v>
      </c>
      <c r="DZ59" s="179" t="e">
        <f t="shared" si="249"/>
        <v>#N/A</v>
      </c>
      <c r="EA59" s="179" t="e">
        <f t="shared" si="250"/>
        <v>#N/A</v>
      </c>
      <c r="EB59" s="179" t="e">
        <f t="shared" si="251"/>
        <v>#N/A</v>
      </c>
      <c r="EC59" s="179" t="e">
        <f t="shared" si="252"/>
        <v>#N/A</v>
      </c>
      <c r="ED59" s="179" t="e">
        <f t="shared" si="253"/>
        <v>#N/A</v>
      </c>
      <c r="EE59" s="179" t="e">
        <f t="shared" si="254"/>
        <v>#N/A</v>
      </c>
      <c r="EF59" s="179" t="e">
        <f t="shared" si="255"/>
        <v>#N/A</v>
      </c>
      <c r="EG59" s="179" t="e">
        <f t="shared" si="256"/>
        <v>#N/A</v>
      </c>
      <c r="EH59" s="179" t="e">
        <f t="shared" si="257"/>
        <v>#N/A</v>
      </c>
      <c r="EI59" s="179" t="e">
        <f t="shared" si="258"/>
        <v>#N/A</v>
      </c>
      <c r="EJ59" s="179" t="e">
        <f t="shared" si="259"/>
        <v>#N/A</v>
      </c>
      <c r="EK59" s="179" t="e">
        <f t="shared" si="260"/>
        <v>#N/A</v>
      </c>
      <c r="EL59" s="179" t="e">
        <f t="shared" si="261"/>
        <v>#N/A</v>
      </c>
      <c r="EM59" s="179" t="e">
        <f t="shared" si="262"/>
        <v>#N/A</v>
      </c>
      <c r="EN59" s="179" t="e">
        <f t="shared" si="263"/>
        <v>#N/A</v>
      </c>
      <c r="EO59" s="179" t="e">
        <f t="shared" si="264"/>
        <v>#N/A</v>
      </c>
      <c r="EP59" s="179" t="e">
        <f t="shared" si="265"/>
        <v>#N/A</v>
      </c>
      <c r="EQ59" s="179" t="e">
        <f t="shared" si="266"/>
        <v>#N/A</v>
      </c>
      <c r="ER59" s="179" t="e">
        <f t="shared" si="267"/>
        <v>#N/A</v>
      </c>
      <c r="ES59" s="179" t="e">
        <f t="shared" si="268"/>
        <v>#N/A</v>
      </c>
      <c r="ET59" s="179" t="e">
        <f t="shared" si="269"/>
        <v>#N/A</v>
      </c>
      <c r="EU59" s="179" t="e">
        <f t="shared" si="270"/>
        <v>#N/A</v>
      </c>
      <c r="EV59" s="179" t="e">
        <f t="shared" si="271"/>
        <v>#N/A</v>
      </c>
      <c r="EW59" s="179" t="e">
        <f t="shared" si="272"/>
        <v>#N/A</v>
      </c>
      <c r="EX59" s="179" t="e">
        <f t="shared" si="273"/>
        <v>#N/A</v>
      </c>
      <c r="EY59" s="179" t="e">
        <f t="shared" si="274"/>
        <v>#N/A</v>
      </c>
      <c r="EZ59" s="179" t="e">
        <f t="shared" si="275"/>
        <v>#N/A</v>
      </c>
      <c r="FA59" s="179" t="e">
        <f t="shared" si="276"/>
        <v>#N/A</v>
      </c>
      <c r="FB59" s="179" t="e">
        <f t="shared" si="277"/>
        <v>#N/A</v>
      </c>
      <c r="FC59" s="179" t="e">
        <f t="shared" si="278"/>
        <v>#N/A</v>
      </c>
      <c r="FD59" s="179" t="e">
        <f t="shared" si="279"/>
        <v>#N/A</v>
      </c>
      <c r="FE59" s="179" t="e">
        <f t="shared" si="280"/>
        <v>#N/A</v>
      </c>
      <c r="FF59" s="179" t="e">
        <f t="shared" si="281"/>
        <v>#N/A</v>
      </c>
      <c r="FG59" s="179" t="e">
        <f t="shared" si="282"/>
        <v>#N/A</v>
      </c>
      <c r="FH59" s="179" t="e">
        <f t="shared" si="283"/>
        <v>#N/A</v>
      </c>
      <c r="FI59" s="179" t="e">
        <f t="shared" si="284"/>
        <v>#N/A</v>
      </c>
      <c r="FJ59" s="179" t="e">
        <f t="shared" si="285"/>
        <v>#N/A</v>
      </c>
      <c r="FK59" s="179" t="e">
        <f t="shared" si="286"/>
        <v>#N/A</v>
      </c>
      <c r="FL59" s="179" t="e">
        <f t="shared" si="287"/>
        <v>#N/A</v>
      </c>
      <c r="FM59" s="179" t="e">
        <f t="shared" si="288"/>
        <v>#N/A</v>
      </c>
      <c r="FN59" s="179" t="e">
        <f t="shared" si="289"/>
        <v>#N/A</v>
      </c>
      <c r="FO59" s="179" t="e">
        <f t="shared" si="290"/>
        <v>#N/A</v>
      </c>
      <c r="FP59" s="179" t="e">
        <f t="shared" si="291"/>
        <v>#N/A</v>
      </c>
      <c r="FQ59" s="179" t="e">
        <f t="shared" si="292"/>
        <v>#N/A</v>
      </c>
      <c r="FR59" s="179" t="e">
        <f t="shared" si="293"/>
        <v>#N/A</v>
      </c>
      <c r="FS59" s="179" t="e">
        <f t="shared" si="294"/>
        <v>#N/A</v>
      </c>
      <c r="FT59" s="179" t="e">
        <f t="shared" si="295"/>
        <v>#N/A</v>
      </c>
      <c r="FU59" s="179" t="e">
        <f t="shared" si="296"/>
        <v>#N/A</v>
      </c>
      <c r="FV59" s="179" t="e">
        <f t="shared" si="297"/>
        <v>#N/A</v>
      </c>
      <c r="FW59" s="179" t="e">
        <f t="shared" si="298"/>
        <v>#N/A</v>
      </c>
      <c r="FX59" s="179" t="e">
        <f t="shared" si="299"/>
        <v>#N/A</v>
      </c>
      <c r="FY59" s="179" t="e">
        <f t="shared" si="300"/>
        <v>#N/A</v>
      </c>
      <c r="FZ59" s="179" t="e">
        <f t="shared" si="301"/>
        <v>#N/A</v>
      </c>
      <c r="GA59" s="179" t="e">
        <f t="shared" si="302"/>
        <v>#N/A</v>
      </c>
      <c r="GB59" s="179" t="e">
        <f t="shared" si="303"/>
        <v>#N/A</v>
      </c>
      <c r="GC59" s="179" t="e">
        <f t="shared" si="304"/>
        <v>#N/A</v>
      </c>
      <c r="GD59" s="179" t="e">
        <f t="shared" si="305"/>
        <v>#N/A</v>
      </c>
      <c r="GE59" s="179" t="e">
        <f t="shared" si="306"/>
        <v>#N/A</v>
      </c>
      <c r="GF59" s="179" t="e">
        <f t="shared" si="307"/>
        <v>#N/A</v>
      </c>
      <c r="GG59" s="179" t="e">
        <f t="shared" si="308"/>
        <v>#N/A</v>
      </c>
      <c r="GH59" s="179" t="e">
        <f t="shared" si="309"/>
        <v>#N/A</v>
      </c>
      <c r="GI59" s="179" t="e">
        <f t="shared" si="310"/>
        <v>#N/A</v>
      </c>
      <c r="GJ59" s="179" t="e">
        <f t="shared" si="311"/>
        <v>#N/A</v>
      </c>
      <c r="GK59" s="179" t="e">
        <f t="shared" si="312"/>
        <v>#N/A</v>
      </c>
      <c r="GL59" s="179" t="e">
        <f t="shared" si="313"/>
        <v>#N/A</v>
      </c>
      <c r="GM59" s="179" t="e">
        <f t="shared" si="314"/>
        <v>#N/A</v>
      </c>
      <c r="GN59" s="179" t="e">
        <f t="shared" si="315"/>
        <v>#N/A</v>
      </c>
      <c r="GO59" s="179" t="e">
        <f t="shared" si="316"/>
        <v>#N/A</v>
      </c>
      <c r="GP59" s="179" t="e">
        <f t="shared" si="317"/>
        <v>#N/A</v>
      </c>
      <c r="GQ59" s="179" t="e">
        <f t="shared" si="318"/>
        <v>#N/A</v>
      </c>
      <c r="GR59" s="179" t="e">
        <f t="shared" si="319"/>
        <v>#N/A</v>
      </c>
      <c r="GS59" s="179" t="e">
        <f t="shared" si="320"/>
        <v>#N/A</v>
      </c>
      <c r="GT59" s="179" t="e">
        <f t="shared" si="321"/>
        <v>#N/A</v>
      </c>
      <c r="GU59" s="179" t="e">
        <f t="shared" si="322"/>
        <v>#N/A</v>
      </c>
      <c r="GV59" s="179" t="e">
        <f t="shared" si="323"/>
        <v>#N/A</v>
      </c>
      <c r="GW59" s="179" t="e">
        <f t="shared" si="324"/>
        <v>#N/A</v>
      </c>
      <c r="GX59" s="179" t="e">
        <f t="shared" si="325"/>
        <v>#N/A</v>
      </c>
      <c r="GY59" s="179" t="e">
        <f t="shared" si="326"/>
        <v>#N/A</v>
      </c>
      <c r="GZ59" s="179" t="e">
        <f t="shared" si="327"/>
        <v>#N/A</v>
      </c>
      <c r="HA59" s="179" t="e">
        <f t="shared" si="328"/>
        <v>#N/A</v>
      </c>
      <c r="HB59" s="179" t="e">
        <f t="shared" si="329"/>
        <v>#N/A</v>
      </c>
      <c r="HC59" s="179" t="e">
        <f t="shared" si="330"/>
        <v>#N/A</v>
      </c>
      <c r="HD59" s="179" t="e">
        <f t="shared" si="331"/>
        <v>#N/A</v>
      </c>
      <c r="HE59" s="179" t="e">
        <f t="shared" si="332"/>
        <v>#N/A</v>
      </c>
      <c r="HF59" s="179" t="e">
        <f t="shared" si="333"/>
        <v>#N/A</v>
      </c>
      <c r="HG59" s="179" t="e">
        <f t="shared" si="334"/>
        <v>#N/A</v>
      </c>
      <c r="HH59" s="179" t="e">
        <f t="shared" si="335"/>
        <v>#N/A</v>
      </c>
      <c r="HI59" s="179" t="e">
        <f t="shared" si="336"/>
        <v>#N/A</v>
      </c>
      <c r="HJ59" s="179" t="e">
        <f t="shared" si="337"/>
        <v>#N/A</v>
      </c>
      <c r="HK59" s="179" t="e">
        <f t="shared" si="338"/>
        <v>#N/A</v>
      </c>
      <c r="HL59" s="179" t="e">
        <f t="shared" si="339"/>
        <v>#N/A</v>
      </c>
      <c r="HM59" s="179" t="e">
        <f t="shared" si="340"/>
        <v>#N/A</v>
      </c>
      <c r="HN59" s="179" t="e">
        <f t="shared" si="341"/>
        <v>#N/A</v>
      </c>
      <c r="HO59" s="179" t="e">
        <f t="shared" si="342"/>
        <v>#N/A</v>
      </c>
    </row>
    <row r="60" spans="1:223" hidden="1" x14ac:dyDescent="0.25">
      <c r="A60" s="4">
        <v>57</v>
      </c>
      <c r="B60" s="103"/>
      <c r="C60" s="103"/>
      <c r="D60" s="103"/>
      <c r="E60" s="38" t="str">
        <f t="shared" si="8"/>
        <v/>
      </c>
      <c r="F60" s="38" t="str">
        <f t="shared" si="9"/>
        <v/>
      </c>
      <c r="G60" s="81" t="str">
        <f t="shared" si="10"/>
        <v/>
      </c>
      <c r="H60" s="24"/>
      <c r="I60" s="61"/>
      <c r="J60" s="82" t="str">
        <f>IF(AND(B60&gt;0,C60&gt;0,D60&gt;0,NOT(ISBLANK(H60))),(D60-B60)*VLOOKUP(H60,VLookups!$A$2:$B$8,2,FALSE),"")</f>
        <v/>
      </c>
      <c r="K60" s="83" t="str">
        <f t="shared" si="11"/>
        <v/>
      </c>
      <c r="L60" s="103"/>
      <c r="M60" s="34" t="str">
        <f>IF(AND(L60&gt;0,C60&gt;0,J60&gt;0,NOT(ISBLANK(H60))),ABS(VLOOKUP($L$1,VLookups!$A$38:$B$39,2,FALSE)-_xlfn.NORM.DIST(L60,G60,J60,TRUE)),"")</f>
        <v/>
      </c>
      <c r="N60" s="102" t="str">
        <f>IF(AND($B60&gt;0,$C60&gt;0,$D60&gt;0,NOT(ISBLANK($H60))),_xlfn.NORM.INV(ABS(VLOOKUP($L$1,VLookups!$A$38:$B$39,2,FALSE)-N$3),$G60,$J60),"")</f>
        <v/>
      </c>
      <c r="O60" s="101" t="str">
        <f>IF(AND($B60&gt;0,$C60&gt;0,$D60&gt;0,NOT(ISBLANK($H60))),_xlfn.NORM.INV(ABS(VLOOKUP($L$1,VLookups!$A$38:$B$39,2,FALSE)-O$3),$G60,$J60),"")</f>
        <v/>
      </c>
      <c r="P60" s="102" t="str">
        <f>IF(AND($B60&gt;0,$C60&gt;0,$D60&gt;0,NOT(ISBLANK($H60))),_xlfn.NORM.INV(ABS(VLOOKUP($L$1,VLookups!$A$38:$B$39,2,FALSE)-P$3),$G60,$J60),"")</f>
        <v/>
      </c>
      <c r="Q60" s="101" t="str">
        <f>IF(AND($B60&gt;0,$C60&gt;0,$D60&gt;0,NOT(ISBLANK($H60))),_xlfn.NORM.INV(ABS(VLOOKUP($L$1,VLookups!$A$38:$B$39,2,FALSE)-Q$3),$G60,$J60),"")</f>
        <v/>
      </c>
      <c r="R60" s="102" t="str">
        <f>IF(AND($B60&gt;0,$C60&gt;0,$D60&gt;0,NOT(ISBLANK($H60))),_xlfn.NORM.INV(ABS(VLOOKUP($L$1,VLookups!$A$38:$B$39,2,FALSE)-R$3),$G60,$J60),"")</f>
        <v/>
      </c>
      <c r="S60" s="101" t="str">
        <f>IF(AND($B60&gt;0,$C60&gt;0,$D60&gt;0,NOT(ISBLANK($H60))),_xlfn.NORM.INV(ABS(VLOOKUP($L$1,VLookups!$A$38:$B$39,2,FALSE)-S$3),$G60,$J60),"")</f>
        <v/>
      </c>
      <c r="T60" s="5"/>
      <c r="U60" s="178" t="str">
        <f t="shared" si="12"/>
        <v/>
      </c>
      <c r="V60" s="52" t="str">
        <f t="shared" si="353"/>
        <v/>
      </c>
      <c r="W60" s="52" t="str">
        <f t="shared" si="353"/>
        <v/>
      </c>
      <c r="X60" s="52" t="str">
        <f t="shared" si="353"/>
        <v/>
      </c>
      <c r="Y60" s="52" t="str">
        <f t="shared" si="353"/>
        <v/>
      </c>
      <c r="Z60" s="52" t="str">
        <f t="shared" si="353"/>
        <v/>
      </c>
      <c r="AA60" s="52" t="str">
        <f t="shared" si="353"/>
        <v/>
      </c>
      <c r="AB60" s="52" t="str">
        <f t="shared" si="353"/>
        <v/>
      </c>
      <c r="AC60" s="52" t="str">
        <f t="shared" si="353"/>
        <v/>
      </c>
      <c r="AD60" s="52" t="str">
        <f t="shared" si="353"/>
        <v/>
      </c>
      <c r="AE60" s="52" t="str">
        <f t="shared" si="353"/>
        <v/>
      </c>
      <c r="AF60" s="52" t="str">
        <f t="shared" si="353"/>
        <v/>
      </c>
      <c r="AG60" s="52" t="str">
        <f t="shared" si="353"/>
        <v/>
      </c>
      <c r="AH60" s="52" t="str">
        <f t="shared" si="353"/>
        <v/>
      </c>
      <c r="AI60" s="52" t="str">
        <f t="shared" si="353"/>
        <v/>
      </c>
      <c r="AJ60" s="52" t="str">
        <f t="shared" si="353"/>
        <v/>
      </c>
      <c r="AK60" s="52" t="str">
        <f t="shared" si="353"/>
        <v/>
      </c>
      <c r="AL60" s="52" t="str">
        <f t="shared" si="353"/>
        <v/>
      </c>
      <c r="AM60" s="52" t="str">
        <f t="shared" si="353"/>
        <v/>
      </c>
      <c r="AN60" s="52" t="str">
        <f t="shared" si="353"/>
        <v/>
      </c>
      <c r="AO60" s="52" t="str">
        <f t="shared" si="353"/>
        <v/>
      </c>
      <c r="AP60" s="52" t="str">
        <f t="shared" si="14"/>
        <v/>
      </c>
      <c r="AQ60" s="52" t="str">
        <f t="shared" si="354"/>
        <v/>
      </c>
      <c r="AR60" s="52" t="str">
        <f t="shared" si="354"/>
        <v/>
      </c>
      <c r="AS60" s="52" t="str">
        <f t="shared" si="354"/>
        <v/>
      </c>
      <c r="AT60" s="52" t="str">
        <f t="shared" si="354"/>
        <v/>
      </c>
      <c r="AU60" s="52" t="str">
        <f t="shared" si="354"/>
        <v/>
      </c>
      <c r="AV60" s="52" t="str">
        <f t="shared" si="354"/>
        <v/>
      </c>
      <c r="AW60" s="52" t="str">
        <f t="shared" si="354"/>
        <v/>
      </c>
      <c r="AX60" s="52" t="str">
        <f t="shared" si="354"/>
        <v/>
      </c>
      <c r="AY60" s="52" t="str">
        <f t="shared" si="354"/>
        <v/>
      </c>
      <c r="AZ60" s="52" t="str">
        <f t="shared" si="354"/>
        <v/>
      </c>
      <c r="BA60" s="52" t="str">
        <f t="shared" si="354"/>
        <v/>
      </c>
      <c r="BB60" s="52" t="str">
        <f t="shared" si="354"/>
        <v/>
      </c>
      <c r="BC60" s="52" t="str">
        <f t="shared" si="354"/>
        <v/>
      </c>
      <c r="BD60" s="52" t="str">
        <f t="shared" si="354"/>
        <v/>
      </c>
      <c r="BE60" s="52" t="str">
        <f t="shared" si="354"/>
        <v/>
      </c>
      <c r="BF60" s="52" t="str">
        <f t="shared" si="354"/>
        <v/>
      </c>
      <c r="BG60" s="52" t="str">
        <f t="shared" si="354"/>
        <v/>
      </c>
      <c r="BH60" s="52" t="str">
        <f t="shared" si="354"/>
        <v/>
      </c>
      <c r="BI60" s="52" t="str">
        <f t="shared" si="354"/>
        <v/>
      </c>
      <c r="BJ60" s="52" t="str">
        <f t="shared" si="354"/>
        <v/>
      </c>
      <c r="BK60" s="52" t="str">
        <f t="shared" si="354"/>
        <v/>
      </c>
      <c r="BL60" s="52" t="str">
        <f t="shared" si="354"/>
        <v/>
      </c>
      <c r="BM60" s="52" t="str">
        <f t="shared" si="354"/>
        <v/>
      </c>
      <c r="BN60" s="52" t="str">
        <f t="shared" si="354"/>
        <v/>
      </c>
      <c r="BO60" s="52" t="str">
        <f t="shared" si="354"/>
        <v/>
      </c>
      <c r="BP60" s="52" t="str">
        <f t="shared" si="354"/>
        <v/>
      </c>
      <c r="BQ60" s="52" t="str">
        <f t="shared" si="354"/>
        <v/>
      </c>
      <c r="BR60" s="52" t="str">
        <f t="shared" si="354"/>
        <v/>
      </c>
      <c r="BS60" s="52" t="str">
        <f t="shared" si="354"/>
        <v/>
      </c>
      <c r="BT60" s="52" t="str">
        <f t="shared" si="354"/>
        <v/>
      </c>
      <c r="BU60" s="52" t="str">
        <f t="shared" si="354"/>
        <v/>
      </c>
      <c r="BV60" s="52" t="str">
        <f t="shared" si="354"/>
        <v/>
      </c>
      <c r="BW60" s="52" t="str">
        <f t="shared" si="354"/>
        <v/>
      </c>
      <c r="BX60" s="52" t="str">
        <f t="shared" si="354"/>
        <v/>
      </c>
      <c r="BY60" s="52" t="str">
        <f t="shared" si="354"/>
        <v/>
      </c>
      <c r="BZ60" s="52" t="str">
        <f t="shared" si="354"/>
        <v/>
      </c>
      <c r="CA60" s="52" t="str">
        <f t="shared" si="354"/>
        <v/>
      </c>
      <c r="CB60" s="52" t="str">
        <f t="shared" si="354"/>
        <v/>
      </c>
      <c r="CC60" s="52" t="str">
        <f t="shared" si="354"/>
        <v/>
      </c>
      <c r="CD60" s="52" t="str">
        <f t="shared" si="354"/>
        <v/>
      </c>
      <c r="CE60" s="52" t="str">
        <f t="shared" si="354"/>
        <v/>
      </c>
      <c r="CF60" s="52" t="str">
        <f t="shared" si="354"/>
        <v/>
      </c>
      <c r="CG60" s="52" t="str">
        <f t="shared" si="354"/>
        <v/>
      </c>
      <c r="CH60" s="52" t="str">
        <f t="shared" si="354"/>
        <v/>
      </c>
      <c r="CI60" s="52" t="str">
        <f t="shared" si="354"/>
        <v/>
      </c>
      <c r="CJ60" s="52" t="str">
        <f t="shared" si="354"/>
        <v/>
      </c>
      <c r="CK60" s="52" t="str">
        <f t="shared" si="354"/>
        <v/>
      </c>
      <c r="CL60" s="52" t="str">
        <f t="shared" si="354"/>
        <v/>
      </c>
      <c r="CM60" s="52" t="str">
        <f t="shared" si="354"/>
        <v/>
      </c>
      <c r="CN60" s="52" t="str">
        <f t="shared" si="354"/>
        <v/>
      </c>
      <c r="CO60" s="52" t="str">
        <f t="shared" si="354"/>
        <v/>
      </c>
      <c r="CP60" s="52" t="str">
        <f t="shared" si="354"/>
        <v/>
      </c>
      <c r="CQ60" s="52" t="str">
        <f t="shared" si="354"/>
        <v/>
      </c>
      <c r="CR60" s="52" t="str">
        <f t="shared" si="354"/>
        <v/>
      </c>
      <c r="CS60" s="52" t="str">
        <f t="shared" si="354"/>
        <v/>
      </c>
      <c r="CT60" s="52" t="str">
        <f t="shared" si="354"/>
        <v/>
      </c>
      <c r="CU60" s="52" t="str">
        <f t="shared" si="354"/>
        <v/>
      </c>
      <c r="CV60" s="52" t="str">
        <f t="shared" si="354"/>
        <v/>
      </c>
      <c r="CW60" s="52" t="str">
        <f t="shared" si="354"/>
        <v/>
      </c>
      <c r="CX60" s="52" t="str">
        <f t="shared" si="354"/>
        <v/>
      </c>
      <c r="CY60" s="52" t="str">
        <f t="shared" si="354"/>
        <v/>
      </c>
      <c r="CZ60" s="52" t="str">
        <f t="shared" si="354"/>
        <v/>
      </c>
      <c r="DA60" s="52" t="str">
        <f t="shared" si="354"/>
        <v/>
      </c>
      <c r="DB60" s="52" t="str">
        <f t="shared" ref="DB60" si="355">IF(ISNONTEXT($U60),DA60+$U60,"")</f>
        <v/>
      </c>
      <c r="DC60" s="52" t="str">
        <f t="shared" si="349"/>
        <v/>
      </c>
      <c r="DD60" s="52" t="str">
        <f t="shared" si="349"/>
        <v/>
      </c>
      <c r="DE60" s="52" t="str">
        <f t="shared" si="349"/>
        <v/>
      </c>
      <c r="DF60" s="52" t="str">
        <f t="shared" si="349"/>
        <v/>
      </c>
      <c r="DG60" s="52" t="str">
        <f t="shared" si="349"/>
        <v/>
      </c>
      <c r="DH60" s="52" t="str">
        <f t="shared" si="349"/>
        <v/>
      </c>
      <c r="DI60" s="52" t="str">
        <f t="shared" si="349"/>
        <v/>
      </c>
      <c r="DJ60" s="52" t="str">
        <f t="shared" si="349"/>
        <v/>
      </c>
      <c r="DK60" s="52" t="str">
        <f t="shared" si="349"/>
        <v/>
      </c>
      <c r="DL60" s="52" t="str">
        <f t="shared" si="349"/>
        <v/>
      </c>
      <c r="DM60" s="52" t="str">
        <f t="shared" si="349"/>
        <v/>
      </c>
      <c r="DN60" s="52" t="str">
        <f t="shared" si="349"/>
        <v/>
      </c>
      <c r="DO60" s="52" t="str">
        <f t="shared" si="349"/>
        <v/>
      </c>
      <c r="DP60" s="52" t="str">
        <f t="shared" si="349"/>
        <v/>
      </c>
      <c r="DQ60" s="52" t="str">
        <f t="shared" si="349"/>
        <v/>
      </c>
      <c r="DR60" s="52" t="str">
        <f t="shared" si="349"/>
        <v/>
      </c>
      <c r="DS60" s="179" t="e">
        <f t="shared" si="242"/>
        <v>#N/A</v>
      </c>
      <c r="DT60" s="179" t="e">
        <f t="shared" si="243"/>
        <v>#N/A</v>
      </c>
      <c r="DU60" s="179" t="e">
        <f t="shared" si="244"/>
        <v>#N/A</v>
      </c>
      <c r="DV60" s="179" t="e">
        <f t="shared" si="245"/>
        <v>#N/A</v>
      </c>
      <c r="DW60" s="179" t="e">
        <f t="shared" si="246"/>
        <v>#N/A</v>
      </c>
      <c r="DX60" s="179" t="e">
        <f t="shared" si="247"/>
        <v>#N/A</v>
      </c>
      <c r="DY60" s="179" t="e">
        <f t="shared" si="248"/>
        <v>#N/A</v>
      </c>
      <c r="DZ60" s="179" t="e">
        <f t="shared" si="249"/>
        <v>#N/A</v>
      </c>
      <c r="EA60" s="179" t="e">
        <f t="shared" si="250"/>
        <v>#N/A</v>
      </c>
      <c r="EB60" s="179" t="e">
        <f t="shared" si="251"/>
        <v>#N/A</v>
      </c>
      <c r="EC60" s="179" t="e">
        <f t="shared" si="252"/>
        <v>#N/A</v>
      </c>
      <c r="ED60" s="179" t="e">
        <f t="shared" si="253"/>
        <v>#N/A</v>
      </c>
      <c r="EE60" s="179" t="e">
        <f t="shared" si="254"/>
        <v>#N/A</v>
      </c>
      <c r="EF60" s="179" t="e">
        <f t="shared" si="255"/>
        <v>#N/A</v>
      </c>
      <c r="EG60" s="179" t="e">
        <f t="shared" si="256"/>
        <v>#N/A</v>
      </c>
      <c r="EH60" s="179" t="e">
        <f t="shared" si="257"/>
        <v>#N/A</v>
      </c>
      <c r="EI60" s="179" t="e">
        <f t="shared" si="258"/>
        <v>#N/A</v>
      </c>
      <c r="EJ60" s="179" t="e">
        <f t="shared" si="259"/>
        <v>#N/A</v>
      </c>
      <c r="EK60" s="179" t="e">
        <f t="shared" si="260"/>
        <v>#N/A</v>
      </c>
      <c r="EL60" s="179" t="e">
        <f t="shared" si="261"/>
        <v>#N/A</v>
      </c>
      <c r="EM60" s="179" t="e">
        <f t="shared" si="262"/>
        <v>#N/A</v>
      </c>
      <c r="EN60" s="179" t="e">
        <f t="shared" si="263"/>
        <v>#N/A</v>
      </c>
      <c r="EO60" s="179" t="e">
        <f t="shared" si="264"/>
        <v>#N/A</v>
      </c>
      <c r="EP60" s="179" t="e">
        <f t="shared" si="265"/>
        <v>#N/A</v>
      </c>
      <c r="EQ60" s="179" t="e">
        <f t="shared" si="266"/>
        <v>#N/A</v>
      </c>
      <c r="ER60" s="179" t="e">
        <f t="shared" si="267"/>
        <v>#N/A</v>
      </c>
      <c r="ES60" s="179" t="e">
        <f t="shared" si="268"/>
        <v>#N/A</v>
      </c>
      <c r="ET60" s="179" t="e">
        <f t="shared" si="269"/>
        <v>#N/A</v>
      </c>
      <c r="EU60" s="179" t="e">
        <f t="shared" si="270"/>
        <v>#N/A</v>
      </c>
      <c r="EV60" s="179" t="e">
        <f t="shared" si="271"/>
        <v>#N/A</v>
      </c>
      <c r="EW60" s="179" t="e">
        <f t="shared" si="272"/>
        <v>#N/A</v>
      </c>
      <c r="EX60" s="179" t="e">
        <f t="shared" si="273"/>
        <v>#N/A</v>
      </c>
      <c r="EY60" s="179" t="e">
        <f t="shared" si="274"/>
        <v>#N/A</v>
      </c>
      <c r="EZ60" s="179" t="e">
        <f t="shared" si="275"/>
        <v>#N/A</v>
      </c>
      <c r="FA60" s="179" t="e">
        <f t="shared" si="276"/>
        <v>#N/A</v>
      </c>
      <c r="FB60" s="179" t="e">
        <f t="shared" si="277"/>
        <v>#N/A</v>
      </c>
      <c r="FC60" s="179" t="e">
        <f t="shared" si="278"/>
        <v>#N/A</v>
      </c>
      <c r="FD60" s="179" t="e">
        <f t="shared" si="279"/>
        <v>#N/A</v>
      </c>
      <c r="FE60" s="179" t="e">
        <f t="shared" si="280"/>
        <v>#N/A</v>
      </c>
      <c r="FF60" s="179" t="e">
        <f t="shared" si="281"/>
        <v>#N/A</v>
      </c>
      <c r="FG60" s="179" t="e">
        <f t="shared" si="282"/>
        <v>#N/A</v>
      </c>
      <c r="FH60" s="179" t="e">
        <f t="shared" si="283"/>
        <v>#N/A</v>
      </c>
      <c r="FI60" s="179" t="e">
        <f t="shared" si="284"/>
        <v>#N/A</v>
      </c>
      <c r="FJ60" s="179" t="e">
        <f t="shared" si="285"/>
        <v>#N/A</v>
      </c>
      <c r="FK60" s="179" t="e">
        <f t="shared" si="286"/>
        <v>#N/A</v>
      </c>
      <c r="FL60" s="179" t="e">
        <f t="shared" si="287"/>
        <v>#N/A</v>
      </c>
      <c r="FM60" s="179" t="e">
        <f t="shared" si="288"/>
        <v>#N/A</v>
      </c>
      <c r="FN60" s="179" t="e">
        <f t="shared" si="289"/>
        <v>#N/A</v>
      </c>
      <c r="FO60" s="179" t="e">
        <f t="shared" si="290"/>
        <v>#N/A</v>
      </c>
      <c r="FP60" s="179" t="e">
        <f t="shared" si="291"/>
        <v>#N/A</v>
      </c>
      <c r="FQ60" s="179" t="e">
        <f t="shared" si="292"/>
        <v>#N/A</v>
      </c>
      <c r="FR60" s="179" t="e">
        <f t="shared" si="293"/>
        <v>#N/A</v>
      </c>
      <c r="FS60" s="179" t="e">
        <f t="shared" si="294"/>
        <v>#N/A</v>
      </c>
      <c r="FT60" s="179" t="e">
        <f t="shared" si="295"/>
        <v>#N/A</v>
      </c>
      <c r="FU60" s="179" t="e">
        <f t="shared" si="296"/>
        <v>#N/A</v>
      </c>
      <c r="FV60" s="179" t="e">
        <f t="shared" si="297"/>
        <v>#N/A</v>
      </c>
      <c r="FW60" s="179" t="e">
        <f t="shared" si="298"/>
        <v>#N/A</v>
      </c>
      <c r="FX60" s="179" t="e">
        <f t="shared" si="299"/>
        <v>#N/A</v>
      </c>
      <c r="FY60" s="179" t="e">
        <f t="shared" si="300"/>
        <v>#N/A</v>
      </c>
      <c r="FZ60" s="179" t="e">
        <f t="shared" si="301"/>
        <v>#N/A</v>
      </c>
      <c r="GA60" s="179" t="e">
        <f t="shared" si="302"/>
        <v>#N/A</v>
      </c>
      <c r="GB60" s="179" t="e">
        <f t="shared" si="303"/>
        <v>#N/A</v>
      </c>
      <c r="GC60" s="179" t="e">
        <f t="shared" si="304"/>
        <v>#N/A</v>
      </c>
      <c r="GD60" s="179" t="e">
        <f t="shared" si="305"/>
        <v>#N/A</v>
      </c>
      <c r="GE60" s="179" t="e">
        <f t="shared" si="306"/>
        <v>#N/A</v>
      </c>
      <c r="GF60" s="179" t="e">
        <f t="shared" si="307"/>
        <v>#N/A</v>
      </c>
      <c r="GG60" s="179" t="e">
        <f t="shared" si="308"/>
        <v>#N/A</v>
      </c>
      <c r="GH60" s="179" t="e">
        <f t="shared" si="309"/>
        <v>#N/A</v>
      </c>
      <c r="GI60" s="179" t="e">
        <f t="shared" si="310"/>
        <v>#N/A</v>
      </c>
      <c r="GJ60" s="179" t="e">
        <f t="shared" si="311"/>
        <v>#N/A</v>
      </c>
      <c r="GK60" s="179" t="e">
        <f t="shared" si="312"/>
        <v>#N/A</v>
      </c>
      <c r="GL60" s="179" t="e">
        <f t="shared" si="313"/>
        <v>#N/A</v>
      </c>
      <c r="GM60" s="179" t="e">
        <f t="shared" si="314"/>
        <v>#N/A</v>
      </c>
      <c r="GN60" s="179" t="e">
        <f t="shared" si="315"/>
        <v>#N/A</v>
      </c>
      <c r="GO60" s="179" t="e">
        <f t="shared" si="316"/>
        <v>#N/A</v>
      </c>
      <c r="GP60" s="179" t="e">
        <f t="shared" si="317"/>
        <v>#N/A</v>
      </c>
      <c r="GQ60" s="179" t="e">
        <f t="shared" si="318"/>
        <v>#N/A</v>
      </c>
      <c r="GR60" s="179" t="e">
        <f t="shared" si="319"/>
        <v>#N/A</v>
      </c>
      <c r="GS60" s="179" t="e">
        <f t="shared" si="320"/>
        <v>#N/A</v>
      </c>
      <c r="GT60" s="179" t="e">
        <f t="shared" si="321"/>
        <v>#N/A</v>
      </c>
      <c r="GU60" s="179" t="e">
        <f t="shared" si="322"/>
        <v>#N/A</v>
      </c>
      <c r="GV60" s="179" t="e">
        <f t="shared" si="323"/>
        <v>#N/A</v>
      </c>
      <c r="GW60" s="179" t="e">
        <f t="shared" si="324"/>
        <v>#N/A</v>
      </c>
      <c r="GX60" s="179" t="e">
        <f t="shared" si="325"/>
        <v>#N/A</v>
      </c>
      <c r="GY60" s="179" t="e">
        <f t="shared" si="326"/>
        <v>#N/A</v>
      </c>
      <c r="GZ60" s="179" t="e">
        <f t="shared" si="327"/>
        <v>#N/A</v>
      </c>
      <c r="HA60" s="179" t="e">
        <f t="shared" si="328"/>
        <v>#N/A</v>
      </c>
      <c r="HB60" s="179" t="e">
        <f t="shared" si="329"/>
        <v>#N/A</v>
      </c>
      <c r="HC60" s="179" t="e">
        <f t="shared" si="330"/>
        <v>#N/A</v>
      </c>
      <c r="HD60" s="179" t="e">
        <f t="shared" si="331"/>
        <v>#N/A</v>
      </c>
      <c r="HE60" s="179" t="e">
        <f t="shared" si="332"/>
        <v>#N/A</v>
      </c>
      <c r="HF60" s="179" t="e">
        <f t="shared" si="333"/>
        <v>#N/A</v>
      </c>
      <c r="HG60" s="179" t="e">
        <f t="shared" si="334"/>
        <v>#N/A</v>
      </c>
      <c r="HH60" s="179" t="e">
        <f t="shared" si="335"/>
        <v>#N/A</v>
      </c>
      <c r="HI60" s="179" t="e">
        <f t="shared" si="336"/>
        <v>#N/A</v>
      </c>
      <c r="HJ60" s="179" t="e">
        <f t="shared" si="337"/>
        <v>#N/A</v>
      </c>
      <c r="HK60" s="179" t="e">
        <f t="shared" si="338"/>
        <v>#N/A</v>
      </c>
      <c r="HL60" s="179" t="e">
        <f t="shared" si="339"/>
        <v>#N/A</v>
      </c>
      <c r="HM60" s="179" t="e">
        <f t="shared" si="340"/>
        <v>#N/A</v>
      </c>
      <c r="HN60" s="179" t="e">
        <f t="shared" si="341"/>
        <v>#N/A</v>
      </c>
      <c r="HO60" s="179" t="e">
        <f t="shared" si="342"/>
        <v>#N/A</v>
      </c>
    </row>
    <row r="61" spans="1:223" hidden="1" x14ac:dyDescent="0.25">
      <c r="A61" s="4">
        <v>58</v>
      </c>
      <c r="B61" s="103"/>
      <c r="C61" s="103"/>
      <c r="D61" s="103"/>
      <c r="E61" s="38" t="str">
        <f t="shared" si="8"/>
        <v/>
      </c>
      <c r="F61" s="38" t="str">
        <f t="shared" si="9"/>
        <v/>
      </c>
      <c r="G61" s="81" t="str">
        <f t="shared" si="10"/>
        <v/>
      </c>
      <c r="H61" s="24"/>
      <c r="I61" s="61"/>
      <c r="J61" s="82" t="str">
        <f>IF(AND(B61&gt;0,C61&gt;0,D61&gt;0,NOT(ISBLANK(H61))),(D61-B61)*VLOOKUP(H61,VLookups!$A$2:$B$8,2,FALSE),"")</f>
        <v/>
      </c>
      <c r="K61" s="83" t="str">
        <f t="shared" si="11"/>
        <v/>
      </c>
      <c r="L61" s="103"/>
      <c r="M61" s="34" t="str">
        <f>IF(AND(L61&gt;0,C61&gt;0,J61&gt;0,NOT(ISBLANK(H61))),ABS(VLOOKUP($L$1,VLookups!$A$38:$B$39,2,FALSE)-_xlfn.NORM.DIST(L61,G61,J61,TRUE)),"")</f>
        <v/>
      </c>
      <c r="N61" s="102" t="str">
        <f>IF(AND($B61&gt;0,$C61&gt;0,$D61&gt;0,NOT(ISBLANK($H61))),_xlfn.NORM.INV(ABS(VLOOKUP($L$1,VLookups!$A$38:$B$39,2,FALSE)-N$3),$G61,$J61),"")</f>
        <v/>
      </c>
      <c r="O61" s="101" t="str">
        <f>IF(AND($B61&gt;0,$C61&gt;0,$D61&gt;0,NOT(ISBLANK($H61))),_xlfn.NORM.INV(ABS(VLOOKUP($L$1,VLookups!$A$38:$B$39,2,FALSE)-O$3),$G61,$J61),"")</f>
        <v/>
      </c>
      <c r="P61" s="102" t="str">
        <f>IF(AND($B61&gt;0,$C61&gt;0,$D61&gt;0,NOT(ISBLANK($H61))),_xlfn.NORM.INV(ABS(VLOOKUP($L$1,VLookups!$A$38:$B$39,2,FALSE)-P$3),$G61,$J61),"")</f>
        <v/>
      </c>
      <c r="Q61" s="101" t="str">
        <f>IF(AND($B61&gt;0,$C61&gt;0,$D61&gt;0,NOT(ISBLANK($H61))),_xlfn.NORM.INV(ABS(VLOOKUP($L$1,VLookups!$A$38:$B$39,2,FALSE)-Q$3),$G61,$J61),"")</f>
        <v/>
      </c>
      <c r="R61" s="102" t="str">
        <f>IF(AND($B61&gt;0,$C61&gt;0,$D61&gt;0,NOT(ISBLANK($H61))),_xlfn.NORM.INV(ABS(VLOOKUP($L$1,VLookups!$A$38:$B$39,2,FALSE)-R$3),$G61,$J61),"")</f>
        <v/>
      </c>
      <c r="S61" s="101" t="str">
        <f>IF(AND($B61&gt;0,$C61&gt;0,$D61&gt;0,NOT(ISBLANK($H61))),_xlfn.NORM.INV(ABS(VLOOKUP($L$1,VLookups!$A$38:$B$39,2,FALSE)-S$3),$G61,$J61),"")</f>
        <v/>
      </c>
      <c r="T61" s="5"/>
      <c r="U61" s="178" t="str">
        <f t="shared" si="12"/>
        <v/>
      </c>
      <c r="V61" s="52" t="str">
        <f t="shared" si="353"/>
        <v/>
      </c>
      <c r="W61" s="52" t="str">
        <f t="shared" si="353"/>
        <v/>
      </c>
      <c r="X61" s="52" t="str">
        <f t="shared" si="353"/>
        <v/>
      </c>
      <c r="Y61" s="52" t="str">
        <f t="shared" si="353"/>
        <v/>
      </c>
      <c r="Z61" s="52" t="str">
        <f t="shared" si="353"/>
        <v/>
      </c>
      <c r="AA61" s="52" t="str">
        <f t="shared" si="353"/>
        <v/>
      </c>
      <c r="AB61" s="52" t="str">
        <f t="shared" si="353"/>
        <v/>
      </c>
      <c r="AC61" s="52" t="str">
        <f t="shared" si="353"/>
        <v/>
      </c>
      <c r="AD61" s="52" t="str">
        <f t="shared" si="353"/>
        <v/>
      </c>
      <c r="AE61" s="52" t="str">
        <f t="shared" si="353"/>
        <v/>
      </c>
      <c r="AF61" s="52" t="str">
        <f t="shared" si="353"/>
        <v/>
      </c>
      <c r="AG61" s="52" t="str">
        <f t="shared" si="353"/>
        <v/>
      </c>
      <c r="AH61" s="52" t="str">
        <f t="shared" si="353"/>
        <v/>
      </c>
      <c r="AI61" s="52" t="str">
        <f t="shared" si="353"/>
        <v/>
      </c>
      <c r="AJ61" s="52" t="str">
        <f t="shared" si="353"/>
        <v/>
      </c>
      <c r="AK61" s="52" t="str">
        <f t="shared" si="353"/>
        <v/>
      </c>
      <c r="AL61" s="52" t="str">
        <f t="shared" si="353"/>
        <v/>
      </c>
      <c r="AM61" s="52" t="str">
        <f t="shared" si="353"/>
        <v/>
      </c>
      <c r="AN61" s="52" t="str">
        <f t="shared" si="353"/>
        <v/>
      </c>
      <c r="AO61" s="52" t="str">
        <f t="shared" si="353"/>
        <v/>
      </c>
      <c r="AP61" s="52" t="str">
        <f t="shared" si="14"/>
        <v/>
      </c>
      <c r="AQ61" s="52" t="str">
        <f t="shared" ref="AQ61:DB64" si="356">IF(ISNONTEXT($U61),AP61+$U61,"")</f>
        <v/>
      </c>
      <c r="AR61" s="52" t="str">
        <f t="shared" si="356"/>
        <v/>
      </c>
      <c r="AS61" s="52" t="str">
        <f t="shared" si="356"/>
        <v/>
      </c>
      <c r="AT61" s="52" t="str">
        <f t="shared" si="356"/>
        <v/>
      </c>
      <c r="AU61" s="52" t="str">
        <f t="shared" si="356"/>
        <v/>
      </c>
      <c r="AV61" s="52" t="str">
        <f t="shared" si="356"/>
        <v/>
      </c>
      <c r="AW61" s="52" t="str">
        <f t="shared" si="356"/>
        <v/>
      </c>
      <c r="AX61" s="52" t="str">
        <f t="shared" si="356"/>
        <v/>
      </c>
      <c r="AY61" s="52" t="str">
        <f t="shared" si="356"/>
        <v/>
      </c>
      <c r="AZ61" s="52" t="str">
        <f t="shared" si="356"/>
        <v/>
      </c>
      <c r="BA61" s="52" t="str">
        <f t="shared" si="356"/>
        <v/>
      </c>
      <c r="BB61" s="52" t="str">
        <f t="shared" si="356"/>
        <v/>
      </c>
      <c r="BC61" s="52" t="str">
        <f t="shared" si="356"/>
        <v/>
      </c>
      <c r="BD61" s="52" t="str">
        <f t="shared" si="356"/>
        <v/>
      </c>
      <c r="BE61" s="52" t="str">
        <f t="shared" si="356"/>
        <v/>
      </c>
      <c r="BF61" s="52" t="str">
        <f t="shared" si="356"/>
        <v/>
      </c>
      <c r="BG61" s="52" t="str">
        <f t="shared" si="356"/>
        <v/>
      </c>
      <c r="BH61" s="52" t="str">
        <f t="shared" si="356"/>
        <v/>
      </c>
      <c r="BI61" s="52" t="str">
        <f t="shared" si="356"/>
        <v/>
      </c>
      <c r="BJ61" s="52" t="str">
        <f t="shared" si="356"/>
        <v/>
      </c>
      <c r="BK61" s="52" t="str">
        <f t="shared" si="356"/>
        <v/>
      </c>
      <c r="BL61" s="52" t="str">
        <f t="shared" si="356"/>
        <v/>
      </c>
      <c r="BM61" s="52" t="str">
        <f t="shared" si="356"/>
        <v/>
      </c>
      <c r="BN61" s="52" t="str">
        <f t="shared" si="356"/>
        <v/>
      </c>
      <c r="BO61" s="52" t="str">
        <f t="shared" si="356"/>
        <v/>
      </c>
      <c r="BP61" s="52" t="str">
        <f t="shared" si="356"/>
        <v/>
      </c>
      <c r="BQ61" s="52" t="str">
        <f t="shared" si="356"/>
        <v/>
      </c>
      <c r="BR61" s="52" t="str">
        <f t="shared" si="356"/>
        <v/>
      </c>
      <c r="BS61" s="52" t="str">
        <f t="shared" si="356"/>
        <v/>
      </c>
      <c r="BT61" s="52" t="str">
        <f t="shared" si="356"/>
        <v/>
      </c>
      <c r="BU61" s="52" t="str">
        <f t="shared" si="356"/>
        <v/>
      </c>
      <c r="BV61" s="52" t="str">
        <f t="shared" si="356"/>
        <v/>
      </c>
      <c r="BW61" s="52" t="str">
        <f t="shared" si="356"/>
        <v/>
      </c>
      <c r="BX61" s="52" t="str">
        <f t="shared" si="356"/>
        <v/>
      </c>
      <c r="BY61" s="52" t="str">
        <f t="shared" si="356"/>
        <v/>
      </c>
      <c r="BZ61" s="52" t="str">
        <f t="shared" si="356"/>
        <v/>
      </c>
      <c r="CA61" s="52" t="str">
        <f t="shared" si="356"/>
        <v/>
      </c>
      <c r="CB61" s="52" t="str">
        <f t="shared" si="356"/>
        <v/>
      </c>
      <c r="CC61" s="52" t="str">
        <f t="shared" si="356"/>
        <v/>
      </c>
      <c r="CD61" s="52" t="str">
        <f t="shared" si="356"/>
        <v/>
      </c>
      <c r="CE61" s="52" t="str">
        <f t="shared" si="356"/>
        <v/>
      </c>
      <c r="CF61" s="52" t="str">
        <f t="shared" si="356"/>
        <v/>
      </c>
      <c r="CG61" s="52" t="str">
        <f t="shared" si="356"/>
        <v/>
      </c>
      <c r="CH61" s="52" t="str">
        <f t="shared" si="356"/>
        <v/>
      </c>
      <c r="CI61" s="52" t="str">
        <f t="shared" si="356"/>
        <v/>
      </c>
      <c r="CJ61" s="52" t="str">
        <f t="shared" si="356"/>
        <v/>
      </c>
      <c r="CK61" s="52" t="str">
        <f t="shared" si="356"/>
        <v/>
      </c>
      <c r="CL61" s="52" t="str">
        <f t="shared" si="356"/>
        <v/>
      </c>
      <c r="CM61" s="52" t="str">
        <f t="shared" si="356"/>
        <v/>
      </c>
      <c r="CN61" s="52" t="str">
        <f t="shared" si="356"/>
        <v/>
      </c>
      <c r="CO61" s="52" t="str">
        <f t="shared" si="356"/>
        <v/>
      </c>
      <c r="CP61" s="52" t="str">
        <f t="shared" si="356"/>
        <v/>
      </c>
      <c r="CQ61" s="52" t="str">
        <f t="shared" si="356"/>
        <v/>
      </c>
      <c r="CR61" s="52" t="str">
        <f t="shared" si="356"/>
        <v/>
      </c>
      <c r="CS61" s="52" t="str">
        <f t="shared" si="356"/>
        <v/>
      </c>
      <c r="CT61" s="52" t="str">
        <f t="shared" si="356"/>
        <v/>
      </c>
      <c r="CU61" s="52" t="str">
        <f t="shared" si="356"/>
        <v/>
      </c>
      <c r="CV61" s="52" t="str">
        <f t="shared" si="356"/>
        <v/>
      </c>
      <c r="CW61" s="52" t="str">
        <f t="shared" si="356"/>
        <v/>
      </c>
      <c r="CX61" s="52" t="str">
        <f t="shared" si="356"/>
        <v/>
      </c>
      <c r="CY61" s="52" t="str">
        <f t="shared" si="356"/>
        <v/>
      </c>
      <c r="CZ61" s="52" t="str">
        <f t="shared" si="356"/>
        <v/>
      </c>
      <c r="DA61" s="52" t="str">
        <f t="shared" si="356"/>
        <v/>
      </c>
      <c r="DB61" s="52" t="str">
        <f t="shared" si="356"/>
        <v/>
      </c>
      <c r="DC61" s="52" t="str">
        <f t="shared" si="349"/>
        <v/>
      </c>
      <c r="DD61" s="52" t="str">
        <f t="shared" si="349"/>
        <v/>
      </c>
      <c r="DE61" s="52" t="str">
        <f t="shared" si="349"/>
        <v/>
      </c>
      <c r="DF61" s="52" t="str">
        <f t="shared" si="349"/>
        <v/>
      </c>
      <c r="DG61" s="52" t="str">
        <f t="shared" si="349"/>
        <v/>
      </c>
      <c r="DH61" s="52" t="str">
        <f t="shared" si="349"/>
        <v/>
      </c>
      <c r="DI61" s="52" t="str">
        <f t="shared" si="349"/>
        <v/>
      </c>
      <c r="DJ61" s="52" t="str">
        <f t="shared" si="349"/>
        <v/>
      </c>
      <c r="DK61" s="52" t="str">
        <f t="shared" si="349"/>
        <v/>
      </c>
      <c r="DL61" s="52" t="str">
        <f t="shared" si="349"/>
        <v/>
      </c>
      <c r="DM61" s="52" t="str">
        <f t="shared" si="349"/>
        <v/>
      </c>
      <c r="DN61" s="52" t="str">
        <f t="shared" si="349"/>
        <v/>
      </c>
      <c r="DO61" s="52" t="str">
        <f t="shared" si="349"/>
        <v/>
      </c>
      <c r="DP61" s="52" t="str">
        <f t="shared" si="349"/>
        <v/>
      </c>
      <c r="DQ61" s="52" t="str">
        <f t="shared" si="349"/>
        <v/>
      </c>
      <c r="DR61" s="52" t="str">
        <f t="shared" si="349"/>
        <v/>
      </c>
      <c r="DS61" s="179" t="e">
        <f t="shared" si="242"/>
        <v>#N/A</v>
      </c>
      <c r="DT61" s="179" t="e">
        <f t="shared" si="243"/>
        <v>#N/A</v>
      </c>
      <c r="DU61" s="179" t="e">
        <f t="shared" si="244"/>
        <v>#N/A</v>
      </c>
      <c r="DV61" s="179" t="e">
        <f t="shared" si="245"/>
        <v>#N/A</v>
      </c>
      <c r="DW61" s="179" t="e">
        <f t="shared" si="246"/>
        <v>#N/A</v>
      </c>
      <c r="DX61" s="179" t="e">
        <f t="shared" si="247"/>
        <v>#N/A</v>
      </c>
      <c r="DY61" s="179" t="e">
        <f t="shared" si="248"/>
        <v>#N/A</v>
      </c>
      <c r="DZ61" s="179" t="e">
        <f t="shared" si="249"/>
        <v>#N/A</v>
      </c>
      <c r="EA61" s="179" t="e">
        <f t="shared" si="250"/>
        <v>#N/A</v>
      </c>
      <c r="EB61" s="179" t="e">
        <f t="shared" si="251"/>
        <v>#N/A</v>
      </c>
      <c r="EC61" s="179" t="e">
        <f t="shared" si="252"/>
        <v>#N/A</v>
      </c>
      <c r="ED61" s="179" t="e">
        <f t="shared" si="253"/>
        <v>#N/A</v>
      </c>
      <c r="EE61" s="179" t="e">
        <f t="shared" si="254"/>
        <v>#N/A</v>
      </c>
      <c r="EF61" s="179" t="e">
        <f t="shared" si="255"/>
        <v>#N/A</v>
      </c>
      <c r="EG61" s="179" t="e">
        <f t="shared" si="256"/>
        <v>#N/A</v>
      </c>
      <c r="EH61" s="179" t="e">
        <f t="shared" si="257"/>
        <v>#N/A</v>
      </c>
      <c r="EI61" s="179" t="e">
        <f t="shared" si="258"/>
        <v>#N/A</v>
      </c>
      <c r="EJ61" s="179" t="e">
        <f t="shared" si="259"/>
        <v>#N/A</v>
      </c>
      <c r="EK61" s="179" t="e">
        <f t="shared" si="260"/>
        <v>#N/A</v>
      </c>
      <c r="EL61" s="179" t="e">
        <f t="shared" si="261"/>
        <v>#N/A</v>
      </c>
      <c r="EM61" s="179" t="e">
        <f t="shared" si="262"/>
        <v>#N/A</v>
      </c>
      <c r="EN61" s="179" t="e">
        <f t="shared" si="263"/>
        <v>#N/A</v>
      </c>
      <c r="EO61" s="179" t="e">
        <f t="shared" si="264"/>
        <v>#N/A</v>
      </c>
      <c r="EP61" s="179" t="e">
        <f t="shared" si="265"/>
        <v>#N/A</v>
      </c>
      <c r="EQ61" s="179" t="e">
        <f t="shared" si="266"/>
        <v>#N/A</v>
      </c>
      <c r="ER61" s="179" t="e">
        <f t="shared" si="267"/>
        <v>#N/A</v>
      </c>
      <c r="ES61" s="179" t="e">
        <f t="shared" si="268"/>
        <v>#N/A</v>
      </c>
      <c r="ET61" s="179" t="e">
        <f t="shared" si="269"/>
        <v>#N/A</v>
      </c>
      <c r="EU61" s="179" t="e">
        <f t="shared" si="270"/>
        <v>#N/A</v>
      </c>
      <c r="EV61" s="179" t="e">
        <f t="shared" si="271"/>
        <v>#N/A</v>
      </c>
      <c r="EW61" s="179" t="e">
        <f t="shared" si="272"/>
        <v>#N/A</v>
      </c>
      <c r="EX61" s="179" t="e">
        <f t="shared" si="273"/>
        <v>#N/A</v>
      </c>
      <c r="EY61" s="179" t="e">
        <f t="shared" si="274"/>
        <v>#N/A</v>
      </c>
      <c r="EZ61" s="179" t="e">
        <f t="shared" si="275"/>
        <v>#N/A</v>
      </c>
      <c r="FA61" s="179" t="e">
        <f t="shared" si="276"/>
        <v>#N/A</v>
      </c>
      <c r="FB61" s="179" t="e">
        <f t="shared" si="277"/>
        <v>#N/A</v>
      </c>
      <c r="FC61" s="179" t="e">
        <f t="shared" si="278"/>
        <v>#N/A</v>
      </c>
      <c r="FD61" s="179" t="e">
        <f t="shared" si="279"/>
        <v>#N/A</v>
      </c>
      <c r="FE61" s="179" t="e">
        <f t="shared" si="280"/>
        <v>#N/A</v>
      </c>
      <c r="FF61" s="179" t="e">
        <f t="shared" si="281"/>
        <v>#N/A</v>
      </c>
      <c r="FG61" s="179" t="e">
        <f t="shared" si="282"/>
        <v>#N/A</v>
      </c>
      <c r="FH61" s="179" t="e">
        <f t="shared" si="283"/>
        <v>#N/A</v>
      </c>
      <c r="FI61" s="179" t="e">
        <f t="shared" si="284"/>
        <v>#N/A</v>
      </c>
      <c r="FJ61" s="179" t="e">
        <f t="shared" si="285"/>
        <v>#N/A</v>
      </c>
      <c r="FK61" s="179" t="e">
        <f t="shared" si="286"/>
        <v>#N/A</v>
      </c>
      <c r="FL61" s="179" t="e">
        <f t="shared" si="287"/>
        <v>#N/A</v>
      </c>
      <c r="FM61" s="179" t="e">
        <f t="shared" si="288"/>
        <v>#N/A</v>
      </c>
      <c r="FN61" s="179" t="e">
        <f t="shared" si="289"/>
        <v>#N/A</v>
      </c>
      <c r="FO61" s="179" t="e">
        <f t="shared" si="290"/>
        <v>#N/A</v>
      </c>
      <c r="FP61" s="179" t="e">
        <f t="shared" si="291"/>
        <v>#N/A</v>
      </c>
      <c r="FQ61" s="179" t="e">
        <f t="shared" si="292"/>
        <v>#N/A</v>
      </c>
      <c r="FR61" s="179" t="e">
        <f t="shared" si="293"/>
        <v>#N/A</v>
      </c>
      <c r="FS61" s="179" t="e">
        <f t="shared" si="294"/>
        <v>#N/A</v>
      </c>
      <c r="FT61" s="179" t="e">
        <f t="shared" si="295"/>
        <v>#N/A</v>
      </c>
      <c r="FU61" s="179" t="e">
        <f t="shared" si="296"/>
        <v>#N/A</v>
      </c>
      <c r="FV61" s="179" t="e">
        <f t="shared" si="297"/>
        <v>#N/A</v>
      </c>
      <c r="FW61" s="179" t="e">
        <f t="shared" si="298"/>
        <v>#N/A</v>
      </c>
      <c r="FX61" s="179" t="e">
        <f t="shared" si="299"/>
        <v>#N/A</v>
      </c>
      <c r="FY61" s="179" t="e">
        <f t="shared" si="300"/>
        <v>#N/A</v>
      </c>
      <c r="FZ61" s="179" t="e">
        <f t="shared" si="301"/>
        <v>#N/A</v>
      </c>
      <c r="GA61" s="179" t="e">
        <f t="shared" si="302"/>
        <v>#N/A</v>
      </c>
      <c r="GB61" s="179" t="e">
        <f t="shared" si="303"/>
        <v>#N/A</v>
      </c>
      <c r="GC61" s="179" t="e">
        <f t="shared" si="304"/>
        <v>#N/A</v>
      </c>
      <c r="GD61" s="179" t="e">
        <f t="shared" si="305"/>
        <v>#N/A</v>
      </c>
      <c r="GE61" s="179" t="e">
        <f t="shared" si="306"/>
        <v>#N/A</v>
      </c>
      <c r="GF61" s="179" t="e">
        <f t="shared" si="307"/>
        <v>#N/A</v>
      </c>
      <c r="GG61" s="179" t="e">
        <f t="shared" si="308"/>
        <v>#N/A</v>
      </c>
      <c r="GH61" s="179" t="e">
        <f t="shared" si="309"/>
        <v>#N/A</v>
      </c>
      <c r="GI61" s="179" t="e">
        <f t="shared" si="310"/>
        <v>#N/A</v>
      </c>
      <c r="GJ61" s="179" t="e">
        <f t="shared" si="311"/>
        <v>#N/A</v>
      </c>
      <c r="GK61" s="179" t="e">
        <f t="shared" si="312"/>
        <v>#N/A</v>
      </c>
      <c r="GL61" s="179" t="e">
        <f t="shared" si="313"/>
        <v>#N/A</v>
      </c>
      <c r="GM61" s="179" t="e">
        <f t="shared" si="314"/>
        <v>#N/A</v>
      </c>
      <c r="GN61" s="179" t="e">
        <f t="shared" si="315"/>
        <v>#N/A</v>
      </c>
      <c r="GO61" s="179" t="e">
        <f t="shared" si="316"/>
        <v>#N/A</v>
      </c>
      <c r="GP61" s="179" t="e">
        <f t="shared" si="317"/>
        <v>#N/A</v>
      </c>
      <c r="GQ61" s="179" t="e">
        <f t="shared" si="318"/>
        <v>#N/A</v>
      </c>
      <c r="GR61" s="179" t="e">
        <f t="shared" si="319"/>
        <v>#N/A</v>
      </c>
      <c r="GS61" s="179" t="e">
        <f t="shared" si="320"/>
        <v>#N/A</v>
      </c>
      <c r="GT61" s="179" t="e">
        <f t="shared" si="321"/>
        <v>#N/A</v>
      </c>
      <c r="GU61" s="179" t="e">
        <f t="shared" si="322"/>
        <v>#N/A</v>
      </c>
      <c r="GV61" s="179" t="e">
        <f t="shared" si="323"/>
        <v>#N/A</v>
      </c>
      <c r="GW61" s="179" t="e">
        <f t="shared" si="324"/>
        <v>#N/A</v>
      </c>
      <c r="GX61" s="179" t="e">
        <f t="shared" si="325"/>
        <v>#N/A</v>
      </c>
      <c r="GY61" s="179" t="e">
        <f t="shared" si="326"/>
        <v>#N/A</v>
      </c>
      <c r="GZ61" s="179" t="e">
        <f t="shared" si="327"/>
        <v>#N/A</v>
      </c>
      <c r="HA61" s="179" t="e">
        <f t="shared" si="328"/>
        <v>#N/A</v>
      </c>
      <c r="HB61" s="179" t="e">
        <f t="shared" si="329"/>
        <v>#N/A</v>
      </c>
      <c r="HC61" s="179" t="e">
        <f t="shared" si="330"/>
        <v>#N/A</v>
      </c>
      <c r="HD61" s="179" t="e">
        <f t="shared" si="331"/>
        <v>#N/A</v>
      </c>
      <c r="HE61" s="179" t="e">
        <f t="shared" si="332"/>
        <v>#N/A</v>
      </c>
      <c r="HF61" s="179" t="e">
        <f t="shared" si="333"/>
        <v>#N/A</v>
      </c>
      <c r="HG61" s="179" t="e">
        <f t="shared" si="334"/>
        <v>#N/A</v>
      </c>
      <c r="HH61" s="179" t="e">
        <f t="shared" si="335"/>
        <v>#N/A</v>
      </c>
      <c r="HI61" s="179" t="e">
        <f t="shared" si="336"/>
        <v>#N/A</v>
      </c>
      <c r="HJ61" s="179" t="e">
        <f t="shared" si="337"/>
        <v>#N/A</v>
      </c>
      <c r="HK61" s="179" t="e">
        <f t="shared" si="338"/>
        <v>#N/A</v>
      </c>
      <c r="HL61" s="179" t="e">
        <f t="shared" si="339"/>
        <v>#N/A</v>
      </c>
      <c r="HM61" s="179" t="e">
        <f t="shared" si="340"/>
        <v>#N/A</v>
      </c>
      <c r="HN61" s="179" t="e">
        <f t="shared" si="341"/>
        <v>#N/A</v>
      </c>
      <c r="HO61" s="179" t="e">
        <f t="shared" si="342"/>
        <v>#N/A</v>
      </c>
    </row>
    <row r="62" spans="1:223" hidden="1" x14ac:dyDescent="0.25">
      <c r="A62" s="4">
        <v>59</v>
      </c>
      <c r="B62" s="103"/>
      <c r="C62" s="103"/>
      <c r="D62" s="103"/>
      <c r="E62" s="38" t="str">
        <f t="shared" si="8"/>
        <v/>
      </c>
      <c r="F62" s="38" t="str">
        <f t="shared" si="9"/>
        <v/>
      </c>
      <c r="G62" s="81" t="str">
        <f t="shared" si="10"/>
        <v/>
      </c>
      <c r="H62" s="24"/>
      <c r="I62" s="61"/>
      <c r="J62" s="82" t="str">
        <f>IF(AND(B62&gt;0,C62&gt;0,D62&gt;0,NOT(ISBLANK(H62))),(D62-B62)*VLOOKUP(H62,VLookups!$A$2:$B$8,2,FALSE),"")</f>
        <v/>
      </c>
      <c r="K62" s="83" t="str">
        <f t="shared" si="11"/>
        <v/>
      </c>
      <c r="L62" s="103"/>
      <c r="M62" s="34" t="str">
        <f>IF(AND(L62&gt;0,C62&gt;0,J62&gt;0,NOT(ISBLANK(H62))),ABS(VLOOKUP($L$1,VLookups!$A$38:$B$39,2,FALSE)-_xlfn.NORM.DIST(L62,G62,J62,TRUE)),"")</f>
        <v/>
      </c>
      <c r="N62" s="102" t="str">
        <f>IF(AND($B62&gt;0,$C62&gt;0,$D62&gt;0,NOT(ISBLANK($H62))),_xlfn.NORM.INV(ABS(VLOOKUP($L$1,VLookups!$A$38:$B$39,2,FALSE)-N$3),$G62,$J62),"")</f>
        <v/>
      </c>
      <c r="O62" s="101" t="str">
        <f>IF(AND($B62&gt;0,$C62&gt;0,$D62&gt;0,NOT(ISBLANK($H62))),_xlfn.NORM.INV(ABS(VLOOKUP($L$1,VLookups!$A$38:$B$39,2,FALSE)-O$3),$G62,$J62),"")</f>
        <v/>
      </c>
      <c r="P62" s="102" t="str">
        <f>IF(AND($B62&gt;0,$C62&gt;0,$D62&gt;0,NOT(ISBLANK($H62))),_xlfn.NORM.INV(ABS(VLOOKUP($L$1,VLookups!$A$38:$B$39,2,FALSE)-P$3),$G62,$J62),"")</f>
        <v/>
      </c>
      <c r="Q62" s="101" t="str">
        <f>IF(AND($B62&gt;0,$C62&gt;0,$D62&gt;0,NOT(ISBLANK($H62))),_xlfn.NORM.INV(ABS(VLOOKUP($L$1,VLookups!$A$38:$B$39,2,FALSE)-Q$3),$G62,$J62),"")</f>
        <v/>
      </c>
      <c r="R62" s="102" t="str">
        <f>IF(AND($B62&gt;0,$C62&gt;0,$D62&gt;0,NOT(ISBLANK($H62))),_xlfn.NORM.INV(ABS(VLOOKUP($L$1,VLookups!$A$38:$B$39,2,FALSE)-R$3),$G62,$J62),"")</f>
        <v/>
      </c>
      <c r="S62" s="101" t="str">
        <f>IF(AND($B62&gt;0,$C62&gt;0,$D62&gt;0,NOT(ISBLANK($H62))),_xlfn.NORM.INV(ABS(VLOOKUP($L$1,VLookups!$A$38:$B$39,2,FALSE)-S$3),$G62,$J62),"")</f>
        <v/>
      </c>
      <c r="T62" s="5"/>
      <c r="U62" s="178" t="str">
        <f t="shared" si="12"/>
        <v/>
      </c>
      <c r="V62" s="52" t="str">
        <f t="shared" si="353"/>
        <v/>
      </c>
      <c r="W62" s="52" t="str">
        <f t="shared" si="353"/>
        <v/>
      </c>
      <c r="X62" s="52" t="str">
        <f t="shared" si="353"/>
        <v/>
      </c>
      <c r="Y62" s="52" t="str">
        <f t="shared" si="353"/>
        <v/>
      </c>
      <c r="Z62" s="52" t="str">
        <f t="shared" si="353"/>
        <v/>
      </c>
      <c r="AA62" s="52" t="str">
        <f t="shared" si="353"/>
        <v/>
      </c>
      <c r="AB62" s="52" t="str">
        <f t="shared" si="353"/>
        <v/>
      </c>
      <c r="AC62" s="52" t="str">
        <f t="shared" si="353"/>
        <v/>
      </c>
      <c r="AD62" s="52" t="str">
        <f t="shared" si="353"/>
        <v/>
      </c>
      <c r="AE62" s="52" t="str">
        <f t="shared" si="353"/>
        <v/>
      </c>
      <c r="AF62" s="52" t="str">
        <f t="shared" si="353"/>
        <v/>
      </c>
      <c r="AG62" s="52" t="str">
        <f t="shared" si="353"/>
        <v/>
      </c>
      <c r="AH62" s="52" t="str">
        <f t="shared" si="353"/>
        <v/>
      </c>
      <c r="AI62" s="52" t="str">
        <f t="shared" si="353"/>
        <v/>
      </c>
      <c r="AJ62" s="52" t="str">
        <f t="shared" si="353"/>
        <v/>
      </c>
      <c r="AK62" s="52" t="str">
        <f t="shared" si="353"/>
        <v/>
      </c>
      <c r="AL62" s="52" t="str">
        <f t="shared" si="353"/>
        <v/>
      </c>
      <c r="AM62" s="52" t="str">
        <f t="shared" si="353"/>
        <v/>
      </c>
      <c r="AN62" s="52" t="str">
        <f t="shared" si="353"/>
        <v/>
      </c>
      <c r="AO62" s="52" t="str">
        <f t="shared" si="353"/>
        <v/>
      </c>
      <c r="AP62" s="52" t="str">
        <f t="shared" si="14"/>
        <v/>
      </c>
      <c r="AQ62" s="52" t="str">
        <f t="shared" si="356"/>
        <v/>
      </c>
      <c r="AR62" s="52" t="str">
        <f t="shared" si="356"/>
        <v/>
      </c>
      <c r="AS62" s="52" t="str">
        <f t="shared" si="356"/>
        <v/>
      </c>
      <c r="AT62" s="52" t="str">
        <f t="shared" si="356"/>
        <v/>
      </c>
      <c r="AU62" s="52" t="str">
        <f t="shared" si="356"/>
        <v/>
      </c>
      <c r="AV62" s="52" t="str">
        <f t="shared" si="356"/>
        <v/>
      </c>
      <c r="AW62" s="52" t="str">
        <f t="shared" si="356"/>
        <v/>
      </c>
      <c r="AX62" s="52" t="str">
        <f t="shared" si="356"/>
        <v/>
      </c>
      <c r="AY62" s="52" t="str">
        <f t="shared" si="356"/>
        <v/>
      </c>
      <c r="AZ62" s="52" t="str">
        <f t="shared" si="356"/>
        <v/>
      </c>
      <c r="BA62" s="52" t="str">
        <f t="shared" si="356"/>
        <v/>
      </c>
      <c r="BB62" s="52" t="str">
        <f t="shared" si="356"/>
        <v/>
      </c>
      <c r="BC62" s="52" t="str">
        <f t="shared" si="356"/>
        <v/>
      </c>
      <c r="BD62" s="52" t="str">
        <f t="shared" si="356"/>
        <v/>
      </c>
      <c r="BE62" s="52" t="str">
        <f t="shared" si="356"/>
        <v/>
      </c>
      <c r="BF62" s="52" t="str">
        <f t="shared" si="356"/>
        <v/>
      </c>
      <c r="BG62" s="52" t="str">
        <f t="shared" si="356"/>
        <v/>
      </c>
      <c r="BH62" s="52" t="str">
        <f t="shared" si="356"/>
        <v/>
      </c>
      <c r="BI62" s="52" t="str">
        <f t="shared" si="356"/>
        <v/>
      </c>
      <c r="BJ62" s="52" t="str">
        <f t="shared" si="356"/>
        <v/>
      </c>
      <c r="BK62" s="52" t="str">
        <f t="shared" si="356"/>
        <v/>
      </c>
      <c r="BL62" s="52" t="str">
        <f t="shared" si="356"/>
        <v/>
      </c>
      <c r="BM62" s="52" t="str">
        <f t="shared" si="356"/>
        <v/>
      </c>
      <c r="BN62" s="52" t="str">
        <f t="shared" si="356"/>
        <v/>
      </c>
      <c r="BO62" s="52" t="str">
        <f t="shared" si="356"/>
        <v/>
      </c>
      <c r="BP62" s="52" t="str">
        <f t="shared" si="356"/>
        <v/>
      </c>
      <c r="BQ62" s="52" t="str">
        <f t="shared" si="356"/>
        <v/>
      </c>
      <c r="BR62" s="52" t="str">
        <f t="shared" si="356"/>
        <v/>
      </c>
      <c r="BS62" s="52" t="str">
        <f t="shared" si="356"/>
        <v/>
      </c>
      <c r="BT62" s="52" t="str">
        <f t="shared" si="356"/>
        <v/>
      </c>
      <c r="BU62" s="52" t="str">
        <f t="shared" si="356"/>
        <v/>
      </c>
      <c r="BV62" s="52" t="str">
        <f t="shared" si="356"/>
        <v/>
      </c>
      <c r="BW62" s="52" t="str">
        <f t="shared" si="356"/>
        <v/>
      </c>
      <c r="BX62" s="52" t="str">
        <f t="shared" si="356"/>
        <v/>
      </c>
      <c r="BY62" s="52" t="str">
        <f t="shared" si="356"/>
        <v/>
      </c>
      <c r="BZ62" s="52" t="str">
        <f t="shared" si="356"/>
        <v/>
      </c>
      <c r="CA62" s="52" t="str">
        <f t="shared" si="356"/>
        <v/>
      </c>
      <c r="CB62" s="52" t="str">
        <f t="shared" si="356"/>
        <v/>
      </c>
      <c r="CC62" s="52" t="str">
        <f t="shared" si="356"/>
        <v/>
      </c>
      <c r="CD62" s="52" t="str">
        <f t="shared" si="356"/>
        <v/>
      </c>
      <c r="CE62" s="52" t="str">
        <f t="shared" si="356"/>
        <v/>
      </c>
      <c r="CF62" s="52" t="str">
        <f t="shared" si="356"/>
        <v/>
      </c>
      <c r="CG62" s="52" t="str">
        <f t="shared" si="356"/>
        <v/>
      </c>
      <c r="CH62" s="52" t="str">
        <f t="shared" si="356"/>
        <v/>
      </c>
      <c r="CI62" s="52" t="str">
        <f t="shared" si="356"/>
        <v/>
      </c>
      <c r="CJ62" s="52" t="str">
        <f t="shared" si="356"/>
        <v/>
      </c>
      <c r="CK62" s="52" t="str">
        <f t="shared" si="356"/>
        <v/>
      </c>
      <c r="CL62" s="52" t="str">
        <f t="shared" si="356"/>
        <v/>
      </c>
      <c r="CM62" s="52" t="str">
        <f t="shared" si="356"/>
        <v/>
      </c>
      <c r="CN62" s="52" t="str">
        <f t="shared" si="356"/>
        <v/>
      </c>
      <c r="CO62" s="52" t="str">
        <f t="shared" si="356"/>
        <v/>
      </c>
      <c r="CP62" s="52" t="str">
        <f t="shared" si="356"/>
        <v/>
      </c>
      <c r="CQ62" s="52" t="str">
        <f t="shared" si="356"/>
        <v/>
      </c>
      <c r="CR62" s="52" t="str">
        <f t="shared" si="356"/>
        <v/>
      </c>
      <c r="CS62" s="52" t="str">
        <f t="shared" si="356"/>
        <v/>
      </c>
      <c r="CT62" s="52" t="str">
        <f t="shared" si="356"/>
        <v/>
      </c>
      <c r="CU62" s="52" t="str">
        <f t="shared" si="356"/>
        <v/>
      </c>
      <c r="CV62" s="52" t="str">
        <f t="shared" si="356"/>
        <v/>
      </c>
      <c r="CW62" s="52" t="str">
        <f t="shared" si="356"/>
        <v/>
      </c>
      <c r="CX62" s="52" t="str">
        <f t="shared" si="356"/>
        <v/>
      </c>
      <c r="CY62" s="52" t="str">
        <f t="shared" si="356"/>
        <v/>
      </c>
      <c r="CZ62" s="52" t="str">
        <f t="shared" si="356"/>
        <v/>
      </c>
      <c r="DA62" s="52" t="str">
        <f t="shared" si="356"/>
        <v/>
      </c>
      <c r="DB62" s="52" t="str">
        <f t="shared" si="356"/>
        <v/>
      </c>
      <c r="DC62" s="52" t="str">
        <f t="shared" si="349"/>
        <v/>
      </c>
      <c r="DD62" s="52" t="str">
        <f t="shared" si="349"/>
        <v/>
      </c>
      <c r="DE62" s="52" t="str">
        <f t="shared" si="349"/>
        <v/>
      </c>
      <c r="DF62" s="52" t="str">
        <f t="shared" si="349"/>
        <v/>
      </c>
      <c r="DG62" s="52" t="str">
        <f t="shared" si="349"/>
        <v/>
      </c>
      <c r="DH62" s="52" t="str">
        <f t="shared" si="349"/>
        <v/>
      </c>
      <c r="DI62" s="52" t="str">
        <f t="shared" si="349"/>
        <v/>
      </c>
      <c r="DJ62" s="52" t="str">
        <f t="shared" si="349"/>
        <v/>
      </c>
      <c r="DK62" s="52" t="str">
        <f t="shared" si="349"/>
        <v/>
      </c>
      <c r="DL62" s="52" t="str">
        <f t="shared" si="349"/>
        <v/>
      </c>
      <c r="DM62" s="52" t="str">
        <f t="shared" si="349"/>
        <v/>
      </c>
      <c r="DN62" s="52" t="str">
        <f t="shared" si="349"/>
        <v/>
      </c>
      <c r="DO62" s="52" t="str">
        <f t="shared" si="349"/>
        <v/>
      </c>
      <c r="DP62" s="52" t="str">
        <f t="shared" si="349"/>
        <v/>
      </c>
      <c r="DQ62" s="52" t="str">
        <f t="shared" si="349"/>
        <v/>
      </c>
      <c r="DR62" s="52" t="str">
        <f t="shared" si="349"/>
        <v/>
      </c>
      <c r="DS62" s="179" t="e">
        <f t="shared" si="242"/>
        <v>#N/A</v>
      </c>
      <c r="DT62" s="179" t="e">
        <f t="shared" si="243"/>
        <v>#N/A</v>
      </c>
      <c r="DU62" s="179" t="e">
        <f t="shared" si="244"/>
        <v>#N/A</v>
      </c>
      <c r="DV62" s="179" t="e">
        <f t="shared" si="245"/>
        <v>#N/A</v>
      </c>
      <c r="DW62" s="179" t="e">
        <f t="shared" si="246"/>
        <v>#N/A</v>
      </c>
      <c r="DX62" s="179" t="e">
        <f t="shared" si="247"/>
        <v>#N/A</v>
      </c>
      <c r="DY62" s="179" t="e">
        <f t="shared" si="248"/>
        <v>#N/A</v>
      </c>
      <c r="DZ62" s="179" t="e">
        <f t="shared" si="249"/>
        <v>#N/A</v>
      </c>
      <c r="EA62" s="179" t="e">
        <f t="shared" si="250"/>
        <v>#N/A</v>
      </c>
      <c r="EB62" s="179" t="e">
        <f t="shared" si="251"/>
        <v>#N/A</v>
      </c>
      <c r="EC62" s="179" t="e">
        <f t="shared" si="252"/>
        <v>#N/A</v>
      </c>
      <c r="ED62" s="179" t="e">
        <f t="shared" si="253"/>
        <v>#N/A</v>
      </c>
      <c r="EE62" s="179" t="e">
        <f t="shared" si="254"/>
        <v>#N/A</v>
      </c>
      <c r="EF62" s="179" t="e">
        <f t="shared" si="255"/>
        <v>#N/A</v>
      </c>
      <c r="EG62" s="179" t="e">
        <f t="shared" si="256"/>
        <v>#N/A</v>
      </c>
      <c r="EH62" s="179" t="e">
        <f t="shared" si="257"/>
        <v>#N/A</v>
      </c>
      <c r="EI62" s="179" t="e">
        <f t="shared" si="258"/>
        <v>#N/A</v>
      </c>
      <c r="EJ62" s="179" t="e">
        <f t="shared" si="259"/>
        <v>#N/A</v>
      </c>
      <c r="EK62" s="179" t="e">
        <f t="shared" si="260"/>
        <v>#N/A</v>
      </c>
      <c r="EL62" s="179" t="e">
        <f t="shared" si="261"/>
        <v>#N/A</v>
      </c>
      <c r="EM62" s="179" t="e">
        <f t="shared" si="262"/>
        <v>#N/A</v>
      </c>
      <c r="EN62" s="179" t="e">
        <f t="shared" si="263"/>
        <v>#N/A</v>
      </c>
      <c r="EO62" s="179" t="e">
        <f t="shared" si="264"/>
        <v>#N/A</v>
      </c>
      <c r="EP62" s="179" t="e">
        <f t="shared" si="265"/>
        <v>#N/A</v>
      </c>
      <c r="EQ62" s="179" t="e">
        <f t="shared" si="266"/>
        <v>#N/A</v>
      </c>
      <c r="ER62" s="179" t="e">
        <f t="shared" si="267"/>
        <v>#N/A</v>
      </c>
      <c r="ES62" s="179" t="e">
        <f t="shared" si="268"/>
        <v>#N/A</v>
      </c>
      <c r="ET62" s="179" t="e">
        <f t="shared" si="269"/>
        <v>#N/A</v>
      </c>
      <c r="EU62" s="179" t="e">
        <f t="shared" si="270"/>
        <v>#N/A</v>
      </c>
      <c r="EV62" s="179" t="e">
        <f t="shared" si="271"/>
        <v>#N/A</v>
      </c>
      <c r="EW62" s="179" t="e">
        <f t="shared" si="272"/>
        <v>#N/A</v>
      </c>
      <c r="EX62" s="179" t="e">
        <f t="shared" si="273"/>
        <v>#N/A</v>
      </c>
      <c r="EY62" s="179" t="e">
        <f t="shared" si="274"/>
        <v>#N/A</v>
      </c>
      <c r="EZ62" s="179" t="e">
        <f t="shared" si="275"/>
        <v>#N/A</v>
      </c>
      <c r="FA62" s="179" t="e">
        <f t="shared" si="276"/>
        <v>#N/A</v>
      </c>
      <c r="FB62" s="179" t="e">
        <f t="shared" si="277"/>
        <v>#N/A</v>
      </c>
      <c r="FC62" s="179" t="e">
        <f t="shared" si="278"/>
        <v>#N/A</v>
      </c>
      <c r="FD62" s="179" t="e">
        <f t="shared" si="279"/>
        <v>#N/A</v>
      </c>
      <c r="FE62" s="179" t="e">
        <f t="shared" si="280"/>
        <v>#N/A</v>
      </c>
      <c r="FF62" s="179" t="e">
        <f t="shared" si="281"/>
        <v>#N/A</v>
      </c>
      <c r="FG62" s="179" t="e">
        <f t="shared" si="282"/>
        <v>#N/A</v>
      </c>
      <c r="FH62" s="179" t="e">
        <f t="shared" si="283"/>
        <v>#N/A</v>
      </c>
      <c r="FI62" s="179" t="e">
        <f t="shared" si="284"/>
        <v>#N/A</v>
      </c>
      <c r="FJ62" s="179" t="e">
        <f t="shared" si="285"/>
        <v>#N/A</v>
      </c>
      <c r="FK62" s="179" t="e">
        <f t="shared" si="286"/>
        <v>#N/A</v>
      </c>
      <c r="FL62" s="179" t="e">
        <f t="shared" si="287"/>
        <v>#N/A</v>
      </c>
      <c r="FM62" s="179" t="e">
        <f t="shared" si="288"/>
        <v>#N/A</v>
      </c>
      <c r="FN62" s="179" t="e">
        <f t="shared" si="289"/>
        <v>#N/A</v>
      </c>
      <c r="FO62" s="179" t="e">
        <f t="shared" si="290"/>
        <v>#N/A</v>
      </c>
      <c r="FP62" s="179" t="e">
        <f t="shared" si="291"/>
        <v>#N/A</v>
      </c>
      <c r="FQ62" s="179" t="e">
        <f t="shared" si="292"/>
        <v>#N/A</v>
      </c>
      <c r="FR62" s="179" t="e">
        <f t="shared" si="293"/>
        <v>#N/A</v>
      </c>
      <c r="FS62" s="179" t="e">
        <f t="shared" si="294"/>
        <v>#N/A</v>
      </c>
      <c r="FT62" s="179" t="e">
        <f t="shared" si="295"/>
        <v>#N/A</v>
      </c>
      <c r="FU62" s="179" t="e">
        <f t="shared" si="296"/>
        <v>#N/A</v>
      </c>
      <c r="FV62" s="179" t="e">
        <f t="shared" si="297"/>
        <v>#N/A</v>
      </c>
      <c r="FW62" s="179" t="e">
        <f t="shared" si="298"/>
        <v>#N/A</v>
      </c>
      <c r="FX62" s="179" t="e">
        <f t="shared" si="299"/>
        <v>#N/A</v>
      </c>
      <c r="FY62" s="179" t="e">
        <f t="shared" si="300"/>
        <v>#N/A</v>
      </c>
      <c r="FZ62" s="179" t="e">
        <f t="shared" si="301"/>
        <v>#N/A</v>
      </c>
      <c r="GA62" s="179" t="e">
        <f t="shared" si="302"/>
        <v>#N/A</v>
      </c>
      <c r="GB62" s="179" t="e">
        <f t="shared" si="303"/>
        <v>#N/A</v>
      </c>
      <c r="GC62" s="179" t="e">
        <f t="shared" si="304"/>
        <v>#N/A</v>
      </c>
      <c r="GD62" s="179" t="e">
        <f t="shared" si="305"/>
        <v>#N/A</v>
      </c>
      <c r="GE62" s="179" t="e">
        <f t="shared" si="306"/>
        <v>#N/A</v>
      </c>
      <c r="GF62" s="179" t="e">
        <f t="shared" si="307"/>
        <v>#N/A</v>
      </c>
      <c r="GG62" s="179" t="e">
        <f t="shared" si="308"/>
        <v>#N/A</v>
      </c>
      <c r="GH62" s="179" t="e">
        <f t="shared" si="309"/>
        <v>#N/A</v>
      </c>
      <c r="GI62" s="179" t="e">
        <f t="shared" si="310"/>
        <v>#N/A</v>
      </c>
      <c r="GJ62" s="179" t="e">
        <f t="shared" si="311"/>
        <v>#N/A</v>
      </c>
      <c r="GK62" s="179" t="e">
        <f t="shared" si="312"/>
        <v>#N/A</v>
      </c>
      <c r="GL62" s="179" t="e">
        <f t="shared" si="313"/>
        <v>#N/A</v>
      </c>
      <c r="GM62" s="179" t="e">
        <f t="shared" si="314"/>
        <v>#N/A</v>
      </c>
      <c r="GN62" s="179" t="e">
        <f t="shared" si="315"/>
        <v>#N/A</v>
      </c>
      <c r="GO62" s="179" t="e">
        <f t="shared" si="316"/>
        <v>#N/A</v>
      </c>
      <c r="GP62" s="179" t="e">
        <f t="shared" si="317"/>
        <v>#N/A</v>
      </c>
      <c r="GQ62" s="179" t="e">
        <f t="shared" si="318"/>
        <v>#N/A</v>
      </c>
      <c r="GR62" s="179" t="e">
        <f t="shared" si="319"/>
        <v>#N/A</v>
      </c>
      <c r="GS62" s="179" t="e">
        <f t="shared" si="320"/>
        <v>#N/A</v>
      </c>
      <c r="GT62" s="179" t="e">
        <f t="shared" si="321"/>
        <v>#N/A</v>
      </c>
      <c r="GU62" s="179" t="e">
        <f t="shared" si="322"/>
        <v>#N/A</v>
      </c>
      <c r="GV62" s="179" t="e">
        <f t="shared" si="323"/>
        <v>#N/A</v>
      </c>
      <c r="GW62" s="179" t="e">
        <f t="shared" si="324"/>
        <v>#N/A</v>
      </c>
      <c r="GX62" s="179" t="e">
        <f t="shared" si="325"/>
        <v>#N/A</v>
      </c>
      <c r="GY62" s="179" t="e">
        <f t="shared" si="326"/>
        <v>#N/A</v>
      </c>
      <c r="GZ62" s="179" t="e">
        <f t="shared" si="327"/>
        <v>#N/A</v>
      </c>
      <c r="HA62" s="179" t="e">
        <f t="shared" si="328"/>
        <v>#N/A</v>
      </c>
      <c r="HB62" s="179" t="e">
        <f t="shared" si="329"/>
        <v>#N/A</v>
      </c>
      <c r="HC62" s="179" t="e">
        <f t="shared" si="330"/>
        <v>#N/A</v>
      </c>
      <c r="HD62" s="179" t="e">
        <f t="shared" si="331"/>
        <v>#N/A</v>
      </c>
      <c r="HE62" s="179" t="e">
        <f t="shared" si="332"/>
        <v>#N/A</v>
      </c>
      <c r="HF62" s="179" t="e">
        <f t="shared" si="333"/>
        <v>#N/A</v>
      </c>
      <c r="HG62" s="179" t="e">
        <f t="shared" si="334"/>
        <v>#N/A</v>
      </c>
      <c r="HH62" s="179" t="e">
        <f t="shared" si="335"/>
        <v>#N/A</v>
      </c>
      <c r="HI62" s="179" t="e">
        <f t="shared" si="336"/>
        <v>#N/A</v>
      </c>
      <c r="HJ62" s="179" t="e">
        <f t="shared" si="337"/>
        <v>#N/A</v>
      </c>
      <c r="HK62" s="179" t="e">
        <f t="shared" si="338"/>
        <v>#N/A</v>
      </c>
      <c r="HL62" s="179" t="e">
        <f t="shared" si="339"/>
        <v>#N/A</v>
      </c>
      <c r="HM62" s="179" t="e">
        <f t="shared" si="340"/>
        <v>#N/A</v>
      </c>
      <c r="HN62" s="179" t="e">
        <f t="shared" si="341"/>
        <v>#N/A</v>
      </c>
      <c r="HO62" s="179" t="e">
        <f t="shared" si="342"/>
        <v>#N/A</v>
      </c>
    </row>
    <row r="63" spans="1:223" hidden="1" x14ac:dyDescent="0.25">
      <c r="A63" s="4">
        <v>60</v>
      </c>
      <c r="B63" s="103"/>
      <c r="C63" s="103"/>
      <c r="D63" s="103"/>
      <c r="E63" s="38" t="str">
        <f t="shared" si="8"/>
        <v/>
      </c>
      <c r="F63" s="38" t="str">
        <f t="shared" si="9"/>
        <v/>
      </c>
      <c r="G63" s="81" t="str">
        <f t="shared" si="10"/>
        <v/>
      </c>
      <c r="H63" s="24"/>
      <c r="I63" s="61"/>
      <c r="J63" s="82" t="str">
        <f>IF(AND(B63&gt;0,C63&gt;0,D63&gt;0,NOT(ISBLANK(H63))),(D63-B63)*VLOOKUP(H63,VLookups!$A$2:$B$8,2,FALSE),"")</f>
        <v/>
      </c>
      <c r="K63" s="83" t="str">
        <f t="shared" si="11"/>
        <v/>
      </c>
      <c r="L63" s="103"/>
      <c r="M63" s="34" t="str">
        <f>IF(AND(L63&gt;0,C63&gt;0,J63&gt;0,NOT(ISBLANK(H63))),ABS(VLOOKUP($L$1,VLookups!$A$38:$B$39,2,FALSE)-_xlfn.NORM.DIST(L63,G63,J63,TRUE)),"")</f>
        <v/>
      </c>
      <c r="N63" s="102" t="str">
        <f>IF(AND($B63&gt;0,$C63&gt;0,$D63&gt;0,NOT(ISBLANK($H63))),_xlfn.NORM.INV(ABS(VLOOKUP($L$1,VLookups!$A$38:$B$39,2,FALSE)-N$3),$G63,$J63),"")</f>
        <v/>
      </c>
      <c r="O63" s="101" t="str">
        <f>IF(AND($B63&gt;0,$C63&gt;0,$D63&gt;0,NOT(ISBLANK($H63))),_xlfn.NORM.INV(ABS(VLOOKUP($L$1,VLookups!$A$38:$B$39,2,FALSE)-O$3),$G63,$J63),"")</f>
        <v/>
      </c>
      <c r="P63" s="102" t="str">
        <f>IF(AND($B63&gt;0,$C63&gt;0,$D63&gt;0,NOT(ISBLANK($H63))),_xlfn.NORM.INV(ABS(VLOOKUP($L$1,VLookups!$A$38:$B$39,2,FALSE)-P$3),$G63,$J63),"")</f>
        <v/>
      </c>
      <c r="Q63" s="101" t="str">
        <f>IF(AND($B63&gt;0,$C63&gt;0,$D63&gt;0,NOT(ISBLANK($H63))),_xlfn.NORM.INV(ABS(VLOOKUP($L$1,VLookups!$A$38:$B$39,2,FALSE)-Q$3),$G63,$J63),"")</f>
        <v/>
      </c>
      <c r="R63" s="102" t="str">
        <f>IF(AND($B63&gt;0,$C63&gt;0,$D63&gt;0,NOT(ISBLANK($H63))),_xlfn.NORM.INV(ABS(VLOOKUP($L$1,VLookups!$A$38:$B$39,2,FALSE)-R$3),$G63,$J63),"")</f>
        <v/>
      </c>
      <c r="S63" s="101" t="str">
        <f>IF(AND($B63&gt;0,$C63&gt;0,$D63&gt;0,NOT(ISBLANK($H63))),_xlfn.NORM.INV(ABS(VLOOKUP($L$1,VLookups!$A$38:$B$39,2,FALSE)-S$3),$G63,$J63),"")</f>
        <v/>
      </c>
      <c r="T63" s="5"/>
      <c r="U63" s="178" t="str">
        <f t="shared" si="12"/>
        <v/>
      </c>
      <c r="V63" s="52" t="str">
        <f t="shared" si="353"/>
        <v/>
      </c>
      <c r="W63" s="52" t="str">
        <f t="shared" si="353"/>
        <v/>
      </c>
      <c r="X63" s="52" t="str">
        <f t="shared" si="353"/>
        <v/>
      </c>
      <c r="Y63" s="52" t="str">
        <f t="shared" si="353"/>
        <v/>
      </c>
      <c r="Z63" s="52" t="str">
        <f t="shared" si="353"/>
        <v/>
      </c>
      <c r="AA63" s="52" t="str">
        <f t="shared" si="353"/>
        <v/>
      </c>
      <c r="AB63" s="52" t="str">
        <f t="shared" si="353"/>
        <v/>
      </c>
      <c r="AC63" s="52" t="str">
        <f t="shared" si="353"/>
        <v/>
      </c>
      <c r="AD63" s="52" t="str">
        <f t="shared" si="353"/>
        <v/>
      </c>
      <c r="AE63" s="52" t="str">
        <f t="shared" si="353"/>
        <v/>
      </c>
      <c r="AF63" s="52" t="str">
        <f t="shared" si="353"/>
        <v/>
      </c>
      <c r="AG63" s="52" t="str">
        <f t="shared" si="353"/>
        <v/>
      </c>
      <c r="AH63" s="52" t="str">
        <f t="shared" si="353"/>
        <v/>
      </c>
      <c r="AI63" s="52" t="str">
        <f t="shared" si="353"/>
        <v/>
      </c>
      <c r="AJ63" s="52" t="str">
        <f t="shared" si="353"/>
        <v/>
      </c>
      <c r="AK63" s="52" t="str">
        <f t="shared" si="353"/>
        <v/>
      </c>
      <c r="AL63" s="52" t="str">
        <f t="shared" si="353"/>
        <v/>
      </c>
      <c r="AM63" s="52" t="str">
        <f t="shared" si="353"/>
        <v/>
      </c>
      <c r="AN63" s="52" t="str">
        <f t="shared" si="353"/>
        <v/>
      </c>
      <c r="AO63" s="52" t="str">
        <f t="shared" si="353"/>
        <v/>
      </c>
      <c r="AP63" s="52" t="str">
        <f t="shared" si="14"/>
        <v/>
      </c>
      <c r="AQ63" s="52" t="str">
        <f t="shared" si="356"/>
        <v/>
      </c>
      <c r="AR63" s="52" t="str">
        <f t="shared" si="356"/>
        <v/>
      </c>
      <c r="AS63" s="52" t="str">
        <f t="shared" si="356"/>
        <v/>
      </c>
      <c r="AT63" s="52" t="str">
        <f t="shared" si="356"/>
        <v/>
      </c>
      <c r="AU63" s="52" t="str">
        <f t="shared" si="356"/>
        <v/>
      </c>
      <c r="AV63" s="52" t="str">
        <f t="shared" si="356"/>
        <v/>
      </c>
      <c r="AW63" s="52" t="str">
        <f t="shared" si="356"/>
        <v/>
      </c>
      <c r="AX63" s="52" t="str">
        <f t="shared" si="356"/>
        <v/>
      </c>
      <c r="AY63" s="52" t="str">
        <f t="shared" si="356"/>
        <v/>
      </c>
      <c r="AZ63" s="52" t="str">
        <f t="shared" si="356"/>
        <v/>
      </c>
      <c r="BA63" s="52" t="str">
        <f t="shared" si="356"/>
        <v/>
      </c>
      <c r="BB63" s="52" t="str">
        <f t="shared" si="356"/>
        <v/>
      </c>
      <c r="BC63" s="52" t="str">
        <f t="shared" si="356"/>
        <v/>
      </c>
      <c r="BD63" s="52" t="str">
        <f t="shared" si="356"/>
        <v/>
      </c>
      <c r="BE63" s="52" t="str">
        <f t="shared" si="356"/>
        <v/>
      </c>
      <c r="BF63" s="52" t="str">
        <f t="shared" si="356"/>
        <v/>
      </c>
      <c r="BG63" s="52" t="str">
        <f t="shared" si="356"/>
        <v/>
      </c>
      <c r="BH63" s="52" t="str">
        <f t="shared" si="356"/>
        <v/>
      </c>
      <c r="BI63" s="52" t="str">
        <f t="shared" si="356"/>
        <v/>
      </c>
      <c r="BJ63" s="52" t="str">
        <f t="shared" si="356"/>
        <v/>
      </c>
      <c r="BK63" s="52" t="str">
        <f t="shared" si="356"/>
        <v/>
      </c>
      <c r="BL63" s="52" t="str">
        <f t="shared" si="356"/>
        <v/>
      </c>
      <c r="BM63" s="52" t="str">
        <f t="shared" si="356"/>
        <v/>
      </c>
      <c r="BN63" s="52" t="str">
        <f t="shared" si="356"/>
        <v/>
      </c>
      <c r="BO63" s="52" t="str">
        <f t="shared" si="356"/>
        <v/>
      </c>
      <c r="BP63" s="52" t="str">
        <f t="shared" si="356"/>
        <v/>
      </c>
      <c r="BQ63" s="52" t="str">
        <f t="shared" si="356"/>
        <v/>
      </c>
      <c r="BR63" s="52" t="str">
        <f t="shared" si="356"/>
        <v/>
      </c>
      <c r="BS63" s="52" t="str">
        <f t="shared" si="356"/>
        <v/>
      </c>
      <c r="BT63" s="52" t="str">
        <f t="shared" si="356"/>
        <v/>
      </c>
      <c r="BU63" s="52" t="str">
        <f t="shared" si="356"/>
        <v/>
      </c>
      <c r="BV63" s="52" t="str">
        <f t="shared" si="356"/>
        <v/>
      </c>
      <c r="BW63" s="52" t="str">
        <f t="shared" si="356"/>
        <v/>
      </c>
      <c r="BX63" s="52" t="str">
        <f t="shared" si="356"/>
        <v/>
      </c>
      <c r="BY63" s="52" t="str">
        <f t="shared" si="356"/>
        <v/>
      </c>
      <c r="BZ63" s="52" t="str">
        <f t="shared" si="356"/>
        <v/>
      </c>
      <c r="CA63" s="52" t="str">
        <f t="shared" si="356"/>
        <v/>
      </c>
      <c r="CB63" s="52" t="str">
        <f t="shared" si="356"/>
        <v/>
      </c>
      <c r="CC63" s="52" t="str">
        <f t="shared" si="356"/>
        <v/>
      </c>
      <c r="CD63" s="52" t="str">
        <f t="shared" si="356"/>
        <v/>
      </c>
      <c r="CE63" s="52" t="str">
        <f t="shared" si="356"/>
        <v/>
      </c>
      <c r="CF63" s="52" t="str">
        <f t="shared" si="356"/>
        <v/>
      </c>
      <c r="CG63" s="52" t="str">
        <f t="shared" si="356"/>
        <v/>
      </c>
      <c r="CH63" s="52" t="str">
        <f t="shared" si="356"/>
        <v/>
      </c>
      <c r="CI63" s="52" t="str">
        <f t="shared" si="356"/>
        <v/>
      </c>
      <c r="CJ63" s="52" t="str">
        <f t="shared" si="356"/>
        <v/>
      </c>
      <c r="CK63" s="52" t="str">
        <f t="shared" si="356"/>
        <v/>
      </c>
      <c r="CL63" s="52" t="str">
        <f t="shared" si="356"/>
        <v/>
      </c>
      <c r="CM63" s="52" t="str">
        <f t="shared" si="356"/>
        <v/>
      </c>
      <c r="CN63" s="52" t="str">
        <f t="shared" si="356"/>
        <v/>
      </c>
      <c r="CO63" s="52" t="str">
        <f t="shared" si="356"/>
        <v/>
      </c>
      <c r="CP63" s="52" t="str">
        <f t="shared" si="356"/>
        <v/>
      </c>
      <c r="CQ63" s="52" t="str">
        <f t="shared" si="356"/>
        <v/>
      </c>
      <c r="CR63" s="52" t="str">
        <f t="shared" si="356"/>
        <v/>
      </c>
      <c r="CS63" s="52" t="str">
        <f t="shared" si="356"/>
        <v/>
      </c>
      <c r="CT63" s="52" t="str">
        <f t="shared" si="356"/>
        <v/>
      </c>
      <c r="CU63" s="52" t="str">
        <f t="shared" si="356"/>
        <v/>
      </c>
      <c r="CV63" s="52" t="str">
        <f t="shared" si="356"/>
        <v/>
      </c>
      <c r="CW63" s="52" t="str">
        <f t="shared" si="356"/>
        <v/>
      </c>
      <c r="CX63" s="52" t="str">
        <f t="shared" si="356"/>
        <v/>
      </c>
      <c r="CY63" s="52" t="str">
        <f t="shared" si="356"/>
        <v/>
      </c>
      <c r="CZ63" s="52" t="str">
        <f t="shared" si="356"/>
        <v/>
      </c>
      <c r="DA63" s="52" t="str">
        <f t="shared" si="356"/>
        <v/>
      </c>
      <c r="DB63" s="52" t="str">
        <f t="shared" si="356"/>
        <v/>
      </c>
      <c r="DC63" s="52" t="str">
        <f t="shared" si="349"/>
        <v/>
      </c>
      <c r="DD63" s="52" t="str">
        <f t="shared" si="349"/>
        <v/>
      </c>
      <c r="DE63" s="52" t="str">
        <f t="shared" si="349"/>
        <v/>
      </c>
      <c r="DF63" s="52" t="str">
        <f t="shared" si="349"/>
        <v/>
      </c>
      <c r="DG63" s="52" t="str">
        <f t="shared" si="349"/>
        <v/>
      </c>
      <c r="DH63" s="52" t="str">
        <f t="shared" si="349"/>
        <v/>
      </c>
      <c r="DI63" s="52" t="str">
        <f t="shared" si="349"/>
        <v/>
      </c>
      <c r="DJ63" s="52" t="str">
        <f t="shared" si="349"/>
        <v/>
      </c>
      <c r="DK63" s="52" t="str">
        <f t="shared" si="349"/>
        <v/>
      </c>
      <c r="DL63" s="52" t="str">
        <f t="shared" si="349"/>
        <v/>
      </c>
      <c r="DM63" s="52" t="str">
        <f t="shared" si="349"/>
        <v/>
      </c>
      <c r="DN63" s="52" t="str">
        <f t="shared" si="349"/>
        <v/>
      </c>
      <c r="DO63" s="52" t="str">
        <f t="shared" si="349"/>
        <v/>
      </c>
      <c r="DP63" s="52" t="str">
        <f t="shared" si="349"/>
        <v/>
      </c>
      <c r="DQ63" s="52" t="str">
        <f t="shared" si="349"/>
        <v/>
      </c>
      <c r="DR63" s="52" t="str">
        <f t="shared" si="349"/>
        <v/>
      </c>
      <c r="DS63" s="179" t="e">
        <f t="shared" si="242"/>
        <v>#N/A</v>
      </c>
      <c r="DT63" s="179" t="e">
        <f t="shared" si="243"/>
        <v>#N/A</v>
      </c>
      <c r="DU63" s="179" t="e">
        <f t="shared" si="244"/>
        <v>#N/A</v>
      </c>
      <c r="DV63" s="179" t="e">
        <f t="shared" si="245"/>
        <v>#N/A</v>
      </c>
      <c r="DW63" s="179" t="e">
        <f t="shared" si="246"/>
        <v>#N/A</v>
      </c>
      <c r="DX63" s="179" t="e">
        <f t="shared" si="247"/>
        <v>#N/A</v>
      </c>
      <c r="DY63" s="179" t="e">
        <f t="shared" si="248"/>
        <v>#N/A</v>
      </c>
      <c r="DZ63" s="179" t="e">
        <f t="shared" si="249"/>
        <v>#N/A</v>
      </c>
      <c r="EA63" s="179" t="e">
        <f t="shared" si="250"/>
        <v>#N/A</v>
      </c>
      <c r="EB63" s="179" t="e">
        <f t="shared" si="251"/>
        <v>#N/A</v>
      </c>
      <c r="EC63" s="179" t="e">
        <f t="shared" si="252"/>
        <v>#N/A</v>
      </c>
      <c r="ED63" s="179" t="e">
        <f t="shared" si="253"/>
        <v>#N/A</v>
      </c>
      <c r="EE63" s="179" t="e">
        <f t="shared" si="254"/>
        <v>#N/A</v>
      </c>
      <c r="EF63" s="179" t="e">
        <f t="shared" si="255"/>
        <v>#N/A</v>
      </c>
      <c r="EG63" s="179" t="e">
        <f t="shared" si="256"/>
        <v>#N/A</v>
      </c>
      <c r="EH63" s="179" t="e">
        <f t="shared" si="257"/>
        <v>#N/A</v>
      </c>
      <c r="EI63" s="179" t="e">
        <f t="shared" si="258"/>
        <v>#N/A</v>
      </c>
      <c r="EJ63" s="179" t="e">
        <f t="shared" si="259"/>
        <v>#N/A</v>
      </c>
      <c r="EK63" s="179" t="e">
        <f t="shared" si="260"/>
        <v>#N/A</v>
      </c>
      <c r="EL63" s="179" t="e">
        <f t="shared" si="261"/>
        <v>#N/A</v>
      </c>
      <c r="EM63" s="179" t="e">
        <f t="shared" si="262"/>
        <v>#N/A</v>
      </c>
      <c r="EN63" s="179" t="e">
        <f t="shared" si="263"/>
        <v>#N/A</v>
      </c>
      <c r="EO63" s="179" t="e">
        <f t="shared" si="264"/>
        <v>#N/A</v>
      </c>
      <c r="EP63" s="179" t="e">
        <f t="shared" si="265"/>
        <v>#N/A</v>
      </c>
      <c r="EQ63" s="179" t="e">
        <f t="shared" si="266"/>
        <v>#N/A</v>
      </c>
      <c r="ER63" s="179" t="e">
        <f t="shared" si="267"/>
        <v>#N/A</v>
      </c>
      <c r="ES63" s="179" t="e">
        <f t="shared" si="268"/>
        <v>#N/A</v>
      </c>
      <c r="ET63" s="179" t="e">
        <f t="shared" si="269"/>
        <v>#N/A</v>
      </c>
      <c r="EU63" s="179" t="e">
        <f t="shared" si="270"/>
        <v>#N/A</v>
      </c>
      <c r="EV63" s="179" t="e">
        <f t="shared" si="271"/>
        <v>#N/A</v>
      </c>
      <c r="EW63" s="179" t="e">
        <f t="shared" si="272"/>
        <v>#N/A</v>
      </c>
      <c r="EX63" s="179" t="e">
        <f t="shared" si="273"/>
        <v>#N/A</v>
      </c>
      <c r="EY63" s="179" t="e">
        <f t="shared" si="274"/>
        <v>#N/A</v>
      </c>
      <c r="EZ63" s="179" t="e">
        <f t="shared" si="275"/>
        <v>#N/A</v>
      </c>
      <c r="FA63" s="179" t="e">
        <f t="shared" si="276"/>
        <v>#N/A</v>
      </c>
      <c r="FB63" s="179" t="e">
        <f t="shared" si="277"/>
        <v>#N/A</v>
      </c>
      <c r="FC63" s="179" t="e">
        <f t="shared" si="278"/>
        <v>#N/A</v>
      </c>
      <c r="FD63" s="179" t="e">
        <f t="shared" si="279"/>
        <v>#N/A</v>
      </c>
      <c r="FE63" s="179" t="e">
        <f t="shared" si="280"/>
        <v>#N/A</v>
      </c>
      <c r="FF63" s="179" t="e">
        <f t="shared" si="281"/>
        <v>#N/A</v>
      </c>
      <c r="FG63" s="179" t="e">
        <f t="shared" si="282"/>
        <v>#N/A</v>
      </c>
      <c r="FH63" s="179" t="e">
        <f t="shared" si="283"/>
        <v>#N/A</v>
      </c>
      <c r="FI63" s="179" t="e">
        <f t="shared" si="284"/>
        <v>#N/A</v>
      </c>
      <c r="FJ63" s="179" t="e">
        <f t="shared" si="285"/>
        <v>#N/A</v>
      </c>
      <c r="FK63" s="179" t="e">
        <f t="shared" si="286"/>
        <v>#N/A</v>
      </c>
      <c r="FL63" s="179" t="e">
        <f t="shared" si="287"/>
        <v>#N/A</v>
      </c>
      <c r="FM63" s="179" t="e">
        <f t="shared" si="288"/>
        <v>#N/A</v>
      </c>
      <c r="FN63" s="179" t="e">
        <f t="shared" si="289"/>
        <v>#N/A</v>
      </c>
      <c r="FO63" s="179" t="e">
        <f t="shared" si="290"/>
        <v>#N/A</v>
      </c>
      <c r="FP63" s="179" t="e">
        <f t="shared" si="291"/>
        <v>#N/A</v>
      </c>
      <c r="FQ63" s="179" t="e">
        <f t="shared" si="292"/>
        <v>#N/A</v>
      </c>
      <c r="FR63" s="179" t="e">
        <f t="shared" si="293"/>
        <v>#N/A</v>
      </c>
      <c r="FS63" s="179" t="e">
        <f t="shared" si="294"/>
        <v>#N/A</v>
      </c>
      <c r="FT63" s="179" t="e">
        <f t="shared" si="295"/>
        <v>#N/A</v>
      </c>
      <c r="FU63" s="179" t="e">
        <f t="shared" si="296"/>
        <v>#N/A</v>
      </c>
      <c r="FV63" s="179" t="e">
        <f t="shared" si="297"/>
        <v>#N/A</v>
      </c>
      <c r="FW63" s="179" t="e">
        <f t="shared" si="298"/>
        <v>#N/A</v>
      </c>
      <c r="FX63" s="179" t="e">
        <f t="shared" si="299"/>
        <v>#N/A</v>
      </c>
      <c r="FY63" s="179" t="e">
        <f t="shared" si="300"/>
        <v>#N/A</v>
      </c>
      <c r="FZ63" s="179" t="e">
        <f t="shared" si="301"/>
        <v>#N/A</v>
      </c>
      <c r="GA63" s="179" t="e">
        <f t="shared" si="302"/>
        <v>#N/A</v>
      </c>
      <c r="GB63" s="179" t="e">
        <f t="shared" si="303"/>
        <v>#N/A</v>
      </c>
      <c r="GC63" s="179" t="e">
        <f t="shared" si="304"/>
        <v>#N/A</v>
      </c>
      <c r="GD63" s="179" t="e">
        <f t="shared" si="305"/>
        <v>#N/A</v>
      </c>
      <c r="GE63" s="179" t="e">
        <f t="shared" si="306"/>
        <v>#N/A</v>
      </c>
      <c r="GF63" s="179" t="e">
        <f t="shared" si="307"/>
        <v>#N/A</v>
      </c>
      <c r="GG63" s="179" t="e">
        <f t="shared" si="308"/>
        <v>#N/A</v>
      </c>
      <c r="GH63" s="179" t="e">
        <f t="shared" si="309"/>
        <v>#N/A</v>
      </c>
      <c r="GI63" s="179" t="e">
        <f t="shared" si="310"/>
        <v>#N/A</v>
      </c>
      <c r="GJ63" s="179" t="e">
        <f t="shared" si="311"/>
        <v>#N/A</v>
      </c>
      <c r="GK63" s="179" t="e">
        <f t="shared" si="312"/>
        <v>#N/A</v>
      </c>
      <c r="GL63" s="179" t="e">
        <f t="shared" si="313"/>
        <v>#N/A</v>
      </c>
      <c r="GM63" s="179" t="e">
        <f t="shared" si="314"/>
        <v>#N/A</v>
      </c>
      <c r="GN63" s="179" t="e">
        <f t="shared" si="315"/>
        <v>#N/A</v>
      </c>
      <c r="GO63" s="179" t="e">
        <f t="shared" si="316"/>
        <v>#N/A</v>
      </c>
      <c r="GP63" s="179" t="e">
        <f t="shared" si="317"/>
        <v>#N/A</v>
      </c>
      <c r="GQ63" s="179" t="e">
        <f t="shared" si="318"/>
        <v>#N/A</v>
      </c>
      <c r="GR63" s="179" t="e">
        <f t="shared" si="319"/>
        <v>#N/A</v>
      </c>
      <c r="GS63" s="179" t="e">
        <f t="shared" si="320"/>
        <v>#N/A</v>
      </c>
      <c r="GT63" s="179" t="e">
        <f t="shared" si="321"/>
        <v>#N/A</v>
      </c>
      <c r="GU63" s="179" t="e">
        <f t="shared" si="322"/>
        <v>#N/A</v>
      </c>
      <c r="GV63" s="179" t="e">
        <f t="shared" si="323"/>
        <v>#N/A</v>
      </c>
      <c r="GW63" s="179" t="e">
        <f t="shared" si="324"/>
        <v>#N/A</v>
      </c>
      <c r="GX63" s="179" t="e">
        <f t="shared" si="325"/>
        <v>#N/A</v>
      </c>
      <c r="GY63" s="179" t="e">
        <f t="shared" si="326"/>
        <v>#N/A</v>
      </c>
      <c r="GZ63" s="179" t="e">
        <f t="shared" si="327"/>
        <v>#N/A</v>
      </c>
      <c r="HA63" s="179" t="e">
        <f t="shared" si="328"/>
        <v>#N/A</v>
      </c>
      <c r="HB63" s="179" t="e">
        <f t="shared" si="329"/>
        <v>#N/A</v>
      </c>
      <c r="HC63" s="179" t="e">
        <f t="shared" si="330"/>
        <v>#N/A</v>
      </c>
      <c r="HD63" s="179" t="e">
        <f t="shared" si="331"/>
        <v>#N/A</v>
      </c>
      <c r="HE63" s="179" t="e">
        <f t="shared" si="332"/>
        <v>#N/A</v>
      </c>
      <c r="HF63" s="179" t="e">
        <f t="shared" si="333"/>
        <v>#N/A</v>
      </c>
      <c r="HG63" s="179" t="e">
        <f t="shared" si="334"/>
        <v>#N/A</v>
      </c>
      <c r="HH63" s="179" t="e">
        <f t="shared" si="335"/>
        <v>#N/A</v>
      </c>
      <c r="HI63" s="179" t="e">
        <f t="shared" si="336"/>
        <v>#N/A</v>
      </c>
      <c r="HJ63" s="179" t="e">
        <f t="shared" si="337"/>
        <v>#N/A</v>
      </c>
      <c r="HK63" s="179" t="e">
        <f t="shared" si="338"/>
        <v>#N/A</v>
      </c>
      <c r="HL63" s="179" t="e">
        <f t="shared" si="339"/>
        <v>#N/A</v>
      </c>
      <c r="HM63" s="179" t="e">
        <f t="shared" si="340"/>
        <v>#N/A</v>
      </c>
      <c r="HN63" s="179" t="e">
        <f t="shared" si="341"/>
        <v>#N/A</v>
      </c>
      <c r="HO63" s="179" t="e">
        <f t="shared" si="342"/>
        <v>#N/A</v>
      </c>
    </row>
    <row r="64" spans="1:223" hidden="1" x14ac:dyDescent="0.25">
      <c r="A64" s="4">
        <v>61</v>
      </c>
      <c r="B64" s="103"/>
      <c r="C64" s="103"/>
      <c r="D64" s="103"/>
      <c r="E64" s="38" t="str">
        <f t="shared" si="8"/>
        <v/>
      </c>
      <c r="F64" s="38" t="str">
        <f t="shared" si="9"/>
        <v/>
      </c>
      <c r="G64" s="81" t="str">
        <f t="shared" si="10"/>
        <v/>
      </c>
      <c r="H64" s="24"/>
      <c r="I64" s="61"/>
      <c r="J64" s="82" t="str">
        <f>IF(AND(B64&gt;0,C64&gt;0,D64&gt;0,NOT(ISBLANK(H64))),(D64-B64)*VLOOKUP(H64,VLookups!$A$2:$B$8,2,FALSE),"")</f>
        <v/>
      </c>
      <c r="K64" s="83" t="str">
        <f t="shared" si="11"/>
        <v/>
      </c>
      <c r="L64" s="103"/>
      <c r="M64" s="34" t="str">
        <f>IF(AND(L64&gt;0,C64&gt;0,J64&gt;0,NOT(ISBLANK(H64))),ABS(VLOOKUP($L$1,VLookups!$A$38:$B$39,2,FALSE)-_xlfn.NORM.DIST(L64,G64,J64,TRUE)),"")</f>
        <v/>
      </c>
      <c r="N64" s="102" t="str">
        <f>IF(AND($B64&gt;0,$C64&gt;0,$D64&gt;0,NOT(ISBLANK($H64))),_xlfn.NORM.INV(ABS(VLOOKUP($L$1,VLookups!$A$38:$B$39,2,FALSE)-N$3),$G64,$J64),"")</f>
        <v/>
      </c>
      <c r="O64" s="101" t="str">
        <f>IF(AND($B64&gt;0,$C64&gt;0,$D64&gt;0,NOT(ISBLANK($H64))),_xlfn.NORM.INV(ABS(VLOOKUP($L$1,VLookups!$A$38:$B$39,2,FALSE)-O$3),$G64,$J64),"")</f>
        <v/>
      </c>
      <c r="P64" s="102" t="str">
        <f>IF(AND($B64&gt;0,$C64&gt;0,$D64&gt;0,NOT(ISBLANK($H64))),_xlfn.NORM.INV(ABS(VLOOKUP($L$1,VLookups!$A$38:$B$39,2,FALSE)-P$3),$G64,$J64),"")</f>
        <v/>
      </c>
      <c r="Q64" s="101" t="str">
        <f>IF(AND($B64&gt;0,$C64&gt;0,$D64&gt;0,NOT(ISBLANK($H64))),_xlfn.NORM.INV(ABS(VLOOKUP($L$1,VLookups!$A$38:$B$39,2,FALSE)-Q$3),$G64,$J64),"")</f>
        <v/>
      </c>
      <c r="R64" s="102" t="str">
        <f>IF(AND($B64&gt;0,$C64&gt;0,$D64&gt;0,NOT(ISBLANK($H64))),_xlfn.NORM.INV(ABS(VLOOKUP($L$1,VLookups!$A$38:$B$39,2,FALSE)-R$3),$G64,$J64),"")</f>
        <v/>
      </c>
      <c r="S64" s="101" t="str">
        <f>IF(AND($B64&gt;0,$C64&gt;0,$D64&gt;0,NOT(ISBLANK($H64))),_xlfn.NORM.INV(ABS(VLOOKUP($L$1,VLookups!$A$38:$B$39,2,FALSE)-S$3),$G64,$J64),"")</f>
        <v/>
      </c>
      <c r="T64" s="5"/>
      <c r="U64" s="178" t="str">
        <f t="shared" si="12"/>
        <v/>
      </c>
      <c r="V64" s="52" t="str">
        <f t="shared" si="353"/>
        <v/>
      </c>
      <c r="W64" s="52" t="str">
        <f t="shared" si="353"/>
        <v/>
      </c>
      <c r="X64" s="52" t="str">
        <f t="shared" si="353"/>
        <v/>
      </c>
      <c r="Y64" s="52" t="str">
        <f t="shared" si="353"/>
        <v/>
      </c>
      <c r="Z64" s="52" t="str">
        <f t="shared" si="353"/>
        <v/>
      </c>
      <c r="AA64" s="52" t="str">
        <f t="shared" si="353"/>
        <v/>
      </c>
      <c r="AB64" s="52" t="str">
        <f t="shared" si="353"/>
        <v/>
      </c>
      <c r="AC64" s="52" t="str">
        <f t="shared" si="353"/>
        <v/>
      </c>
      <c r="AD64" s="52" t="str">
        <f t="shared" si="353"/>
        <v/>
      </c>
      <c r="AE64" s="52" t="str">
        <f t="shared" si="353"/>
        <v/>
      </c>
      <c r="AF64" s="52" t="str">
        <f t="shared" si="353"/>
        <v/>
      </c>
      <c r="AG64" s="52" t="str">
        <f t="shared" si="353"/>
        <v/>
      </c>
      <c r="AH64" s="52" t="str">
        <f t="shared" si="353"/>
        <v/>
      </c>
      <c r="AI64" s="52" t="str">
        <f t="shared" si="353"/>
        <v/>
      </c>
      <c r="AJ64" s="52" t="str">
        <f t="shared" si="353"/>
        <v/>
      </c>
      <c r="AK64" s="52" t="str">
        <f t="shared" si="353"/>
        <v/>
      </c>
      <c r="AL64" s="52" t="str">
        <f t="shared" si="353"/>
        <v/>
      </c>
      <c r="AM64" s="52" t="str">
        <f t="shared" si="353"/>
        <v/>
      </c>
      <c r="AN64" s="52" t="str">
        <f t="shared" si="353"/>
        <v/>
      </c>
      <c r="AO64" s="52" t="str">
        <f t="shared" si="353"/>
        <v/>
      </c>
      <c r="AP64" s="52" t="str">
        <f t="shared" si="14"/>
        <v/>
      </c>
      <c r="AQ64" s="52" t="str">
        <f t="shared" si="356"/>
        <v/>
      </c>
      <c r="AR64" s="52" t="str">
        <f t="shared" si="356"/>
        <v/>
      </c>
      <c r="AS64" s="52" t="str">
        <f t="shared" si="356"/>
        <v/>
      </c>
      <c r="AT64" s="52" t="str">
        <f t="shared" si="356"/>
        <v/>
      </c>
      <c r="AU64" s="52" t="str">
        <f t="shared" si="356"/>
        <v/>
      </c>
      <c r="AV64" s="52" t="str">
        <f t="shared" si="356"/>
        <v/>
      </c>
      <c r="AW64" s="52" t="str">
        <f t="shared" si="356"/>
        <v/>
      </c>
      <c r="AX64" s="52" t="str">
        <f t="shared" si="356"/>
        <v/>
      </c>
      <c r="AY64" s="52" t="str">
        <f t="shared" si="356"/>
        <v/>
      </c>
      <c r="AZ64" s="52" t="str">
        <f t="shared" si="356"/>
        <v/>
      </c>
      <c r="BA64" s="52" t="str">
        <f t="shared" si="356"/>
        <v/>
      </c>
      <c r="BB64" s="52" t="str">
        <f t="shared" si="356"/>
        <v/>
      </c>
      <c r="BC64" s="52" t="str">
        <f t="shared" si="356"/>
        <v/>
      </c>
      <c r="BD64" s="52" t="str">
        <f t="shared" si="356"/>
        <v/>
      </c>
      <c r="BE64" s="52" t="str">
        <f t="shared" si="356"/>
        <v/>
      </c>
      <c r="BF64" s="52" t="str">
        <f t="shared" si="356"/>
        <v/>
      </c>
      <c r="BG64" s="52" t="str">
        <f t="shared" si="356"/>
        <v/>
      </c>
      <c r="BH64" s="52" t="str">
        <f t="shared" si="356"/>
        <v/>
      </c>
      <c r="BI64" s="52" t="str">
        <f t="shared" si="356"/>
        <v/>
      </c>
      <c r="BJ64" s="52" t="str">
        <f t="shared" si="356"/>
        <v/>
      </c>
      <c r="BK64" s="52" t="str">
        <f t="shared" si="356"/>
        <v/>
      </c>
      <c r="BL64" s="52" t="str">
        <f t="shared" si="356"/>
        <v/>
      </c>
      <c r="BM64" s="52" t="str">
        <f t="shared" si="356"/>
        <v/>
      </c>
      <c r="BN64" s="52" t="str">
        <f t="shared" si="356"/>
        <v/>
      </c>
      <c r="BO64" s="52" t="str">
        <f t="shared" si="356"/>
        <v/>
      </c>
      <c r="BP64" s="52" t="str">
        <f t="shared" si="356"/>
        <v/>
      </c>
      <c r="BQ64" s="52" t="str">
        <f t="shared" si="356"/>
        <v/>
      </c>
      <c r="BR64" s="52" t="str">
        <f t="shared" si="356"/>
        <v/>
      </c>
      <c r="BS64" s="52" t="str">
        <f t="shared" si="356"/>
        <v/>
      </c>
      <c r="BT64" s="52" t="str">
        <f t="shared" si="356"/>
        <v/>
      </c>
      <c r="BU64" s="52" t="str">
        <f t="shared" si="356"/>
        <v/>
      </c>
      <c r="BV64" s="52" t="str">
        <f t="shared" si="356"/>
        <v/>
      </c>
      <c r="BW64" s="52" t="str">
        <f t="shared" si="356"/>
        <v/>
      </c>
      <c r="BX64" s="52" t="str">
        <f t="shared" si="356"/>
        <v/>
      </c>
      <c r="BY64" s="52" t="str">
        <f t="shared" si="356"/>
        <v/>
      </c>
      <c r="BZ64" s="52" t="str">
        <f t="shared" si="356"/>
        <v/>
      </c>
      <c r="CA64" s="52" t="str">
        <f t="shared" si="356"/>
        <v/>
      </c>
      <c r="CB64" s="52" t="str">
        <f t="shared" si="356"/>
        <v/>
      </c>
      <c r="CC64" s="52" t="str">
        <f t="shared" si="356"/>
        <v/>
      </c>
      <c r="CD64" s="52" t="str">
        <f t="shared" si="356"/>
        <v/>
      </c>
      <c r="CE64" s="52" t="str">
        <f t="shared" si="356"/>
        <v/>
      </c>
      <c r="CF64" s="52" t="str">
        <f t="shared" si="356"/>
        <v/>
      </c>
      <c r="CG64" s="52" t="str">
        <f t="shared" si="356"/>
        <v/>
      </c>
      <c r="CH64" s="52" t="str">
        <f t="shared" si="356"/>
        <v/>
      </c>
      <c r="CI64" s="52" t="str">
        <f t="shared" si="356"/>
        <v/>
      </c>
      <c r="CJ64" s="52" t="str">
        <f t="shared" si="356"/>
        <v/>
      </c>
      <c r="CK64" s="52" t="str">
        <f t="shared" si="356"/>
        <v/>
      </c>
      <c r="CL64" s="52" t="str">
        <f t="shared" si="356"/>
        <v/>
      </c>
      <c r="CM64" s="52" t="str">
        <f t="shared" si="356"/>
        <v/>
      </c>
      <c r="CN64" s="52" t="str">
        <f t="shared" si="356"/>
        <v/>
      </c>
      <c r="CO64" s="52" t="str">
        <f t="shared" si="356"/>
        <v/>
      </c>
      <c r="CP64" s="52" t="str">
        <f t="shared" si="356"/>
        <v/>
      </c>
      <c r="CQ64" s="52" t="str">
        <f t="shared" si="356"/>
        <v/>
      </c>
      <c r="CR64" s="52" t="str">
        <f t="shared" si="356"/>
        <v/>
      </c>
      <c r="CS64" s="52" t="str">
        <f t="shared" si="356"/>
        <v/>
      </c>
      <c r="CT64" s="52" t="str">
        <f t="shared" si="356"/>
        <v/>
      </c>
      <c r="CU64" s="52" t="str">
        <f t="shared" si="356"/>
        <v/>
      </c>
      <c r="CV64" s="52" t="str">
        <f t="shared" si="356"/>
        <v/>
      </c>
      <c r="CW64" s="52" t="str">
        <f t="shared" si="356"/>
        <v/>
      </c>
      <c r="CX64" s="52" t="str">
        <f t="shared" si="356"/>
        <v/>
      </c>
      <c r="CY64" s="52" t="str">
        <f t="shared" si="356"/>
        <v/>
      </c>
      <c r="CZ64" s="52" t="str">
        <f t="shared" si="356"/>
        <v/>
      </c>
      <c r="DA64" s="52" t="str">
        <f t="shared" si="356"/>
        <v/>
      </c>
      <c r="DB64" s="52" t="str">
        <f t="shared" ref="DB64" si="357">IF(ISNONTEXT($U64),DA64+$U64,"")</f>
        <v/>
      </c>
      <c r="DC64" s="52" t="str">
        <f t="shared" si="349"/>
        <v/>
      </c>
      <c r="DD64" s="52" t="str">
        <f t="shared" si="349"/>
        <v/>
      </c>
      <c r="DE64" s="52" t="str">
        <f t="shared" si="349"/>
        <v/>
      </c>
      <c r="DF64" s="52" t="str">
        <f t="shared" si="349"/>
        <v/>
      </c>
      <c r="DG64" s="52" t="str">
        <f t="shared" si="349"/>
        <v/>
      </c>
      <c r="DH64" s="52" t="str">
        <f t="shared" si="349"/>
        <v/>
      </c>
      <c r="DI64" s="52" t="str">
        <f t="shared" si="349"/>
        <v/>
      </c>
      <c r="DJ64" s="52" t="str">
        <f t="shared" si="349"/>
        <v/>
      </c>
      <c r="DK64" s="52" t="str">
        <f t="shared" si="349"/>
        <v/>
      </c>
      <c r="DL64" s="52" t="str">
        <f t="shared" si="349"/>
        <v/>
      </c>
      <c r="DM64" s="52" t="str">
        <f t="shared" si="349"/>
        <v/>
      </c>
      <c r="DN64" s="52" t="str">
        <f t="shared" si="349"/>
        <v/>
      </c>
      <c r="DO64" s="52" t="str">
        <f t="shared" si="349"/>
        <v/>
      </c>
      <c r="DP64" s="52" t="str">
        <f t="shared" si="349"/>
        <v/>
      </c>
      <c r="DQ64" s="52" t="str">
        <f t="shared" si="349"/>
        <v/>
      </c>
      <c r="DR64" s="52" t="str">
        <f t="shared" si="349"/>
        <v/>
      </c>
      <c r="DS64" s="179" t="e">
        <f t="shared" si="242"/>
        <v>#N/A</v>
      </c>
      <c r="DT64" s="179" t="e">
        <f t="shared" si="243"/>
        <v>#N/A</v>
      </c>
      <c r="DU64" s="179" t="e">
        <f t="shared" si="244"/>
        <v>#N/A</v>
      </c>
      <c r="DV64" s="179" t="e">
        <f t="shared" si="245"/>
        <v>#N/A</v>
      </c>
      <c r="DW64" s="179" t="e">
        <f t="shared" si="246"/>
        <v>#N/A</v>
      </c>
      <c r="DX64" s="179" t="e">
        <f t="shared" si="247"/>
        <v>#N/A</v>
      </c>
      <c r="DY64" s="179" t="e">
        <f t="shared" si="248"/>
        <v>#N/A</v>
      </c>
      <c r="DZ64" s="179" t="e">
        <f t="shared" si="249"/>
        <v>#N/A</v>
      </c>
      <c r="EA64" s="179" t="e">
        <f t="shared" si="250"/>
        <v>#N/A</v>
      </c>
      <c r="EB64" s="179" t="e">
        <f t="shared" si="251"/>
        <v>#N/A</v>
      </c>
      <c r="EC64" s="179" t="e">
        <f t="shared" si="252"/>
        <v>#N/A</v>
      </c>
      <c r="ED64" s="179" t="e">
        <f t="shared" si="253"/>
        <v>#N/A</v>
      </c>
      <c r="EE64" s="179" t="e">
        <f t="shared" si="254"/>
        <v>#N/A</v>
      </c>
      <c r="EF64" s="179" t="e">
        <f t="shared" si="255"/>
        <v>#N/A</v>
      </c>
      <c r="EG64" s="179" t="e">
        <f t="shared" si="256"/>
        <v>#N/A</v>
      </c>
      <c r="EH64" s="179" t="e">
        <f t="shared" si="257"/>
        <v>#N/A</v>
      </c>
      <c r="EI64" s="179" t="e">
        <f t="shared" si="258"/>
        <v>#N/A</v>
      </c>
      <c r="EJ64" s="179" t="e">
        <f t="shared" si="259"/>
        <v>#N/A</v>
      </c>
      <c r="EK64" s="179" t="e">
        <f t="shared" si="260"/>
        <v>#N/A</v>
      </c>
      <c r="EL64" s="179" t="e">
        <f t="shared" si="261"/>
        <v>#N/A</v>
      </c>
      <c r="EM64" s="179" t="e">
        <f t="shared" si="262"/>
        <v>#N/A</v>
      </c>
      <c r="EN64" s="179" t="e">
        <f t="shared" si="263"/>
        <v>#N/A</v>
      </c>
      <c r="EO64" s="179" t="e">
        <f t="shared" si="264"/>
        <v>#N/A</v>
      </c>
      <c r="EP64" s="179" t="e">
        <f t="shared" si="265"/>
        <v>#N/A</v>
      </c>
      <c r="EQ64" s="179" t="e">
        <f t="shared" si="266"/>
        <v>#N/A</v>
      </c>
      <c r="ER64" s="179" t="e">
        <f t="shared" si="267"/>
        <v>#N/A</v>
      </c>
      <c r="ES64" s="179" t="e">
        <f t="shared" si="268"/>
        <v>#N/A</v>
      </c>
      <c r="ET64" s="179" t="e">
        <f t="shared" si="269"/>
        <v>#N/A</v>
      </c>
      <c r="EU64" s="179" t="e">
        <f t="shared" si="270"/>
        <v>#N/A</v>
      </c>
      <c r="EV64" s="179" t="e">
        <f t="shared" si="271"/>
        <v>#N/A</v>
      </c>
      <c r="EW64" s="179" t="e">
        <f t="shared" si="272"/>
        <v>#N/A</v>
      </c>
      <c r="EX64" s="179" t="e">
        <f t="shared" si="273"/>
        <v>#N/A</v>
      </c>
      <c r="EY64" s="179" t="e">
        <f t="shared" si="274"/>
        <v>#N/A</v>
      </c>
      <c r="EZ64" s="179" t="e">
        <f t="shared" si="275"/>
        <v>#N/A</v>
      </c>
      <c r="FA64" s="179" t="e">
        <f t="shared" si="276"/>
        <v>#N/A</v>
      </c>
      <c r="FB64" s="179" t="e">
        <f t="shared" si="277"/>
        <v>#N/A</v>
      </c>
      <c r="FC64" s="179" t="e">
        <f t="shared" si="278"/>
        <v>#N/A</v>
      </c>
      <c r="FD64" s="179" t="e">
        <f t="shared" si="279"/>
        <v>#N/A</v>
      </c>
      <c r="FE64" s="179" t="e">
        <f t="shared" si="280"/>
        <v>#N/A</v>
      </c>
      <c r="FF64" s="179" t="e">
        <f t="shared" si="281"/>
        <v>#N/A</v>
      </c>
      <c r="FG64" s="179" t="e">
        <f t="shared" si="282"/>
        <v>#N/A</v>
      </c>
      <c r="FH64" s="179" t="e">
        <f t="shared" si="283"/>
        <v>#N/A</v>
      </c>
      <c r="FI64" s="179" t="e">
        <f t="shared" si="284"/>
        <v>#N/A</v>
      </c>
      <c r="FJ64" s="179" t="e">
        <f t="shared" si="285"/>
        <v>#N/A</v>
      </c>
      <c r="FK64" s="179" t="e">
        <f t="shared" si="286"/>
        <v>#N/A</v>
      </c>
      <c r="FL64" s="179" t="e">
        <f t="shared" si="287"/>
        <v>#N/A</v>
      </c>
      <c r="FM64" s="179" t="e">
        <f t="shared" si="288"/>
        <v>#N/A</v>
      </c>
      <c r="FN64" s="179" t="e">
        <f t="shared" si="289"/>
        <v>#N/A</v>
      </c>
      <c r="FO64" s="179" t="e">
        <f t="shared" si="290"/>
        <v>#N/A</v>
      </c>
      <c r="FP64" s="179" t="e">
        <f t="shared" si="291"/>
        <v>#N/A</v>
      </c>
      <c r="FQ64" s="179" t="e">
        <f t="shared" si="292"/>
        <v>#N/A</v>
      </c>
      <c r="FR64" s="179" t="e">
        <f t="shared" si="293"/>
        <v>#N/A</v>
      </c>
      <c r="FS64" s="179" t="e">
        <f t="shared" si="294"/>
        <v>#N/A</v>
      </c>
      <c r="FT64" s="179" t="e">
        <f t="shared" si="295"/>
        <v>#N/A</v>
      </c>
      <c r="FU64" s="179" t="e">
        <f t="shared" si="296"/>
        <v>#N/A</v>
      </c>
      <c r="FV64" s="179" t="e">
        <f t="shared" si="297"/>
        <v>#N/A</v>
      </c>
      <c r="FW64" s="179" t="e">
        <f t="shared" si="298"/>
        <v>#N/A</v>
      </c>
      <c r="FX64" s="179" t="e">
        <f t="shared" si="299"/>
        <v>#N/A</v>
      </c>
      <c r="FY64" s="179" t="e">
        <f t="shared" si="300"/>
        <v>#N/A</v>
      </c>
      <c r="FZ64" s="179" t="e">
        <f t="shared" si="301"/>
        <v>#N/A</v>
      </c>
      <c r="GA64" s="179" t="e">
        <f t="shared" si="302"/>
        <v>#N/A</v>
      </c>
      <c r="GB64" s="179" t="e">
        <f t="shared" si="303"/>
        <v>#N/A</v>
      </c>
      <c r="GC64" s="179" t="e">
        <f t="shared" si="304"/>
        <v>#N/A</v>
      </c>
      <c r="GD64" s="179" t="e">
        <f t="shared" si="305"/>
        <v>#N/A</v>
      </c>
      <c r="GE64" s="179" t="e">
        <f t="shared" si="306"/>
        <v>#N/A</v>
      </c>
      <c r="GF64" s="179" t="e">
        <f t="shared" si="307"/>
        <v>#N/A</v>
      </c>
      <c r="GG64" s="179" t="e">
        <f t="shared" si="308"/>
        <v>#N/A</v>
      </c>
      <c r="GH64" s="179" t="e">
        <f t="shared" si="309"/>
        <v>#N/A</v>
      </c>
      <c r="GI64" s="179" t="e">
        <f t="shared" si="310"/>
        <v>#N/A</v>
      </c>
      <c r="GJ64" s="179" t="e">
        <f t="shared" si="311"/>
        <v>#N/A</v>
      </c>
      <c r="GK64" s="179" t="e">
        <f t="shared" si="312"/>
        <v>#N/A</v>
      </c>
      <c r="GL64" s="179" t="e">
        <f t="shared" si="313"/>
        <v>#N/A</v>
      </c>
      <c r="GM64" s="179" t="e">
        <f t="shared" si="314"/>
        <v>#N/A</v>
      </c>
      <c r="GN64" s="179" t="e">
        <f t="shared" si="315"/>
        <v>#N/A</v>
      </c>
      <c r="GO64" s="179" t="e">
        <f t="shared" si="316"/>
        <v>#N/A</v>
      </c>
      <c r="GP64" s="179" t="e">
        <f t="shared" si="317"/>
        <v>#N/A</v>
      </c>
      <c r="GQ64" s="179" t="e">
        <f t="shared" si="318"/>
        <v>#N/A</v>
      </c>
      <c r="GR64" s="179" t="e">
        <f t="shared" si="319"/>
        <v>#N/A</v>
      </c>
      <c r="GS64" s="179" t="e">
        <f t="shared" si="320"/>
        <v>#N/A</v>
      </c>
      <c r="GT64" s="179" t="e">
        <f t="shared" si="321"/>
        <v>#N/A</v>
      </c>
      <c r="GU64" s="179" t="e">
        <f t="shared" si="322"/>
        <v>#N/A</v>
      </c>
      <c r="GV64" s="179" t="e">
        <f t="shared" si="323"/>
        <v>#N/A</v>
      </c>
      <c r="GW64" s="179" t="e">
        <f t="shared" si="324"/>
        <v>#N/A</v>
      </c>
      <c r="GX64" s="179" t="e">
        <f t="shared" si="325"/>
        <v>#N/A</v>
      </c>
      <c r="GY64" s="179" t="e">
        <f t="shared" si="326"/>
        <v>#N/A</v>
      </c>
      <c r="GZ64" s="179" t="e">
        <f t="shared" si="327"/>
        <v>#N/A</v>
      </c>
      <c r="HA64" s="179" t="e">
        <f t="shared" si="328"/>
        <v>#N/A</v>
      </c>
      <c r="HB64" s="179" t="e">
        <f t="shared" si="329"/>
        <v>#N/A</v>
      </c>
      <c r="HC64" s="179" t="e">
        <f t="shared" si="330"/>
        <v>#N/A</v>
      </c>
      <c r="HD64" s="179" t="e">
        <f t="shared" si="331"/>
        <v>#N/A</v>
      </c>
      <c r="HE64" s="179" t="e">
        <f t="shared" si="332"/>
        <v>#N/A</v>
      </c>
      <c r="HF64" s="179" t="e">
        <f t="shared" si="333"/>
        <v>#N/A</v>
      </c>
      <c r="HG64" s="179" t="e">
        <f t="shared" si="334"/>
        <v>#N/A</v>
      </c>
      <c r="HH64" s="179" t="e">
        <f t="shared" si="335"/>
        <v>#N/A</v>
      </c>
      <c r="HI64" s="179" t="e">
        <f t="shared" si="336"/>
        <v>#N/A</v>
      </c>
      <c r="HJ64" s="179" t="e">
        <f t="shared" si="337"/>
        <v>#N/A</v>
      </c>
      <c r="HK64" s="179" t="e">
        <f t="shared" si="338"/>
        <v>#N/A</v>
      </c>
      <c r="HL64" s="179" t="e">
        <f t="shared" si="339"/>
        <v>#N/A</v>
      </c>
      <c r="HM64" s="179" t="e">
        <f t="shared" si="340"/>
        <v>#N/A</v>
      </c>
      <c r="HN64" s="179" t="e">
        <f t="shared" si="341"/>
        <v>#N/A</v>
      </c>
      <c r="HO64" s="179" t="e">
        <f t="shared" si="342"/>
        <v>#N/A</v>
      </c>
    </row>
    <row r="65" spans="1:223" hidden="1" x14ac:dyDescent="0.25">
      <c r="A65" s="4">
        <v>62</v>
      </c>
      <c r="B65" s="103"/>
      <c r="C65" s="103"/>
      <c r="D65" s="103"/>
      <c r="E65" s="38" t="str">
        <f t="shared" si="8"/>
        <v/>
      </c>
      <c r="F65" s="38" t="str">
        <f t="shared" si="9"/>
        <v/>
      </c>
      <c r="G65" s="81" t="str">
        <f t="shared" si="10"/>
        <v/>
      </c>
      <c r="H65" s="24"/>
      <c r="I65" s="61"/>
      <c r="J65" s="82" t="str">
        <f>IF(AND(B65&gt;0,C65&gt;0,D65&gt;0,NOT(ISBLANK(H65))),(D65-B65)*VLOOKUP(H65,VLookups!$A$2:$B$8,2,FALSE),"")</f>
        <v/>
      </c>
      <c r="K65" s="83" t="str">
        <f t="shared" si="11"/>
        <v/>
      </c>
      <c r="L65" s="103"/>
      <c r="M65" s="34" t="str">
        <f>IF(AND(L65&gt;0,C65&gt;0,J65&gt;0,NOT(ISBLANK(H65))),ABS(VLOOKUP($L$1,VLookups!$A$38:$B$39,2,FALSE)-_xlfn.NORM.DIST(L65,G65,J65,TRUE)),"")</f>
        <v/>
      </c>
      <c r="N65" s="102" t="str">
        <f>IF(AND($B65&gt;0,$C65&gt;0,$D65&gt;0,NOT(ISBLANK($H65))),_xlfn.NORM.INV(ABS(VLOOKUP($L$1,VLookups!$A$38:$B$39,2,FALSE)-N$3),$G65,$J65),"")</f>
        <v/>
      </c>
      <c r="O65" s="101" t="str">
        <f>IF(AND($B65&gt;0,$C65&gt;0,$D65&gt;0,NOT(ISBLANK($H65))),_xlfn.NORM.INV(ABS(VLOOKUP($L$1,VLookups!$A$38:$B$39,2,FALSE)-O$3),$G65,$J65),"")</f>
        <v/>
      </c>
      <c r="P65" s="102" t="str">
        <f>IF(AND($B65&gt;0,$C65&gt;0,$D65&gt;0,NOT(ISBLANK($H65))),_xlfn.NORM.INV(ABS(VLOOKUP($L$1,VLookups!$A$38:$B$39,2,FALSE)-P$3),$G65,$J65),"")</f>
        <v/>
      </c>
      <c r="Q65" s="101" t="str">
        <f>IF(AND($B65&gt;0,$C65&gt;0,$D65&gt;0,NOT(ISBLANK($H65))),_xlfn.NORM.INV(ABS(VLOOKUP($L$1,VLookups!$A$38:$B$39,2,FALSE)-Q$3),$G65,$J65),"")</f>
        <v/>
      </c>
      <c r="R65" s="102" t="str">
        <f>IF(AND($B65&gt;0,$C65&gt;0,$D65&gt;0,NOT(ISBLANK($H65))),_xlfn.NORM.INV(ABS(VLOOKUP($L$1,VLookups!$A$38:$B$39,2,FALSE)-R$3),$G65,$J65),"")</f>
        <v/>
      </c>
      <c r="S65" s="101" t="str">
        <f>IF(AND($B65&gt;0,$C65&gt;0,$D65&gt;0,NOT(ISBLANK($H65))),_xlfn.NORM.INV(ABS(VLOOKUP($L$1,VLookups!$A$38:$B$39,2,FALSE)-S$3),$G65,$J65),"")</f>
        <v/>
      </c>
      <c r="T65" s="5"/>
      <c r="U65" s="178" t="str">
        <f t="shared" si="12"/>
        <v/>
      </c>
      <c r="V65" s="52" t="str">
        <f t="shared" si="353"/>
        <v/>
      </c>
      <c r="W65" s="52" t="str">
        <f t="shared" si="353"/>
        <v/>
      </c>
      <c r="X65" s="52" t="str">
        <f t="shared" si="353"/>
        <v/>
      </c>
      <c r="Y65" s="52" t="str">
        <f t="shared" si="353"/>
        <v/>
      </c>
      <c r="Z65" s="52" t="str">
        <f t="shared" si="353"/>
        <v/>
      </c>
      <c r="AA65" s="52" t="str">
        <f t="shared" si="353"/>
        <v/>
      </c>
      <c r="AB65" s="52" t="str">
        <f t="shared" si="353"/>
        <v/>
      </c>
      <c r="AC65" s="52" t="str">
        <f t="shared" si="353"/>
        <v/>
      </c>
      <c r="AD65" s="52" t="str">
        <f t="shared" si="353"/>
        <v/>
      </c>
      <c r="AE65" s="52" t="str">
        <f t="shared" si="353"/>
        <v/>
      </c>
      <c r="AF65" s="52" t="str">
        <f t="shared" si="353"/>
        <v/>
      </c>
      <c r="AG65" s="52" t="str">
        <f t="shared" si="353"/>
        <v/>
      </c>
      <c r="AH65" s="52" t="str">
        <f t="shared" si="353"/>
        <v/>
      </c>
      <c r="AI65" s="52" t="str">
        <f t="shared" si="353"/>
        <v/>
      </c>
      <c r="AJ65" s="52" t="str">
        <f t="shared" si="353"/>
        <v/>
      </c>
      <c r="AK65" s="52" t="str">
        <f t="shared" si="353"/>
        <v/>
      </c>
      <c r="AL65" s="52" t="str">
        <f t="shared" si="353"/>
        <v/>
      </c>
      <c r="AM65" s="52" t="str">
        <f t="shared" si="353"/>
        <v/>
      </c>
      <c r="AN65" s="52" t="str">
        <f t="shared" si="353"/>
        <v/>
      </c>
      <c r="AO65" s="52" t="str">
        <f t="shared" si="353"/>
        <v/>
      </c>
      <c r="AP65" s="52" t="str">
        <f t="shared" si="14"/>
        <v/>
      </c>
      <c r="AQ65" s="52" t="str">
        <f t="shared" ref="AQ65:DB68" si="358">IF(ISNONTEXT($U65),AP65+$U65,"")</f>
        <v/>
      </c>
      <c r="AR65" s="52" t="str">
        <f t="shared" si="358"/>
        <v/>
      </c>
      <c r="AS65" s="52" t="str">
        <f t="shared" si="358"/>
        <v/>
      </c>
      <c r="AT65" s="52" t="str">
        <f t="shared" si="358"/>
        <v/>
      </c>
      <c r="AU65" s="52" t="str">
        <f t="shared" si="358"/>
        <v/>
      </c>
      <c r="AV65" s="52" t="str">
        <f t="shared" si="358"/>
        <v/>
      </c>
      <c r="AW65" s="52" t="str">
        <f t="shared" si="358"/>
        <v/>
      </c>
      <c r="AX65" s="52" t="str">
        <f t="shared" si="358"/>
        <v/>
      </c>
      <c r="AY65" s="52" t="str">
        <f t="shared" si="358"/>
        <v/>
      </c>
      <c r="AZ65" s="52" t="str">
        <f t="shared" si="358"/>
        <v/>
      </c>
      <c r="BA65" s="52" t="str">
        <f t="shared" si="358"/>
        <v/>
      </c>
      <c r="BB65" s="52" t="str">
        <f t="shared" si="358"/>
        <v/>
      </c>
      <c r="BC65" s="52" t="str">
        <f t="shared" si="358"/>
        <v/>
      </c>
      <c r="BD65" s="52" t="str">
        <f t="shared" si="358"/>
        <v/>
      </c>
      <c r="BE65" s="52" t="str">
        <f t="shared" si="358"/>
        <v/>
      </c>
      <c r="BF65" s="52" t="str">
        <f t="shared" si="358"/>
        <v/>
      </c>
      <c r="BG65" s="52" t="str">
        <f t="shared" si="358"/>
        <v/>
      </c>
      <c r="BH65" s="52" t="str">
        <f t="shared" si="358"/>
        <v/>
      </c>
      <c r="BI65" s="52" t="str">
        <f t="shared" si="358"/>
        <v/>
      </c>
      <c r="BJ65" s="52" t="str">
        <f t="shared" si="358"/>
        <v/>
      </c>
      <c r="BK65" s="52" t="str">
        <f t="shared" si="358"/>
        <v/>
      </c>
      <c r="BL65" s="52" t="str">
        <f t="shared" si="358"/>
        <v/>
      </c>
      <c r="BM65" s="52" t="str">
        <f t="shared" si="358"/>
        <v/>
      </c>
      <c r="BN65" s="52" t="str">
        <f t="shared" si="358"/>
        <v/>
      </c>
      <c r="BO65" s="52" t="str">
        <f t="shared" si="358"/>
        <v/>
      </c>
      <c r="BP65" s="52" t="str">
        <f t="shared" si="358"/>
        <v/>
      </c>
      <c r="BQ65" s="52" t="str">
        <f t="shared" si="358"/>
        <v/>
      </c>
      <c r="BR65" s="52" t="str">
        <f t="shared" si="358"/>
        <v/>
      </c>
      <c r="BS65" s="52" t="str">
        <f t="shared" si="358"/>
        <v/>
      </c>
      <c r="BT65" s="52" t="str">
        <f t="shared" si="358"/>
        <v/>
      </c>
      <c r="BU65" s="52" t="str">
        <f t="shared" si="358"/>
        <v/>
      </c>
      <c r="BV65" s="52" t="str">
        <f t="shared" si="358"/>
        <v/>
      </c>
      <c r="BW65" s="52" t="str">
        <f t="shared" si="358"/>
        <v/>
      </c>
      <c r="BX65" s="52" t="str">
        <f t="shared" si="358"/>
        <v/>
      </c>
      <c r="BY65" s="52" t="str">
        <f t="shared" si="358"/>
        <v/>
      </c>
      <c r="BZ65" s="52" t="str">
        <f t="shared" si="358"/>
        <v/>
      </c>
      <c r="CA65" s="52" t="str">
        <f t="shared" si="358"/>
        <v/>
      </c>
      <c r="CB65" s="52" t="str">
        <f t="shared" si="358"/>
        <v/>
      </c>
      <c r="CC65" s="52" t="str">
        <f t="shared" si="358"/>
        <v/>
      </c>
      <c r="CD65" s="52" t="str">
        <f t="shared" si="358"/>
        <v/>
      </c>
      <c r="CE65" s="52" t="str">
        <f t="shared" si="358"/>
        <v/>
      </c>
      <c r="CF65" s="52" t="str">
        <f t="shared" si="358"/>
        <v/>
      </c>
      <c r="CG65" s="52" t="str">
        <f t="shared" si="358"/>
        <v/>
      </c>
      <c r="CH65" s="52" t="str">
        <f t="shared" si="358"/>
        <v/>
      </c>
      <c r="CI65" s="52" t="str">
        <f t="shared" si="358"/>
        <v/>
      </c>
      <c r="CJ65" s="52" t="str">
        <f t="shared" si="358"/>
        <v/>
      </c>
      <c r="CK65" s="52" t="str">
        <f t="shared" si="358"/>
        <v/>
      </c>
      <c r="CL65" s="52" t="str">
        <f t="shared" si="358"/>
        <v/>
      </c>
      <c r="CM65" s="52" t="str">
        <f t="shared" si="358"/>
        <v/>
      </c>
      <c r="CN65" s="52" t="str">
        <f t="shared" si="358"/>
        <v/>
      </c>
      <c r="CO65" s="52" t="str">
        <f t="shared" si="358"/>
        <v/>
      </c>
      <c r="CP65" s="52" t="str">
        <f t="shared" si="358"/>
        <v/>
      </c>
      <c r="CQ65" s="52" t="str">
        <f t="shared" si="358"/>
        <v/>
      </c>
      <c r="CR65" s="52" t="str">
        <f t="shared" si="358"/>
        <v/>
      </c>
      <c r="CS65" s="52" t="str">
        <f t="shared" si="358"/>
        <v/>
      </c>
      <c r="CT65" s="52" t="str">
        <f t="shared" si="358"/>
        <v/>
      </c>
      <c r="CU65" s="52" t="str">
        <f t="shared" si="358"/>
        <v/>
      </c>
      <c r="CV65" s="52" t="str">
        <f t="shared" si="358"/>
        <v/>
      </c>
      <c r="CW65" s="52" t="str">
        <f t="shared" si="358"/>
        <v/>
      </c>
      <c r="CX65" s="52" t="str">
        <f t="shared" si="358"/>
        <v/>
      </c>
      <c r="CY65" s="52" t="str">
        <f t="shared" si="358"/>
        <v/>
      </c>
      <c r="CZ65" s="52" t="str">
        <f t="shared" si="358"/>
        <v/>
      </c>
      <c r="DA65" s="52" t="str">
        <f t="shared" si="358"/>
        <v/>
      </c>
      <c r="DB65" s="52" t="str">
        <f t="shared" si="358"/>
        <v/>
      </c>
      <c r="DC65" s="52" t="str">
        <f t="shared" si="349"/>
        <v/>
      </c>
      <c r="DD65" s="52" t="str">
        <f t="shared" si="349"/>
        <v/>
      </c>
      <c r="DE65" s="52" t="str">
        <f t="shared" si="349"/>
        <v/>
      </c>
      <c r="DF65" s="52" t="str">
        <f t="shared" si="349"/>
        <v/>
      </c>
      <c r="DG65" s="52" t="str">
        <f t="shared" si="349"/>
        <v/>
      </c>
      <c r="DH65" s="52" t="str">
        <f t="shared" si="349"/>
        <v/>
      </c>
      <c r="DI65" s="52" t="str">
        <f t="shared" si="349"/>
        <v/>
      </c>
      <c r="DJ65" s="52" t="str">
        <f t="shared" si="349"/>
        <v/>
      </c>
      <c r="DK65" s="52" t="str">
        <f t="shared" si="349"/>
        <v/>
      </c>
      <c r="DL65" s="52" t="str">
        <f t="shared" si="349"/>
        <v/>
      </c>
      <c r="DM65" s="52" t="str">
        <f t="shared" si="349"/>
        <v/>
      </c>
      <c r="DN65" s="52" t="str">
        <f t="shared" si="349"/>
        <v/>
      </c>
      <c r="DO65" s="52" t="str">
        <f t="shared" si="349"/>
        <v/>
      </c>
      <c r="DP65" s="52" t="str">
        <f t="shared" si="349"/>
        <v/>
      </c>
      <c r="DQ65" s="52" t="str">
        <f t="shared" si="349"/>
        <v/>
      </c>
      <c r="DR65" s="52" t="str">
        <f t="shared" si="349"/>
        <v/>
      </c>
      <c r="DS65" s="179" t="e">
        <f t="shared" si="242"/>
        <v>#N/A</v>
      </c>
      <c r="DT65" s="179" t="e">
        <f t="shared" si="243"/>
        <v>#N/A</v>
      </c>
      <c r="DU65" s="179" t="e">
        <f t="shared" si="244"/>
        <v>#N/A</v>
      </c>
      <c r="DV65" s="179" t="e">
        <f t="shared" si="245"/>
        <v>#N/A</v>
      </c>
      <c r="DW65" s="179" t="e">
        <f t="shared" si="246"/>
        <v>#N/A</v>
      </c>
      <c r="DX65" s="179" t="e">
        <f t="shared" si="247"/>
        <v>#N/A</v>
      </c>
      <c r="DY65" s="179" t="e">
        <f t="shared" si="248"/>
        <v>#N/A</v>
      </c>
      <c r="DZ65" s="179" t="e">
        <f t="shared" si="249"/>
        <v>#N/A</v>
      </c>
      <c r="EA65" s="179" t="e">
        <f t="shared" si="250"/>
        <v>#N/A</v>
      </c>
      <c r="EB65" s="179" t="e">
        <f t="shared" si="251"/>
        <v>#N/A</v>
      </c>
      <c r="EC65" s="179" t="e">
        <f t="shared" si="252"/>
        <v>#N/A</v>
      </c>
      <c r="ED65" s="179" t="e">
        <f t="shared" si="253"/>
        <v>#N/A</v>
      </c>
      <c r="EE65" s="179" t="e">
        <f t="shared" si="254"/>
        <v>#N/A</v>
      </c>
      <c r="EF65" s="179" t="e">
        <f t="shared" si="255"/>
        <v>#N/A</v>
      </c>
      <c r="EG65" s="179" t="e">
        <f t="shared" si="256"/>
        <v>#N/A</v>
      </c>
      <c r="EH65" s="179" t="e">
        <f t="shared" si="257"/>
        <v>#N/A</v>
      </c>
      <c r="EI65" s="179" t="e">
        <f t="shared" si="258"/>
        <v>#N/A</v>
      </c>
      <c r="EJ65" s="179" t="e">
        <f t="shared" si="259"/>
        <v>#N/A</v>
      </c>
      <c r="EK65" s="179" t="e">
        <f t="shared" si="260"/>
        <v>#N/A</v>
      </c>
      <c r="EL65" s="179" t="e">
        <f t="shared" si="261"/>
        <v>#N/A</v>
      </c>
      <c r="EM65" s="179" t="e">
        <f t="shared" si="262"/>
        <v>#N/A</v>
      </c>
      <c r="EN65" s="179" t="e">
        <f t="shared" si="263"/>
        <v>#N/A</v>
      </c>
      <c r="EO65" s="179" t="e">
        <f t="shared" si="264"/>
        <v>#N/A</v>
      </c>
      <c r="EP65" s="179" t="e">
        <f t="shared" si="265"/>
        <v>#N/A</v>
      </c>
      <c r="EQ65" s="179" t="e">
        <f t="shared" si="266"/>
        <v>#N/A</v>
      </c>
      <c r="ER65" s="179" t="e">
        <f t="shared" si="267"/>
        <v>#N/A</v>
      </c>
      <c r="ES65" s="179" t="e">
        <f t="shared" si="268"/>
        <v>#N/A</v>
      </c>
      <c r="ET65" s="179" t="e">
        <f t="shared" si="269"/>
        <v>#N/A</v>
      </c>
      <c r="EU65" s="179" t="e">
        <f t="shared" si="270"/>
        <v>#N/A</v>
      </c>
      <c r="EV65" s="179" t="e">
        <f t="shared" si="271"/>
        <v>#N/A</v>
      </c>
      <c r="EW65" s="179" t="e">
        <f t="shared" si="272"/>
        <v>#N/A</v>
      </c>
      <c r="EX65" s="179" t="e">
        <f t="shared" si="273"/>
        <v>#N/A</v>
      </c>
      <c r="EY65" s="179" t="e">
        <f t="shared" si="274"/>
        <v>#N/A</v>
      </c>
      <c r="EZ65" s="179" t="e">
        <f t="shared" si="275"/>
        <v>#N/A</v>
      </c>
      <c r="FA65" s="179" t="e">
        <f t="shared" si="276"/>
        <v>#N/A</v>
      </c>
      <c r="FB65" s="179" t="e">
        <f t="shared" si="277"/>
        <v>#N/A</v>
      </c>
      <c r="FC65" s="179" t="e">
        <f t="shared" si="278"/>
        <v>#N/A</v>
      </c>
      <c r="FD65" s="179" t="e">
        <f t="shared" si="279"/>
        <v>#N/A</v>
      </c>
      <c r="FE65" s="179" t="e">
        <f t="shared" si="280"/>
        <v>#N/A</v>
      </c>
      <c r="FF65" s="179" t="e">
        <f t="shared" si="281"/>
        <v>#N/A</v>
      </c>
      <c r="FG65" s="179" t="e">
        <f t="shared" si="282"/>
        <v>#N/A</v>
      </c>
      <c r="FH65" s="179" t="e">
        <f t="shared" si="283"/>
        <v>#N/A</v>
      </c>
      <c r="FI65" s="179" t="e">
        <f t="shared" si="284"/>
        <v>#N/A</v>
      </c>
      <c r="FJ65" s="179" t="e">
        <f t="shared" si="285"/>
        <v>#N/A</v>
      </c>
      <c r="FK65" s="179" t="e">
        <f t="shared" si="286"/>
        <v>#N/A</v>
      </c>
      <c r="FL65" s="179" t="e">
        <f t="shared" si="287"/>
        <v>#N/A</v>
      </c>
      <c r="FM65" s="179" t="e">
        <f t="shared" si="288"/>
        <v>#N/A</v>
      </c>
      <c r="FN65" s="179" t="e">
        <f t="shared" si="289"/>
        <v>#N/A</v>
      </c>
      <c r="FO65" s="179" t="e">
        <f t="shared" si="290"/>
        <v>#N/A</v>
      </c>
      <c r="FP65" s="179" t="e">
        <f t="shared" si="291"/>
        <v>#N/A</v>
      </c>
      <c r="FQ65" s="179" t="e">
        <f t="shared" si="292"/>
        <v>#N/A</v>
      </c>
      <c r="FR65" s="179" t="e">
        <f t="shared" si="293"/>
        <v>#N/A</v>
      </c>
      <c r="FS65" s="179" t="e">
        <f t="shared" si="294"/>
        <v>#N/A</v>
      </c>
      <c r="FT65" s="179" t="e">
        <f t="shared" si="295"/>
        <v>#N/A</v>
      </c>
      <c r="FU65" s="179" t="e">
        <f t="shared" si="296"/>
        <v>#N/A</v>
      </c>
      <c r="FV65" s="179" t="e">
        <f t="shared" si="297"/>
        <v>#N/A</v>
      </c>
      <c r="FW65" s="179" t="e">
        <f t="shared" si="298"/>
        <v>#N/A</v>
      </c>
      <c r="FX65" s="179" t="e">
        <f t="shared" si="299"/>
        <v>#N/A</v>
      </c>
      <c r="FY65" s="179" t="e">
        <f t="shared" si="300"/>
        <v>#N/A</v>
      </c>
      <c r="FZ65" s="179" t="e">
        <f t="shared" si="301"/>
        <v>#N/A</v>
      </c>
      <c r="GA65" s="179" t="e">
        <f t="shared" si="302"/>
        <v>#N/A</v>
      </c>
      <c r="GB65" s="179" t="e">
        <f t="shared" si="303"/>
        <v>#N/A</v>
      </c>
      <c r="GC65" s="179" t="e">
        <f t="shared" si="304"/>
        <v>#N/A</v>
      </c>
      <c r="GD65" s="179" t="e">
        <f t="shared" si="305"/>
        <v>#N/A</v>
      </c>
      <c r="GE65" s="179" t="e">
        <f t="shared" si="306"/>
        <v>#N/A</v>
      </c>
      <c r="GF65" s="179" t="e">
        <f t="shared" si="307"/>
        <v>#N/A</v>
      </c>
      <c r="GG65" s="179" t="e">
        <f t="shared" si="308"/>
        <v>#N/A</v>
      </c>
      <c r="GH65" s="179" t="e">
        <f t="shared" si="309"/>
        <v>#N/A</v>
      </c>
      <c r="GI65" s="179" t="e">
        <f t="shared" si="310"/>
        <v>#N/A</v>
      </c>
      <c r="GJ65" s="179" t="e">
        <f t="shared" si="311"/>
        <v>#N/A</v>
      </c>
      <c r="GK65" s="179" t="e">
        <f t="shared" si="312"/>
        <v>#N/A</v>
      </c>
      <c r="GL65" s="179" t="e">
        <f t="shared" si="313"/>
        <v>#N/A</v>
      </c>
      <c r="GM65" s="179" t="e">
        <f t="shared" si="314"/>
        <v>#N/A</v>
      </c>
      <c r="GN65" s="179" t="e">
        <f t="shared" si="315"/>
        <v>#N/A</v>
      </c>
      <c r="GO65" s="179" t="e">
        <f t="shared" si="316"/>
        <v>#N/A</v>
      </c>
      <c r="GP65" s="179" t="e">
        <f t="shared" si="317"/>
        <v>#N/A</v>
      </c>
      <c r="GQ65" s="179" t="e">
        <f t="shared" si="318"/>
        <v>#N/A</v>
      </c>
      <c r="GR65" s="179" t="e">
        <f t="shared" si="319"/>
        <v>#N/A</v>
      </c>
      <c r="GS65" s="179" t="e">
        <f t="shared" si="320"/>
        <v>#N/A</v>
      </c>
      <c r="GT65" s="179" t="e">
        <f t="shared" si="321"/>
        <v>#N/A</v>
      </c>
      <c r="GU65" s="179" t="e">
        <f t="shared" si="322"/>
        <v>#N/A</v>
      </c>
      <c r="GV65" s="179" t="e">
        <f t="shared" si="323"/>
        <v>#N/A</v>
      </c>
      <c r="GW65" s="179" t="e">
        <f t="shared" si="324"/>
        <v>#N/A</v>
      </c>
      <c r="GX65" s="179" t="e">
        <f t="shared" si="325"/>
        <v>#N/A</v>
      </c>
      <c r="GY65" s="179" t="e">
        <f t="shared" si="326"/>
        <v>#N/A</v>
      </c>
      <c r="GZ65" s="179" t="e">
        <f t="shared" si="327"/>
        <v>#N/A</v>
      </c>
      <c r="HA65" s="179" t="e">
        <f t="shared" si="328"/>
        <v>#N/A</v>
      </c>
      <c r="HB65" s="179" t="e">
        <f t="shared" si="329"/>
        <v>#N/A</v>
      </c>
      <c r="HC65" s="179" t="e">
        <f t="shared" si="330"/>
        <v>#N/A</v>
      </c>
      <c r="HD65" s="179" t="e">
        <f t="shared" si="331"/>
        <v>#N/A</v>
      </c>
      <c r="HE65" s="179" t="e">
        <f t="shared" si="332"/>
        <v>#N/A</v>
      </c>
      <c r="HF65" s="179" t="e">
        <f t="shared" si="333"/>
        <v>#N/A</v>
      </c>
      <c r="HG65" s="179" t="e">
        <f t="shared" si="334"/>
        <v>#N/A</v>
      </c>
      <c r="HH65" s="179" t="e">
        <f t="shared" si="335"/>
        <v>#N/A</v>
      </c>
      <c r="HI65" s="179" t="e">
        <f t="shared" si="336"/>
        <v>#N/A</v>
      </c>
      <c r="HJ65" s="179" t="e">
        <f t="shared" si="337"/>
        <v>#N/A</v>
      </c>
      <c r="HK65" s="179" t="e">
        <f t="shared" si="338"/>
        <v>#N/A</v>
      </c>
      <c r="HL65" s="179" t="e">
        <f t="shared" si="339"/>
        <v>#N/A</v>
      </c>
      <c r="HM65" s="179" t="e">
        <f t="shared" si="340"/>
        <v>#N/A</v>
      </c>
      <c r="HN65" s="179" t="e">
        <f t="shared" si="341"/>
        <v>#N/A</v>
      </c>
      <c r="HO65" s="179" t="e">
        <f t="shared" si="342"/>
        <v>#N/A</v>
      </c>
    </row>
    <row r="66" spans="1:223" hidden="1" x14ac:dyDescent="0.25">
      <c r="A66" s="4">
        <v>63</v>
      </c>
      <c r="B66" s="103"/>
      <c r="C66" s="103"/>
      <c r="D66" s="103"/>
      <c r="E66" s="38" t="str">
        <f t="shared" si="8"/>
        <v/>
      </c>
      <c r="F66" s="38" t="str">
        <f t="shared" si="9"/>
        <v/>
      </c>
      <c r="G66" s="81" t="str">
        <f t="shared" si="10"/>
        <v/>
      </c>
      <c r="H66" s="24"/>
      <c r="I66" s="61"/>
      <c r="J66" s="82" t="str">
        <f>IF(AND(B66&gt;0,C66&gt;0,D66&gt;0,NOT(ISBLANK(H66))),(D66-B66)*VLOOKUP(H66,VLookups!$A$2:$B$8,2,FALSE),"")</f>
        <v/>
      </c>
      <c r="K66" s="83" t="str">
        <f t="shared" si="11"/>
        <v/>
      </c>
      <c r="L66" s="103"/>
      <c r="M66" s="34" t="str">
        <f>IF(AND(L66&gt;0,C66&gt;0,J66&gt;0,NOT(ISBLANK(H66))),ABS(VLOOKUP($L$1,VLookups!$A$38:$B$39,2,FALSE)-_xlfn.NORM.DIST(L66,G66,J66,TRUE)),"")</f>
        <v/>
      </c>
      <c r="N66" s="102" t="str">
        <f>IF(AND($B66&gt;0,$C66&gt;0,$D66&gt;0,NOT(ISBLANK($H66))),_xlfn.NORM.INV(ABS(VLOOKUP($L$1,VLookups!$A$38:$B$39,2,FALSE)-N$3),$G66,$J66),"")</f>
        <v/>
      </c>
      <c r="O66" s="101" t="str">
        <f>IF(AND($B66&gt;0,$C66&gt;0,$D66&gt;0,NOT(ISBLANK($H66))),_xlfn.NORM.INV(ABS(VLOOKUP($L$1,VLookups!$A$38:$B$39,2,FALSE)-O$3),$G66,$J66),"")</f>
        <v/>
      </c>
      <c r="P66" s="102" t="str">
        <f>IF(AND($B66&gt;0,$C66&gt;0,$D66&gt;0,NOT(ISBLANK($H66))),_xlfn.NORM.INV(ABS(VLOOKUP($L$1,VLookups!$A$38:$B$39,2,FALSE)-P$3),$G66,$J66),"")</f>
        <v/>
      </c>
      <c r="Q66" s="101" t="str">
        <f>IF(AND($B66&gt;0,$C66&gt;0,$D66&gt;0,NOT(ISBLANK($H66))),_xlfn.NORM.INV(ABS(VLOOKUP($L$1,VLookups!$A$38:$B$39,2,FALSE)-Q$3),$G66,$J66),"")</f>
        <v/>
      </c>
      <c r="R66" s="102" t="str">
        <f>IF(AND($B66&gt;0,$C66&gt;0,$D66&gt;0,NOT(ISBLANK($H66))),_xlfn.NORM.INV(ABS(VLOOKUP($L$1,VLookups!$A$38:$B$39,2,FALSE)-R$3),$G66,$J66),"")</f>
        <v/>
      </c>
      <c r="S66" s="101" t="str">
        <f>IF(AND($B66&gt;0,$C66&gt;0,$D66&gt;0,NOT(ISBLANK($H66))),_xlfn.NORM.INV(ABS(VLOOKUP($L$1,VLookups!$A$38:$B$39,2,FALSE)-S$3),$G66,$J66),"")</f>
        <v/>
      </c>
      <c r="T66" s="5"/>
      <c r="U66" s="178" t="str">
        <f t="shared" si="12"/>
        <v/>
      </c>
      <c r="V66" s="52" t="str">
        <f t="shared" si="353"/>
        <v/>
      </c>
      <c r="W66" s="52" t="str">
        <f t="shared" si="353"/>
        <v/>
      </c>
      <c r="X66" s="52" t="str">
        <f t="shared" si="353"/>
        <v/>
      </c>
      <c r="Y66" s="52" t="str">
        <f t="shared" si="353"/>
        <v/>
      </c>
      <c r="Z66" s="52" t="str">
        <f t="shared" si="353"/>
        <v/>
      </c>
      <c r="AA66" s="52" t="str">
        <f t="shared" si="353"/>
        <v/>
      </c>
      <c r="AB66" s="52" t="str">
        <f t="shared" si="353"/>
        <v/>
      </c>
      <c r="AC66" s="52" t="str">
        <f t="shared" si="353"/>
        <v/>
      </c>
      <c r="AD66" s="52" t="str">
        <f t="shared" si="353"/>
        <v/>
      </c>
      <c r="AE66" s="52" t="str">
        <f t="shared" si="353"/>
        <v/>
      </c>
      <c r="AF66" s="52" t="str">
        <f t="shared" si="353"/>
        <v/>
      </c>
      <c r="AG66" s="52" t="str">
        <f t="shared" si="353"/>
        <v/>
      </c>
      <c r="AH66" s="52" t="str">
        <f t="shared" si="353"/>
        <v/>
      </c>
      <c r="AI66" s="52" t="str">
        <f t="shared" si="353"/>
        <v/>
      </c>
      <c r="AJ66" s="52" t="str">
        <f t="shared" si="353"/>
        <v/>
      </c>
      <c r="AK66" s="52" t="str">
        <f t="shared" si="353"/>
        <v/>
      </c>
      <c r="AL66" s="52" t="str">
        <f t="shared" si="353"/>
        <v/>
      </c>
      <c r="AM66" s="52" t="str">
        <f t="shared" si="353"/>
        <v/>
      </c>
      <c r="AN66" s="52" t="str">
        <f t="shared" si="353"/>
        <v/>
      </c>
      <c r="AO66" s="52" t="str">
        <f t="shared" si="353"/>
        <v/>
      </c>
      <c r="AP66" s="52" t="str">
        <f t="shared" si="14"/>
        <v/>
      </c>
      <c r="AQ66" s="52" t="str">
        <f t="shared" si="358"/>
        <v/>
      </c>
      <c r="AR66" s="52" t="str">
        <f t="shared" si="358"/>
        <v/>
      </c>
      <c r="AS66" s="52" t="str">
        <f t="shared" si="358"/>
        <v/>
      </c>
      <c r="AT66" s="52" t="str">
        <f t="shared" si="358"/>
        <v/>
      </c>
      <c r="AU66" s="52" t="str">
        <f t="shared" si="358"/>
        <v/>
      </c>
      <c r="AV66" s="52" t="str">
        <f t="shared" si="358"/>
        <v/>
      </c>
      <c r="AW66" s="52" t="str">
        <f t="shared" si="358"/>
        <v/>
      </c>
      <c r="AX66" s="52" t="str">
        <f t="shared" si="358"/>
        <v/>
      </c>
      <c r="AY66" s="52" t="str">
        <f t="shared" si="358"/>
        <v/>
      </c>
      <c r="AZ66" s="52" t="str">
        <f t="shared" si="358"/>
        <v/>
      </c>
      <c r="BA66" s="52" t="str">
        <f t="shared" si="358"/>
        <v/>
      </c>
      <c r="BB66" s="52" t="str">
        <f t="shared" si="358"/>
        <v/>
      </c>
      <c r="BC66" s="52" t="str">
        <f t="shared" si="358"/>
        <v/>
      </c>
      <c r="BD66" s="52" t="str">
        <f t="shared" si="358"/>
        <v/>
      </c>
      <c r="BE66" s="52" t="str">
        <f t="shared" si="358"/>
        <v/>
      </c>
      <c r="BF66" s="52" t="str">
        <f t="shared" si="358"/>
        <v/>
      </c>
      <c r="BG66" s="52" t="str">
        <f t="shared" si="358"/>
        <v/>
      </c>
      <c r="BH66" s="52" t="str">
        <f t="shared" si="358"/>
        <v/>
      </c>
      <c r="BI66" s="52" t="str">
        <f t="shared" si="358"/>
        <v/>
      </c>
      <c r="BJ66" s="52" t="str">
        <f t="shared" si="358"/>
        <v/>
      </c>
      <c r="BK66" s="52" t="str">
        <f t="shared" si="358"/>
        <v/>
      </c>
      <c r="BL66" s="52" t="str">
        <f t="shared" si="358"/>
        <v/>
      </c>
      <c r="BM66" s="52" t="str">
        <f t="shared" si="358"/>
        <v/>
      </c>
      <c r="BN66" s="52" t="str">
        <f t="shared" si="358"/>
        <v/>
      </c>
      <c r="BO66" s="52" t="str">
        <f t="shared" si="358"/>
        <v/>
      </c>
      <c r="BP66" s="52" t="str">
        <f t="shared" si="358"/>
        <v/>
      </c>
      <c r="BQ66" s="52" t="str">
        <f t="shared" si="358"/>
        <v/>
      </c>
      <c r="BR66" s="52" t="str">
        <f t="shared" si="358"/>
        <v/>
      </c>
      <c r="BS66" s="52" t="str">
        <f t="shared" si="358"/>
        <v/>
      </c>
      <c r="BT66" s="52" t="str">
        <f t="shared" si="358"/>
        <v/>
      </c>
      <c r="BU66" s="52" t="str">
        <f t="shared" si="358"/>
        <v/>
      </c>
      <c r="BV66" s="52" t="str">
        <f t="shared" si="358"/>
        <v/>
      </c>
      <c r="BW66" s="52" t="str">
        <f t="shared" si="358"/>
        <v/>
      </c>
      <c r="BX66" s="52" t="str">
        <f t="shared" si="358"/>
        <v/>
      </c>
      <c r="BY66" s="52" t="str">
        <f t="shared" si="358"/>
        <v/>
      </c>
      <c r="BZ66" s="52" t="str">
        <f t="shared" si="358"/>
        <v/>
      </c>
      <c r="CA66" s="52" t="str">
        <f t="shared" si="358"/>
        <v/>
      </c>
      <c r="CB66" s="52" t="str">
        <f t="shared" si="358"/>
        <v/>
      </c>
      <c r="CC66" s="52" t="str">
        <f t="shared" si="358"/>
        <v/>
      </c>
      <c r="CD66" s="52" t="str">
        <f t="shared" si="358"/>
        <v/>
      </c>
      <c r="CE66" s="52" t="str">
        <f t="shared" si="358"/>
        <v/>
      </c>
      <c r="CF66" s="52" t="str">
        <f t="shared" si="358"/>
        <v/>
      </c>
      <c r="CG66" s="52" t="str">
        <f t="shared" si="358"/>
        <v/>
      </c>
      <c r="CH66" s="52" t="str">
        <f t="shared" si="358"/>
        <v/>
      </c>
      <c r="CI66" s="52" t="str">
        <f t="shared" si="358"/>
        <v/>
      </c>
      <c r="CJ66" s="52" t="str">
        <f t="shared" si="358"/>
        <v/>
      </c>
      <c r="CK66" s="52" t="str">
        <f t="shared" si="358"/>
        <v/>
      </c>
      <c r="CL66" s="52" t="str">
        <f t="shared" si="358"/>
        <v/>
      </c>
      <c r="CM66" s="52" t="str">
        <f t="shared" si="358"/>
        <v/>
      </c>
      <c r="CN66" s="52" t="str">
        <f t="shared" si="358"/>
        <v/>
      </c>
      <c r="CO66" s="52" t="str">
        <f t="shared" si="358"/>
        <v/>
      </c>
      <c r="CP66" s="52" t="str">
        <f t="shared" si="358"/>
        <v/>
      </c>
      <c r="CQ66" s="52" t="str">
        <f t="shared" si="358"/>
        <v/>
      </c>
      <c r="CR66" s="52" t="str">
        <f t="shared" si="358"/>
        <v/>
      </c>
      <c r="CS66" s="52" t="str">
        <f t="shared" si="358"/>
        <v/>
      </c>
      <c r="CT66" s="52" t="str">
        <f t="shared" si="358"/>
        <v/>
      </c>
      <c r="CU66" s="52" t="str">
        <f t="shared" si="358"/>
        <v/>
      </c>
      <c r="CV66" s="52" t="str">
        <f t="shared" si="358"/>
        <v/>
      </c>
      <c r="CW66" s="52" t="str">
        <f t="shared" si="358"/>
        <v/>
      </c>
      <c r="CX66" s="52" t="str">
        <f t="shared" si="358"/>
        <v/>
      </c>
      <c r="CY66" s="52" t="str">
        <f t="shared" si="358"/>
        <v/>
      </c>
      <c r="CZ66" s="52" t="str">
        <f t="shared" si="358"/>
        <v/>
      </c>
      <c r="DA66" s="52" t="str">
        <f t="shared" si="358"/>
        <v/>
      </c>
      <c r="DB66" s="52" t="str">
        <f t="shared" si="358"/>
        <v/>
      </c>
      <c r="DC66" s="52" t="str">
        <f t="shared" si="349"/>
        <v/>
      </c>
      <c r="DD66" s="52" t="str">
        <f t="shared" si="349"/>
        <v/>
      </c>
      <c r="DE66" s="52" t="str">
        <f t="shared" si="349"/>
        <v/>
      </c>
      <c r="DF66" s="52" t="str">
        <f t="shared" si="349"/>
        <v/>
      </c>
      <c r="DG66" s="52" t="str">
        <f t="shared" si="349"/>
        <v/>
      </c>
      <c r="DH66" s="52" t="str">
        <f t="shared" si="349"/>
        <v/>
      </c>
      <c r="DI66" s="52" t="str">
        <f t="shared" si="349"/>
        <v/>
      </c>
      <c r="DJ66" s="52" t="str">
        <f t="shared" si="349"/>
        <v/>
      </c>
      <c r="DK66" s="52" t="str">
        <f t="shared" si="349"/>
        <v/>
      </c>
      <c r="DL66" s="52" t="str">
        <f t="shared" si="349"/>
        <v/>
      </c>
      <c r="DM66" s="52" t="str">
        <f t="shared" si="349"/>
        <v/>
      </c>
      <c r="DN66" s="52" t="str">
        <f t="shared" si="349"/>
        <v/>
      </c>
      <c r="DO66" s="52" t="str">
        <f t="shared" si="349"/>
        <v/>
      </c>
      <c r="DP66" s="52" t="str">
        <f t="shared" si="349"/>
        <v/>
      </c>
      <c r="DQ66" s="52" t="str">
        <f t="shared" si="349"/>
        <v/>
      </c>
      <c r="DR66" s="52" t="str">
        <f t="shared" si="349"/>
        <v/>
      </c>
      <c r="DS66" s="179" t="e">
        <f t="shared" si="242"/>
        <v>#N/A</v>
      </c>
      <c r="DT66" s="179" t="e">
        <f t="shared" si="243"/>
        <v>#N/A</v>
      </c>
      <c r="DU66" s="179" t="e">
        <f t="shared" si="244"/>
        <v>#N/A</v>
      </c>
      <c r="DV66" s="179" t="e">
        <f t="shared" si="245"/>
        <v>#N/A</v>
      </c>
      <c r="DW66" s="179" t="e">
        <f t="shared" si="246"/>
        <v>#N/A</v>
      </c>
      <c r="DX66" s="179" t="e">
        <f t="shared" si="247"/>
        <v>#N/A</v>
      </c>
      <c r="DY66" s="179" t="e">
        <f t="shared" si="248"/>
        <v>#N/A</v>
      </c>
      <c r="DZ66" s="179" t="e">
        <f t="shared" si="249"/>
        <v>#N/A</v>
      </c>
      <c r="EA66" s="179" t="e">
        <f t="shared" si="250"/>
        <v>#N/A</v>
      </c>
      <c r="EB66" s="179" t="e">
        <f t="shared" si="251"/>
        <v>#N/A</v>
      </c>
      <c r="EC66" s="179" t="e">
        <f t="shared" si="252"/>
        <v>#N/A</v>
      </c>
      <c r="ED66" s="179" t="e">
        <f t="shared" si="253"/>
        <v>#N/A</v>
      </c>
      <c r="EE66" s="179" t="e">
        <f t="shared" si="254"/>
        <v>#N/A</v>
      </c>
      <c r="EF66" s="179" t="e">
        <f t="shared" si="255"/>
        <v>#N/A</v>
      </c>
      <c r="EG66" s="179" t="e">
        <f t="shared" si="256"/>
        <v>#N/A</v>
      </c>
      <c r="EH66" s="179" t="e">
        <f t="shared" si="257"/>
        <v>#N/A</v>
      </c>
      <c r="EI66" s="179" t="e">
        <f t="shared" si="258"/>
        <v>#N/A</v>
      </c>
      <c r="EJ66" s="179" t="e">
        <f t="shared" si="259"/>
        <v>#N/A</v>
      </c>
      <c r="EK66" s="179" t="e">
        <f t="shared" si="260"/>
        <v>#N/A</v>
      </c>
      <c r="EL66" s="179" t="e">
        <f t="shared" si="261"/>
        <v>#N/A</v>
      </c>
      <c r="EM66" s="179" t="e">
        <f t="shared" si="262"/>
        <v>#N/A</v>
      </c>
      <c r="EN66" s="179" t="e">
        <f t="shared" si="263"/>
        <v>#N/A</v>
      </c>
      <c r="EO66" s="179" t="e">
        <f t="shared" si="264"/>
        <v>#N/A</v>
      </c>
      <c r="EP66" s="179" t="e">
        <f t="shared" si="265"/>
        <v>#N/A</v>
      </c>
      <c r="EQ66" s="179" t="e">
        <f t="shared" si="266"/>
        <v>#N/A</v>
      </c>
      <c r="ER66" s="179" t="e">
        <f t="shared" si="267"/>
        <v>#N/A</v>
      </c>
      <c r="ES66" s="179" t="e">
        <f t="shared" si="268"/>
        <v>#N/A</v>
      </c>
      <c r="ET66" s="179" t="e">
        <f t="shared" si="269"/>
        <v>#N/A</v>
      </c>
      <c r="EU66" s="179" t="e">
        <f t="shared" si="270"/>
        <v>#N/A</v>
      </c>
      <c r="EV66" s="179" t="e">
        <f t="shared" si="271"/>
        <v>#N/A</v>
      </c>
      <c r="EW66" s="179" t="e">
        <f t="shared" si="272"/>
        <v>#N/A</v>
      </c>
      <c r="EX66" s="179" t="e">
        <f t="shared" si="273"/>
        <v>#N/A</v>
      </c>
      <c r="EY66" s="179" t="e">
        <f t="shared" si="274"/>
        <v>#N/A</v>
      </c>
      <c r="EZ66" s="179" t="e">
        <f t="shared" si="275"/>
        <v>#N/A</v>
      </c>
      <c r="FA66" s="179" t="e">
        <f t="shared" si="276"/>
        <v>#N/A</v>
      </c>
      <c r="FB66" s="179" t="e">
        <f t="shared" si="277"/>
        <v>#N/A</v>
      </c>
      <c r="FC66" s="179" t="e">
        <f t="shared" si="278"/>
        <v>#N/A</v>
      </c>
      <c r="FD66" s="179" t="e">
        <f t="shared" si="279"/>
        <v>#N/A</v>
      </c>
      <c r="FE66" s="179" t="e">
        <f t="shared" si="280"/>
        <v>#N/A</v>
      </c>
      <c r="FF66" s="179" t="e">
        <f t="shared" si="281"/>
        <v>#N/A</v>
      </c>
      <c r="FG66" s="179" t="e">
        <f t="shared" si="282"/>
        <v>#N/A</v>
      </c>
      <c r="FH66" s="179" t="e">
        <f t="shared" si="283"/>
        <v>#N/A</v>
      </c>
      <c r="FI66" s="179" t="e">
        <f t="shared" si="284"/>
        <v>#N/A</v>
      </c>
      <c r="FJ66" s="179" t="e">
        <f t="shared" si="285"/>
        <v>#N/A</v>
      </c>
      <c r="FK66" s="179" t="e">
        <f t="shared" si="286"/>
        <v>#N/A</v>
      </c>
      <c r="FL66" s="179" t="e">
        <f t="shared" si="287"/>
        <v>#N/A</v>
      </c>
      <c r="FM66" s="179" t="e">
        <f t="shared" si="288"/>
        <v>#N/A</v>
      </c>
      <c r="FN66" s="179" t="e">
        <f t="shared" si="289"/>
        <v>#N/A</v>
      </c>
      <c r="FO66" s="179" t="e">
        <f t="shared" si="290"/>
        <v>#N/A</v>
      </c>
      <c r="FP66" s="179" t="e">
        <f t="shared" si="291"/>
        <v>#N/A</v>
      </c>
      <c r="FQ66" s="179" t="e">
        <f t="shared" si="292"/>
        <v>#N/A</v>
      </c>
      <c r="FR66" s="179" t="e">
        <f t="shared" si="293"/>
        <v>#N/A</v>
      </c>
      <c r="FS66" s="179" t="e">
        <f t="shared" si="294"/>
        <v>#N/A</v>
      </c>
      <c r="FT66" s="179" t="e">
        <f t="shared" si="295"/>
        <v>#N/A</v>
      </c>
      <c r="FU66" s="179" t="e">
        <f t="shared" si="296"/>
        <v>#N/A</v>
      </c>
      <c r="FV66" s="179" t="e">
        <f t="shared" si="297"/>
        <v>#N/A</v>
      </c>
      <c r="FW66" s="179" t="e">
        <f t="shared" si="298"/>
        <v>#N/A</v>
      </c>
      <c r="FX66" s="179" t="e">
        <f t="shared" si="299"/>
        <v>#N/A</v>
      </c>
      <c r="FY66" s="179" t="e">
        <f t="shared" si="300"/>
        <v>#N/A</v>
      </c>
      <c r="FZ66" s="179" t="e">
        <f t="shared" si="301"/>
        <v>#N/A</v>
      </c>
      <c r="GA66" s="179" t="e">
        <f t="shared" si="302"/>
        <v>#N/A</v>
      </c>
      <c r="GB66" s="179" t="e">
        <f t="shared" si="303"/>
        <v>#N/A</v>
      </c>
      <c r="GC66" s="179" t="e">
        <f t="shared" si="304"/>
        <v>#N/A</v>
      </c>
      <c r="GD66" s="179" t="e">
        <f t="shared" si="305"/>
        <v>#N/A</v>
      </c>
      <c r="GE66" s="179" t="e">
        <f t="shared" si="306"/>
        <v>#N/A</v>
      </c>
      <c r="GF66" s="179" t="e">
        <f t="shared" si="307"/>
        <v>#N/A</v>
      </c>
      <c r="GG66" s="179" t="e">
        <f t="shared" si="308"/>
        <v>#N/A</v>
      </c>
      <c r="GH66" s="179" t="e">
        <f t="shared" si="309"/>
        <v>#N/A</v>
      </c>
      <c r="GI66" s="179" t="e">
        <f t="shared" si="310"/>
        <v>#N/A</v>
      </c>
      <c r="GJ66" s="179" t="e">
        <f t="shared" si="311"/>
        <v>#N/A</v>
      </c>
      <c r="GK66" s="179" t="e">
        <f t="shared" si="312"/>
        <v>#N/A</v>
      </c>
      <c r="GL66" s="179" t="e">
        <f t="shared" si="313"/>
        <v>#N/A</v>
      </c>
      <c r="GM66" s="179" t="e">
        <f t="shared" si="314"/>
        <v>#N/A</v>
      </c>
      <c r="GN66" s="179" t="e">
        <f t="shared" si="315"/>
        <v>#N/A</v>
      </c>
      <c r="GO66" s="179" t="e">
        <f t="shared" si="316"/>
        <v>#N/A</v>
      </c>
      <c r="GP66" s="179" t="e">
        <f t="shared" si="317"/>
        <v>#N/A</v>
      </c>
      <c r="GQ66" s="179" t="e">
        <f t="shared" si="318"/>
        <v>#N/A</v>
      </c>
      <c r="GR66" s="179" t="e">
        <f t="shared" si="319"/>
        <v>#N/A</v>
      </c>
      <c r="GS66" s="179" t="e">
        <f t="shared" si="320"/>
        <v>#N/A</v>
      </c>
      <c r="GT66" s="179" t="e">
        <f t="shared" si="321"/>
        <v>#N/A</v>
      </c>
      <c r="GU66" s="179" t="e">
        <f t="shared" si="322"/>
        <v>#N/A</v>
      </c>
      <c r="GV66" s="179" t="e">
        <f t="shared" si="323"/>
        <v>#N/A</v>
      </c>
      <c r="GW66" s="179" t="e">
        <f t="shared" si="324"/>
        <v>#N/A</v>
      </c>
      <c r="GX66" s="179" t="e">
        <f t="shared" si="325"/>
        <v>#N/A</v>
      </c>
      <c r="GY66" s="179" t="e">
        <f t="shared" si="326"/>
        <v>#N/A</v>
      </c>
      <c r="GZ66" s="179" t="e">
        <f t="shared" si="327"/>
        <v>#N/A</v>
      </c>
      <c r="HA66" s="179" t="e">
        <f t="shared" si="328"/>
        <v>#N/A</v>
      </c>
      <c r="HB66" s="179" t="e">
        <f t="shared" si="329"/>
        <v>#N/A</v>
      </c>
      <c r="HC66" s="179" t="e">
        <f t="shared" si="330"/>
        <v>#N/A</v>
      </c>
      <c r="HD66" s="179" t="e">
        <f t="shared" si="331"/>
        <v>#N/A</v>
      </c>
      <c r="HE66" s="179" t="e">
        <f t="shared" si="332"/>
        <v>#N/A</v>
      </c>
      <c r="HF66" s="179" t="e">
        <f t="shared" si="333"/>
        <v>#N/A</v>
      </c>
      <c r="HG66" s="179" t="e">
        <f t="shared" si="334"/>
        <v>#N/A</v>
      </c>
      <c r="HH66" s="179" t="e">
        <f t="shared" si="335"/>
        <v>#N/A</v>
      </c>
      <c r="HI66" s="179" t="e">
        <f t="shared" si="336"/>
        <v>#N/A</v>
      </c>
      <c r="HJ66" s="179" t="e">
        <f t="shared" si="337"/>
        <v>#N/A</v>
      </c>
      <c r="HK66" s="179" t="e">
        <f t="shared" si="338"/>
        <v>#N/A</v>
      </c>
      <c r="HL66" s="179" t="e">
        <f t="shared" si="339"/>
        <v>#N/A</v>
      </c>
      <c r="HM66" s="179" t="e">
        <f t="shared" si="340"/>
        <v>#N/A</v>
      </c>
      <c r="HN66" s="179" t="e">
        <f t="shared" si="341"/>
        <v>#N/A</v>
      </c>
      <c r="HO66" s="179" t="e">
        <f t="shared" si="342"/>
        <v>#N/A</v>
      </c>
    </row>
    <row r="67" spans="1:223" hidden="1" x14ac:dyDescent="0.25">
      <c r="A67" s="4">
        <v>64</v>
      </c>
      <c r="B67" s="103"/>
      <c r="C67" s="103"/>
      <c r="D67" s="103"/>
      <c r="E67" s="38" t="str">
        <f t="shared" si="8"/>
        <v/>
      </c>
      <c r="F67" s="38" t="str">
        <f t="shared" si="9"/>
        <v/>
      </c>
      <c r="G67" s="81" t="str">
        <f t="shared" si="10"/>
        <v/>
      </c>
      <c r="H67" s="24"/>
      <c r="I67" s="61"/>
      <c r="J67" s="82" t="str">
        <f>IF(AND(B67&gt;0,C67&gt;0,D67&gt;0,NOT(ISBLANK(H67))),(D67-B67)*VLOOKUP(H67,VLookups!$A$2:$B$8,2,FALSE),"")</f>
        <v/>
      </c>
      <c r="K67" s="83" t="str">
        <f t="shared" si="11"/>
        <v/>
      </c>
      <c r="L67" s="103"/>
      <c r="M67" s="34" t="str">
        <f>IF(AND(L67&gt;0,C67&gt;0,J67&gt;0,NOT(ISBLANK(H67))),ABS(VLOOKUP($L$1,VLookups!$A$38:$B$39,2,FALSE)-_xlfn.NORM.DIST(L67,G67,J67,TRUE)),"")</f>
        <v/>
      </c>
      <c r="N67" s="102" t="str">
        <f>IF(AND($B67&gt;0,$C67&gt;0,$D67&gt;0,NOT(ISBLANK($H67))),_xlfn.NORM.INV(ABS(VLOOKUP($L$1,VLookups!$A$38:$B$39,2,FALSE)-N$3),$G67,$J67),"")</f>
        <v/>
      </c>
      <c r="O67" s="101" t="str">
        <f>IF(AND($B67&gt;0,$C67&gt;0,$D67&gt;0,NOT(ISBLANK($H67))),_xlfn.NORM.INV(ABS(VLOOKUP($L$1,VLookups!$A$38:$B$39,2,FALSE)-O$3),$G67,$J67),"")</f>
        <v/>
      </c>
      <c r="P67" s="102" t="str">
        <f>IF(AND($B67&gt;0,$C67&gt;0,$D67&gt;0,NOT(ISBLANK($H67))),_xlfn.NORM.INV(ABS(VLOOKUP($L$1,VLookups!$A$38:$B$39,2,FALSE)-P$3),$G67,$J67),"")</f>
        <v/>
      </c>
      <c r="Q67" s="101" t="str">
        <f>IF(AND($B67&gt;0,$C67&gt;0,$D67&gt;0,NOT(ISBLANK($H67))),_xlfn.NORM.INV(ABS(VLOOKUP($L$1,VLookups!$A$38:$B$39,2,FALSE)-Q$3),$G67,$J67),"")</f>
        <v/>
      </c>
      <c r="R67" s="102" t="str">
        <f>IF(AND($B67&gt;0,$C67&gt;0,$D67&gt;0,NOT(ISBLANK($H67))),_xlfn.NORM.INV(ABS(VLOOKUP($L$1,VLookups!$A$38:$B$39,2,FALSE)-R$3),$G67,$J67),"")</f>
        <v/>
      </c>
      <c r="S67" s="101" t="str">
        <f>IF(AND($B67&gt;0,$C67&gt;0,$D67&gt;0,NOT(ISBLANK($H67))),_xlfn.NORM.INV(ABS(VLOOKUP($L$1,VLookups!$A$38:$B$39,2,FALSE)-S$3),$G67,$J67),"")</f>
        <v/>
      </c>
      <c r="T67" s="5"/>
      <c r="U67" s="178" t="str">
        <f t="shared" si="12"/>
        <v/>
      </c>
      <c r="V67" s="52" t="str">
        <f t="shared" si="353"/>
        <v/>
      </c>
      <c r="W67" s="52" t="str">
        <f t="shared" si="353"/>
        <v/>
      </c>
      <c r="X67" s="52" t="str">
        <f t="shared" si="353"/>
        <v/>
      </c>
      <c r="Y67" s="52" t="str">
        <f t="shared" si="353"/>
        <v/>
      </c>
      <c r="Z67" s="52" t="str">
        <f t="shared" si="353"/>
        <v/>
      </c>
      <c r="AA67" s="52" t="str">
        <f t="shared" si="353"/>
        <v/>
      </c>
      <c r="AB67" s="52" t="str">
        <f t="shared" si="353"/>
        <v/>
      </c>
      <c r="AC67" s="52" t="str">
        <f t="shared" si="353"/>
        <v/>
      </c>
      <c r="AD67" s="52" t="str">
        <f t="shared" si="353"/>
        <v/>
      </c>
      <c r="AE67" s="52" t="str">
        <f t="shared" si="353"/>
        <v/>
      </c>
      <c r="AF67" s="52" t="str">
        <f t="shared" si="353"/>
        <v/>
      </c>
      <c r="AG67" s="52" t="str">
        <f t="shared" si="353"/>
        <v/>
      </c>
      <c r="AH67" s="52" t="str">
        <f t="shared" si="353"/>
        <v/>
      </c>
      <c r="AI67" s="52" t="str">
        <f t="shared" si="353"/>
        <v/>
      </c>
      <c r="AJ67" s="52" t="str">
        <f t="shared" si="353"/>
        <v/>
      </c>
      <c r="AK67" s="52" t="str">
        <f t="shared" si="353"/>
        <v/>
      </c>
      <c r="AL67" s="52" t="str">
        <f t="shared" si="353"/>
        <v/>
      </c>
      <c r="AM67" s="52" t="str">
        <f t="shared" si="353"/>
        <v/>
      </c>
      <c r="AN67" s="52" t="str">
        <f t="shared" si="353"/>
        <v/>
      </c>
      <c r="AO67" s="52" t="str">
        <f t="shared" si="353"/>
        <v/>
      </c>
      <c r="AP67" s="52" t="str">
        <f t="shared" si="14"/>
        <v/>
      </c>
      <c r="AQ67" s="52" t="str">
        <f t="shared" si="358"/>
        <v/>
      </c>
      <c r="AR67" s="52" t="str">
        <f t="shared" si="358"/>
        <v/>
      </c>
      <c r="AS67" s="52" t="str">
        <f t="shared" si="358"/>
        <v/>
      </c>
      <c r="AT67" s="52" t="str">
        <f t="shared" si="358"/>
        <v/>
      </c>
      <c r="AU67" s="52" t="str">
        <f t="shared" si="358"/>
        <v/>
      </c>
      <c r="AV67" s="52" t="str">
        <f t="shared" si="358"/>
        <v/>
      </c>
      <c r="AW67" s="52" t="str">
        <f t="shared" si="358"/>
        <v/>
      </c>
      <c r="AX67" s="52" t="str">
        <f t="shared" si="358"/>
        <v/>
      </c>
      <c r="AY67" s="52" t="str">
        <f t="shared" si="358"/>
        <v/>
      </c>
      <c r="AZ67" s="52" t="str">
        <f t="shared" si="358"/>
        <v/>
      </c>
      <c r="BA67" s="52" t="str">
        <f t="shared" si="358"/>
        <v/>
      </c>
      <c r="BB67" s="52" t="str">
        <f t="shared" si="358"/>
        <v/>
      </c>
      <c r="BC67" s="52" t="str">
        <f t="shared" si="358"/>
        <v/>
      </c>
      <c r="BD67" s="52" t="str">
        <f t="shared" si="358"/>
        <v/>
      </c>
      <c r="BE67" s="52" t="str">
        <f t="shared" si="358"/>
        <v/>
      </c>
      <c r="BF67" s="52" t="str">
        <f t="shared" si="358"/>
        <v/>
      </c>
      <c r="BG67" s="52" t="str">
        <f t="shared" si="358"/>
        <v/>
      </c>
      <c r="BH67" s="52" t="str">
        <f t="shared" si="358"/>
        <v/>
      </c>
      <c r="BI67" s="52" t="str">
        <f t="shared" si="358"/>
        <v/>
      </c>
      <c r="BJ67" s="52" t="str">
        <f t="shared" si="358"/>
        <v/>
      </c>
      <c r="BK67" s="52" t="str">
        <f t="shared" si="358"/>
        <v/>
      </c>
      <c r="BL67" s="52" t="str">
        <f t="shared" si="358"/>
        <v/>
      </c>
      <c r="BM67" s="52" t="str">
        <f t="shared" si="358"/>
        <v/>
      </c>
      <c r="BN67" s="52" t="str">
        <f t="shared" si="358"/>
        <v/>
      </c>
      <c r="BO67" s="52" t="str">
        <f t="shared" si="358"/>
        <v/>
      </c>
      <c r="BP67" s="52" t="str">
        <f t="shared" si="358"/>
        <v/>
      </c>
      <c r="BQ67" s="52" t="str">
        <f t="shared" si="358"/>
        <v/>
      </c>
      <c r="BR67" s="52" t="str">
        <f t="shared" si="358"/>
        <v/>
      </c>
      <c r="BS67" s="52" t="str">
        <f t="shared" si="358"/>
        <v/>
      </c>
      <c r="BT67" s="52" t="str">
        <f t="shared" si="358"/>
        <v/>
      </c>
      <c r="BU67" s="52" t="str">
        <f t="shared" si="358"/>
        <v/>
      </c>
      <c r="BV67" s="52" t="str">
        <f t="shared" si="358"/>
        <v/>
      </c>
      <c r="BW67" s="52" t="str">
        <f t="shared" si="358"/>
        <v/>
      </c>
      <c r="BX67" s="52" t="str">
        <f t="shared" si="358"/>
        <v/>
      </c>
      <c r="BY67" s="52" t="str">
        <f t="shared" si="358"/>
        <v/>
      </c>
      <c r="BZ67" s="52" t="str">
        <f t="shared" si="358"/>
        <v/>
      </c>
      <c r="CA67" s="52" t="str">
        <f t="shared" si="358"/>
        <v/>
      </c>
      <c r="CB67" s="52" t="str">
        <f t="shared" si="358"/>
        <v/>
      </c>
      <c r="CC67" s="52" t="str">
        <f t="shared" si="358"/>
        <v/>
      </c>
      <c r="CD67" s="52" t="str">
        <f t="shared" si="358"/>
        <v/>
      </c>
      <c r="CE67" s="52" t="str">
        <f t="shared" si="358"/>
        <v/>
      </c>
      <c r="CF67" s="52" t="str">
        <f t="shared" si="358"/>
        <v/>
      </c>
      <c r="CG67" s="52" t="str">
        <f t="shared" si="358"/>
        <v/>
      </c>
      <c r="CH67" s="52" t="str">
        <f t="shared" si="358"/>
        <v/>
      </c>
      <c r="CI67" s="52" t="str">
        <f t="shared" si="358"/>
        <v/>
      </c>
      <c r="CJ67" s="52" t="str">
        <f t="shared" si="358"/>
        <v/>
      </c>
      <c r="CK67" s="52" t="str">
        <f t="shared" si="358"/>
        <v/>
      </c>
      <c r="CL67" s="52" t="str">
        <f t="shared" si="358"/>
        <v/>
      </c>
      <c r="CM67" s="52" t="str">
        <f t="shared" si="358"/>
        <v/>
      </c>
      <c r="CN67" s="52" t="str">
        <f t="shared" si="358"/>
        <v/>
      </c>
      <c r="CO67" s="52" t="str">
        <f t="shared" si="358"/>
        <v/>
      </c>
      <c r="CP67" s="52" t="str">
        <f t="shared" si="358"/>
        <v/>
      </c>
      <c r="CQ67" s="52" t="str">
        <f t="shared" si="358"/>
        <v/>
      </c>
      <c r="CR67" s="52" t="str">
        <f t="shared" si="358"/>
        <v/>
      </c>
      <c r="CS67" s="52" t="str">
        <f t="shared" si="358"/>
        <v/>
      </c>
      <c r="CT67" s="52" t="str">
        <f t="shared" si="358"/>
        <v/>
      </c>
      <c r="CU67" s="52" t="str">
        <f t="shared" si="358"/>
        <v/>
      </c>
      <c r="CV67" s="52" t="str">
        <f t="shared" si="358"/>
        <v/>
      </c>
      <c r="CW67" s="52" t="str">
        <f t="shared" si="358"/>
        <v/>
      </c>
      <c r="CX67" s="52" t="str">
        <f t="shared" si="358"/>
        <v/>
      </c>
      <c r="CY67" s="52" t="str">
        <f t="shared" si="358"/>
        <v/>
      </c>
      <c r="CZ67" s="52" t="str">
        <f t="shared" si="358"/>
        <v/>
      </c>
      <c r="DA67" s="52" t="str">
        <f t="shared" si="358"/>
        <v/>
      </c>
      <c r="DB67" s="52" t="str">
        <f t="shared" si="358"/>
        <v/>
      </c>
      <c r="DC67" s="52" t="str">
        <f t="shared" si="349"/>
        <v/>
      </c>
      <c r="DD67" s="52" t="str">
        <f t="shared" si="349"/>
        <v/>
      </c>
      <c r="DE67" s="52" t="str">
        <f t="shared" si="349"/>
        <v/>
      </c>
      <c r="DF67" s="52" t="str">
        <f t="shared" si="349"/>
        <v/>
      </c>
      <c r="DG67" s="52" t="str">
        <f t="shared" si="349"/>
        <v/>
      </c>
      <c r="DH67" s="52" t="str">
        <f t="shared" si="349"/>
        <v/>
      </c>
      <c r="DI67" s="52" t="str">
        <f t="shared" si="349"/>
        <v/>
      </c>
      <c r="DJ67" s="52" t="str">
        <f t="shared" si="349"/>
        <v/>
      </c>
      <c r="DK67" s="52" t="str">
        <f t="shared" si="349"/>
        <v/>
      </c>
      <c r="DL67" s="52" t="str">
        <f t="shared" si="349"/>
        <v/>
      </c>
      <c r="DM67" s="52" t="str">
        <f t="shared" si="349"/>
        <v/>
      </c>
      <c r="DN67" s="52" t="str">
        <f t="shared" si="349"/>
        <v/>
      </c>
      <c r="DO67" s="52" t="str">
        <f t="shared" si="349"/>
        <v/>
      </c>
      <c r="DP67" s="52" t="str">
        <f t="shared" si="349"/>
        <v/>
      </c>
      <c r="DQ67" s="52" t="str">
        <f t="shared" ref="DQ67:DR67" si="359">IF(ISNONTEXT($U67),DP67+$U67,"")</f>
        <v/>
      </c>
      <c r="DR67" s="52" t="str">
        <f t="shared" si="359"/>
        <v/>
      </c>
      <c r="DS67" s="179" t="e">
        <f t="shared" si="242"/>
        <v>#N/A</v>
      </c>
      <c r="DT67" s="179" t="e">
        <f t="shared" si="243"/>
        <v>#N/A</v>
      </c>
      <c r="DU67" s="179" t="e">
        <f t="shared" si="244"/>
        <v>#N/A</v>
      </c>
      <c r="DV67" s="179" t="e">
        <f t="shared" si="245"/>
        <v>#N/A</v>
      </c>
      <c r="DW67" s="179" t="e">
        <f t="shared" si="246"/>
        <v>#N/A</v>
      </c>
      <c r="DX67" s="179" t="e">
        <f t="shared" si="247"/>
        <v>#N/A</v>
      </c>
      <c r="DY67" s="179" t="e">
        <f t="shared" si="248"/>
        <v>#N/A</v>
      </c>
      <c r="DZ67" s="179" t="e">
        <f t="shared" si="249"/>
        <v>#N/A</v>
      </c>
      <c r="EA67" s="179" t="e">
        <f t="shared" si="250"/>
        <v>#N/A</v>
      </c>
      <c r="EB67" s="179" t="e">
        <f t="shared" si="251"/>
        <v>#N/A</v>
      </c>
      <c r="EC67" s="179" t="e">
        <f t="shared" si="252"/>
        <v>#N/A</v>
      </c>
      <c r="ED67" s="179" t="e">
        <f t="shared" si="253"/>
        <v>#N/A</v>
      </c>
      <c r="EE67" s="179" t="e">
        <f t="shared" si="254"/>
        <v>#N/A</v>
      </c>
      <c r="EF67" s="179" t="e">
        <f t="shared" si="255"/>
        <v>#N/A</v>
      </c>
      <c r="EG67" s="179" t="e">
        <f t="shared" si="256"/>
        <v>#N/A</v>
      </c>
      <c r="EH67" s="179" t="e">
        <f t="shared" si="257"/>
        <v>#N/A</v>
      </c>
      <c r="EI67" s="179" t="e">
        <f t="shared" si="258"/>
        <v>#N/A</v>
      </c>
      <c r="EJ67" s="179" t="e">
        <f t="shared" si="259"/>
        <v>#N/A</v>
      </c>
      <c r="EK67" s="179" t="e">
        <f t="shared" si="260"/>
        <v>#N/A</v>
      </c>
      <c r="EL67" s="179" t="e">
        <f t="shared" si="261"/>
        <v>#N/A</v>
      </c>
      <c r="EM67" s="179" t="e">
        <f t="shared" si="262"/>
        <v>#N/A</v>
      </c>
      <c r="EN67" s="179" t="e">
        <f t="shared" si="263"/>
        <v>#N/A</v>
      </c>
      <c r="EO67" s="179" t="e">
        <f t="shared" si="264"/>
        <v>#N/A</v>
      </c>
      <c r="EP67" s="179" t="e">
        <f t="shared" si="265"/>
        <v>#N/A</v>
      </c>
      <c r="EQ67" s="179" t="e">
        <f t="shared" si="266"/>
        <v>#N/A</v>
      </c>
      <c r="ER67" s="179" t="e">
        <f t="shared" si="267"/>
        <v>#N/A</v>
      </c>
      <c r="ES67" s="179" t="e">
        <f t="shared" si="268"/>
        <v>#N/A</v>
      </c>
      <c r="ET67" s="179" t="e">
        <f t="shared" si="269"/>
        <v>#N/A</v>
      </c>
      <c r="EU67" s="179" t="e">
        <f t="shared" si="270"/>
        <v>#N/A</v>
      </c>
      <c r="EV67" s="179" t="e">
        <f t="shared" si="271"/>
        <v>#N/A</v>
      </c>
      <c r="EW67" s="179" t="e">
        <f t="shared" si="272"/>
        <v>#N/A</v>
      </c>
      <c r="EX67" s="179" t="e">
        <f t="shared" si="273"/>
        <v>#N/A</v>
      </c>
      <c r="EY67" s="179" t="e">
        <f t="shared" si="274"/>
        <v>#N/A</v>
      </c>
      <c r="EZ67" s="179" t="e">
        <f t="shared" si="275"/>
        <v>#N/A</v>
      </c>
      <c r="FA67" s="179" t="e">
        <f t="shared" si="276"/>
        <v>#N/A</v>
      </c>
      <c r="FB67" s="179" t="e">
        <f t="shared" si="277"/>
        <v>#N/A</v>
      </c>
      <c r="FC67" s="179" t="e">
        <f t="shared" si="278"/>
        <v>#N/A</v>
      </c>
      <c r="FD67" s="179" t="e">
        <f t="shared" si="279"/>
        <v>#N/A</v>
      </c>
      <c r="FE67" s="179" t="e">
        <f t="shared" si="280"/>
        <v>#N/A</v>
      </c>
      <c r="FF67" s="179" t="e">
        <f t="shared" si="281"/>
        <v>#N/A</v>
      </c>
      <c r="FG67" s="179" t="e">
        <f t="shared" si="282"/>
        <v>#N/A</v>
      </c>
      <c r="FH67" s="179" t="e">
        <f t="shared" si="283"/>
        <v>#N/A</v>
      </c>
      <c r="FI67" s="179" t="e">
        <f t="shared" si="284"/>
        <v>#N/A</v>
      </c>
      <c r="FJ67" s="179" t="e">
        <f t="shared" si="285"/>
        <v>#N/A</v>
      </c>
      <c r="FK67" s="179" t="e">
        <f t="shared" si="286"/>
        <v>#N/A</v>
      </c>
      <c r="FL67" s="179" t="e">
        <f t="shared" si="287"/>
        <v>#N/A</v>
      </c>
      <c r="FM67" s="179" t="e">
        <f t="shared" si="288"/>
        <v>#N/A</v>
      </c>
      <c r="FN67" s="179" t="e">
        <f t="shared" si="289"/>
        <v>#N/A</v>
      </c>
      <c r="FO67" s="179" t="e">
        <f t="shared" si="290"/>
        <v>#N/A</v>
      </c>
      <c r="FP67" s="179" t="e">
        <f t="shared" si="291"/>
        <v>#N/A</v>
      </c>
      <c r="FQ67" s="179" t="e">
        <f t="shared" si="292"/>
        <v>#N/A</v>
      </c>
      <c r="FR67" s="179" t="e">
        <f t="shared" si="293"/>
        <v>#N/A</v>
      </c>
      <c r="FS67" s="179" t="e">
        <f t="shared" si="294"/>
        <v>#N/A</v>
      </c>
      <c r="FT67" s="179" t="e">
        <f t="shared" si="295"/>
        <v>#N/A</v>
      </c>
      <c r="FU67" s="179" t="e">
        <f t="shared" si="296"/>
        <v>#N/A</v>
      </c>
      <c r="FV67" s="179" t="e">
        <f t="shared" si="297"/>
        <v>#N/A</v>
      </c>
      <c r="FW67" s="179" t="e">
        <f t="shared" si="298"/>
        <v>#N/A</v>
      </c>
      <c r="FX67" s="179" t="e">
        <f t="shared" si="299"/>
        <v>#N/A</v>
      </c>
      <c r="FY67" s="179" t="e">
        <f t="shared" si="300"/>
        <v>#N/A</v>
      </c>
      <c r="FZ67" s="179" t="e">
        <f t="shared" si="301"/>
        <v>#N/A</v>
      </c>
      <c r="GA67" s="179" t="e">
        <f t="shared" si="302"/>
        <v>#N/A</v>
      </c>
      <c r="GB67" s="179" t="e">
        <f t="shared" si="303"/>
        <v>#N/A</v>
      </c>
      <c r="GC67" s="179" t="e">
        <f t="shared" si="304"/>
        <v>#N/A</v>
      </c>
      <c r="GD67" s="179" t="e">
        <f t="shared" si="305"/>
        <v>#N/A</v>
      </c>
      <c r="GE67" s="179" t="e">
        <f t="shared" si="306"/>
        <v>#N/A</v>
      </c>
      <c r="GF67" s="179" t="e">
        <f t="shared" si="307"/>
        <v>#N/A</v>
      </c>
      <c r="GG67" s="179" t="e">
        <f t="shared" si="308"/>
        <v>#N/A</v>
      </c>
      <c r="GH67" s="179" t="e">
        <f t="shared" si="309"/>
        <v>#N/A</v>
      </c>
      <c r="GI67" s="179" t="e">
        <f t="shared" si="310"/>
        <v>#N/A</v>
      </c>
      <c r="GJ67" s="179" t="e">
        <f t="shared" si="311"/>
        <v>#N/A</v>
      </c>
      <c r="GK67" s="179" t="e">
        <f t="shared" si="312"/>
        <v>#N/A</v>
      </c>
      <c r="GL67" s="179" t="e">
        <f t="shared" si="313"/>
        <v>#N/A</v>
      </c>
      <c r="GM67" s="179" t="e">
        <f t="shared" si="314"/>
        <v>#N/A</v>
      </c>
      <c r="GN67" s="179" t="e">
        <f t="shared" si="315"/>
        <v>#N/A</v>
      </c>
      <c r="GO67" s="179" t="e">
        <f t="shared" si="316"/>
        <v>#N/A</v>
      </c>
      <c r="GP67" s="179" t="e">
        <f t="shared" si="317"/>
        <v>#N/A</v>
      </c>
      <c r="GQ67" s="179" t="e">
        <f t="shared" si="318"/>
        <v>#N/A</v>
      </c>
      <c r="GR67" s="179" t="e">
        <f t="shared" si="319"/>
        <v>#N/A</v>
      </c>
      <c r="GS67" s="179" t="e">
        <f t="shared" si="320"/>
        <v>#N/A</v>
      </c>
      <c r="GT67" s="179" t="e">
        <f t="shared" si="321"/>
        <v>#N/A</v>
      </c>
      <c r="GU67" s="179" t="e">
        <f t="shared" si="322"/>
        <v>#N/A</v>
      </c>
      <c r="GV67" s="179" t="e">
        <f t="shared" si="323"/>
        <v>#N/A</v>
      </c>
      <c r="GW67" s="179" t="e">
        <f t="shared" si="324"/>
        <v>#N/A</v>
      </c>
      <c r="GX67" s="179" t="e">
        <f t="shared" si="325"/>
        <v>#N/A</v>
      </c>
      <c r="GY67" s="179" t="e">
        <f t="shared" si="326"/>
        <v>#N/A</v>
      </c>
      <c r="GZ67" s="179" t="e">
        <f t="shared" si="327"/>
        <v>#N/A</v>
      </c>
      <c r="HA67" s="179" t="e">
        <f t="shared" si="328"/>
        <v>#N/A</v>
      </c>
      <c r="HB67" s="179" t="e">
        <f t="shared" si="329"/>
        <v>#N/A</v>
      </c>
      <c r="HC67" s="179" t="e">
        <f t="shared" si="330"/>
        <v>#N/A</v>
      </c>
      <c r="HD67" s="179" t="e">
        <f t="shared" si="331"/>
        <v>#N/A</v>
      </c>
      <c r="HE67" s="179" t="e">
        <f t="shared" si="332"/>
        <v>#N/A</v>
      </c>
      <c r="HF67" s="179" t="e">
        <f t="shared" si="333"/>
        <v>#N/A</v>
      </c>
      <c r="HG67" s="179" t="e">
        <f t="shared" si="334"/>
        <v>#N/A</v>
      </c>
      <c r="HH67" s="179" t="e">
        <f t="shared" si="335"/>
        <v>#N/A</v>
      </c>
      <c r="HI67" s="179" t="e">
        <f t="shared" si="336"/>
        <v>#N/A</v>
      </c>
      <c r="HJ67" s="179" t="e">
        <f t="shared" si="337"/>
        <v>#N/A</v>
      </c>
      <c r="HK67" s="179" t="e">
        <f t="shared" si="338"/>
        <v>#N/A</v>
      </c>
      <c r="HL67" s="179" t="e">
        <f t="shared" si="339"/>
        <v>#N/A</v>
      </c>
      <c r="HM67" s="179" t="e">
        <f t="shared" si="340"/>
        <v>#N/A</v>
      </c>
      <c r="HN67" s="179" t="e">
        <f t="shared" si="341"/>
        <v>#N/A</v>
      </c>
      <c r="HO67" s="179" t="e">
        <f t="shared" si="342"/>
        <v>#N/A</v>
      </c>
    </row>
    <row r="68" spans="1:223" hidden="1" x14ac:dyDescent="0.25">
      <c r="A68" s="4">
        <v>65</v>
      </c>
      <c r="B68" s="103"/>
      <c r="C68" s="103"/>
      <c r="D68" s="103"/>
      <c r="E68" s="38" t="str">
        <f t="shared" si="8"/>
        <v/>
      </c>
      <c r="F68" s="38" t="str">
        <f t="shared" si="9"/>
        <v/>
      </c>
      <c r="G68" s="81" t="str">
        <f t="shared" si="10"/>
        <v/>
      </c>
      <c r="H68" s="24"/>
      <c r="I68" s="61"/>
      <c r="J68" s="82" t="str">
        <f>IF(AND(B68&gt;0,C68&gt;0,D68&gt;0,NOT(ISBLANK(H68))),(D68-B68)*VLOOKUP(H68,VLookups!$A$2:$B$8,2,FALSE),"")</f>
        <v/>
      </c>
      <c r="K68" s="83" t="str">
        <f t="shared" si="11"/>
        <v/>
      </c>
      <c r="L68" s="103"/>
      <c r="M68" s="34" t="str">
        <f>IF(AND(L68&gt;0,C68&gt;0,J68&gt;0,NOT(ISBLANK(H68))),ABS(VLOOKUP($L$1,VLookups!$A$38:$B$39,2,FALSE)-_xlfn.NORM.DIST(L68,G68,J68,TRUE)),"")</f>
        <v/>
      </c>
      <c r="N68" s="102" t="str">
        <f>IF(AND($B68&gt;0,$C68&gt;0,$D68&gt;0,NOT(ISBLANK($H68))),_xlfn.NORM.INV(ABS(VLOOKUP($L$1,VLookups!$A$38:$B$39,2,FALSE)-N$3),$G68,$J68),"")</f>
        <v/>
      </c>
      <c r="O68" s="101" t="str">
        <f>IF(AND($B68&gt;0,$C68&gt;0,$D68&gt;0,NOT(ISBLANK($H68))),_xlfn.NORM.INV(ABS(VLOOKUP($L$1,VLookups!$A$38:$B$39,2,FALSE)-O$3),$G68,$J68),"")</f>
        <v/>
      </c>
      <c r="P68" s="102" t="str">
        <f>IF(AND($B68&gt;0,$C68&gt;0,$D68&gt;0,NOT(ISBLANK($H68))),_xlfn.NORM.INV(ABS(VLOOKUP($L$1,VLookups!$A$38:$B$39,2,FALSE)-P$3),$G68,$J68),"")</f>
        <v/>
      </c>
      <c r="Q68" s="101" t="str">
        <f>IF(AND($B68&gt;0,$C68&gt;0,$D68&gt;0,NOT(ISBLANK($H68))),_xlfn.NORM.INV(ABS(VLOOKUP($L$1,VLookups!$A$38:$B$39,2,FALSE)-Q$3),$G68,$J68),"")</f>
        <v/>
      </c>
      <c r="R68" s="102" t="str">
        <f>IF(AND($B68&gt;0,$C68&gt;0,$D68&gt;0,NOT(ISBLANK($H68))),_xlfn.NORM.INV(ABS(VLOOKUP($L$1,VLookups!$A$38:$B$39,2,FALSE)-R$3),$G68,$J68),"")</f>
        <v/>
      </c>
      <c r="S68" s="101" t="str">
        <f>IF(AND($B68&gt;0,$C68&gt;0,$D68&gt;0,NOT(ISBLANK($H68))),_xlfn.NORM.INV(ABS(VLOOKUP($L$1,VLookups!$A$38:$B$39,2,FALSE)-S$3),$G68,$J68),"")</f>
        <v/>
      </c>
      <c r="T68" s="5"/>
      <c r="U68" s="178" t="str">
        <f t="shared" si="12"/>
        <v/>
      </c>
      <c r="V68" s="52" t="str">
        <f t="shared" si="353"/>
        <v/>
      </c>
      <c r="W68" s="52" t="str">
        <f t="shared" si="353"/>
        <v/>
      </c>
      <c r="X68" s="52" t="str">
        <f t="shared" si="353"/>
        <v/>
      </c>
      <c r="Y68" s="52" t="str">
        <f t="shared" si="353"/>
        <v/>
      </c>
      <c r="Z68" s="52" t="str">
        <f t="shared" si="353"/>
        <v/>
      </c>
      <c r="AA68" s="52" t="str">
        <f t="shared" si="353"/>
        <v/>
      </c>
      <c r="AB68" s="52" t="str">
        <f t="shared" si="353"/>
        <v/>
      </c>
      <c r="AC68" s="52" t="str">
        <f t="shared" si="353"/>
        <v/>
      </c>
      <c r="AD68" s="52" t="str">
        <f t="shared" si="353"/>
        <v/>
      </c>
      <c r="AE68" s="52" t="str">
        <f t="shared" si="353"/>
        <v/>
      </c>
      <c r="AF68" s="52" t="str">
        <f t="shared" si="353"/>
        <v/>
      </c>
      <c r="AG68" s="52" t="str">
        <f t="shared" si="353"/>
        <v/>
      </c>
      <c r="AH68" s="52" t="str">
        <f t="shared" si="353"/>
        <v/>
      </c>
      <c r="AI68" s="52" t="str">
        <f t="shared" si="353"/>
        <v/>
      </c>
      <c r="AJ68" s="52" t="str">
        <f t="shared" si="353"/>
        <v/>
      </c>
      <c r="AK68" s="52" t="str">
        <f t="shared" si="353"/>
        <v/>
      </c>
      <c r="AL68" s="52" t="str">
        <f t="shared" si="353"/>
        <v/>
      </c>
      <c r="AM68" s="52" t="str">
        <f t="shared" si="353"/>
        <v/>
      </c>
      <c r="AN68" s="52" t="str">
        <f t="shared" si="353"/>
        <v/>
      </c>
      <c r="AO68" s="52" t="str">
        <f t="shared" si="353"/>
        <v/>
      </c>
      <c r="AP68" s="52" t="str">
        <f t="shared" si="14"/>
        <v/>
      </c>
      <c r="AQ68" s="52" t="str">
        <f t="shared" si="358"/>
        <v/>
      </c>
      <c r="AR68" s="52" t="str">
        <f t="shared" si="358"/>
        <v/>
      </c>
      <c r="AS68" s="52" t="str">
        <f t="shared" si="358"/>
        <v/>
      </c>
      <c r="AT68" s="52" t="str">
        <f t="shared" si="358"/>
        <v/>
      </c>
      <c r="AU68" s="52" t="str">
        <f t="shared" si="358"/>
        <v/>
      </c>
      <c r="AV68" s="52" t="str">
        <f t="shared" si="358"/>
        <v/>
      </c>
      <c r="AW68" s="52" t="str">
        <f t="shared" si="358"/>
        <v/>
      </c>
      <c r="AX68" s="52" t="str">
        <f t="shared" si="358"/>
        <v/>
      </c>
      <c r="AY68" s="52" t="str">
        <f t="shared" si="358"/>
        <v/>
      </c>
      <c r="AZ68" s="52" t="str">
        <f t="shared" si="358"/>
        <v/>
      </c>
      <c r="BA68" s="52" t="str">
        <f t="shared" si="358"/>
        <v/>
      </c>
      <c r="BB68" s="52" t="str">
        <f t="shared" si="358"/>
        <v/>
      </c>
      <c r="BC68" s="52" t="str">
        <f t="shared" si="358"/>
        <v/>
      </c>
      <c r="BD68" s="52" t="str">
        <f t="shared" si="358"/>
        <v/>
      </c>
      <c r="BE68" s="52" t="str">
        <f t="shared" si="358"/>
        <v/>
      </c>
      <c r="BF68" s="52" t="str">
        <f t="shared" si="358"/>
        <v/>
      </c>
      <c r="BG68" s="52" t="str">
        <f t="shared" si="358"/>
        <v/>
      </c>
      <c r="BH68" s="52" t="str">
        <f t="shared" si="358"/>
        <v/>
      </c>
      <c r="BI68" s="52" t="str">
        <f t="shared" si="358"/>
        <v/>
      </c>
      <c r="BJ68" s="52" t="str">
        <f t="shared" si="358"/>
        <v/>
      </c>
      <c r="BK68" s="52" t="str">
        <f t="shared" si="358"/>
        <v/>
      </c>
      <c r="BL68" s="52" t="str">
        <f t="shared" si="358"/>
        <v/>
      </c>
      <c r="BM68" s="52" t="str">
        <f t="shared" si="358"/>
        <v/>
      </c>
      <c r="BN68" s="52" t="str">
        <f t="shared" si="358"/>
        <v/>
      </c>
      <c r="BO68" s="52" t="str">
        <f t="shared" si="358"/>
        <v/>
      </c>
      <c r="BP68" s="52" t="str">
        <f t="shared" si="358"/>
        <v/>
      </c>
      <c r="BQ68" s="52" t="str">
        <f t="shared" si="358"/>
        <v/>
      </c>
      <c r="BR68" s="52" t="str">
        <f t="shared" si="358"/>
        <v/>
      </c>
      <c r="BS68" s="52" t="str">
        <f t="shared" si="358"/>
        <v/>
      </c>
      <c r="BT68" s="52" t="str">
        <f t="shared" si="358"/>
        <v/>
      </c>
      <c r="BU68" s="52" t="str">
        <f t="shared" si="358"/>
        <v/>
      </c>
      <c r="BV68" s="52" t="str">
        <f t="shared" si="358"/>
        <v/>
      </c>
      <c r="BW68" s="52" t="str">
        <f t="shared" si="358"/>
        <v/>
      </c>
      <c r="BX68" s="52" t="str">
        <f t="shared" si="358"/>
        <v/>
      </c>
      <c r="BY68" s="52" t="str">
        <f t="shared" si="358"/>
        <v/>
      </c>
      <c r="BZ68" s="52" t="str">
        <f t="shared" si="358"/>
        <v/>
      </c>
      <c r="CA68" s="52" t="str">
        <f t="shared" si="358"/>
        <v/>
      </c>
      <c r="CB68" s="52" t="str">
        <f t="shared" si="358"/>
        <v/>
      </c>
      <c r="CC68" s="52" t="str">
        <f t="shared" si="358"/>
        <v/>
      </c>
      <c r="CD68" s="52" t="str">
        <f t="shared" si="358"/>
        <v/>
      </c>
      <c r="CE68" s="52" t="str">
        <f t="shared" si="358"/>
        <v/>
      </c>
      <c r="CF68" s="52" t="str">
        <f t="shared" si="358"/>
        <v/>
      </c>
      <c r="CG68" s="52" t="str">
        <f t="shared" si="358"/>
        <v/>
      </c>
      <c r="CH68" s="52" t="str">
        <f t="shared" si="358"/>
        <v/>
      </c>
      <c r="CI68" s="52" t="str">
        <f t="shared" si="358"/>
        <v/>
      </c>
      <c r="CJ68" s="52" t="str">
        <f t="shared" si="358"/>
        <v/>
      </c>
      <c r="CK68" s="52" t="str">
        <f t="shared" si="358"/>
        <v/>
      </c>
      <c r="CL68" s="52" t="str">
        <f t="shared" si="358"/>
        <v/>
      </c>
      <c r="CM68" s="52" t="str">
        <f t="shared" si="358"/>
        <v/>
      </c>
      <c r="CN68" s="52" t="str">
        <f t="shared" si="358"/>
        <v/>
      </c>
      <c r="CO68" s="52" t="str">
        <f t="shared" si="358"/>
        <v/>
      </c>
      <c r="CP68" s="52" t="str">
        <f t="shared" si="358"/>
        <v/>
      </c>
      <c r="CQ68" s="52" t="str">
        <f t="shared" si="358"/>
        <v/>
      </c>
      <c r="CR68" s="52" t="str">
        <f t="shared" si="358"/>
        <v/>
      </c>
      <c r="CS68" s="52" t="str">
        <f t="shared" si="358"/>
        <v/>
      </c>
      <c r="CT68" s="52" t="str">
        <f t="shared" si="358"/>
        <v/>
      </c>
      <c r="CU68" s="52" t="str">
        <f t="shared" si="358"/>
        <v/>
      </c>
      <c r="CV68" s="52" t="str">
        <f t="shared" si="358"/>
        <v/>
      </c>
      <c r="CW68" s="52" t="str">
        <f t="shared" si="358"/>
        <v/>
      </c>
      <c r="CX68" s="52" t="str">
        <f t="shared" si="358"/>
        <v/>
      </c>
      <c r="CY68" s="52" t="str">
        <f t="shared" si="358"/>
        <v/>
      </c>
      <c r="CZ68" s="52" t="str">
        <f t="shared" si="358"/>
        <v/>
      </c>
      <c r="DA68" s="52" t="str">
        <f t="shared" si="358"/>
        <v/>
      </c>
      <c r="DB68" s="52" t="str">
        <f t="shared" ref="DB68:DR83" si="360">IF(ISNONTEXT($U68),DA68+$U68,"")</f>
        <v/>
      </c>
      <c r="DC68" s="52" t="str">
        <f t="shared" si="360"/>
        <v/>
      </c>
      <c r="DD68" s="52" t="str">
        <f t="shared" si="360"/>
        <v/>
      </c>
      <c r="DE68" s="52" t="str">
        <f t="shared" si="360"/>
        <v/>
      </c>
      <c r="DF68" s="52" t="str">
        <f t="shared" si="360"/>
        <v/>
      </c>
      <c r="DG68" s="52" t="str">
        <f t="shared" si="360"/>
        <v/>
      </c>
      <c r="DH68" s="52" t="str">
        <f t="shared" si="360"/>
        <v/>
      </c>
      <c r="DI68" s="52" t="str">
        <f t="shared" si="360"/>
        <v/>
      </c>
      <c r="DJ68" s="52" t="str">
        <f t="shared" si="360"/>
        <v/>
      </c>
      <c r="DK68" s="52" t="str">
        <f t="shared" si="360"/>
        <v/>
      </c>
      <c r="DL68" s="52" t="str">
        <f t="shared" si="360"/>
        <v/>
      </c>
      <c r="DM68" s="52" t="str">
        <f t="shared" si="360"/>
        <v/>
      </c>
      <c r="DN68" s="52" t="str">
        <f t="shared" si="360"/>
        <v/>
      </c>
      <c r="DO68" s="52" t="str">
        <f t="shared" si="360"/>
        <v/>
      </c>
      <c r="DP68" s="52" t="str">
        <f t="shared" si="360"/>
        <v/>
      </c>
      <c r="DQ68" s="52" t="str">
        <f t="shared" si="360"/>
        <v/>
      </c>
      <c r="DR68" s="52" t="str">
        <f t="shared" si="360"/>
        <v/>
      </c>
      <c r="DS68" s="179" t="e">
        <f t="shared" si="242"/>
        <v>#N/A</v>
      </c>
      <c r="DT68" s="179" t="e">
        <f t="shared" si="243"/>
        <v>#N/A</v>
      </c>
      <c r="DU68" s="179" t="e">
        <f t="shared" si="244"/>
        <v>#N/A</v>
      </c>
      <c r="DV68" s="179" t="e">
        <f t="shared" si="245"/>
        <v>#N/A</v>
      </c>
      <c r="DW68" s="179" t="e">
        <f t="shared" si="246"/>
        <v>#N/A</v>
      </c>
      <c r="DX68" s="179" t="e">
        <f t="shared" si="247"/>
        <v>#N/A</v>
      </c>
      <c r="DY68" s="179" t="e">
        <f t="shared" si="248"/>
        <v>#N/A</v>
      </c>
      <c r="DZ68" s="179" t="e">
        <f t="shared" si="249"/>
        <v>#N/A</v>
      </c>
      <c r="EA68" s="179" t="e">
        <f t="shared" si="250"/>
        <v>#N/A</v>
      </c>
      <c r="EB68" s="179" t="e">
        <f t="shared" si="251"/>
        <v>#N/A</v>
      </c>
      <c r="EC68" s="179" t="e">
        <f t="shared" si="252"/>
        <v>#N/A</v>
      </c>
      <c r="ED68" s="179" t="e">
        <f t="shared" si="253"/>
        <v>#N/A</v>
      </c>
      <c r="EE68" s="179" t="e">
        <f t="shared" si="254"/>
        <v>#N/A</v>
      </c>
      <c r="EF68" s="179" t="e">
        <f t="shared" si="255"/>
        <v>#N/A</v>
      </c>
      <c r="EG68" s="179" t="e">
        <f t="shared" si="256"/>
        <v>#N/A</v>
      </c>
      <c r="EH68" s="179" t="e">
        <f t="shared" si="257"/>
        <v>#N/A</v>
      </c>
      <c r="EI68" s="179" t="e">
        <f t="shared" si="258"/>
        <v>#N/A</v>
      </c>
      <c r="EJ68" s="179" t="e">
        <f t="shared" si="259"/>
        <v>#N/A</v>
      </c>
      <c r="EK68" s="179" t="e">
        <f t="shared" si="260"/>
        <v>#N/A</v>
      </c>
      <c r="EL68" s="179" t="e">
        <f t="shared" si="261"/>
        <v>#N/A</v>
      </c>
      <c r="EM68" s="179" t="e">
        <f t="shared" si="262"/>
        <v>#N/A</v>
      </c>
      <c r="EN68" s="179" t="e">
        <f t="shared" si="263"/>
        <v>#N/A</v>
      </c>
      <c r="EO68" s="179" t="e">
        <f t="shared" si="264"/>
        <v>#N/A</v>
      </c>
      <c r="EP68" s="179" t="e">
        <f t="shared" si="265"/>
        <v>#N/A</v>
      </c>
      <c r="EQ68" s="179" t="e">
        <f t="shared" si="266"/>
        <v>#N/A</v>
      </c>
      <c r="ER68" s="179" t="e">
        <f t="shared" si="267"/>
        <v>#N/A</v>
      </c>
      <c r="ES68" s="179" t="e">
        <f t="shared" si="268"/>
        <v>#N/A</v>
      </c>
      <c r="ET68" s="179" t="e">
        <f t="shared" si="269"/>
        <v>#N/A</v>
      </c>
      <c r="EU68" s="179" t="e">
        <f t="shared" si="270"/>
        <v>#N/A</v>
      </c>
      <c r="EV68" s="179" t="e">
        <f t="shared" si="271"/>
        <v>#N/A</v>
      </c>
      <c r="EW68" s="179" t="e">
        <f t="shared" si="272"/>
        <v>#N/A</v>
      </c>
      <c r="EX68" s="179" t="e">
        <f t="shared" si="273"/>
        <v>#N/A</v>
      </c>
      <c r="EY68" s="179" t="e">
        <f t="shared" si="274"/>
        <v>#N/A</v>
      </c>
      <c r="EZ68" s="179" t="e">
        <f t="shared" si="275"/>
        <v>#N/A</v>
      </c>
      <c r="FA68" s="179" t="e">
        <f t="shared" si="276"/>
        <v>#N/A</v>
      </c>
      <c r="FB68" s="179" t="e">
        <f t="shared" si="277"/>
        <v>#N/A</v>
      </c>
      <c r="FC68" s="179" t="e">
        <f t="shared" si="278"/>
        <v>#N/A</v>
      </c>
      <c r="FD68" s="179" t="e">
        <f t="shared" si="279"/>
        <v>#N/A</v>
      </c>
      <c r="FE68" s="179" t="e">
        <f t="shared" si="280"/>
        <v>#N/A</v>
      </c>
      <c r="FF68" s="179" t="e">
        <f t="shared" si="281"/>
        <v>#N/A</v>
      </c>
      <c r="FG68" s="179" t="e">
        <f t="shared" si="282"/>
        <v>#N/A</v>
      </c>
      <c r="FH68" s="179" t="e">
        <f t="shared" si="283"/>
        <v>#N/A</v>
      </c>
      <c r="FI68" s="179" t="e">
        <f t="shared" si="284"/>
        <v>#N/A</v>
      </c>
      <c r="FJ68" s="179" t="e">
        <f t="shared" si="285"/>
        <v>#N/A</v>
      </c>
      <c r="FK68" s="179" t="e">
        <f t="shared" si="286"/>
        <v>#N/A</v>
      </c>
      <c r="FL68" s="179" t="e">
        <f t="shared" si="287"/>
        <v>#N/A</v>
      </c>
      <c r="FM68" s="179" t="e">
        <f t="shared" si="288"/>
        <v>#N/A</v>
      </c>
      <c r="FN68" s="179" t="e">
        <f t="shared" si="289"/>
        <v>#N/A</v>
      </c>
      <c r="FO68" s="179" t="e">
        <f t="shared" si="290"/>
        <v>#N/A</v>
      </c>
      <c r="FP68" s="179" t="e">
        <f t="shared" si="291"/>
        <v>#N/A</v>
      </c>
      <c r="FQ68" s="179" t="e">
        <f t="shared" si="292"/>
        <v>#N/A</v>
      </c>
      <c r="FR68" s="179" t="e">
        <f t="shared" si="293"/>
        <v>#N/A</v>
      </c>
      <c r="FS68" s="179" t="e">
        <f t="shared" si="294"/>
        <v>#N/A</v>
      </c>
      <c r="FT68" s="179" t="e">
        <f t="shared" si="295"/>
        <v>#N/A</v>
      </c>
      <c r="FU68" s="179" t="e">
        <f t="shared" si="296"/>
        <v>#N/A</v>
      </c>
      <c r="FV68" s="179" t="e">
        <f t="shared" si="297"/>
        <v>#N/A</v>
      </c>
      <c r="FW68" s="179" t="e">
        <f t="shared" si="298"/>
        <v>#N/A</v>
      </c>
      <c r="FX68" s="179" t="e">
        <f t="shared" si="299"/>
        <v>#N/A</v>
      </c>
      <c r="FY68" s="179" t="e">
        <f t="shared" si="300"/>
        <v>#N/A</v>
      </c>
      <c r="FZ68" s="179" t="e">
        <f t="shared" si="301"/>
        <v>#N/A</v>
      </c>
      <c r="GA68" s="179" t="e">
        <f t="shared" si="302"/>
        <v>#N/A</v>
      </c>
      <c r="GB68" s="179" t="e">
        <f t="shared" si="303"/>
        <v>#N/A</v>
      </c>
      <c r="GC68" s="179" t="e">
        <f t="shared" si="304"/>
        <v>#N/A</v>
      </c>
      <c r="GD68" s="179" t="e">
        <f t="shared" si="305"/>
        <v>#N/A</v>
      </c>
      <c r="GE68" s="179" t="e">
        <f t="shared" si="306"/>
        <v>#N/A</v>
      </c>
      <c r="GF68" s="179" t="e">
        <f t="shared" si="307"/>
        <v>#N/A</v>
      </c>
      <c r="GG68" s="179" t="e">
        <f t="shared" si="308"/>
        <v>#N/A</v>
      </c>
      <c r="GH68" s="179" t="e">
        <f t="shared" si="309"/>
        <v>#N/A</v>
      </c>
      <c r="GI68" s="179" t="e">
        <f t="shared" si="310"/>
        <v>#N/A</v>
      </c>
      <c r="GJ68" s="179" t="e">
        <f t="shared" si="311"/>
        <v>#N/A</v>
      </c>
      <c r="GK68" s="179" t="e">
        <f t="shared" si="312"/>
        <v>#N/A</v>
      </c>
      <c r="GL68" s="179" t="e">
        <f t="shared" si="313"/>
        <v>#N/A</v>
      </c>
      <c r="GM68" s="179" t="e">
        <f t="shared" si="314"/>
        <v>#N/A</v>
      </c>
      <c r="GN68" s="179" t="e">
        <f t="shared" si="315"/>
        <v>#N/A</v>
      </c>
      <c r="GO68" s="179" t="e">
        <f t="shared" si="316"/>
        <v>#N/A</v>
      </c>
      <c r="GP68" s="179" t="e">
        <f t="shared" si="317"/>
        <v>#N/A</v>
      </c>
      <c r="GQ68" s="179" t="e">
        <f t="shared" si="318"/>
        <v>#N/A</v>
      </c>
      <c r="GR68" s="179" t="e">
        <f t="shared" si="319"/>
        <v>#N/A</v>
      </c>
      <c r="GS68" s="179" t="e">
        <f t="shared" si="320"/>
        <v>#N/A</v>
      </c>
      <c r="GT68" s="179" t="e">
        <f t="shared" si="321"/>
        <v>#N/A</v>
      </c>
      <c r="GU68" s="179" t="e">
        <f t="shared" si="322"/>
        <v>#N/A</v>
      </c>
      <c r="GV68" s="179" t="e">
        <f t="shared" si="323"/>
        <v>#N/A</v>
      </c>
      <c r="GW68" s="179" t="e">
        <f t="shared" si="324"/>
        <v>#N/A</v>
      </c>
      <c r="GX68" s="179" t="e">
        <f t="shared" si="325"/>
        <v>#N/A</v>
      </c>
      <c r="GY68" s="179" t="e">
        <f t="shared" si="326"/>
        <v>#N/A</v>
      </c>
      <c r="GZ68" s="179" t="e">
        <f t="shared" si="327"/>
        <v>#N/A</v>
      </c>
      <c r="HA68" s="179" t="e">
        <f t="shared" si="328"/>
        <v>#N/A</v>
      </c>
      <c r="HB68" s="179" t="e">
        <f t="shared" si="329"/>
        <v>#N/A</v>
      </c>
      <c r="HC68" s="179" t="e">
        <f t="shared" si="330"/>
        <v>#N/A</v>
      </c>
      <c r="HD68" s="179" t="e">
        <f t="shared" si="331"/>
        <v>#N/A</v>
      </c>
      <c r="HE68" s="179" t="e">
        <f t="shared" si="332"/>
        <v>#N/A</v>
      </c>
      <c r="HF68" s="179" t="e">
        <f t="shared" si="333"/>
        <v>#N/A</v>
      </c>
      <c r="HG68" s="179" t="e">
        <f t="shared" si="334"/>
        <v>#N/A</v>
      </c>
      <c r="HH68" s="179" t="e">
        <f t="shared" si="335"/>
        <v>#N/A</v>
      </c>
      <c r="HI68" s="179" t="e">
        <f t="shared" si="336"/>
        <v>#N/A</v>
      </c>
      <c r="HJ68" s="179" t="e">
        <f t="shared" si="337"/>
        <v>#N/A</v>
      </c>
      <c r="HK68" s="179" t="e">
        <f t="shared" si="338"/>
        <v>#N/A</v>
      </c>
      <c r="HL68" s="179" t="e">
        <f t="shared" si="339"/>
        <v>#N/A</v>
      </c>
      <c r="HM68" s="179" t="e">
        <f t="shared" si="340"/>
        <v>#N/A</v>
      </c>
      <c r="HN68" s="179" t="e">
        <f t="shared" si="341"/>
        <v>#N/A</v>
      </c>
      <c r="HO68" s="179" t="e">
        <f t="shared" si="342"/>
        <v>#N/A</v>
      </c>
    </row>
    <row r="69" spans="1:223" hidden="1" x14ac:dyDescent="0.25">
      <c r="A69" s="4">
        <v>66</v>
      </c>
      <c r="B69" s="103"/>
      <c r="C69" s="103"/>
      <c r="D69" s="103"/>
      <c r="E69" s="38" t="str">
        <f t="shared" ref="E69:E103" si="361">IF(OR(ISBLANK(C69),ISBLANK(D69),ISBLANK(B69)),"",IF(AND(B69&gt;0,C69&gt;0,D69&gt;0),IF(C69&gt;B69,IF(D69&gt;C69,1,-1),-1)))</f>
        <v/>
      </c>
      <c r="F69" s="38" t="str">
        <f t="shared" ref="F69:F103" si="362">IF(OR(ISBLANK(B69),ISBLANK(C69),ISBLANK(D69)),"",IFERROR(MIN(C69-B69,D69-C69)/MAX(C69-B69,D69-C69),""))</f>
        <v/>
      </c>
      <c r="G69" s="81" t="str">
        <f t="shared" ref="G69:G103" si="363">IF(AND(B69&gt;0,C69&gt;0,D69&gt;0),(B69+(4*C69)+D69)/6,"")</f>
        <v/>
      </c>
      <c r="H69" s="24"/>
      <c r="I69" s="61"/>
      <c r="J69" s="82" t="str">
        <f>IF(AND(B69&gt;0,C69&gt;0,D69&gt;0,NOT(ISBLANK(H69))),(D69-B69)*VLOOKUP(H69,VLookups!$A$2:$B$8,2,FALSE),"")</f>
        <v/>
      </c>
      <c r="K69" s="83" t="str">
        <f t="shared" ref="K69:K103" si="364">IF(J69="","",J69^2)</f>
        <v/>
      </c>
      <c r="L69" s="103"/>
      <c r="M69" s="34" t="str">
        <f>IF(AND(L69&gt;0,C69&gt;0,J69&gt;0,NOT(ISBLANK(H69))),ABS(VLOOKUP($L$1,VLookups!$A$38:$B$39,2,FALSE)-_xlfn.NORM.DIST(L69,G69,J69,TRUE)),"")</f>
        <v/>
      </c>
      <c r="N69" s="102" t="str">
        <f>IF(AND($B69&gt;0,$C69&gt;0,$D69&gt;0,NOT(ISBLANK($H69))),_xlfn.NORM.INV(ABS(VLOOKUP($L$1,VLookups!$A$38:$B$39,2,FALSE)-N$3),$G69,$J69),"")</f>
        <v/>
      </c>
      <c r="O69" s="101" t="str">
        <f>IF(AND($B69&gt;0,$C69&gt;0,$D69&gt;0,NOT(ISBLANK($H69))),_xlfn.NORM.INV(ABS(VLOOKUP($L$1,VLookups!$A$38:$B$39,2,FALSE)-O$3),$G69,$J69),"")</f>
        <v/>
      </c>
      <c r="P69" s="102" t="str">
        <f>IF(AND($B69&gt;0,$C69&gt;0,$D69&gt;0,NOT(ISBLANK($H69))),_xlfn.NORM.INV(ABS(VLOOKUP($L$1,VLookups!$A$38:$B$39,2,FALSE)-P$3),$G69,$J69),"")</f>
        <v/>
      </c>
      <c r="Q69" s="101" t="str">
        <f>IF(AND($B69&gt;0,$C69&gt;0,$D69&gt;0,NOT(ISBLANK($H69))),_xlfn.NORM.INV(ABS(VLOOKUP($L$1,VLookups!$A$38:$B$39,2,FALSE)-Q$3),$G69,$J69),"")</f>
        <v/>
      </c>
      <c r="R69" s="102" t="str">
        <f>IF(AND($B69&gt;0,$C69&gt;0,$D69&gt;0,NOT(ISBLANK($H69))),_xlfn.NORM.INV(ABS(VLOOKUP($L$1,VLookups!$A$38:$B$39,2,FALSE)-R$3),$G69,$J69),"")</f>
        <v/>
      </c>
      <c r="S69" s="101" t="str">
        <f>IF(AND($B69&gt;0,$C69&gt;0,$D69&gt;0,NOT(ISBLANK($H69))),_xlfn.NORM.INV(ABS(VLOOKUP($L$1,VLookups!$A$38:$B$39,2,FALSE)-S$3),$G69,$J69),"")</f>
        <v/>
      </c>
      <c r="T69" s="5"/>
      <c r="U69" s="178" t="str">
        <f t="shared" ref="U69:U103" si="365">IF(AND(B69&gt;0,C69&gt;0,D69&gt;0),ABS(B69-D69)/60,"")</f>
        <v/>
      </c>
      <c r="V69" s="52" t="str">
        <f t="shared" si="353"/>
        <v/>
      </c>
      <c r="W69" s="52" t="str">
        <f t="shared" si="353"/>
        <v/>
      </c>
      <c r="X69" s="52" t="str">
        <f t="shared" si="353"/>
        <v/>
      </c>
      <c r="Y69" s="52" t="str">
        <f t="shared" si="353"/>
        <v/>
      </c>
      <c r="Z69" s="52" t="str">
        <f t="shared" si="353"/>
        <v/>
      </c>
      <c r="AA69" s="52" t="str">
        <f t="shared" si="353"/>
        <v/>
      </c>
      <c r="AB69" s="52" t="str">
        <f t="shared" si="353"/>
        <v/>
      </c>
      <c r="AC69" s="52" t="str">
        <f t="shared" si="353"/>
        <v/>
      </c>
      <c r="AD69" s="52" t="str">
        <f t="shared" si="353"/>
        <v/>
      </c>
      <c r="AE69" s="52" t="str">
        <f t="shared" si="353"/>
        <v/>
      </c>
      <c r="AF69" s="52" t="str">
        <f t="shared" si="353"/>
        <v/>
      </c>
      <c r="AG69" s="52" t="str">
        <f t="shared" si="353"/>
        <v/>
      </c>
      <c r="AH69" s="52" t="str">
        <f t="shared" si="353"/>
        <v/>
      </c>
      <c r="AI69" s="52" t="str">
        <f t="shared" si="353"/>
        <v/>
      </c>
      <c r="AJ69" s="52" t="str">
        <f t="shared" si="353"/>
        <v/>
      </c>
      <c r="AK69" s="52" t="str">
        <f t="shared" ref="AK69:AO69" si="366">IF(ISNONTEXT($U69),AL69-$U69,"")</f>
        <v/>
      </c>
      <c r="AL69" s="52" t="str">
        <f t="shared" si="366"/>
        <v/>
      </c>
      <c r="AM69" s="52" t="str">
        <f t="shared" si="366"/>
        <v/>
      </c>
      <c r="AN69" s="52" t="str">
        <f t="shared" si="366"/>
        <v/>
      </c>
      <c r="AO69" s="52" t="str">
        <f t="shared" si="366"/>
        <v/>
      </c>
      <c r="AP69" s="52" t="str">
        <f t="shared" ref="AP69:AP103" si="367">IF(ISNONTEXT($U69),$B69,"")</f>
        <v/>
      </c>
      <c r="AQ69" s="52" t="str">
        <f t="shared" ref="AQ69:DB72" si="368">IF(ISNONTEXT($U69),AP69+$U69,"")</f>
        <v/>
      </c>
      <c r="AR69" s="52" t="str">
        <f t="shared" si="368"/>
        <v/>
      </c>
      <c r="AS69" s="52" t="str">
        <f t="shared" si="368"/>
        <v/>
      </c>
      <c r="AT69" s="52" t="str">
        <f t="shared" si="368"/>
        <v/>
      </c>
      <c r="AU69" s="52" t="str">
        <f t="shared" si="368"/>
        <v/>
      </c>
      <c r="AV69" s="52" t="str">
        <f t="shared" si="368"/>
        <v/>
      </c>
      <c r="AW69" s="52" t="str">
        <f t="shared" si="368"/>
        <v/>
      </c>
      <c r="AX69" s="52" t="str">
        <f t="shared" si="368"/>
        <v/>
      </c>
      <c r="AY69" s="52" t="str">
        <f t="shared" si="368"/>
        <v/>
      </c>
      <c r="AZ69" s="52" t="str">
        <f t="shared" si="368"/>
        <v/>
      </c>
      <c r="BA69" s="52" t="str">
        <f t="shared" si="368"/>
        <v/>
      </c>
      <c r="BB69" s="52" t="str">
        <f t="shared" si="368"/>
        <v/>
      </c>
      <c r="BC69" s="52" t="str">
        <f t="shared" si="368"/>
        <v/>
      </c>
      <c r="BD69" s="52" t="str">
        <f t="shared" si="368"/>
        <v/>
      </c>
      <c r="BE69" s="52" t="str">
        <f t="shared" si="368"/>
        <v/>
      </c>
      <c r="BF69" s="52" t="str">
        <f t="shared" si="368"/>
        <v/>
      </c>
      <c r="BG69" s="52" t="str">
        <f t="shared" si="368"/>
        <v/>
      </c>
      <c r="BH69" s="52" t="str">
        <f t="shared" si="368"/>
        <v/>
      </c>
      <c r="BI69" s="52" t="str">
        <f t="shared" si="368"/>
        <v/>
      </c>
      <c r="BJ69" s="52" t="str">
        <f t="shared" si="368"/>
        <v/>
      </c>
      <c r="BK69" s="52" t="str">
        <f t="shared" si="368"/>
        <v/>
      </c>
      <c r="BL69" s="52" t="str">
        <f t="shared" si="368"/>
        <v/>
      </c>
      <c r="BM69" s="52" t="str">
        <f t="shared" si="368"/>
        <v/>
      </c>
      <c r="BN69" s="52" t="str">
        <f t="shared" si="368"/>
        <v/>
      </c>
      <c r="BO69" s="52" t="str">
        <f t="shared" si="368"/>
        <v/>
      </c>
      <c r="BP69" s="52" t="str">
        <f t="shared" si="368"/>
        <v/>
      </c>
      <c r="BQ69" s="52" t="str">
        <f t="shared" si="368"/>
        <v/>
      </c>
      <c r="BR69" s="52" t="str">
        <f t="shared" si="368"/>
        <v/>
      </c>
      <c r="BS69" s="52" t="str">
        <f t="shared" si="368"/>
        <v/>
      </c>
      <c r="BT69" s="52" t="str">
        <f t="shared" si="368"/>
        <v/>
      </c>
      <c r="BU69" s="52" t="str">
        <f t="shared" si="368"/>
        <v/>
      </c>
      <c r="BV69" s="52" t="str">
        <f t="shared" si="368"/>
        <v/>
      </c>
      <c r="BW69" s="52" t="str">
        <f t="shared" si="368"/>
        <v/>
      </c>
      <c r="BX69" s="52" t="str">
        <f t="shared" si="368"/>
        <v/>
      </c>
      <c r="BY69" s="52" t="str">
        <f t="shared" si="368"/>
        <v/>
      </c>
      <c r="BZ69" s="52" t="str">
        <f t="shared" si="368"/>
        <v/>
      </c>
      <c r="CA69" s="52" t="str">
        <f t="shared" si="368"/>
        <v/>
      </c>
      <c r="CB69" s="52" t="str">
        <f t="shared" si="368"/>
        <v/>
      </c>
      <c r="CC69" s="52" t="str">
        <f t="shared" si="368"/>
        <v/>
      </c>
      <c r="CD69" s="52" t="str">
        <f t="shared" si="368"/>
        <v/>
      </c>
      <c r="CE69" s="52" t="str">
        <f t="shared" si="368"/>
        <v/>
      </c>
      <c r="CF69" s="52" t="str">
        <f t="shared" si="368"/>
        <v/>
      </c>
      <c r="CG69" s="52" t="str">
        <f t="shared" si="368"/>
        <v/>
      </c>
      <c r="CH69" s="52" t="str">
        <f t="shared" si="368"/>
        <v/>
      </c>
      <c r="CI69" s="52" t="str">
        <f t="shared" si="368"/>
        <v/>
      </c>
      <c r="CJ69" s="52" t="str">
        <f t="shared" si="368"/>
        <v/>
      </c>
      <c r="CK69" s="52" t="str">
        <f t="shared" si="368"/>
        <v/>
      </c>
      <c r="CL69" s="52" t="str">
        <f t="shared" si="368"/>
        <v/>
      </c>
      <c r="CM69" s="52" t="str">
        <f t="shared" si="368"/>
        <v/>
      </c>
      <c r="CN69" s="52" t="str">
        <f t="shared" si="368"/>
        <v/>
      </c>
      <c r="CO69" s="52" t="str">
        <f t="shared" si="368"/>
        <v/>
      </c>
      <c r="CP69" s="52" t="str">
        <f t="shared" si="368"/>
        <v/>
      </c>
      <c r="CQ69" s="52" t="str">
        <f t="shared" si="368"/>
        <v/>
      </c>
      <c r="CR69" s="52" t="str">
        <f t="shared" si="368"/>
        <v/>
      </c>
      <c r="CS69" s="52" t="str">
        <f t="shared" si="368"/>
        <v/>
      </c>
      <c r="CT69" s="52" t="str">
        <f t="shared" si="368"/>
        <v/>
      </c>
      <c r="CU69" s="52" t="str">
        <f t="shared" si="368"/>
        <v/>
      </c>
      <c r="CV69" s="52" t="str">
        <f t="shared" si="368"/>
        <v/>
      </c>
      <c r="CW69" s="52" t="str">
        <f t="shared" si="368"/>
        <v/>
      </c>
      <c r="CX69" s="52" t="str">
        <f t="shared" si="368"/>
        <v/>
      </c>
      <c r="CY69" s="52" t="str">
        <f t="shared" si="368"/>
        <v/>
      </c>
      <c r="CZ69" s="52" t="str">
        <f t="shared" si="368"/>
        <v/>
      </c>
      <c r="DA69" s="52" t="str">
        <f t="shared" si="368"/>
        <v/>
      </c>
      <c r="DB69" s="52" t="str">
        <f t="shared" si="368"/>
        <v/>
      </c>
      <c r="DC69" s="52" t="str">
        <f t="shared" si="360"/>
        <v/>
      </c>
      <c r="DD69" s="52" t="str">
        <f t="shared" si="360"/>
        <v/>
      </c>
      <c r="DE69" s="52" t="str">
        <f t="shared" si="360"/>
        <v/>
      </c>
      <c r="DF69" s="52" t="str">
        <f t="shared" si="360"/>
        <v/>
      </c>
      <c r="DG69" s="52" t="str">
        <f t="shared" si="360"/>
        <v/>
      </c>
      <c r="DH69" s="52" t="str">
        <f t="shared" si="360"/>
        <v/>
      </c>
      <c r="DI69" s="52" t="str">
        <f t="shared" si="360"/>
        <v/>
      </c>
      <c r="DJ69" s="52" t="str">
        <f t="shared" si="360"/>
        <v/>
      </c>
      <c r="DK69" s="52" t="str">
        <f t="shared" si="360"/>
        <v/>
      </c>
      <c r="DL69" s="52" t="str">
        <f t="shared" si="360"/>
        <v/>
      </c>
      <c r="DM69" s="52" t="str">
        <f t="shared" si="360"/>
        <v/>
      </c>
      <c r="DN69" s="52" t="str">
        <f t="shared" si="360"/>
        <v/>
      </c>
      <c r="DO69" s="52" t="str">
        <f t="shared" si="360"/>
        <v/>
      </c>
      <c r="DP69" s="52" t="str">
        <f t="shared" si="360"/>
        <v/>
      </c>
      <c r="DQ69" s="52" t="str">
        <f t="shared" si="360"/>
        <v/>
      </c>
      <c r="DR69" s="52" t="str">
        <f t="shared" si="360"/>
        <v/>
      </c>
      <c r="DS69" s="179" t="e">
        <f t="shared" si="242"/>
        <v>#N/A</v>
      </c>
      <c r="DT69" s="179" t="e">
        <f t="shared" si="243"/>
        <v>#N/A</v>
      </c>
      <c r="DU69" s="179" t="e">
        <f t="shared" si="244"/>
        <v>#N/A</v>
      </c>
      <c r="DV69" s="179" t="e">
        <f t="shared" si="245"/>
        <v>#N/A</v>
      </c>
      <c r="DW69" s="179" t="e">
        <f t="shared" si="246"/>
        <v>#N/A</v>
      </c>
      <c r="DX69" s="179" t="e">
        <f t="shared" si="247"/>
        <v>#N/A</v>
      </c>
      <c r="DY69" s="179" t="e">
        <f t="shared" si="248"/>
        <v>#N/A</v>
      </c>
      <c r="DZ69" s="179" t="e">
        <f t="shared" si="249"/>
        <v>#N/A</v>
      </c>
      <c r="EA69" s="179" t="e">
        <f t="shared" si="250"/>
        <v>#N/A</v>
      </c>
      <c r="EB69" s="179" t="e">
        <f t="shared" si="251"/>
        <v>#N/A</v>
      </c>
      <c r="EC69" s="179" t="e">
        <f t="shared" si="252"/>
        <v>#N/A</v>
      </c>
      <c r="ED69" s="179" t="e">
        <f t="shared" si="253"/>
        <v>#N/A</v>
      </c>
      <c r="EE69" s="179" t="e">
        <f t="shared" si="254"/>
        <v>#N/A</v>
      </c>
      <c r="EF69" s="179" t="e">
        <f t="shared" si="255"/>
        <v>#N/A</v>
      </c>
      <c r="EG69" s="179" t="e">
        <f t="shared" si="256"/>
        <v>#N/A</v>
      </c>
      <c r="EH69" s="179" t="e">
        <f t="shared" si="257"/>
        <v>#N/A</v>
      </c>
      <c r="EI69" s="179" t="e">
        <f t="shared" si="258"/>
        <v>#N/A</v>
      </c>
      <c r="EJ69" s="179" t="e">
        <f t="shared" si="259"/>
        <v>#N/A</v>
      </c>
      <c r="EK69" s="179" t="e">
        <f t="shared" si="260"/>
        <v>#N/A</v>
      </c>
      <c r="EL69" s="179" t="e">
        <f t="shared" si="261"/>
        <v>#N/A</v>
      </c>
      <c r="EM69" s="179" t="e">
        <f t="shared" si="262"/>
        <v>#N/A</v>
      </c>
      <c r="EN69" s="179" t="e">
        <f t="shared" si="263"/>
        <v>#N/A</v>
      </c>
      <c r="EO69" s="179" t="e">
        <f t="shared" si="264"/>
        <v>#N/A</v>
      </c>
      <c r="EP69" s="179" t="e">
        <f t="shared" si="265"/>
        <v>#N/A</v>
      </c>
      <c r="EQ69" s="179" t="e">
        <f t="shared" si="266"/>
        <v>#N/A</v>
      </c>
      <c r="ER69" s="179" t="e">
        <f t="shared" si="267"/>
        <v>#N/A</v>
      </c>
      <c r="ES69" s="179" t="e">
        <f t="shared" si="268"/>
        <v>#N/A</v>
      </c>
      <c r="ET69" s="179" t="e">
        <f t="shared" si="269"/>
        <v>#N/A</v>
      </c>
      <c r="EU69" s="179" t="e">
        <f t="shared" si="270"/>
        <v>#N/A</v>
      </c>
      <c r="EV69" s="179" t="e">
        <f t="shared" si="271"/>
        <v>#N/A</v>
      </c>
      <c r="EW69" s="179" t="e">
        <f t="shared" si="272"/>
        <v>#N/A</v>
      </c>
      <c r="EX69" s="179" t="e">
        <f t="shared" si="273"/>
        <v>#N/A</v>
      </c>
      <c r="EY69" s="179" t="e">
        <f t="shared" si="274"/>
        <v>#N/A</v>
      </c>
      <c r="EZ69" s="179" t="e">
        <f t="shared" si="275"/>
        <v>#N/A</v>
      </c>
      <c r="FA69" s="179" t="e">
        <f t="shared" si="276"/>
        <v>#N/A</v>
      </c>
      <c r="FB69" s="179" t="e">
        <f t="shared" si="277"/>
        <v>#N/A</v>
      </c>
      <c r="FC69" s="179" t="e">
        <f t="shared" si="278"/>
        <v>#N/A</v>
      </c>
      <c r="FD69" s="179" t="e">
        <f t="shared" si="279"/>
        <v>#N/A</v>
      </c>
      <c r="FE69" s="179" t="e">
        <f t="shared" si="280"/>
        <v>#N/A</v>
      </c>
      <c r="FF69" s="179" t="e">
        <f t="shared" si="281"/>
        <v>#N/A</v>
      </c>
      <c r="FG69" s="179" t="e">
        <f t="shared" si="282"/>
        <v>#N/A</v>
      </c>
      <c r="FH69" s="179" t="e">
        <f t="shared" si="283"/>
        <v>#N/A</v>
      </c>
      <c r="FI69" s="179" t="e">
        <f t="shared" si="284"/>
        <v>#N/A</v>
      </c>
      <c r="FJ69" s="179" t="e">
        <f t="shared" si="285"/>
        <v>#N/A</v>
      </c>
      <c r="FK69" s="179" t="e">
        <f t="shared" si="286"/>
        <v>#N/A</v>
      </c>
      <c r="FL69" s="179" t="e">
        <f t="shared" si="287"/>
        <v>#N/A</v>
      </c>
      <c r="FM69" s="179" t="e">
        <f t="shared" si="288"/>
        <v>#N/A</v>
      </c>
      <c r="FN69" s="179" t="e">
        <f t="shared" si="289"/>
        <v>#N/A</v>
      </c>
      <c r="FO69" s="179" t="e">
        <f t="shared" si="290"/>
        <v>#N/A</v>
      </c>
      <c r="FP69" s="179" t="e">
        <f t="shared" si="291"/>
        <v>#N/A</v>
      </c>
      <c r="FQ69" s="179" t="e">
        <f t="shared" si="292"/>
        <v>#N/A</v>
      </c>
      <c r="FR69" s="179" t="e">
        <f t="shared" si="293"/>
        <v>#N/A</v>
      </c>
      <c r="FS69" s="179" t="e">
        <f t="shared" si="294"/>
        <v>#N/A</v>
      </c>
      <c r="FT69" s="179" t="e">
        <f t="shared" si="295"/>
        <v>#N/A</v>
      </c>
      <c r="FU69" s="179" t="e">
        <f t="shared" si="296"/>
        <v>#N/A</v>
      </c>
      <c r="FV69" s="179" t="e">
        <f t="shared" si="297"/>
        <v>#N/A</v>
      </c>
      <c r="FW69" s="179" t="e">
        <f t="shared" si="298"/>
        <v>#N/A</v>
      </c>
      <c r="FX69" s="179" t="e">
        <f t="shared" si="299"/>
        <v>#N/A</v>
      </c>
      <c r="FY69" s="179" t="e">
        <f t="shared" si="300"/>
        <v>#N/A</v>
      </c>
      <c r="FZ69" s="179" t="e">
        <f t="shared" si="301"/>
        <v>#N/A</v>
      </c>
      <c r="GA69" s="179" t="e">
        <f t="shared" si="302"/>
        <v>#N/A</v>
      </c>
      <c r="GB69" s="179" t="e">
        <f t="shared" si="303"/>
        <v>#N/A</v>
      </c>
      <c r="GC69" s="179" t="e">
        <f t="shared" si="304"/>
        <v>#N/A</v>
      </c>
      <c r="GD69" s="179" t="e">
        <f t="shared" si="305"/>
        <v>#N/A</v>
      </c>
      <c r="GE69" s="179" t="e">
        <f t="shared" si="306"/>
        <v>#N/A</v>
      </c>
      <c r="GF69" s="179" t="e">
        <f t="shared" si="307"/>
        <v>#N/A</v>
      </c>
      <c r="GG69" s="179" t="e">
        <f t="shared" si="308"/>
        <v>#N/A</v>
      </c>
      <c r="GH69" s="179" t="e">
        <f t="shared" si="309"/>
        <v>#N/A</v>
      </c>
      <c r="GI69" s="179" t="e">
        <f t="shared" si="310"/>
        <v>#N/A</v>
      </c>
      <c r="GJ69" s="179" t="e">
        <f t="shared" si="311"/>
        <v>#N/A</v>
      </c>
      <c r="GK69" s="179" t="e">
        <f t="shared" si="312"/>
        <v>#N/A</v>
      </c>
      <c r="GL69" s="179" t="e">
        <f t="shared" si="313"/>
        <v>#N/A</v>
      </c>
      <c r="GM69" s="179" t="e">
        <f t="shared" si="314"/>
        <v>#N/A</v>
      </c>
      <c r="GN69" s="179" t="e">
        <f t="shared" si="315"/>
        <v>#N/A</v>
      </c>
      <c r="GO69" s="179" t="e">
        <f t="shared" si="316"/>
        <v>#N/A</v>
      </c>
      <c r="GP69" s="179" t="e">
        <f t="shared" si="317"/>
        <v>#N/A</v>
      </c>
      <c r="GQ69" s="179" t="e">
        <f t="shared" si="318"/>
        <v>#N/A</v>
      </c>
      <c r="GR69" s="179" t="e">
        <f t="shared" si="319"/>
        <v>#N/A</v>
      </c>
      <c r="GS69" s="179" t="e">
        <f t="shared" si="320"/>
        <v>#N/A</v>
      </c>
      <c r="GT69" s="179" t="e">
        <f t="shared" si="321"/>
        <v>#N/A</v>
      </c>
      <c r="GU69" s="179" t="e">
        <f t="shared" si="322"/>
        <v>#N/A</v>
      </c>
      <c r="GV69" s="179" t="e">
        <f t="shared" si="323"/>
        <v>#N/A</v>
      </c>
      <c r="GW69" s="179" t="e">
        <f t="shared" si="324"/>
        <v>#N/A</v>
      </c>
      <c r="GX69" s="179" t="e">
        <f t="shared" si="325"/>
        <v>#N/A</v>
      </c>
      <c r="GY69" s="179" t="e">
        <f t="shared" si="326"/>
        <v>#N/A</v>
      </c>
      <c r="GZ69" s="179" t="e">
        <f t="shared" si="327"/>
        <v>#N/A</v>
      </c>
      <c r="HA69" s="179" t="e">
        <f t="shared" si="328"/>
        <v>#N/A</v>
      </c>
      <c r="HB69" s="179" t="e">
        <f t="shared" si="329"/>
        <v>#N/A</v>
      </c>
      <c r="HC69" s="179" t="e">
        <f t="shared" si="330"/>
        <v>#N/A</v>
      </c>
      <c r="HD69" s="179" t="e">
        <f t="shared" si="331"/>
        <v>#N/A</v>
      </c>
      <c r="HE69" s="179" t="e">
        <f t="shared" si="332"/>
        <v>#N/A</v>
      </c>
      <c r="HF69" s="179" t="e">
        <f t="shared" si="333"/>
        <v>#N/A</v>
      </c>
      <c r="HG69" s="179" t="e">
        <f t="shared" si="334"/>
        <v>#N/A</v>
      </c>
      <c r="HH69" s="179" t="e">
        <f t="shared" si="335"/>
        <v>#N/A</v>
      </c>
      <c r="HI69" s="179" t="e">
        <f t="shared" si="336"/>
        <v>#N/A</v>
      </c>
      <c r="HJ69" s="179" t="e">
        <f t="shared" si="337"/>
        <v>#N/A</v>
      </c>
      <c r="HK69" s="179" t="e">
        <f t="shared" si="338"/>
        <v>#N/A</v>
      </c>
      <c r="HL69" s="179" t="e">
        <f t="shared" si="339"/>
        <v>#N/A</v>
      </c>
      <c r="HM69" s="179" t="e">
        <f t="shared" si="340"/>
        <v>#N/A</v>
      </c>
      <c r="HN69" s="179" t="e">
        <f t="shared" si="341"/>
        <v>#N/A</v>
      </c>
      <c r="HO69" s="179" t="e">
        <f t="shared" si="342"/>
        <v>#N/A</v>
      </c>
    </row>
    <row r="70" spans="1:223" hidden="1" x14ac:dyDescent="0.25">
      <c r="A70" s="4">
        <v>67</v>
      </c>
      <c r="B70" s="103"/>
      <c r="C70" s="103"/>
      <c r="D70" s="103"/>
      <c r="E70" s="38" t="str">
        <f t="shared" si="361"/>
        <v/>
      </c>
      <c r="F70" s="38" t="str">
        <f t="shared" si="362"/>
        <v/>
      </c>
      <c r="G70" s="81" t="str">
        <f t="shared" si="363"/>
        <v/>
      </c>
      <c r="H70" s="24"/>
      <c r="I70" s="61"/>
      <c r="J70" s="82" t="str">
        <f>IF(AND(B70&gt;0,C70&gt;0,D70&gt;0,NOT(ISBLANK(H70))),(D70-B70)*VLOOKUP(H70,VLookups!$A$2:$B$8,2,FALSE),"")</f>
        <v/>
      </c>
      <c r="K70" s="83" t="str">
        <f t="shared" si="364"/>
        <v/>
      </c>
      <c r="L70" s="103"/>
      <c r="M70" s="34" t="str">
        <f>IF(AND(L70&gt;0,C70&gt;0,J70&gt;0,NOT(ISBLANK(H70))),ABS(VLOOKUP($L$1,VLookups!$A$38:$B$39,2,FALSE)-_xlfn.NORM.DIST(L70,G70,J70,TRUE)),"")</f>
        <v/>
      </c>
      <c r="N70" s="102" t="str">
        <f>IF(AND($B70&gt;0,$C70&gt;0,$D70&gt;0,NOT(ISBLANK($H70))),_xlfn.NORM.INV(ABS(VLOOKUP($L$1,VLookups!$A$38:$B$39,2,FALSE)-N$3),$G70,$J70),"")</f>
        <v/>
      </c>
      <c r="O70" s="101" t="str">
        <f>IF(AND($B70&gt;0,$C70&gt;0,$D70&gt;0,NOT(ISBLANK($H70))),_xlfn.NORM.INV(ABS(VLOOKUP($L$1,VLookups!$A$38:$B$39,2,FALSE)-O$3),$G70,$J70),"")</f>
        <v/>
      </c>
      <c r="P70" s="102" t="str">
        <f>IF(AND($B70&gt;0,$C70&gt;0,$D70&gt;0,NOT(ISBLANK($H70))),_xlfn.NORM.INV(ABS(VLOOKUP($L$1,VLookups!$A$38:$B$39,2,FALSE)-P$3),$G70,$J70),"")</f>
        <v/>
      </c>
      <c r="Q70" s="101" t="str">
        <f>IF(AND($B70&gt;0,$C70&gt;0,$D70&gt;0,NOT(ISBLANK($H70))),_xlfn.NORM.INV(ABS(VLOOKUP($L$1,VLookups!$A$38:$B$39,2,FALSE)-Q$3),$G70,$J70),"")</f>
        <v/>
      </c>
      <c r="R70" s="102" t="str">
        <f>IF(AND($B70&gt;0,$C70&gt;0,$D70&gt;0,NOT(ISBLANK($H70))),_xlfn.NORM.INV(ABS(VLOOKUP($L$1,VLookups!$A$38:$B$39,2,FALSE)-R$3),$G70,$J70),"")</f>
        <v/>
      </c>
      <c r="S70" s="101" t="str">
        <f>IF(AND($B70&gt;0,$C70&gt;0,$D70&gt;0,NOT(ISBLANK($H70))),_xlfn.NORM.INV(ABS(VLOOKUP($L$1,VLookups!$A$38:$B$39,2,FALSE)-S$3),$G70,$J70),"")</f>
        <v/>
      </c>
      <c r="T70" s="5"/>
      <c r="U70" s="178" t="str">
        <f t="shared" si="365"/>
        <v/>
      </c>
      <c r="V70" s="52" t="str">
        <f t="shared" ref="V70:AO82" si="369">IF(ISNONTEXT($U70),W70-$U70,"")</f>
        <v/>
      </c>
      <c r="W70" s="52" t="str">
        <f t="shared" si="369"/>
        <v/>
      </c>
      <c r="X70" s="52" t="str">
        <f t="shared" si="369"/>
        <v/>
      </c>
      <c r="Y70" s="52" t="str">
        <f t="shared" si="369"/>
        <v/>
      </c>
      <c r="Z70" s="52" t="str">
        <f t="shared" si="369"/>
        <v/>
      </c>
      <c r="AA70" s="52" t="str">
        <f t="shared" si="369"/>
        <v/>
      </c>
      <c r="AB70" s="52" t="str">
        <f t="shared" si="369"/>
        <v/>
      </c>
      <c r="AC70" s="52" t="str">
        <f t="shared" si="369"/>
        <v/>
      </c>
      <c r="AD70" s="52" t="str">
        <f t="shared" si="369"/>
        <v/>
      </c>
      <c r="AE70" s="52" t="str">
        <f t="shared" si="369"/>
        <v/>
      </c>
      <c r="AF70" s="52" t="str">
        <f t="shared" si="369"/>
        <v/>
      </c>
      <c r="AG70" s="52" t="str">
        <f t="shared" si="369"/>
        <v/>
      </c>
      <c r="AH70" s="52" t="str">
        <f t="shared" si="369"/>
        <v/>
      </c>
      <c r="AI70" s="52" t="str">
        <f t="shared" si="369"/>
        <v/>
      </c>
      <c r="AJ70" s="52" t="str">
        <f t="shared" si="369"/>
        <v/>
      </c>
      <c r="AK70" s="52" t="str">
        <f t="shared" si="369"/>
        <v/>
      </c>
      <c r="AL70" s="52" t="str">
        <f t="shared" si="369"/>
        <v/>
      </c>
      <c r="AM70" s="52" t="str">
        <f t="shared" si="369"/>
        <v/>
      </c>
      <c r="AN70" s="52" t="str">
        <f t="shared" si="369"/>
        <v/>
      </c>
      <c r="AO70" s="52" t="str">
        <f t="shared" si="369"/>
        <v/>
      </c>
      <c r="AP70" s="52" t="str">
        <f t="shared" si="367"/>
        <v/>
      </c>
      <c r="AQ70" s="52" t="str">
        <f t="shared" si="368"/>
        <v/>
      </c>
      <c r="AR70" s="52" t="str">
        <f t="shared" si="368"/>
        <v/>
      </c>
      <c r="AS70" s="52" t="str">
        <f t="shared" si="368"/>
        <v/>
      </c>
      <c r="AT70" s="52" t="str">
        <f t="shared" si="368"/>
        <v/>
      </c>
      <c r="AU70" s="52" t="str">
        <f t="shared" si="368"/>
        <v/>
      </c>
      <c r="AV70" s="52" t="str">
        <f t="shared" si="368"/>
        <v/>
      </c>
      <c r="AW70" s="52" t="str">
        <f t="shared" si="368"/>
        <v/>
      </c>
      <c r="AX70" s="52" t="str">
        <f t="shared" si="368"/>
        <v/>
      </c>
      <c r="AY70" s="52" t="str">
        <f t="shared" si="368"/>
        <v/>
      </c>
      <c r="AZ70" s="52" t="str">
        <f t="shared" si="368"/>
        <v/>
      </c>
      <c r="BA70" s="52" t="str">
        <f t="shared" si="368"/>
        <v/>
      </c>
      <c r="BB70" s="52" t="str">
        <f t="shared" si="368"/>
        <v/>
      </c>
      <c r="BC70" s="52" t="str">
        <f t="shared" si="368"/>
        <v/>
      </c>
      <c r="BD70" s="52" t="str">
        <f t="shared" si="368"/>
        <v/>
      </c>
      <c r="BE70" s="52" t="str">
        <f t="shared" si="368"/>
        <v/>
      </c>
      <c r="BF70" s="52" t="str">
        <f t="shared" si="368"/>
        <v/>
      </c>
      <c r="BG70" s="52" t="str">
        <f t="shared" si="368"/>
        <v/>
      </c>
      <c r="BH70" s="52" t="str">
        <f t="shared" si="368"/>
        <v/>
      </c>
      <c r="BI70" s="52" t="str">
        <f t="shared" si="368"/>
        <v/>
      </c>
      <c r="BJ70" s="52" t="str">
        <f t="shared" si="368"/>
        <v/>
      </c>
      <c r="BK70" s="52" t="str">
        <f t="shared" si="368"/>
        <v/>
      </c>
      <c r="BL70" s="52" t="str">
        <f t="shared" si="368"/>
        <v/>
      </c>
      <c r="BM70" s="52" t="str">
        <f t="shared" si="368"/>
        <v/>
      </c>
      <c r="BN70" s="52" t="str">
        <f t="shared" si="368"/>
        <v/>
      </c>
      <c r="BO70" s="52" t="str">
        <f t="shared" si="368"/>
        <v/>
      </c>
      <c r="BP70" s="52" t="str">
        <f t="shared" si="368"/>
        <v/>
      </c>
      <c r="BQ70" s="52" t="str">
        <f t="shared" si="368"/>
        <v/>
      </c>
      <c r="BR70" s="52" t="str">
        <f t="shared" si="368"/>
        <v/>
      </c>
      <c r="BS70" s="52" t="str">
        <f t="shared" si="368"/>
        <v/>
      </c>
      <c r="BT70" s="52" t="str">
        <f t="shared" si="368"/>
        <v/>
      </c>
      <c r="BU70" s="52" t="str">
        <f t="shared" si="368"/>
        <v/>
      </c>
      <c r="BV70" s="52" t="str">
        <f t="shared" si="368"/>
        <v/>
      </c>
      <c r="BW70" s="52" t="str">
        <f t="shared" si="368"/>
        <v/>
      </c>
      <c r="BX70" s="52" t="str">
        <f t="shared" si="368"/>
        <v/>
      </c>
      <c r="BY70" s="52" t="str">
        <f t="shared" si="368"/>
        <v/>
      </c>
      <c r="BZ70" s="52" t="str">
        <f t="shared" si="368"/>
        <v/>
      </c>
      <c r="CA70" s="52" t="str">
        <f t="shared" si="368"/>
        <v/>
      </c>
      <c r="CB70" s="52" t="str">
        <f t="shared" si="368"/>
        <v/>
      </c>
      <c r="CC70" s="52" t="str">
        <f t="shared" si="368"/>
        <v/>
      </c>
      <c r="CD70" s="52" t="str">
        <f t="shared" si="368"/>
        <v/>
      </c>
      <c r="CE70" s="52" t="str">
        <f t="shared" si="368"/>
        <v/>
      </c>
      <c r="CF70" s="52" t="str">
        <f t="shared" si="368"/>
        <v/>
      </c>
      <c r="CG70" s="52" t="str">
        <f t="shared" si="368"/>
        <v/>
      </c>
      <c r="CH70" s="52" t="str">
        <f t="shared" si="368"/>
        <v/>
      </c>
      <c r="CI70" s="52" t="str">
        <f t="shared" si="368"/>
        <v/>
      </c>
      <c r="CJ70" s="52" t="str">
        <f t="shared" si="368"/>
        <v/>
      </c>
      <c r="CK70" s="52" t="str">
        <f t="shared" si="368"/>
        <v/>
      </c>
      <c r="CL70" s="52" t="str">
        <f t="shared" si="368"/>
        <v/>
      </c>
      <c r="CM70" s="52" t="str">
        <f t="shared" si="368"/>
        <v/>
      </c>
      <c r="CN70" s="52" t="str">
        <f t="shared" si="368"/>
        <v/>
      </c>
      <c r="CO70" s="52" t="str">
        <f t="shared" si="368"/>
        <v/>
      </c>
      <c r="CP70" s="52" t="str">
        <f t="shared" si="368"/>
        <v/>
      </c>
      <c r="CQ70" s="52" t="str">
        <f t="shared" si="368"/>
        <v/>
      </c>
      <c r="CR70" s="52" t="str">
        <f t="shared" si="368"/>
        <v/>
      </c>
      <c r="CS70" s="52" t="str">
        <f t="shared" si="368"/>
        <v/>
      </c>
      <c r="CT70" s="52" t="str">
        <f t="shared" si="368"/>
        <v/>
      </c>
      <c r="CU70" s="52" t="str">
        <f t="shared" si="368"/>
        <v/>
      </c>
      <c r="CV70" s="52" t="str">
        <f t="shared" si="368"/>
        <v/>
      </c>
      <c r="CW70" s="52" t="str">
        <f t="shared" si="368"/>
        <v/>
      </c>
      <c r="CX70" s="52" t="str">
        <f t="shared" si="368"/>
        <v/>
      </c>
      <c r="CY70" s="52" t="str">
        <f t="shared" si="368"/>
        <v/>
      </c>
      <c r="CZ70" s="52" t="str">
        <f t="shared" si="368"/>
        <v/>
      </c>
      <c r="DA70" s="52" t="str">
        <f t="shared" si="368"/>
        <v/>
      </c>
      <c r="DB70" s="52" t="str">
        <f t="shared" si="368"/>
        <v/>
      </c>
      <c r="DC70" s="52" t="str">
        <f t="shared" si="360"/>
        <v/>
      </c>
      <c r="DD70" s="52" t="str">
        <f t="shared" si="360"/>
        <v/>
      </c>
      <c r="DE70" s="52" t="str">
        <f t="shared" si="360"/>
        <v/>
      </c>
      <c r="DF70" s="52" t="str">
        <f t="shared" si="360"/>
        <v/>
      </c>
      <c r="DG70" s="52" t="str">
        <f t="shared" si="360"/>
        <v/>
      </c>
      <c r="DH70" s="52" t="str">
        <f t="shared" si="360"/>
        <v/>
      </c>
      <c r="DI70" s="52" t="str">
        <f t="shared" si="360"/>
        <v/>
      </c>
      <c r="DJ70" s="52" t="str">
        <f t="shared" si="360"/>
        <v/>
      </c>
      <c r="DK70" s="52" t="str">
        <f t="shared" si="360"/>
        <v/>
      </c>
      <c r="DL70" s="52" t="str">
        <f t="shared" si="360"/>
        <v/>
      </c>
      <c r="DM70" s="52" t="str">
        <f t="shared" si="360"/>
        <v/>
      </c>
      <c r="DN70" s="52" t="str">
        <f t="shared" si="360"/>
        <v/>
      </c>
      <c r="DO70" s="52" t="str">
        <f t="shared" si="360"/>
        <v/>
      </c>
      <c r="DP70" s="52" t="str">
        <f t="shared" si="360"/>
        <v/>
      </c>
      <c r="DQ70" s="52" t="str">
        <f t="shared" si="360"/>
        <v/>
      </c>
      <c r="DR70" s="52" t="str">
        <f t="shared" si="360"/>
        <v/>
      </c>
      <c r="DS70" s="179" t="e">
        <f t="shared" si="242"/>
        <v>#N/A</v>
      </c>
      <c r="DT70" s="179" t="e">
        <f t="shared" si="243"/>
        <v>#N/A</v>
      </c>
      <c r="DU70" s="179" t="e">
        <f t="shared" si="244"/>
        <v>#N/A</v>
      </c>
      <c r="DV70" s="179" t="e">
        <f t="shared" si="245"/>
        <v>#N/A</v>
      </c>
      <c r="DW70" s="179" t="e">
        <f t="shared" si="246"/>
        <v>#N/A</v>
      </c>
      <c r="DX70" s="179" t="e">
        <f t="shared" si="247"/>
        <v>#N/A</v>
      </c>
      <c r="DY70" s="179" t="e">
        <f t="shared" si="248"/>
        <v>#N/A</v>
      </c>
      <c r="DZ70" s="179" t="e">
        <f t="shared" si="249"/>
        <v>#N/A</v>
      </c>
      <c r="EA70" s="179" t="e">
        <f t="shared" si="250"/>
        <v>#N/A</v>
      </c>
      <c r="EB70" s="179" t="e">
        <f t="shared" si="251"/>
        <v>#N/A</v>
      </c>
      <c r="EC70" s="179" t="e">
        <f t="shared" si="252"/>
        <v>#N/A</v>
      </c>
      <c r="ED70" s="179" t="e">
        <f t="shared" si="253"/>
        <v>#N/A</v>
      </c>
      <c r="EE70" s="179" t="e">
        <f t="shared" si="254"/>
        <v>#N/A</v>
      </c>
      <c r="EF70" s="179" t="e">
        <f t="shared" si="255"/>
        <v>#N/A</v>
      </c>
      <c r="EG70" s="179" t="e">
        <f t="shared" si="256"/>
        <v>#N/A</v>
      </c>
      <c r="EH70" s="179" t="e">
        <f t="shared" si="257"/>
        <v>#N/A</v>
      </c>
      <c r="EI70" s="179" t="e">
        <f t="shared" si="258"/>
        <v>#N/A</v>
      </c>
      <c r="EJ70" s="179" t="e">
        <f t="shared" si="259"/>
        <v>#N/A</v>
      </c>
      <c r="EK70" s="179" t="e">
        <f t="shared" si="260"/>
        <v>#N/A</v>
      </c>
      <c r="EL70" s="179" t="e">
        <f t="shared" si="261"/>
        <v>#N/A</v>
      </c>
      <c r="EM70" s="179" t="e">
        <f t="shared" si="262"/>
        <v>#N/A</v>
      </c>
      <c r="EN70" s="179" t="e">
        <f t="shared" si="263"/>
        <v>#N/A</v>
      </c>
      <c r="EO70" s="179" t="e">
        <f t="shared" si="264"/>
        <v>#N/A</v>
      </c>
      <c r="EP70" s="179" t="e">
        <f t="shared" si="265"/>
        <v>#N/A</v>
      </c>
      <c r="EQ70" s="179" t="e">
        <f t="shared" si="266"/>
        <v>#N/A</v>
      </c>
      <c r="ER70" s="179" t="e">
        <f t="shared" si="267"/>
        <v>#N/A</v>
      </c>
      <c r="ES70" s="179" t="e">
        <f t="shared" si="268"/>
        <v>#N/A</v>
      </c>
      <c r="ET70" s="179" t="e">
        <f t="shared" si="269"/>
        <v>#N/A</v>
      </c>
      <c r="EU70" s="179" t="e">
        <f t="shared" si="270"/>
        <v>#N/A</v>
      </c>
      <c r="EV70" s="179" t="e">
        <f t="shared" si="271"/>
        <v>#N/A</v>
      </c>
      <c r="EW70" s="179" t="e">
        <f t="shared" si="272"/>
        <v>#N/A</v>
      </c>
      <c r="EX70" s="179" t="e">
        <f t="shared" si="273"/>
        <v>#N/A</v>
      </c>
      <c r="EY70" s="179" t="e">
        <f t="shared" si="274"/>
        <v>#N/A</v>
      </c>
      <c r="EZ70" s="179" t="e">
        <f t="shared" si="275"/>
        <v>#N/A</v>
      </c>
      <c r="FA70" s="179" t="e">
        <f t="shared" si="276"/>
        <v>#N/A</v>
      </c>
      <c r="FB70" s="179" t="e">
        <f t="shared" si="277"/>
        <v>#N/A</v>
      </c>
      <c r="FC70" s="179" t="e">
        <f t="shared" si="278"/>
        <v>#N/A</v>
      </c>
      <c r="FD70" s="179" t="e">
        <f t="shared" si="279"/>
        <v>#N/A</v>
      </c>
      <c r="FE70" s="179" t="e">
        <f t="shared" si="280"/>
        <v>#N/A</v>
      </c>
      <c r="FF70" s="179" t="e">
        <f t="shared" si="281"/>
        <v>#N/A</v>
      </c>
      <c r="FG70" s="179" t="e">
        <f t="shared" si="282"/>
        <v>#N/A</v>
      </c>
      <c r="FH70" s="179" t="e">
        <f t="shared" si="283"/>
        <v>#N/A</v>
      </c>
      <c r="FI70" s="179" t="e">
        <f t="shared" si="284"/>
        <v>#N/A</v>
      </c>
      <c r="FJ70" s="179" t="e">
        <f t="shared" si="285"/>
        <v>#N/A</v>
      </c>
      <c r="FK70" s="179" t="e">
        <f t="shared" si="286"/>
        <v>#N/A</v>
      </c>
      <c r="FL70" s="179" t="e">
        <f t="shared" si="287"/>
        <v>#N/A</v>
      </c>
      <c r="FM70" s="179" t="e">
        <f t="shared" si="288"/>
        <v>#N/A</v>
      </c>
      <c r="FN70" s="179" t="e">
        <f t="shared" si="289"/>
        <v>#N/A</v>
      </c>
      <c r="FO70" s="179" t="e">
        <f t="shared" si="290"/>
        <v>#N/A</v>
      </c>
      <c r="FP70" s="179" t="e">
        <f t="shared" si="291"/>
        <v>#N/A</v>
      </c>
      <c r="FQ70" s="179" t="e">
        <f t="shared" si="292"/>
        <v>#N/A</v>
      </c>
      <c r="FR70" s="179" t="e">
        <f t="shared" si="293"/>
        <v>#N/A</v>
      </c>
      <c r="FS70" s="179" t="e">
        <f t="shared" si="294"/>
        <v>#N/A</v>
      </c>
      <c r="FT70" s="179" t="e">
        <f t="shared" si="295"/>
        <v>#N/A</v>
      </c>
      <c r="FU70" s="179" t="e">
        <f t="shared" si="296"/>
        <v>#N/A</v>
      </c>
      <c r="FV70" s="179" t="e">
        <f t="shared" si="297"/>
        <v>#N/A</v>
      </c>
      <c r="FW70" s="179" t="e">
        <f t="shared" si="298"/>
        <v>#N/A</v>
      </c>
      <c r="FX70" s="179" t="e">
        <f t="shared" si="299"/>
        <v>#N/A</v>
      </c>
      <c r="FY70" s="179" t="e">
        <f t="shared" si="300"/>
        <v>#N/A</v>
      </c>
      <c r="FZ70" s="179" t="e">
        <f t="shared" si="301"/>
        <v>#N/A</v>
      </c>
      <c r="GA70" s="179" t="e">
        <f t="shared" si="302"/>
        <v>#N/A</v>
      </c>
      <c r="GB70" s="179" t="e">
        <f t="shared" si="303"/>
        <v>#N/A</v>
      </c>
      <c r="GC70" s="179" t="e">
        <f t="shared" si="304"/>
        <v>#N/A</v>
      </c>
      <c r="GD70" s="179" t="e">
        <f t="shared" si="305"/>
        <v>#N/A</v>
      </c>
      <c r="GE70" s="179" t="e">
        <f t="shared" si="306"/>
        <v>#N/A</v>
      </c>
      <c r="GF70" s="179" t="e">
        <f t="shared" si="307"/>
        <v>#N/A</v>
      </c>
      <c r="GG70" s="179" t="e">
        <f t="shared" si="308"/>
        <v>#N/A</v>
      </c>
      <c r="GH70" s="179" t="e">
        <f t="shared" si="309"/>
        <v>#N/A</v>
      </c>
      <c r="GI70" s="179" t="e">
        <f t="shared" si="310"/>
        <v>#N/A</v>
      </c>
      <c r="GJ70" s="179" t="e">
        <f t="shared" si="311"/>
        <v>#N/A</v>
      </c>
      <c r="GK70" s="179" t="e">
        <f t="shared" si="312"/>
        <v>#N/A</v>
      </c>
      <c r="GL70" s="179" t="e">
        <f t="shared" si="313"/>
        <v>#N/A</v>
      </c>
      <c r="GM70" s="179" t="e">
        <f t="shared" si="314"/>
        <v>#N/A</v>
      </c>
      <c r="GN70" s="179" t="e">
        <f t="shared" si="315"/>
        <v>#N/A</v>
      </c>
      <c r="GO70" s="179" t="e">
        <f t="shared" si="316"/>
        <v>#N/A</v>
      </c>
      <c r="GP70" s="179" t="e">
        <f t="shared" si="317"/>
        <v>#N/A</v>
      </c>
      <c r="GQ70" s="179" t="e">
        <f t="shared" si="318"/>
        <v>#N/A</v>
      </c>
      <c r="GR70" s="179" t="e">
        <f t="shared" si="319"/>
        <v>#N/A</v>
      </c>
      <c r="GS70" s="179" t="e">
        <f t="shared" si="320"/>
        <v>#N/A</v>
      </c>
      <c r="GT70" s="179" t="e">
        <f t="shared" si="321"/>
        <v>#N/A</v>
      </c>
      <c r="GU70" s="179" t="e">
        <f t="shared" si="322"/>
        <v>#N/A</v>
      </c>
      <c r="GV70" s="179" t="e">
        <f t="shared" si="323"/>
        <v>#N/A</v>
      </c>
      <c r="GW70" s="179" t="e">
        <f t="shared" si="324"/>
        <v>#N/A</v>
      </c>
      <c r="GX70" s="179" t="e">
        <f t="shared" si="325"/>
        <v>#N/A</v>
      </c>
      <c r="GY70" s="179" t="e">
        <f t="shared" si="326"/>
        <v>#N/A</v>
      </c>
      <c r="GZ70" s="179" t="e">
        <f t="shared" si="327"/>
        <v>#N/A</v>
      </c>
      <c r="HA70" s="179" t="e">
        <f t="shared" si="328"/>
        <v>#N/A</v>
      </c>
      <c r="HB70" s="179" t="e">
        <f t="shared" si="329"/>
        <v>#N/A</v>
      </c>
      <c r="HC70" s="179" t="e">
        <f t="shared" si="330"/>
        <v>#N/A</v>
      </c>
      <c r="HD70" s="179" t="e">
        <f t="shared" si="331"/>
        <v>#N/A</v>
      </c>
      <c r="HE70" s="179" t="e">
        <f t="shared" si="332"/>
        <v>#N/A</v>
      </c>
      <c r="HF70" s="179" t="e">
        <f t="shared" si="333"/>
        <v>#N/A</v>
      </c>
      <c r="HG70" s="179" t="e">
        <f t="shared" si="334"/>
        <v>#N/A</v>
      </c>
      <c r="HH70" s="179" t="e">
        <f t="shared" si="335"/>
        <v>#N/A</v>
      </c>
      <c r="HI70" s="179" t="e">
        <f t="shared" si="336"/>
        <v>#N/A</v>
      </c>
      <c r="HJ70" s="179" t="e">
        <f t="shared" si="337"/>
        <v>#N/A</v>
      </c>
      <c r="HK70" s="179" t="e">
        <f t="shared" si="338"/>
        <v>#N/A</v>
      </c>
      <c r="HL70" s="179" t="e">
        <f t="shared" si="339"/>
        <v>#N/A</v>
      </c>
      <c r="HM70" s="179" t="e">
        <f t="shared" si="340"/>
        <v>#N/A</v>
      </c>
      <c r="HN70" s="179" t="e">
        <f t="shared" si="341"/>
        <v>#N/A</v>
      </c>
      <c r="HO70" s="179" t="e">
        <f t="shared" si="342"/>
        <v>#N/A</v>
      </c>
    </row>
    <row r="71" spans="1:223" hidden="1" x14ac:dyDescent="0.25">
      <c r="A71" s="4">
        <v>68</v>
      </c>
      <c r="B71" s="103"/>
      <c r="C71" s="103"/>
      <c r="D71" s="103"/>
      <c r="E71" s="38" t="str">
        <f t="shared" si="361"/>
        <v/>
      </c>
      <c r="F71" s="38" t="str">
        <f t="shared" si="362"/>
        <v/>
      </c>
      <c r="G71" s="81" t="str">
        <f t="shared" si="363"/>
        <v/>
      </c>
      <c r="H71" s="24"/>
      <c r="I71" s="61"/>
      <c r="J71" s="82" t="str">
        <f>IF(AND(B71&gt;0,C71&gt;0,D71&gt;0,NOT(ISBLANK(H71))),(D71-B71)*VLOOKUP(H71,VLookups!$A$2:$B$8,2,FALSE),"")</f>
        <v/>
      </c>
      <c r="K71" s="83" t="str">
        <f t="shared" si="364"/>
        <v/>
      </c>
      <c r="L71" s="103"/>
      <c r="M71" s="34" t="str">
        <f>IF(AND(L71&gt;0,C71&gt;0,J71&gt;0,NOT(ISBLANK(H71))),ABS(VLOOKUP($L$1,VLookups!$A$38:$B$39,2,FALSE)-_xlfn.NORM.DIST(L71,G71,J71,TRUE)),"")</f>
        <v/>
      </c>
      <c r="N71" s="102" t="str">
        <f>IF(AND($B71&gt;0,$C71&gt;0,$D71&gt;0,NOT(ISBLANK($H71))),_xlfn.NORM.INV(ABS(VLOOKUP($L$1,VLookups!$A$38:$B$39,2,FALSE)-N$3),$G71,$J71),"")</f>
        <v/>
      </c>
      <c r="O71" s="101" t="str">
        <f>IF(AND($B71&gt;0,$C71&gt;0,$D71&gt;0,NOT(ISBLANK($H71))),_xlfn.NORM.INV(ABS(VLOOKUP($L$1,VLookups!$A$38:$B$39,2,FALSE)-O$3),$G71,$J71),"")</f>
        <v/>
      </c>
      <c r="P71" s="102" t="str">
        <f>IF(AND($B71&gt;0,$C71&gt;0,$D71&gt;0,NOT(ISBLANK($H71))),_xlfn.NORM.INV(ABS(VLOOKUP($L$1,VLookups!$A$38:$B$39,2,FALSE)-P$3),$G71,$J71),"")</f>
        <v/>
      </c>
      <c r="Q71" s="101" t="str">
        <f>IF(AND($B71&gt;0,$C71&gt;0,$D71&gt;0,NOT(ISBLANK($H71))),_xlfn.NORM.INV(ABS(VLOOKUP($L$1,VLookups!$A$38:$B$39,2,FALSE)-Q$3),$G71,$J71),"")</f>
        <v/>
      </c>
      <c r="R71" s="102" t="str">
        <f>IF(AND($B71&gt;0,$C71&gt;0,$D71&gt;0,NOT(ISBLANK($H71))),_xlfn.NORM.INV(ABS(VLOOKUP($L$1,VLookups!$A$38:$B$39,2,FALSE)-R$3),$G71,$J71),"")</f>
        <v/>
      </c>
      <c r="S71" s="101" t="str">
        <f>IF(AND($B71&gt;0,$C71&gt;0,$D71&gt;0,NOT(ISBLANK($H71))),_xlfn.NORM.INV(ABS(VLOOKUP($L$1,VLookups!$A$38:$B$39,2,FALSE)-S$3),$G71,$J71),"")</f>
        <v/>
      </c>
      <c r="T71" s="5"/>
      <c r="U71" s="178" t="str">
        <f t="shared" si="365"/>
        <v/>
      </c>
      <c r="V71" s="52" t="str">
        <f t="shared" si="369"/>
        <v/>
      </c>
      <c r="W71" s="52" t="str">
        <f t="shared" si="369"/>
        <v/>
      </c>
      <c r="X71" s="52" t="str">
        <f t="shared" si="369"/>
        <v/>
      </c>
      <c r="Y71" s="52" t="str">
        <f t="shared" si="369"/>
        <v/>
      </c>
      <c r="Z71" s="52" t="str">
        <f t="shared" si="369"/>
        <v/>
      </c>
      <c r="AA71" s="52" t="str">
        <f t="shared" si="369"/>
        <v/>
      </c>
      <c r="AB71" s="52" t="str">
        <f t="shared" si="369"/>
        <v/>
      </c>
      <c r="AC71" s="52" t="str">
        <f t="shared" si="369"/>
        <v/>
      </c>
      <c r="AD71" s="52" t="str">
        <f t="shared" si="369"/>
        <v/>
      </c>
      <c r="AE71" s="52" t="str">
        <f t="shared" si="369"/>
        <v/>
      </c>
      <c r="AF71" s="52" t="str">
        <f t="shared" si="369"/>
        <v/>
      </c>
      <c r="AG71" s="52" t="str">
        <f t="shared" si="369"/>
        <v/>
      </c>
      <c r="AH71" s="52" t="str">
        <f t="shared" si="369"/>
        <v/>
      </c>
      <c r="AI71" s="52" t="str">
        <f t="shared" si="369"/>
        <v/>
      </c>
      <c r="AJ71" s="52" t="str">
        <f t="shared" si="369"/>
        <v/>
      </c>
      <c r="AK71" s="52" t="str">
        <f t="shared" si="369"/>
        <v/>
      </c>
      <c r="AL71" s="52" t="str">
        <f t="shared" si="369"/>
        <v/>
      </c>
      <c r="AM71" s="52" t="str">
        <f t="shared" si="369"/>
        <v/>
      </c>
      <c r="AN71" s="52" t="str">
        <f t="shared" si="369"/>
        <v/>
      </c>
      <c r="AO71" s="52" t="str">
        <f t="shared" si="369"/>
        <v/>
      </c>
      <c r="AP71" s="52" t="str">
        <f t="shared" si="367"/>
        <v/>
      </c>
      <c r="AQ71" s="52" t="str">
        <f t="shared" si="368"/>
        <v/>
      </c>
      <c r="AR71" s="52" t="str">
        <f t="shared" si="368"/>
        <v/>
      </c>
      <c r="AS71" s="52" t="str">
        <f t="shared" si="368"/>
        <v/>
      </c>
      <c r="AT71" s="52" t="str">
        <f t="shared" si="368"/>
        <v/>
      </c>
      <c r="AU71" s="52" t="str">
        <f t="shared" si="368"/>
        <v/>
      </c>
      <c r="AV71" s="52" t="str">
        <f t="shared" si="368"/>
        <v/>
      </c>
      <c r="AW71" s="52" t="str">
        <f t="shared" si="368"/>
        <v/>
      </c>
      <c r="AX71" s="52" t="str">
        <f t="shared" si="368"/>
        <v/>
      </c>
      <c r="AY71" s="52" t="str">
        <f t="shared" si="368"/>
        <v/>
      </c>
      <c r="AZ71" s="52" t="str">
        <f t="shared" si="368"/>
        <v/>
      </c>
      <c r="BA71" s="52" t="str">
        <f t="shared" si="368"/>
        <v/>
      </c>
      <c r="BB71" s="52" t="str">
        <f t="shared" si="368"/>
        <v/>
      </c>
      <c r="BC71" s="52" t="str">
        <f t="shared" si="368"/>
        <v/>
      </c>
      <c r="BD71" s="52" t="str">
        <f t="shared" si="368"/>
        <v/>
      </c>
      <c r="BE71" s="52" t="str">
        <f t="shared" si="368"/>
        <v/>
      </c>
      <c r="BF71" s="52" t="str">
        <f t="shared" si="368"/>
        <v/>
      </c>
      <c r="BG71" s="52" t="str">
        <f t="shared" si="368"/>
        <v/>
      </c>
      <c r="BH71" s="52" t="str">
        <f t="shared" si="368"/>
        <v/>
      </c>
      <c r="BI71" s="52" t="str">
        <f t="shared" si="368"/>
        <v/>
      </c>
      <c r="BJ71" s="52" t="str">
        <f t="shared" si="368"/>
        <v/>
      </c>
      <c r="BK71" s="52" t="str">
        <f t="shared" si="368"/>
        <v/>
      </c>
      <c r="BL71" s="52" t="str">
        <f t="shared" si="368"/>
        <v/>
      </c>
      <c r="BM71" s="52" t="str">
        <f t="shared" si="368"/>
        <v/>
      </c>
      <c r="BN71" s="52" t="str">
        <f t="shared" si="368"/>
        <v/>
      </c>
      <c r="BO71" s="52" t="str">
        <f t="shared" si="368"/>
        <v/>
      </c>
      <c r="BP71" s="52" t="str">
        <f t="shared" si="368"/>
        <v/>
      </c>
      <c r="BQ71" s="52" t="str">
        <f t="shared" si="368"/>
        <v/>
      </c>
      <c r="BR71" s="52" t="str">
        <f t="shared" si="368"/>
        <v/>
      </c>
      <c r="BS71" s="52" t="str">
        <f t="shared" si="368"/>
        <v/>
      </c>
      <c r="BT71" s="52" t="str">
        <f t="shared" si="368"/>
        <v/>
      </c>
      <c r="BU71" s="52" t="str">
        <f t="shared" si="368"/>
        <v/>
      </c>
      <c r="BV71" s="52" t="str">
        <f t="shared" si="368"/>
        <v/>
      </c>
      <c r="BW71" s="52" t="str">
        <f t="shared" si="368"/>
        <v/>
      </c>
      <c r="BX71" s="52" t="str">
        <f t="shared" si="368"/>
        <v/>
      </c>
      <c r="BY71" s="52" t="str">
        <f t="shared" si="368"/>
        <v/>
      </c>
      <c r="BZ71" s="52" t="str">
        <f t="shared" si="368"/>
        <v/>
      </c>
      <c r="CA71" s="52" t="str">
        <f t="shared" si="368"/>
        <v/>
      </c>
      <c r="CB71" s="52" t="str">
        <f t="shared" si="368"/>
        <v/>
      </c>
      <c r="CC71" s="52" t="str">
        <f t="shared" si="368"/>
        <v/>
      </c>
      <c r="CD71" s="52" t="str">
        <f t="shared" si="368"/>
        <v/>
      </c>
      <c r="CE71" s="52" t="str">
        <f t="shared" si="368"/>
        <v/>
      </c>
      <c r="CF71" s="52" t="str">
        <f t="shared" si="368"/>
        <v/>
      </c>
      <c r="CG71" s="52" t="str">
        <f t="shared" si="368"/>
        <v/>
      </c>
      <c r="CH71" s="52" t="str">
        <f t="shared" si="368"/>
        <v/>
      </c>
      <c r="CI71" s="52" t="str">
        <f t="shared" si="368"/>
        <v/>
      </c>
      <c r="CJ71" s="52" t="str">
        <f t="shared" si="368"/>
        <v/>
      </c>
      <c r="CK71" s="52" t="str">
        <f t="shared" si="368"/>
        <v/>
      </c>
      <c r="CL71" s="52" t="str">
        <f t="shared" si="368"/>
        <v/>
      </c>
      <c r="CM71" s="52" t="str">
        <f t="shared" si="368"/>
        <v/>
      </c>
      <c r="CN71" s="52" t="str">
        <f t="shared" si="368"/>
        <v/>
      </c>
      <c r="CO71" s="52" t="str">
        <f t="shared" si="368"/>
        <v/>
      </c>
      <c r="CP71" s="52" t="str">
        <f t="shared" si="368"/>
        <v/>
      </c>
      <c r="CQ71" s="52" t="str">
        <f t="shared" si="368"/>
        <v/>
      </c>
      <c r="CR71" s="52" t="str">
        <f t="shared" si="368"/>
        <v/>
      </c>
      <c r="CS71" s="52" t="str">
        <f t="shared" si="368"/>
        <v/>
      </c>
      <c r="CT71" s="52" t="str">
        <f t="shared" si="368"/>
        <v/>
      </c>
      <c r="CU71" s="52" t="str">
        <f t="shared" si="368"/>
        <v/>
      </c>
      <c r="CV71" s="52" t="str">
        <f t="shared" si="368"/>
        <v/>
      </c>
      <c r="CW71" s="52" t="str">
        <f t="shared" si="368"/>
        <v/>
      </c>
      <c r="CX71" s="52" t="str">
        <f t="shared" si="368"/>
        <v/>
      </c>
      <c r="CY71" s="52" t="str">
        <f t="shared" si="368"/>
        <v/>
      </c>
      <c r="CZ71" s="52" t="str">
        <f t="shared" si="368"/>
        <v/>
      </c>
      <c r="DA71" s="52" t="str">
        <f t="shared" si="368"/>
        <v/>
      </c>
      <c r="DB71" s="52" t="str">
        <f t="shared" si="368"/>
        <v/>
      </c>
      <c r="DC71" s="52" t="str">
        <f t="shared" si="360"/>
        <v/>
      </c>
      <c r="DD71" s="52" t="str">
        <f t="shared" si="360"/>
        <v/>
      </c>
      <c r="DE71" s="52" t="str">
        <f t="shared" si="360"/>
        <v/>
      </c>
      <c r="DF71" s="52" t="str">
        <f t="shared" si="360"/>
        <v/>
      </c>
      <c r="DG71" s="52" t="str">
        <f t="shared" si="360"/>
        <v/>
      </c>
      <c r="DH71" s="52" t="str">
        <f t="shared" si="360"/>
        <v/>
      </c>
      <c r="DI71" s="52" t="str">
        <f t="shared" si="360"/>
        <v/>
      </c>
      <c r="DJ71" s="52" t="str">
        <f t="shared" si="360"/>
        <v/>
      </c>
      <c r="DK71" s="52" t="str">
        <f t="shared" si="360"/>
        <v/>
      </c>
      <c r="DL71" s="52" t="str">
        <f t="shared" si="360"/>
        <v/>
      </c>
      <c r="DM71" s="52" t="str">
        <f t="shared" si="360"/>
        <v/>
      </c>
      <c r="DN71" s="52" t="str">
        <f t="shared" si="360"/>
        <v/>
      </c>
      <c r="DO71" s="52" t="str">
        <f t="shared" si="360"/>
        <v/>
      </c>
      <c r="DP71" s="52" t="str">
        <f t="shared" si="360"/>
        <v/>
      </c>
      <c r="DQ71" s="52" t="str">
        <f t="shared" si="360"/>
        <v/>
      </c>
      <c r="DR71" s="52" t="str">
        <f t="shared" si="360"/>
        <v/>
      </c>
      <c r="DS71" s="179" t="e">
        <f t="shared" si="242"/>
        <v>#N/A</v>
      </c>
      <c r="DT71" s="179" t="e">
        <f t="shared" si="243"/>
        <v>#N/A</v>
      </c>
      <c r="DU71" s="179" t="e">
        <f t="shared" si="244"/>
        <v>#N/A</v>
      </c>
      <c r="DV71" s="179" t="e">
        <f t="shared" si="245"/>
        <v>#N/A</v>
      </c>
      <c r="DW71" s="179" t="e">
        <f t="shared" si="246"/>
        <v>#N/A</v>
      </c>
      <c r="DX71" s="179" t="e">
        <f t="shared" si="247"/>
        <v>#N/A</v>
      </c>
      <c r="DY71" s="179" t="e">
        <f t="shared" si="248"/>
        <v>#N/A</v>
      </c>
      <c r="DZ71" s="179" t="e">
        <f t="shared" si="249"/>
        <v>#N/A</v>
      </c>
      <c r="EA71" s="179" t="e">
        <f t="shared" si="250"/>
        <v>#N/A</v>
      </c>
      <c r="EB71" s="179" t="e">
        <f t="shared" si="251"/>
        <v>#N/A</v>
      </c>
      <c r="EC71" s="179" t="e">
        <f t="shared" si="252"/>
        <v>#N/A</v>
      </c>
      <c r="ED71" s="179" t="e">
        <f t="shared" si="253"/>
        <v>#N/A</v>
      </c>
      <c r="EE71" s="179" t="e">
        <f t="shared" si="254"/>
        <v>#N/A</v>
      </c>
      <c r="EF71" s="179" t="e">
        <f t="shared" si="255"/>
        <v>#N/A</v>
      </c>
      <c r="EG71" s="179" t="e">
        <f t="shared" si="256"/>
        <v>#N/A</v>
      </c>
      <c r="EH71" s="179" t="e">
        <f t="shared" si="257"/>
        <v>#N/A</v>
      </c>
      <c r="EI71" s="179" t="e">
        <f t="shared" si="258"/>
        <v>#N/A</v>
      </c>
      <c r="EJ71" s="179" t="e">
        <f t="shared" si="259"/>
        <v>#N/A</v>
      </c>
      <c r="EK71" s="179" t="e">
        <f t="shared" si="260"/>
        <v>#N/A</v>
      </c>
      <c r="EL71" s="179" t="e">
        <f t="shared" si="261"/>
        <v>#N/A</v>
      </c>
      <c r="EM71" s="179" t="e">
        <f t="shared" si="262"/>
        <v>#N/A</v>
      </c>
      <c r="EN71" s="179" t="e">
        <f t="shared" si="263"/>
        <v>#N/A</v>
      </c>
      <c r="EO71" s="179" t="e">
        <f t="shared" si="264"/>
        <v>#N/A</v>
      </c>
      <c r="EP71" s="179" t="e">
        <f t="shared" si="265"/>
        <v>#N/A</v>
      </c>
      <c r="EQ71" s="179" t="e">
        <f t="shared" si="266"/>
        <v>#N/A</v>
      </c>
      <c r="ER71" s="179" t="e">
        <f t="shared" si="267"/>
        <v>#N/A</v>
      </c>
      <c r="ES71" s="179" t="e">
        <f t="shared" si="268"/>
        <v>#N/A</v>
      </c>
      <c r="ET71" s="179" t="e">
        <f t="shared" si="269"/>
        <v>#N/A</v>
      </c>
      <c r="EU71" s="179" t="e">
        <f t="shared" si="270"/>
        <v>#N/A</v>
      </c>
      <c r="EV71" s="179" t="e">
        <f t="shared" si="271"/>
        <v>#N/A</v>
      </c>
      <c r="EW71" s="179" t="e">
        <f t="shared" si="272"/>
        <v>#N/A</v>
      </c>
      <c r="EX71" s="179" t="e">
        <f t="shared" si="273"/>
        <v>#N/A</v>
      </c>
      <c r="EY71" s="179" t="e">
        <f t="shared" si="274"/>
        <v>#N/A</v>
      </c>
      <c r="EZ71" s="179" t="e">
        <f t="shared" si="275"/>
        <v>#N/A</v>
      </c>
      <c r="FA71" s="179" t="e">
        <f t="shared" si="276"/>
        <v>#N/A</v>
      </c>
      <c r="FB71" s="179" t="e">
        <f t="shared" si="277"/>
        <v>#N/A</v>
      </c>
      <c r="FC71" s="179" t="e">
        <f t="shared" si="278"/>
        <v>#N/A</v>
      </c>
      <c r="FD71" s="179" t="e">
        <f t="shared" si="279"/>
        <v>#N/A</v>
      </c>
      <c r="FE71" s="179" t="e">
        <f t="shared" si="280"/>
        <v>#N/A</v>
      </c>
      <c r="FF71" s="179" t="e">
        <f t="shared" si="281"/>
        <v>#N/A</v>
      </c>
      <c r="FG71" s="179" t="e">
        <f t="shared" si="282"/>
        <v>#N/A</v>
      </c>
      <c r="FH71" s="179" t="e">
        <f t="shared" si="283"/>
        <v>#N/A</v>
      </c>
      <c r="FI71" s="179" t="e">
        <f t="shared" si="284"/>
        <v>#N/A</v>
      </c>
      <c r="FJ71" s="179" t="e">
        <f t="shared" si="285"/>
        <v>#N/A</v>
      </c>
      <c r="FK71" s="179" t="e">
        <f t="shared" si="286"/>
        <v>#N/A</v>
      </c>
      <c r="FL71" s="179" t="e">
        <f t="shared" si="287"/>
        <v>#N/A</v>
      </c>
      <c r="FM71" s="179" t="e">
        <f t="shared" si="288"/>
        <v>#N/A</v>
      </c>
      <c r="FN71" s="179" t="e">
        <f t="shared" si="289"/>
        <v>#N/A</v>
      </c>
      <c r="FO71" s="179" t="e">
        <f t="shared" si="290"/>
        <v>#N/A</v>
      </c>
      <c r="FP71" s="179" t="e">
        <f t="shared" si="291"/>
        <v>#N/A</v>
      </c>
      <c r="FQ71" s="179" t="e">
        <f t="shared" si="292"/>
        <v>#N/A</v>
      </c>
      <c r="FR71" s="179" t="e">
        <f t="shared" si="293"/>
        <v>#N/A</v>
      </c>
      <c r="FS71" s="179" t="e">
        <f t="shared" si="294"/>
        <v>#N/A</v>
      </c>
      <c r="FT71" s="179" t="e">
        <f t="shared" si="295"/>
        <v>#N/A</v>
      </c>
      <c r="FU71" s="179" t="e">
        <f t="shared" si="296"/>
        <v>#N/A</v>
      </c>
      <c r="FV71" s="179" t="e">
        <f t="shared" si="297"/>
        <v>#N/A</v>
      </c>
      <c r="FW71" s="179" t="e">
        <f t="shared" si="298"/>
        <v>#N/A</v>
      </c>
      <c r="FX71" s="179" t="e">
        <f t="shared" si="299"/>
        <v>#N/A</v>
      </c>
      <c r="FY71" s="179" t="e">
        <f t="shared" si="300"/>
        <v>#N/A</v>
      </c>
      <c r="FZ71" s="179" t="e">
        <f t="shared" si="301"/>
        <v>#N/A</v>
      </c>
      <c r="GA71" s="179" t="e">
        <f t="shared" si="302"/>
        <v>#N/A</v>
      </c>
      <c r="GB71" s="179" t="e">
        <f t="shared" si="303"/>
        <v>#N/A</v>
      </c>
      <c r="GC71" s="179" t="e">
        <f t="shared" si="304"/>
        <v>#N/A</v>
      </c>
      <c r="GD71" s="179" t="e">
        <f t="shared" si="305"/>
        <v>#N/A</v>
      </c>
      <c r="GE71" s="179" t="e">
        <f t="shared" si="306"/>
        <v>#N/A</v>
      </c>
      <c r="GF71" s="179" t="e">
        <f t="shared" si="307"/>
        <v>#N/A</v>
      </c>
      <c r="GG71" s="179" t="e">
        <f t="shared" si="308"/>
        <v>#N/A</v>
      </c>
      <c r="GH71" s="179" t="e">
        <f t="shared" si="309"/>
        <v>#N/A</v>
      </c>
      <c r="GI71" s="179" t="e">
        <f t="shared" si="310"/>
        <v>#N/A</v>
      </c>
      <c r="GJ71" s="179" t="e">
        <f t="shared" si="311"/>
        <v>#N/A</v>
      </c>
      <c r="GK71" s="179" t="e">
        <f t="shared" si="312"/>
        <v>#N/A</v>
      </c>
      <c r="GL71" s="179" t="e">
        <f t="shared" si="313"/>
        <v>#N/A</v>
      </c>
      <c r="GM71" s="179" t="e">
        <f t="shared" si="314"/>
        <v>#N/A</v>
      </c>
      <c r="GN71" s="179" t="e">
        <f t="shared" si="315"/>
        <v>#N/A</v>
      </c>
      <c r="GO71" s="179" t="e">
        <f t="shared" si="316"/>
        <v>#N/A</v>
      </c>
      <c r="GP71" s="179" t="e">
        <f t="shared" si="317"/>
        <v>#N/A</v>
      </c>
      <c r="GQ71" s="179" t="e">
        <f t="shared" si="318"/>
        <v>#N/A</v>
      </c>
      <c r="GR71" s="179" t="e">
        <f t="shared" si="319"/>
        <v>#N/A</v>
      </c>
      <c r="GS71" s="179" t="e">
        <f t="shared" si="320"/>
        <v>#N/A</v>
      </c>
      <c r="GT71" s="179" t="e">
        <f t="shared" si="321"/>
        <v>#N/A</v>
      </c>
      <c r="GU71" s="179" t="e">
        <f t="shared" si="322"/>
        <v>#N/A</v>
      </c>
      <c r="GV71" s="179" t="e">
        <f t="shared" si="323"/>
        <v>#N/A</v>
      </c>
      <c r="GW71" s="179" t="e">
        <f t="shared" si="324"/>
        <v>#N/A</v>
      </c>
      <c r="GX71" s="179" t="e">
        <f t="shared" si="325"/>
        <v>#N/A</v>
      </c>
      <c r="GY71" s="179" t="e">
        <f t="shared" si="326"/>
        <v>#N/A</v>
      </c>
      <c r="GZ71" s="179" t="e">
        <f t="shared" si="327"/>
        <v>#N/A</v>
      </c>
      <c r="HA71" s="179" t="e">
        <f t="shared" si="328"/>
        <v>#N/A</v>
      </c>
      <c r="HB71" s="179" t="e">
        <f t="shared" si="329"/>
        <v>#N/A</v>
      </c>
      <c r="HC71" s="179" t="e">
        <f t="shared" si="330"/>
        <v>#N/A</v>
      </c>
      <c r="HD71" s="179" t="e">
        <f t="shared" si="331"/>
        <v>#N/A</v>
      </c>
      <c r="HE71" s="179" t="e">
        <f t="shared" si="332"/>
        <v>#N/A</v>
      </c>
      <c r="HF71" s="179" t="e">
        <f t="shared" si="333"/>
        <v>#N/A</v>
      </c>
      <c r="HG71" s="179" t="e">
        <f t="shared" si="334"/>
        <v>#N/A</v>
      </c>
      <c r="HH71" s="179" t="e">
        <f t="shared" si="335"/>
        <v>#N/A</v>
      </c>
      <c r="HI71" s="179" t="e">
        <f t="shared" si="336"/>
        <v>#N/A</v>
      </c>
      <c r="HJ71" s="179" t="e">
        <f t="shared" si="337"/>
        <v>#N/A</v>
      </c>
      <c r="HK71" s="179" t="e">
        <f t="shared" si="338"/>
        <v>#N/A</v>
      </c>
      <c r="HL71" s="179" t="e">
        <f t="shared" si="339"/>
        <v>#N/A</v>
      </c>
      <c r="HM71" s="179" t="e">
        <f t="shared" si="340"/>
        <v>#N/A</v>
      </c>
      <c r="HN71" s="179" t="e">
        <f t="shared" si="341"/>
        <v>#N/A</v>
      </c>
      <c r="HO71" s="179" t="e">
        <f t="shared" si="342"/>
        <v>#N/A</v>
      </c>
    </row>
    <row r="72" spans="1:223" hidden="1" x14ac:dyDescent="0.25">
      <c r="A72" s="4">
        <v>69</v>
      </c>
      <c r="B72" s="103"/>
      <c r="C72" s="103"/>
      <c r="D72" s="103"/>
      <c r="E72" s="38" t="str">
        <f t="shared" si="361"/>
        <v/>
      </c>
      <c r="F72" s="38" t="str">
        <f t="shared" si="362"/>
        <v/>
      </c>
      <c r="G72" s="81" t="str">
        <f t="shared" si="363"/>
        <v/>
      </c>
      <c r="H72" s="24"/>
      <c r="I72" s="61"/>
      <c r="J72" s="82" t="str">
        <f>IF(AND(B72&gt;0,C72&gt;0,D72&gt;0,NOT(ISBLANK(H72))),(D72-B72)*VLOOKUP(H72,VLookups!$A$2:$B$8,2,FALSE),"")</f>
        <v/>
      </c>
      <c r="K72" s="83" t="str">
        <f t="shared" si="364"/>
        <v/>
      </c>
      <c r="L72" s="103"/>
      <c r="M72" s="34" t="str">
        <f>IF(AND(L72&gt;0,C72&gt;0,J72&gt;0,NOT(ISBLANK(H72))),ABS(VLOOKUP($L$1,VLookups!$A$38:$B$39,2,FALSE)-_xlfn.NORM.DIST(L72,G72,J72,TRUE)),"")</f>
        <v/>
      </c>
      <c r="N72" s="102" t="str">
        <f>IF(AND($B72&gt;0,$C72&gt;0,$D72&gt;0,NOT(ISBLANK($H72))),_xlfn.NORM.INV(ABS(VLOOKUP($L$1,VLookups!$A$38:$B$39,2,FALSE)-N$3),$G72,$J72),"")</f>
        <v/>
      </c>
      <c r="O72" s="101" t="str">
        <f>IF(AND($B72&gt;0,$C72&gt;0,$D72&gt;0,NOT(ISBLANK($H72))),_xlfn.NORM.INV(ABS(VLOOKUP($L$1,VLookups!$A$38:$B$39,2,FALSE)-O$3),$G72,$J72),"")</f>
        <v/>
      </c>
      <c r="P72" s="102" t="str">
        <f>IF(AND($B72&gt;0,$C72&gt;0,$D72&gt;0,NOT(ISBLANK($H72))),_xlfn.NORM.INV(ABS(VLOOKUP($L$1,VLookups!$A$38:$B$39,2,FALSE)-P$3),$G72,$J72),"")</f>
        <v/>
      </c>
      <c r="Q72" s="101" t="str">
        <f>IF(AND($B72&gt;0,$C72&gt;0,$D72&gt;0,NOT(ISBLANK($H72))),_xlfn.NORM.INV(ABS(VLOOKUP($L$1,VLookups!$A$38:$B$39,2,FALSE)-Q$3),$G72,$J72),"")</f>
        <v/>
      </c>
      <c r="R72" s="102" t="str">
        <f>IF(AND($B72&gt;0,$C72&gt;0,$D72&gt;0,NOT(ISBLANK($H72))),_xlfn.NORM.INV(ABS(VLOOKUP($L$1,VLookups!$A$38:$B$39,2,FALSE)-R$3),$G72,$J72),"")</f>
        <v/>
      </c>
      <c r="S72" s="101" t="str">
        <f>IF(AND($B72&gt;0,$C72&gt;0,$D72&gt;0,NOT(ISBLANK($H72))),_xlfn.NORM.INV(ABS(VLOOKUP($L$1,VLookups!$A$38:$B$39,2,FALSE)-S$3),$G72,$J72),"")</f>
        <v/>
      </c>
      <c r="T72" s="5"/>
      <c r="U72" s="178" t="str">
        <f t="shared" si="365"/>
        <v/>
      </c>
      <c r="V72" s="52" t="str">
        <f t="shared" si="369"/>
        <v/>
      </c>
      <c r="W72" s="52" t="str">
        <f t="shared" si="369"/>
        <v/>
      </c>
      <c r="X72" s="52" t="str">
        <f t="shared" si="369"/>
        <v/>
      </c>
      <c r="Y72" s="52" t="str">
        <f t="shared" si="369"/>
        <v/>
      </c>
      <c r="Z72" s="52" t="str">
        <f t="shared" si="369"/>
        <v/>
      </c>
      <c r="AA72" s="52" t="str">
        <f t="shared" si="369"/>
        <v/>
      </c>
      <c r="AB72" s="52" t="str">
        <f t="shared" si="369"/>
        <v/>
      </c>
      <c r="AC72" s="52" t="str">
        <f t="shared" si="369"/>
        <v/>
      </c>
      <c r="AD72" s="52" t="str">
        <f t="shared" si="369"/>
        <v/>
      </c>
      <c r="AE72" s="52" t="str">
        <f t="shared" si="369"/>
        <v/>
      </c>
      <c r="AF72" s="52" t="str">
        <f t="shared" si="369"/>
        <v/>
      </c>
      <c r="AG72" s="52" t="str">
        <f t="shared" si="369"/>
        <v/>
      </c>
      <c r="AH72" s="52" t="str">
        <f t="shared" si="369"/>
        <v/>
      </c>
      <c r="AI72" s="52" t="str">
        <f t="shared" si="369"/>
        <v/>
      </c>
      <c r="AJ72" s="52" t="str">
        <f t="shared" si="369"/>
        <v/>
      </c>
      <c r="AK72" s="52" t="str">
        <f t="shared" si="369"/>
        <v/>
      </c>
      <c r="AL72" s="52" t="str">
        <f t="shared" si="369"/>
        <v/>
      </c>
      <c r="AM72" s="52" t="str">
        <f t="shared" si="369"/>
        <v/>
      </c>
      <c r="AN72" s="52" t="str">
        <f t="shared" si="369"/>
        <v/>
      </c>
      <c r="AO72" s="52" t="str">
        <f t="shared" si="369"/>
        <v/>
      </c>
      <c r="AP72" s="52" t="str">
        <f t="shared" si="367"/>
        <v/>
      </c>
      <c r="AQ72" s="52" t="str">
        <f t="shared" si="368"/>
        <v/>
      </c>
      <c r="AR72" s="52" t="str">
        <f t="shared" si="368"/>
        <v/>
      </c>
      <c r="AS72" s="52" t="str">
        <f t="shared" si="368"/>
        <v/>
      </c>
      <c r="AT72" s="52" t="str">
        <f t="shared" si="368"/>
        <v/>
      </c>
      <c r="AU72" s="52" t="str">
        <f t="shared" si="368"/>
        <v/>
      </c>
      <c r="AV72" s="52" t="str">
        <f t="shared" si="368"/>
        <v/>
      </c>
      <c r="AW72" s="52" t="str">
        <f t="shared" si="368"/>
        <v/>
      </c>
      <c r="AX72" s="52" t="str">
        <f t="shared" si="368"/>
        <v/>
      </c>
      <c r="AY72" s="52" t="str">
        <f t="shared" si="368"/>
        <v/>
      </c>
      <c r="AZ72" s="52" t="str">
        <f t="shared" si="368"/>
        <v/>
      </c>
      <c r="BA72" s="52" t="str">
        <f t="shared" si="368"/>
        <v/>
      </c>
      <c r="BB72" s="52" t="str">
        <f t="shared" si="368"/>
        <v/>
      </c>
      <c r="BC72" s="52" t="str">
        <f t="shared" si="368"/>
        <v/>
      </c>
      <c r="BD72" s="52" t="str">
        <f t="shared" si="368"/>
        <v/>
      </c>
      <c r="BE72" s="52" t="str">
        <f t="shared" si="368"/>
        <v/>
      </c>
      <c r="BF72" s="52" t="str">
        <f t="shared" si="368"/>
        <v/>
      </c>
      <c r="BG72" s="52" t="str">
        <f t="shared" si="368"/>
        <v/>
      </c>
      <c r="BH72" s="52" t="str">
        <f t="shared" si="368"/>
        <v/>
      </c>
      <c r="BI72" s="52" t="str">
        <f t="shared" si="368"/>
        <v/>
      </c>
      <c r="BJ72" s="52" t="str">
        <f t="shared" si="368"/>
        <v/>
      </c>
      <c r="BK72" s="52" t="str">
        <f t="shared" si="368"/>
        <v/>
      </c>
      <c r="BL72" s="52" t="str">
        <f t="shared" si="368"/>
        <v/>
      </c>
      <c r="BM72" s="52" t="str">
        <f t="shared" si="368"/>
        <v/>
      </c>
      <c r="BN72" s="52" t="str">
        <f t="shared" si="368"/>
        <v/>
      </c>
      <c r="BO72" s="52" t="str">
        <f t="shared" si="368"/>
        <v/>
      </c>
      <c r="BP72" s="52" t="str">
        <f t="shared" si="368"/>
        <v/>
      </c>
      <c r="BQ72" s="52" t="str">
        <f t="shared" si="368"/>
        <v/>
      </c>
      <c r="BR72" s="52" t="str">
        <f t="shared" si="368"/>
        <v/>
      </c>
      <c r="BS72" s="52" t="str">
        <f t="shared" si="368"/>
        <v/>
      </c>
      <c r="BT72" s="52" t="str">
        <f t="shared" si="368"/>
        <v/>
      </c>
      <c r="BU72" s="52" t="str">
        <f t="shared" si="368"/>
        <v/>
      </c>
      <c r="BV72" s="52" t="str">
        <f t="shared" si="368"/>
        <v/>
      </c>
      <c r="BW72" s="52" t="str">
        <f t="shared" si="368"/>
        <v/>
      </c>
      <c r="BX72" s="52" t="str">
        <f t="shared" si="368"/>
        <v/>
      </c>
      <c r="BY72" s="52" t="str">
        <f t="shared" si="368"/>
        <v/>
      </c>
      <c r="BZ72" s="52" t="str">
        <f t="shared" si="368"/>
        <v/>
      </c>
      <c r="CA72" s="52" t="str">
        <f t="shared" si="368"/>
        <v/>
      </c>
      <c r="CB72" s="52" t="str">
        <f t="shared" si="368"/>
        <v/>
      </c>
      <c r="CC72" s="52" t="str">
        <f t="shared" si="368"/>
        <v/>
      </c>
      <c r="CD72" s="52" t="str">
        <f t="shared" si="368"/>
        <v/>
      </c>
      <c r="CE72" s="52" t="str">
        <f t="shared" si="368"/>
        <v/>
      </c>
      <c r="CF72" s="52" t="str">
        <f t="shared" si="368"/>
        <v/>
      </c>
      <c r="CG72" s="52" t="str">
        <f t="shared" si="368"/>
        <v/>
      </c>
      <c r="CH72" s="52" t="str">
        <f t="shared" si="368"/>
        <v/>
      </c>
      <c r="CI72" s="52" t="str">
        <f t="shared" si="368"/>
        <v/>
      </c>
      <c r="CJ72" s="52" t="str">
        <f t="shared" si="368"/>
        <v/>
      </c>
      <c r="CK72" s="52" t="str">
        <f t="shared" si="368"/>
        <v/>
      </c>
      <c r="CL72" s="52" t="str">
        <f t="shared" si="368"/>
        <v/>
      </c>
      <c r="CM72" s="52" t="str">
        <f t="shared" si="368"/>
        <v/>
      </c>
      <c r="CN72" s="52" t="str">
        <f t="shared" si="368"/>
        <v/>
      </c>
      <c r="CO72" s="52" t="str">
        <f t="shared" si="368"/>
        <v/>
      </c>
      <c r="CP72" s="52" t="str">
        <f t="shared" si="368"/>
        <v/>
      </c>
      <c r="CQ72" s="52" t="str">
        <f t="shared" si="368"/>
        <v/>
      </c>
      <c r="CR72" s="52" t="str">
        <f t="shared" si="368"/>
        <v/>
      </c>
      <c r="CS72" s="52" t="str">
        <f t="shared" si="368"/>
        <v/>
      </c>
      <c r="CT72" s="52" t="str">
        <f t="shared" si="368"/>
        <v/>
      </c>
      <c r="CU72" s="52" t="str">
        <f t="shared" si="368"/>
        <v/>
      </c>
      <c r="CV72" s="52" t="str">
        <f t="shared" si="368"/>
        <v/>
      </c>
      <c r="CW72" s="52" t="str">
        <f t="shared" si="368"/>
        <v/>
      </c>
      <c r="CX72" s="52" t="str">
        <f t="shared" si="368"/>
        <v/>
      </c>
      <c r="CY72" s="52" t="str">
        <f t="shared" si="368"/>
        <v/>
      </c>
      <c r="CZ72" s="52" t="str">
        <f t="shared" si="368"/>
        <v/>
      </c>
      <c r="DA72" s="52" t="str">
        <f t="shared" si="368"/>
        <v/>
      </c>
      <c r="DB72" s="52" t="str">
        <f t="shared" ref="DB72" si="370">IF(ISNONTEXT($U72),DA72+$U72,"")</f>
        <v/>
      </c>
      <c r="DC72" s="52" t="str">
        <f t="shared" si="360"/>
        <v/>
      </c>
      <c r="DD72" s="52" t="str">
        <f t="shared" si="360"/>
        <v/>
      </c>
      <c r="DE72" s="52" t="str">
        <f t="shared" si="360"/>
        <v/>
      </c>
      <c r="DF72" s="52" t="str">
        <f t="shared" si="360"/>
        <v/>
      </c>
      <c r="DG72" s="52" t="str">
        <f t="shared" si="360"/>
        <v/>
      </c>
      <c r="DH72" s="52" t="str">
        <f t="shared" si="360"/>
        <v/>
      </c>
      <c r="DI72" s="52" t="str">
        <f t="shared" si="360"/>
        <v/>
      </c>
      <c r="DJ72" s="52" t="str">
        <f t="shared" si="360"/>
        <v/>
      </c>
      <c r="DK72" s="52" t="str">
        <f t="shared" si="360"/>
        <v/>
      </c>
      <c r="DL72" s="52" t="str">
        <f t="shared" si="360"/>
        <v/>
      </c>
      <c r="DM72" s="52" t="str">
        <f t="shared" si="360"/>
        <v/>
      </c>
      <c r="DN72" s="52" t="str">
        <f t="shared" si="360"/>
        <v/>
      </c>
      <c r="DO72" s="52" t="str">
        <f t="shared" si="360"/>
        <v/>
      </c>
      <c r="DP72" s="52" t="str">
        <f t="shared" si="360"/>
        <v/>
      </c>
      <c r="DQ72" s="52" t="str">
        <f t="shared" si="360"/>
        <v/>
      </c>
      <c r="DR72" s="52" t="str">
        <f t="shared" si="360"/>
        <v/>
      </c>
      <c r="DS72" s="179" t="e">
        <f t="shared" si="242"/>
        <v>#N/A</v>
      </c>
      <c r="DT72" s="179" t="e">
        <f t="shared" si="243"/>
        <v>#N/A</v>
      </c>
      <c r="DU72" s="179" t="e">
        <f t="shared" si="244"/>
        <v>#N/A</v>
      </c>
      <c r="DV72" s="179" t="e">
        <f t="shared" si="245"/>
        <v>#N/A</v>
      </c>
      <c r="DW72" s="179" t="e">
        <f t="shared" si="246"/>
        <v>#N/A</v>
      </c>
      <c r="DX72" s="179" t="e">
        <f t="shared" si="247"/>
        <v>#N/A</v>
      </c>
      <c r="DY72" s="179" t="e">
        <f t="shared" si="248"/>
        <v>#N/A</v>
      </c>
      <c r="DZ72" s="179" t="e">
        <f t="shared" si="249"/>
        <v>#N/A</v>
      </c>
      <c r="EA72" s="179" t="e">
        <f t="shared" si="250"/>
        <v>#N/A</v>
      </c>
      <c r="EB72" s="179" t="e">
        <f t="shared" si="251"/>
        <v>#N/A</v>
      </c>
      <c r="EC72" s="179" t="e">
        <f t="shared" si="252"/>
        <v>#N/A</v>
      </c>
      <c r="ED72" s="179" t="e">
        <f t="shared" si="253"/>
        <v>#N/A</v>
      </c>
      <c r="EE72" s="179" t="e">
        <f t="shared" si="254"/>
        <v>#N/A</v>
      </c>
      <c r="EF72" s="179" t="e">
        <f t="shared" si="255"/>
        <v>#N/A</v>
      </c>
      <c r="EG72" s="179" t="e">
        <f t="shared" si="256"/>
        <v>#N/A</v>
      </c>
      <c r="EH72" s="179" t="e">
        <f t="shared" si="257"/>
        <v>#N/A</v>
      </c>
      <c r="EI72" s="179" t="e">
        <f t="shared" si="258"/>
        <v>#N/A</v>
      </c>
      <c r="EJ72" s="179" t="e">
        <f t="shared" si="259"/>
        <v>#N/A</v>
      </c>
      <c r="EK72" s="179" t="e">
        <f t="shared" si="260"/>
        <v>#N/A</v>
      </c>
      <c r="EL72" s="179" t="e">
        <f t="shared" si="261"/>
        <v>#N/A</v>
      </c>
      <c r="EM72" s="179" t="e">
        <f t="shared" si="262"/>
        <v>#N/A</v>
      </c>
      <c r="EN72" s="179" t="e">
        <f t="shared" si="263"/>
        <v>#N/A</v>
      </c>
      <c r="EO72" s="179" t="e">
        <f t="shared" si="264"/>
        <v>#N/A</v>
      </c>
      <c r="EP72" s="179" t="e">
        <f t="shared" si="265"/>
        <v>#N/A</v>
      </c>
      <c r="EQ72" s="179" t="e">
        <f t="shared" si="266"/>
        <v>#N/A</v>
      </c>
      <c r="ER72" s="179" t="e">
        <f t="shared" si="267"/>
        <v>#N/A</v>
      </c>
      <c r="ES72" s="179" t="e">
        <f t="shared" si="268"/>
        <v>#N/A</v>
      </c>
      <c r="ET72" s="179" t="e">
        <f t="shared" si="269"/>
        <v>#N/A</v>
      </c>
      <c r="EU72" s="179" t="e">
        <f t="shared" si="270"/>
        <v>#N/A</v>
      </c>
      <c r="EV72" s="179" t="e">
        <f t="shared" si="271"/>
        <v>#N/A</v>
      </c>
      <c r="EW72" s="179" t="e">
        <f t="shared" si="272"/>
        <v>#N/A</v>
      </c>
      <c r="EX72" s="179" t="e">
        <f t="shared" si="273"/>
        <v>#N/A</v>
      </c>
      <c r="EY72" s="179" t="e">
        <f t="shared" si="274"/>
        <v>#N/A</v>
      </c>
      <c r="EZ72" s="179" t="e">
        <f t="shared" si="275"/>
        <v>#N/A</v>
      </c>
      <c r="FA72" s="179" t="e">
        <f t="shared" si="276"/>
        <v>#N/A</v>
      </c>
      <c r="FB72" s="179" t="e">
        <f t="shared" si="277"/>
        <v>#N/A</v>
      </c>
      <c r="FC72" s="179" t="e">
        <f t="shared" si="278"/>
        <v>#N/A</v>
      </c>
      <c r="FD72" s="179" t="e">
        <f t="shared" si="279"/>
        <v>#N/A</v>
      </c>
      <c r="FE72" s="179" t="e">
        <f t="shared" si="280"/>
        <v>#N/A</v>
      </c>
      <c r="FF72" s="179" t="e">
        <f t="shared" si="281"/>
        <v>#N/A</v>
      </c>
      <c r="FG72" s="179" t="e">
        <f t="shared" si="282"/>
        <v>#N/A</v>
      </c>
      <c r="FH72" s="179" t="e">
        <f t="shared" si="283"/>
        <v>#N/A</v>
      </c>
      <c r="FI72" s="179" t="e">
        <f t="shared" si="284"/>
        <v>#N/A</v>
      </c>
      <c r="FJ72" s="179" t="e">
        <f t="shared" si="285"/>
        <v>#N/A</v>
      </c>
      <c r="FK72" s="179" t="e">
        <f t="shared" si="286"/>
        <v>#N/A</v>
      </c>
      <c r="FL72" s="179" t="e">
        <f t="shared" si="287"/>
        <v>#N/A</v>
      </c>
      <c r="FM72" s="179" t="e">
        <f t="shared" si="288"/>
        <v>#N/A</v>
      </c>
      <c r="FN72" s="179" t="e">
        <f t="shared" si="289"/>
        <v>#N/A</v>
      </c>
      <c r="FO72" s="179" t="e">
        <f t="shared" si="290"/>
        <v>#N/A</v>
      </c>
      <c r="FP72" s="179" t="e">
        <f t="shared" si="291"/>
        <v>#N/A</v>
      </c>
      <c r="FQ72" s="179" t="e">
        <f t="shared" si="292"/>
        <v>#N/A</v>
      </c>
      <c r="FR72" s="179" t="e">
        <f t="shared" si="293"/>
        <v>#N/A</v>
      </c>
      <c r="FS72" s="179" t="e">
        <f t="shared" si="294"/>
        <v>#N/A</v>
      </c>
      <c r="FT72" s="179" t="e">
        <f t="shared" si="295"/>
        <v>#N/A</v>
      </c>
      <c r="FU72" s="179" t="e">
        <f t="shared" si="296"/>
        <v>#N/A</v>
      </c>
      <c r="FV72" s="179" t="e">
        <f t="shared" si="297"/>
        <v>#N/A</v>
      </c>
      <c r="FW72" s="179" t="e">
        <f t="shared" si="298"/>
        <v>#N/A</v>
      </c>
      <c r="FX72" s="179" t="e">
        <f t="shared" si="299"/>
        <v>#N/A</v>
      </c>
      <c r="FY72" s="179" t="e">
        <f t="shared" si="300"/>
        <v>#N/A</v>
      </c>
      <c r="FZ72" s="179" t="e">
        <f t="shared" si="301"/>
        <v>#N/A</v>
      </c>
      <c r="GA72" s="179" t="e">
        <f t="shared" si="302"/>
        <v>#N/A</v>
      </c>
      <c r="GB72" s="179" t="e">
        <f t="shared" si="303"/>
        <v>#N/A</v>
      </c>
      <c r="GC72" s="179" t="e">
        <f t="shared" si="304"/>
        <v>#N/A</v>
      </c>
      <c r="GD72" s="179" t="e">
        <f t="shared" si="305"/>
        <v>#N/A</v>
      </c>
      <c r="GE72" s="179" t="e">
        <f t="shared" si="306"/>
        <v>#N/A</v>
      </c>
      <c r="GF72" s="179" t="e">
        <f t="shared" si="307"/>
        <v>#N/A</v>
      </c>
      <c r="GG72" s="179" t="e">
        <f t="shared" si="308"/>
        <v>#N/A</v>
      </c>
      <c r="GH72" s="179" t="e">
        <f t="shared" si="309"/>
        <v>#N/A</v>
      </c>
      <c r="GI72" s="179" t="e">
        <f t="shared" si="310"/>
        <v>#N/A</v>
      </c>
      <c r="GJ72" s="179" t="e">
        <f t="shared" si="311"/>
        <v>#N/A</v>
      </c>
      <c r="GK72" s="179" t="e">
        <f t="shared" si="312"/>
        <v>#N/A</v>
      </c>
      <c r="GL72" s="179" t="e">
        <f t="shared" si="313"/>
        <v>#N/A</v>
      </c>
      <c r="GM72" s="179" t="e">
        <f t="shared" si="314"/>
        <v>#N/A</v>
      </c>
      <c r="GN72" s="179" t="e">
        <f t="shared" si="315"/>
        <v>#N/A</v>
      </c>
      <c r="GO72" s="179" t="e">
        <f t="shared" si="316"/>
        <v>#N/A</v>
      </c>
      <c r="GP72" s="179" t="e">
        <f t="shared" si="317"/>
        <v>#N/A</v>
      </c>
      <c r="GQ72" s="179" t="e">
        <f t="shared" si="318"/>
        <v>#N/A</v>
      </c>
      <c r="GR72" s="179" t="e">
        <f t="shared" si="319"/>
        <v>#N/A</v>
      </c>
      <c r="GS72" s="179" t="e">
        <f t="shared" si="320"/>
        <v>#N/A</v>
      </c>
      <c r="GT72" s="179" t="e">
        <f t="shared" si="321"/>
        <v>#N/A</v>
      </c>
      <c r="GU72" s="179" t="e">
        <f t="shared" si="322"/>
        <v>#N/A</v>
      </c>
      <c r="GV72" s="179" t="e">
        <f t="shared" si="323"/>
        <v>#N/A</v>
      </c>
      <c r="GW72" s="179" t="e">
        <f t="shared" si="324"/>
        <v>#N/A</v>
      </c>
      <c r="GX72" s="179" t="e">
        <f t="shared" si="325"/>
        <v>#N/A</v>
      </c>
      <c r="GY72" s="179" t="e">
        <f t="shared" si="326"/>
        <v>#N/A</v>
      </c>
      <c r="GZ72" s="179" t="e">
        <f t="shared" si="327"/>
        <v>#N/A</v>
      </c>
      <c r="HA72" s="179" t="e">
        <f t="shared" si="328"/>
        <v>#N/A</v>
      </c>
      <c r="HB72" s="179" t="e">
        <f t="shared" si="329"/>
        <v>#N/A</v>
      </c>
      <c r="HC72" s="179" t="e">
        <f t="shared" si="330"/>
        <v>#N/A</v>
      </c>
      <c r="HD72" s="179" t="e">
        <f t="shared" si="331"/>
        <v>#N/A</v>
      </c>
      <c r="HE72" s="179" t="e">
        <f t="shared" si="332"/>
        <v>#N/A</v>
      </c>
      <c r="HF72" s="179" t="e">
        <f t="shared" si="333"/>
        <v>#N/A</v>
      </c>
      <c r="HG72" s="179" t="e">
        <f t="shared" si="334"/>
        <v>#N/A</v>
      </c>
      <c r="HH72" s="179" t="e">
        <f t="shared" si="335"/>
        <v>#N/A</v>
      </c>
      <c r="HI72" s="179" t="e">
        <f t="shared" si="336"/>
        <v>#N/A</v>
      </c>
      <c r="HJ72" s="179" t="e">
        <f t="shared" si="337"/>
        <v>#N/A</v>
      </c>
      <c r="HK72" s="179" t="e">
        <f t="shared" si="338"/>
        <v>#N/A</v>
      </c>
      <c r="HL72" s="179" t="e">
        <f t="shared" si="339"/>
        <v>#N/A</v>
      </c>
      <c r="HM72" s="179" t="e">
        <f t="shared" si="340"/>
        <v>#N/A</v>
      </c>
      <c r="HN72" s="179" t="e">
        <f t="shared" si="341"/>
        <v>#N/A</v>
      </c>
      <c r="HO72" s="179" t="e">
        <f t="shared" si="342"/>
        <v>#N/A</v>
      </c>
    </row>
    <row r="73" spans="1:223" hidden="1" x14ac:dyDescent="0.25">
      <c r="A73" s="4">
        <v>70</v>
      </c>
      <c r="B73" s="103"/>
      <c r="C73" s="103"/>
      <c r="D73" s="103"/>
      <c r="E73" s="38" t="str">
        <f t="shared" si="361"/>
        <v/>
      </c>
      <c r="F73" s="38" t="str">
        <f t="shared" si="362"/>
        <v/>
      </c>
      <c r="G73" s="81" t="str">
        <f t="shared" si="363"/>
        <v/>
      </c>
      <c r="H73" s="24"/>
      <c r="I73" s="61"/>
      <c r="J73" s="82" t="str">
        <f>IF(AND(B73&gt;0,C73&gt;0,D73&gt;0,NOT(ISBLANK(H73))),(D73-B73)*VLOOKUP(H73,VLookups!$A$2:$B$8,2,FALSE),"")</f>
        <v/>
      </c>
      <c r="K73" s="83" t="str">
        <f t="shared" si="364"/>
        <v/>
      </c>
      <c r="L73" s="103"/>
      <c r="M73" s="34" t="str">
        <f>IF(AND(L73&gt;0,C73&gt;0,J73&gt;0,NOT(ISBLANK(H73))),ABS(VLOOKUP($L$1,VLookups!$A$38:$B$39,2,FALSE)-_xlfn.NORM.DIST(L73,G73,J73,TRUE)),"")</f>
        <v/>
      </c>
      <c r="N73" s="102" t="str">
        <f>IF(AND($B73&gt;0,$C73&gt;0,$D73&gt;0,NOT(ISBLANK($H73))),_xlfn.NORM.INV(ABS(VLOOKUP($L$1,VLookups!$A$38:$B$39,2,FALSE)-N$3),$G73,$J73),"")</f>
        <v/>
      </c>
      <c r="O73" s="101" t="str">
        <f>IF(AND($B73&gt;0,$C73&gt;0,$D73&gt;0,NOT(ISBLANK($H73))),_xlfn.NORM.INV(ABS(VLOOKUP($L$1,VLookups!$A$38:$B$39,2,FALSE)-O$3),$G73,$J73),"")</f>
        <v/>
      </c>
      <c r="P73" s="102" t="str">
        <f>IF(AND($B73&gt;0,$C73&gt;0,$D73&gt;0,NOT(ISBLANK($H73))),_xlfn.NORM.INV(ABS(VLOOKUP($L$1,VLookups!$A$38:$B$39,2,FALSE)-P$3),$G73,$J73),"")</f>
        <v/>
      </c>
      <c r="Q73" s="101" t="str">
        <f>IF(AND($B73&gt;0,$C73&gt;0,$D73&gt;0,NOT(ISBLANK($H73))),_xlfn.NORM.INV(ABS(VLOOKUP($L$1,VLookups!$A$38:$B$39,2,FALSE)-Q$3),$G73,$J73),"")</f>
        <v/>
      </c>
      <c r="R73" s="102" t="str">
        <f>IF(AND($B73&gt;0,$C73&gt;0,$D73&gt;0,NOT(ISBLANK($H73))),_xlfn.NORM.INV(ABS(VLOOKUP($L$1,VLookups!$A$38:$B$39,2,FALSE)-R$3),$G73,$J73),"")</f>
        <v/>
      </c>
      <c r="S73" s="101" t="str">
        <f>IF(AND($B73&gt;0,$C73&gt;0,$D73&gt;0,NOT(ISBLANK($H73))),_xlfn.NORM.INV(ABS(VLOOKUP($L$1,VLookups!$A$38:$B$39,2,FALSE)-S$3),$G73,$J73),"")</f>
        <v/>
      </c>
      <c r="T73" s="5"/>
      <c r="U73" s="178" t="str">
        <f t="shared" si="365"/>
        <v/>
      </c>
      <c r="V73" s="52" t="str">
        <f t="shared" si="369"/>
        <v/>
      </c>
      <c r="W73" s="52" t="str">
        <f t="shared" si="369"/>
        <v/>
      </c>
      <c r="X73" s="52" t="str">
        <f t="shared" si="369"/>
        <v/>
      </c>
      <c r="Y73" s="52" t="str">
        <f t="shared" si="369"/>
        <v/>
      </c>
      <c r="Z73" s="52" t="str">
        <f t="shared" si="369"/>
        <v/>
      </c>
      <c r="AA73" s="52" t="str">
        <f t="shared" si="369"/>
        <v/>
      </c>
      <c r="AB73" s="52" t="str">
        <f t="shared" si="369"/>
        <v/>
      </c>
      <c r="AC73" s="52" t="str">
        <f t="shared" si="369"/>
        <v/>
      </c>
      <c r="AD73" s="52" t="str">
        <f t="shared" si="369"/>
        <v/>
      </c>
      <c r="AE73" s="52" t="str">
        <f t="shared" si="369"/>
        <v/>
      </c>
      <c r="AF73" s="52" t="str">
        <f t="shared" si="369"/>
        <v/>
      </c>
      <c r="AG73" s="52" t="str">
        <f t="shared" si="369"/>
        <v/>
      </c>
      <c r="AH73" s="52" t="str">
        <f t="shared" si="369"/>
        <v/>
      </c>
      <c r="AI73" s="52" t="str">
        <f t="shared" si="369"/>
        <v/>
      </c>
      <c r="AJ73" s="52" t="str">
        <f t="shared" si="369"/>
        <v/>
      </c>
      <c r="AK73" s="52" t="str">
        <f t="shared" si="369"/>
        <v/>
      </c>
      <c r="AL73" s="52" t="str">
        <f t="shared" si="369"/>
        <v/>
      </c>
      <c r="AM73" s="52" t="str">
        <f t="shared" si="369"/>
        <v/>
      </c>
      <c r="AN73" s="52" t="str">
        <f t="shared" si="369"/>
        <v/>
      </c>
      <c r="AO73" s="52" t="str">
        <f t="shared" si="369"/>
        <v/>
      </c>
      <c r="AP73" s="52" t="str">
        <f t="shared" si="367"/>
        <v/>
      </c>
      <c r="AQ73" s="52" t="str">
        <f t="shared" ref="AQ73:DB76" si="371">IF(ISNONTEXT($U73),AP73+$U73,"")</f>
        <v/>
      </c>
      <c r="AR73" s="52" t="str">
        <f t="shared" si="371"/>
        <v/>
      </c>
      <c r="AS73" s="52" t="str">
        <f t="shared" si="371"/>
        <v/>
      </c>
      <c r="AT73" s="52" t="str">
        <f t="shared" si="371"/>
        <v/>
      </c>
      <c r="AU73" s="52" t="str">
        <f t="shared" si="371"/>
        <v/>
      </c>
      <c r="AV73" s="52" t="str">
        <f t="shared" si="371"/>
        <v/>
      </c>
      <c r="AW73" s="52" t="str">
        <f t="shared" si="371"/>
        <v/>
      </c>
      <c r="AX73" s="52" t="str">
        <f t="shared" si="371"/>
        <v/>
      </c>
      <c r="AY73" s="52" t="str">
        <f t="shared" si="371"/>
        <v/>
      </c>
      <c r="AZ73" s="52" t="str">
        <f t="shared" si="371"/>
        <v/>
      </c>
      <c r="BA73" s="52" t="str">
        <f t="shared" si="371"/>
        <v/>
      </c>
      <c r="BB73" s="52" t="str">
        <f t="shared" si="371"/>
        <v/>
      </c>
      <c r="BC73" s="52" t="str">
        <f t="shared" si="371"/>
        <v/>
      </c>
      <c r="BD73" s="52" t="str">
        <f t="shared" si="371"/>
        <v/>
      </c>
      <c r="BE73" s="52" t="str">
        <f t="shared" si="371"/>
        <v/>
      </c>
      <c r="BF73" s="52" t="str">
        <f t="shared" si="371"/>
        <v/>
      </c>
      <c r="BG73" s="52" t="str">
        <f t="shared" si="371"/>
        <v/>
      </c>
      <c r="BH73" s="52" t="str">
        <f t="shared" si="371"/>
        <v/>
      </c>
      <c r="BI73" s="52" t="str">
        <f t="shared" si="371"/>
        <v/>
      </c>
      <c r="BJ73" s="52" t="str">
        <f t="shared" si="371"/>
        <v/>
      </c>
      <c r="BK73" s="52" t="str">
        <f t="shared" si="371"/>
        <v/>
      </c>
      <c r="BL73" s="52" t="str">
        <f t="shared" si="371"/>
        <v/>
      </c>
      <c r="BM73" s="52" t="str">
        <f t="shared" si="371"/>
        <v/>
      </c>
      <c r="BN73" s="52" t="str">
        <f t="shared" si="371"/>
        <v/>
      </c>
      <c r="BO73" s="52" t="str">
        <f t="shared" si="371"/>
        <v/>
      </c>
      <c r="BP73" s="52" t="str">
        <f t="shared" si="371"/>
        <v/>
      </c>
      <c r="BQ73" s="52" t="str">
        <f t="shared" si="371"/>
        <v/>
      </c>
      <c r="BR73" s="52" t="str">
        <f t="shared" si="371"/>
        <v/>
      </c>
      <c r="BS73" s="52" t="str">
        <f t="shared" si="371"/>
        <v/>
      </c>
      <c r="BT73" s="52" t="str">
        <f t="shared" si="371"/>
        <v/>
      </c>
      <c r="BU73" s="52" t="str">
        <f t="shared" si="371"/>
        <v/>
      </c>
      <c r="BV73" s="52" t="str">
        <f t="shared" si="371"/>
        <v/>
      </c>
      <c r="BW73" s="52" t="str">
        <f t="shared" si="371"/>
        <v/>
      </c>
      <c r="BX73" s="52" t="str">
        <f t="shared" si="371"/>
        <v/>
      </c>
      <c r="BY73" s="52" t="str">
        <f t="shared" si="371"/>
        <v/>
      </c>
      <c r="BZ73" s="52" t="str">
        <f t="shared" si="371"/>
        <v/>
      </c>
      <c r="CA73" s="52" t="str">
        <f t="shared" si="371"/>
        <v/>
      </c>
      <c r="CB73" s="52" t="str">
        <f t="shared" si="371"/>
        <v/>
      </c>
      <c r="CC73" s="52" t="str">
        <f t="shared" si="371"/>
        <v/>
      </c>
      <c r="CD73" s="52" t="str">
        <f t="shared" si="371"/>
        <v/>
      </c>
      <c r="CE73" s="52" t="str">
        <f t="shared" si="371"/>
        <v/>
      </c>
      <c r="CF73" s="52" t="str">
        <f t="shared" si="371"/>
        <v/>
      </c>
      <c r="CG73" s="52" t="str">
        <f t="shared" si="371"/>
        <v/>
      </c>
      <c r="CH73" s="52" t="str">
        <f t="shared" si="371"/>
        <v/>
      </c>
      <c r="CI73" s="52" t="str">
        <f t="shared" si="371"/>
        <v/>
      </c>
      <c r="CJ73" s="52" t="str">
        <f t="shared" si="371"/>
        <v/>
      </c>
      <c r="CK73" s="52" t="str">
        <f t="shared" si="371"/>
        <v/>
      </c>
      <c r="CL73" s="52" t="str">
        <f t="shared" si="371"/>
        <v/>
      </c>
      <c r="CM73" s="52" t="str">
        <f t="shared" si="371"/>
        <v/>
      </c>
      <c r="CN73" s="52" t="str">
        <f t="shared" si="371"/>
        <v/>
      </c>
      <c r="CO73" s="52" t="str">
        <f t="shared" si="371"/>
        <v/>
      </c>
      <c r="CP73" s="52" t="str">
        <f t="shared" si="371"/>
        <v/>
      </c>
      <c r="CQ73" s="52" t="str">
        <f t="shared" si="371"/>
        <v/>
      </c>
      <c r="CR73" s="52" t="str">
        <f t="shared" si="371"/>
        <v/>
      </c>
      <c r="CS73" s="52" t="str">
        <f t="shared" si="371"/>
        <v/>
      </c>
      <c r="CT73" s="52" t="str">
        <f t="shared" si="371"/>
        <v/>
      </c>
      <c r="CU73" s="52" t="str">
        <f t="shared" si="371"/>
        <v/>
      </c>
      <c r="CV73" s="52" t="str">
        <f t="shared" si="371"/>
        <v/>
      </c>
      <c r="CW73" s="52" t="str">
        <f t="shared" si="371"/>
        <v/>
      </c>
      <c r="CX73" s="52" t="str">
        <f t="shared" si="371"/>
        <v/>
      </c>
      <c r="CY73" s="52" t="str">
        <f t="shared" si="371"/>
        <v/>
      </c>
      <c r="CZ73" s="52" t="str">
        <f t="shared" si="371"/>
        <v/>
      </c>
      <c r="DA73" s="52" t="str">
        <f t="shared" si="371"/>
        <v/>
      </c>
      <c r="DB73" s="52" t="str">
        <f t="shared" si="371"/>
        <v/>
      </c>
      <c r="DC73" s="52" t="str">
        <f t="shared" si="360"/>
        <v/>
      </c>
      <c r="DD73" s="52" t="str">
        <f t="shared" si="360"/>
        <v/>
      </c>
      <c r="DE73" s="52" t="str">
        <f t="shared" si="360"/>
        <v/>
      </c>
      <c r="DF73" s="52" t="str">
        <f t="shared" si="360"/>
        <v/>
      </c>
      <c r="DG73" s="52" t="str">
        <f t="shared" si="360"/>
        <v/>
      </c>
      <c r="DH73" s="52" t="str">
        <f t="shared" si="360"/>
        <v/>
      </c>
      <c r="DI73" s="52" t="str">
        <f t="shared" si="360"/>
        <v/>
      </c>
      <c r="DJ73" s="52" t="str">
        <f t="shared" si="360"/>
        <v/>
      </c>
      <c r="DK73" s="52" t="str">
        <f t="shared" si="360"/>
        <v/>
      </c>
      <c r="DL73" s="52" t="str">
        <f t="shared" si="360"/>
        <v/>
      </c>
      <c r="DM73" s="52" t="str">
        <f t="shared" si="360"/>
        <v/>
      </c>
      <c r="DN73" s="52" t="str">
        <f t="shared" si="360"/>
        <v/>
      </c>
      <c r="DO73" s="52" t="str">
        <f t="shared" si="360"/>
        <v/>
      </c>
      <c r="DP73" s="52" t="str">
        <f t="shared" si="360"/>
        <v/>
      </c>
      <c r="DQ73" s="52" t="str">
        <f t="shared" si="360"/>
        <v/>
      </c>
      <c r="DR73" s="52" t="str">
        <f t="shared" si="360"/>
        <v/>
      </c>
      <c r="DS73" s="179" t="e">
        <f t="shared" si="242"/>
        <v>#N/A</v>
      </c>
      <c r="DT73" s="179" t="e">
        <f t="shared" si="243"/>
        <v>#N/A</v>
      </c>
      <c r="DU73" s="179" t="e">
        <f t="shared" si="244"/>
        <v>#N/A</v>
      </c>
      <c r="DV73" s="179" t="e">
        <f t="shared" si="245"/>
        <v>#N/A</v>
      </c>
      <c r="DW73" s="179" t="e">
        <f t="shared" si="246"/>
        <v>#N/A</v>
      </c>
      <c r="DX73" s="179" t="e">
        <f t="shared" si="247"/>
        <v>#N/A</v>
      </c>
      <c r="DY73" s="179" t="e">
        <f t="shared" si="248"/>
        <v>#N/A</v>
      </c>
      <c r="DZ73" s="179" t="e">
        <f t="shared" si="249"/>
        <v>#N/A</v>
      </c>
      <c r="EA73" s="179" t="e">
        <f t="shared" si="250"/>
        <v>#N/A</v>
      </c>
      <c r="EB73" s="179" t="e">
        <f t="shared" si="251"/>
        <v>#N/A</v>
      </c>
      <c r="EC73" s="179" t="e">
        <f t="shared" si="252"/>
        <v>#N/A</v>
      </c>
      <c r="ED73" s="179" t="e">
        <f t="shared" si="253"/>
        <v>#N/A</v>
      </c>
      <c r="EE73" s="179" t="e">
        <f t="shared" si="254"/>
        <v>#N/A</v>
      </c>
      <c r="EF73" s="179" t="e">
        <f t="shared" si="255"/>
        <v>#N/A</v>
      </c>
      <c r="EG73" s="179" t="e">
        <f t="shared" si="256"/>
        <v>#N/A</v>
      </c>
      <c r="EH73" s="179" t="e">
        <f t="shared" si="257"/>
        <v>#N/A</v>
      </c>
      <c r="EI73" s="179" t="e">
        <f t="shared" si="258"/>
        <v>#N/A</v>
      </c>
      <c r="EJ73" s="179" t="e">
        <f t="shared" si="259"/>
        <v>#N/A</v>
      </c>
      <c r="EK73" s="179" t="e">
        <f t="shared" si="260"/>
        <v>#N/A</v>
      </c>
      <c r="EL73" s="179" t="e">
        <f t="shared" si="261"/>
        <v>#N/A</v>
      </c>
      <c r="EM73" s="179" t="e">
        <f t="shared" si="262"/>
        <v>#N/A</v>
      </c>
      <c r="EN73" s="179" t="e">
        <f t="shared" si="263"/>
        <v>#N/A</v>
      </c>
      <c r="EO73" s="179" t="e">
        <f t="shared" si="264"/>
        <v>#N/A</v>
      </c>
      <c r="EP73" s="179" t="e">
        <f t="shared" si="265"/>
        <v>#N/A</v>
      </c>
      <c r="EQ73" s="179" t="e">
        <f t="shared" si="266"/>
        <v>#N/A</v>
      </c>
      <c r="ER73" s="179" t="e">
        <f t="shared" si="267"/>
        <v>#N/A</v>
      </c>
      <c r="ES73" s="179" t="e">
        <f t="shared" si="268"/>
        <v>#N/A</v>
      </c>
      <c r="ET73" s="179" t="e">
        <f t="shared" si="269"/>
        <v>#N/A</v>
      </c>
      <c r="EU73" s="179" t="e">
        <f t="shared" si="270"/>
        <v>#N/A</v>
      </c>
      <c r="EV73" s="179" t="e">
        <f t="shared" si="271"/>
        <v>#N/A</v>
      </c>
      <c r="EW73" s="179" t="e">
        <f t="shared" si="272"/>
        <v>#N/A</v>
      </c>
      <c r="EX73" s="179" t="e">
        <f t="shared" si="273"/>
        <v>#N/A</v>
      </c>
      <c r="EY73" s="179" t="e">
        <f t="shared" si="274"/>
        <v>#N/A</v>
      </c>
      <c r="EZ73" s="179" t="e">
        <f t="shared" si="275"/>
        <v>#N/A</v>
      </c>
      <c r="FA73" s="179" t="e">
        <f t="shared" si="276"/>
        <v>#N/A</v>
      </c>
      <c r="FB73" s="179" t="e">
        <f t="shared" si="277"/>
        <v>#N/A</v>
      </c>
      <c r="FC73" s="179" t="e">
        <f t="shared" si="278"/>
        <v>#N/A</v>
      </c>
      <c r="FD73" s="179" t="e">
        <f t="shared" si="279"/>
        <v>#N/A</v>
      </c>
      <c r="FE73" s="179" t="e">
        <f t="shared" si="280"/>
        <v>#N/A</v>
      </c>
      <c r="FF73" s="179" t="e">
        <f t="shared" si="281"/>
        <v>#N/A</v>
      </c>
      <c r="FG73" s="179" t="e">
        <f t="shared" si="282"/>
        <v>#N/A</v>
      </c>
      <c r="FH73" s="179" t="e">
        <f t="shared" si="283"/>
        <v>#N/A</v>
      </c>
      <c r="FI73" s="179" t="e">
        <f t="shared" si="284"/>
        <v>#N/A</v>
      </c>
      <c r="FJ73" s="179" t="e">
        <f t="shared" si="285"/>
        <v>#N/A</v>
      </c>
      <c r="FK73" s="179" t="e">
        <f t="shared" si="286"/>
        <v>#N/A</v>
      </c>
      <c r="FL73" s="179" t="e">
        <f t="shared" si="287"/>
        <v>#N/A</v>
      </c>
      <c r="FM73" s="179" t="e">
        <f t="shared" si="288"/>
        <v>#N/A</v>
      </c>
      <c r="FN73" s="179" t="e">
        <f t="shared" si="289"/>
        <v>#N/A</v>
      </c>
      <c r="FO73" s="179" t="e">
        <f t="shared" si="290"/>
        <v>#N/A</v>
      </c>
      <c r="FP73" s="179" t="e">
        <f t="shared" si="291"/>
        <v>#N/A</v>
      </c>
      <c r="FQ73" s="179" t="e">
        <f t="shared" si="292"/>
        <v>#N/A</v>
      </c>
      <c r="FR73" s="179" t="e">
        <f t="shared" si="293"/>
        <v>#N/A</v>
      </c>
      <c r="FS73" s="179" t="e">
        <f t="shared" si="294"/>
        <v>#N/A</v>
      </c>
      <c r="FT73" s="179" t="e">
        <f t="shared" si="295"/>
        <v>#N/A</v>
      </c>
      <c r="FU73" s="179" t="e">
        <f t="shared" si="296"/>
        <v>#N/A</v>
      </c>
      <c r="FV73" s="179" t="e">
        <f t="shared" si="297"/>
        <v>#N/A</v>
      </c>
      <c r="FW73" s="179" t="e">
        <f t="shared" si="298"/>
        <v>#N/A</v>
      </c>
      <c r="FX73" s="179" t="e">
        <f t="shared" si="299"/>
        <v>#N/A</v>
      </c>
      <c r="FY73" s="179" t="e">
        <f t="shared" si="300"/>
        <v>#N/A</v>
      </c>
      <c r="FZ73" s="179" t="e">
        <f t="shared" si="301"/>
        <v>#N/A</v>
      </c>
      <c r="GA73" s="179" t="e">
        <f t="shared" si="302"/>
        <v>#N/A</v>
      </c>
      <c r="GB73" s="179" t="e">
        <f t="shared" si="303"/>
        <v>#N/A</v>
      </c>
      <c r="GC73" s="179" t="e">
        <f t="shared" si="304"/>
        <v>#N/A</v>
      </c>
      <c r="GD73" s="179" t="e">
        <f t="shared" si="305"/>
        <v>#N/A</v>
      </c>
      <c r="GE73" s="179" t="e">
        <f t="shared" si="306"/>
        <v>#N/A</v>
      </c>
      <c r="GF73" s="179" t="e">
        <f t="shared" si="307"/>
        <v>#N/A</v>
      </c>
      <c r="GG73" s="179" t="e">
        <f t="shared" si="308"/>
        <v>#N/A</v>
      </c>
      <c r="GH73" s="179" t="e">
        <f t="shared" si="309"/>
        <v>#N/A</v>
      </c>
      <c r="GI73" s="179" t="e">
        <f t="shared" si="310"/>
        <v>#N/A</v>
      </c>
      <c r="GJ73" s="179" t="e">
        <f t="shared" si="311"/>
        <v>#N/A</v>
      </c>
      <c r="GK73" s="179" t="e">
        <f t="shared" si="312"/>
        <v>#N/A</v>
      </c>
      <c r="GL73" s="179" t="e">
        <f t="shared" si="313"/>
        <v>#N/A</v>
      </c>
      <c r="GM73" s="179" t="e">
        <f t="shared" si="314"/>
        <v>#N/A</v>
      </c>
      <c r="GN73" s="179" t="e">
        <f t="shared" si="315"/>
        <v>#N/A</v>
      </c>
      <c r="GO73" s="179" t="e">
        <f t="shared" si="316"/>
        <v>#N/A</v>
      </c>
      <c r="GP73" s="179" t="e">
        <f t="shared" si="317"/>
        <v>#N/A</v>
      </c>
      <c r="GQ73" s="179" t="e">
        <f t="shared" si="318"/>
        <v>#N/A</v>
      </c>
      <c r="GR73" s="179" t="e">
        <f t="shared" si="319"/>
        <v>#N/A</v>
      </c>
      <c r="GS73" s="179" t="e">
        <f t="shared" si="320"/>
        <v>#N/A</v>
      </c>
      <c r="GT73" s="179" t="e">
        <f t="shared" si="321"/>
        <v>#N/A</v>
      </c>
      <c r="GU73" s="179" t="e">
        <f t="shared" si="322"/>
        <v>#N/A</v>
      </c>
      <c r="GV73" s="179" t="e">
        <f t="shared" si="323"/>
        <v>#N/A</v>
      </c>
      <c r="GW73" s="179" t="e">
        <f t="shared" si="324"/>
        <v>#N/A</v>
      </c>
      <c r="GX73" s="179" t="e">
        <f t="shared" si="325"/>
        <v>#N/A</v>
      </c>
      <c r="GY73" s="179" t="e">
        <f t="shared" si="326"/>
        <v>#N/A</v>
      </c>
      <c r="GZ73" s="179" t="e">
        <f t="shared" si="327"/>
        <v>#N/A</v>
      </c>
      <c r="HA73" s="179" t="e">
        <f t="shared" si="328"/>
        <v>#N/A</v>
      </c>
      <c r="HB73" s="179" t="e">
        <f t="shared" si="329"/>
        <v>#N/A</v>
      </c>
      <c r="HC73" s="179" t="e">
        <f t="shared" si="330"/>
        <v>#N/A</v>
      </c>
      <c r="HD73" s="179" t="e">
        <f t="shared" si="331"/>
        <v>#N/A</v>
      </c>
      <c r="HE73" s="179" t="e">
        <f t="shared" si="332"/>
        <v>#N/A</v>
      </c>
      <c r="HF73" s="179" t="e">
        <f t="shared" si="333"/>
        <v>#N/A</v>
      </c>
      <c r="HG73" s="179" t="e">
        <f t="shared" si="334"/>
        <v>#N/A</v>
      </c>
      <c r="HH73" s="179" t="e">
        <f t="shared" si="335"/>
        <v>#N/A</v>
      </c>
      <c r="HI73" s="179" t="e">
        <f t="shared" si="336"/>
        <v>#N/A</v>
      </c>
      <c r="HJ73" s="179" t="e">
        <f t="shared" si="337"/>
        <v>#N/A</v>
      </c>
      <c r="HK73" s="179" t="e">
        <f t="shared" si="338"/>
        <v>#N/A</v>
      </c>
      <c r="HL73" s="179" t="e">
        <f t="shared" si="339"/>
        <v>#N/A</v>
      </c>
      <c r="HM73" s="179" t="e">
        <f t="shared" si="340"/>
        <v>#N/A</v>
      </c>
      <c r="HN73" s="179" t="e">
        <f t="shared" si="341"/>
        <v>#N/A</v>
      </c>
      <c r="HO73" s="179" t="e">
        <f t="shared" si="342"/>
        <v>#N/A</v>
      </c>
    </row>
    <row r="74" spans="1:223" hidden="1" x14ac:dyDescent="0.25">
      <c r="A74" s="4">
        <v>71</v>
      </c>
      <c r="B74" s="103"/>
      <c r="C74" s="103"/>
      <c r="D74" s="103"/>
      <c r="E74" s="38" t="str">
        <f t="shared" si="361"/>
        <v/>
      </c>
      <c r="F74" s="38" t="str">
        <f t="shared" si="362"/>
        <v/>
      </c>
      <c r="G74" s="81" t="str">
        <f t="shared" si="363"/>
        <v/>
      </c>
      <c r="H74" s="24"/>
      <c r="I74" s="61"/>
      <c r="J74" s="82" t="str">
        <f>IF(AND(B74&gt;0,C74&gt;0,D74&gt;0,NOT(ISBLANK(H74))),(D74-B74)*VLOOKUP(H74,VLookups!$A$2:$B$8,2,FALSE),"")</f>
        <v/>
      </c>
      <c r="K74" s="83" t="str">
        <f t="shared" si="364"/>
        <v/>
      </c>
      <c r="L74" s="103"/>
      <c r="M74" s="34" t="str">
        <f>IF(AND(L74&gt;0,C74&gt;0,J74&gt;0,NOT(ISBLANK(H74))),ABS(VLOOKUP($L$1,VLookups!$A$38:$B$39,2,FALSE)-_xlfn.NORM.DIST(L74,G74,J74,TRUE)),"")</f>
        <v/>
      </c>
      <c r="N74" s="102" t="str">
        <f>IF(AND($B74&gt;0,$C74&gt;0,$D74&gt;0,NOT(ISBLANK($H74))),_xlfn.NORM.INV(ABS(VLOOKUP($L$1,VLookups!$A$38:$B$39,2,FALSE)-N$3),$G74,$J74),"")</f>
        <v/>
      </c>
      <c r="O74" s="101" t="str">
        <f>IF(AND($B74&gt;0,$C74&gt;0,$D74&gt;0,NOT(ISBLANK($H74))),_xlfn.NORM.INV(ABS(VLOOKUP($L$1,VLookups!$A$38:$B$39,2,FALSE)-O$3),$G74,$J74),"")</f>
        <v/>
      </c>
      <c r="P74" s="102" t="str">
        <f>IF(AND($B74&gt;0,$C74&gt;0,$D74&gt;0,NOT(ISBLANK($H74))),_xlfn.NORM.INV(ABS(VLOOKUP($L$1,VLookups!$A$38:$B$39,2,FALSE)-P$3),$G74,$J74),"")</f>
        <v/>
      </c>
      <c r="Q74" s="101" t="str">
        <f>IF(AND($B74&gt;0,$C74&gt;0,$D74&gt;0,NOT(ISBLANK($H74))),_xlfn.NORM.INV(ABS(VLOOKUP($L$1,VLookups!$A$38:$B$39,2,FALSE)-Q$3),$G74,$J74),"")</f>
        <v/>
      </c>
      <c r="R74" s="102" t="str">
        <f>IF(AND($B74&gt;0,$C74&gt;0,$D74&gt;0,NOT(ISBLANK($H74))),_xlfn.NORM.INV(ABS(VLOOKUP($L$1,VLookups!$A$38:$B$39,2,FALSE)-R$3),$G74,$J74),"")</f>
        <v/>
      </c>
      <c r="S74" s="101" t="str">
        <f>IF(AND($B74&gt;0,$C74&gt;0,$D74&gt;0,NOT(ISBLANK($H74))),_xlfn.NORM.INV(ABS(VLOOKUP($L$1,VLookups!$A$38:$B$39,2,FALSE)-S$3),$G74,$J74),"")</f>
        <v/>
      </c>
      <c r="T74" s="5"/>
      <c r="U74" s="178" t="str">
        <f t="shared" si="365"/>
        <v/>
      </c>
      <c r="V74" s="52" t="str">
        <f t="shared" si="369"/>
        <v/>
      </c>
      <c r="W74" s="52" t="str">
        <f t="shared" si="369"/>
        <v/>
      </c>
      <c r="X74" s="52" t="str">
        <f t="shared" si="369"/>
        <v/>
      </c>
      <c r="Y74" s="52" t="str">
        <f t="shared" si="369"/>
        <v/>
      </c>
      <c r="Z74" s="52" t="str">
        <f t="shared" si="369"/>
        <v/>
      </c>
      <c r="AA74" s="52" t="str">
        <f t="shared" si="369"/>
        <v/>
      </c>
      <c r="AB74" s="52" t="str">
        <f t="shared" si="369"/>
        <v/>
      </c>
      <c r="AC74" s="52" t="str">
        <f t="shared" si="369"/>
        <v/>
      </c>
      <c r="AD74" s="52" t="str">
        <f t="shared" si="369"/>
        <v/>
      </c>
      <c r="AE74" s="52" t="str">
        <f t="shared" si="369"/>
        <v/>
      </c>
      <c r="AF74" s="52" t="str">
        <f t="shared" si="369"/>
        <v/>
      </c>
      <c r="AG74" s="52" t="str">
        <f t="shared" si="369"/>
        <v/>
      </c>
      <c r="AH74" s="52" t="str">
        <f t="shared" si="369"/>
        <v/>
      </c>
      <c r="AI74" s="52" t="str">
        <f t="shared" si="369"/>
        <v/>
      </c>
      <c r="AJ74" s="52" t="str">
        <f t="shared" si="369"/>
        <v/>
      </c>
      <c r="AK74" s="52" t="str">
        <f t="shared" si="369"/>
        <v/>
      </c>
      <c r="AL74" s="52" t="str">
        <f t="shared" si="369"/>
        <v/>
      </c>
      <c r="AM74" s="52" t="str">
        <f t="shared" si="369"/>
        <v/>
      </c>
      <c r="AN74" s="52" t="str">
        <f t="shared" si="369"/>
        <v/>
      </c>
      <c r="AO74" s="52" t="str">
        <f t="shared" si="369"/>
        <v/>
      </c>
      <c r="AP74" s="52" t="str">
        <f t="shared" si="367"/>
        <v/>
      </c>
      <c r="AQ74" s="52" t="str">
        <f t="shared" si="371"/>
        <v/>
      </c>
      <c r="AR74" s="52" t="str">
        <f t="shared" si="371"/>
        <v/>
      </c>
      <c r="AS74" s="52" t="str">
        <f t="shared" si="371"/>
        <v/>
      </c>
      <c r="AT74" s="52" t="str">
        <f t="shared" si="371"/>
        <v/>
      </c>
      <c r="AU74" s="52" t="str">
        <f t="shared" si="371"/>
        <v/>
      </c>
      <c r="AV74" s="52" t="str">
        <f t="shared" si="371"/>
        <v/>
      </c>
      <c r="AW74" s="52" t="str">
        <f t="shared" si="371"/>
        <v/>
      </c>
      <c r="AX74" s="52" t="str">
        <f t="shared" si="371"/>
        <v/>
      </c>
      <c r="AY74" s="52" t="str">
        <f t="shared" si="371"/>
        <v/>
      </c>
      <c r="AZ74" s="52" t="str">
        <f t="shared" si="371"/>
        <v/>
      </c>
      <c r="BA74" s="52" t="str">
        <f t="shared" si="371"/>
        <v/>
      </c>
      <c r="BB74" s="52" t="str">
        <f t="shared" si="371"/>
        <v/>
      </c>
      <c r="BC74" s="52" t="str">
        <f t="shared" si="371"/>
        <v/>
      </c>
      <c r="BD74" s="52" t="str">
        <f t="shared" si="371"/>
        <v/>
      </c>
      <c r="BE74" s="52" t="str">
        <f t="shared" si="371"/>
        <v/>
      </c>
      <c r="BF74" s="52" t="str">
        <f t="shared" si="371"/>
        <v/>
      </c>
      <c r="BG74" s="52" t="str">
        <f t="shared" si="371"/>
        <v/>
      </c>
      <c r="BH74" s="52" t="str">
        <f t="shared" si="371"/>
        <v/>
      </c>
      <c r="BI74" s="52" t="str">
        <f t="shared" si="371"/>
        <v/>
      </c>
      <c r="BJ74" s="52" t="str">
        <f t="shared" si="371"/>
        <v/>
      </c>
      <c r="BK74" s="52" t="str">
        <f t="shared" si="371"/>
        <v/>
      </c>
      <c r="BL74" s="52" t="str">
        <f t="shared" si="371"/>
        <v/>
      </c>
      <c r="BM74" s="52" t="str">
        <f t="shared" si="371"/>
        <v/>
      </c>
      <c r="BN74" s="52" t="str">
        <f t="shared" si="371"/>
        <v/>
      </c>
      <c r="BO74" s="52" t="str">
        <f t="shared" si="371"/>
        <v/>
      </c>
      <c r="BP74" s="52" t="str">
        <f t="shared" si="371"/>
        <v/>
      </c>
      <c r="BQ74" s="52" t="str">
        <f t="shared" si="371"/>
        <v/>
      </c>
      <c r="BR74" s="52" t="str">
        <f t="shared" si="371"/>
        <v/>
      </c>
      <c r="BS74" s="52" t="str">
        <f t="shared" si="371"/>
        <v/>
      </c>
      <c r="BT74" s="52" t="str">
        <f t="shared" si="371"/>
        <v/>
      </c>
      <c r="BU74" s="52" t="str">
        <f t="shared" si="371"/>
        <v/>
      </c>
      <c r="BV74" s="52" t="str">
        <f t="shared" si="371"/>
        <v/>
      </c>
      <c r="BW74" s="52" t="str">
        <f t="shared" si="371"/>
        <v/>
      </c>
      <c r="BX74" s="52" t="str">
        <f t="shared" si="371"/>
        <v/>
      </c>
      <c r="BY74" s="52" t="str">
        <f t="shared" si="371"/>
        <v/>
      </c>
      <c r="BZ74" s="52" t="str">
        <f t="shared" si="371"/>
        <v/>
      </c>
      <c r="CA74" s="52" t="str">
        <f t="shared" si="371"/>
        <v/>
      </c>
      <c r="CB74" s="52" t="str">
        <f t="shared" si="371"/>
        <v/>
      </c>
      <c r="CC74" s="52" t="str">
        <f t="shared" si="371"/>
        <v/>
      </c>
      <c r="CD74" s="52" t="str">
        <f t="shared" si="371"/>
        <v/>
      </c>
      <c r="CE74" s="52" t="str">
        <f t="shared" si="371"/>
        <v/>
      </c>
      <c r="CF74" s="52" t="str">
        <f t="shared" si="371"/>
        <v/>
      </c>
      <c r="CG74" s="52" t="str">
        <f t="shared" si="371"/>
        <v/>
      </c>
      <c r="CH74" s="52" t="str">
        <f t="shared" si="371"/>
        <v/>
      </c>
      <c r="CI74" s="52" t="str">
        <f t="shared" si="371"/>
        <v/>
      </c>
      <c r="CJ74" s="52" t="str">
        <f t="shared" si="371"/>
        <v/>
      </c>
      <c r="CK74" s="52" t="str">
        <f t="shared" si="371"/>
        <v/>
      </c>
      <c r="CL74" s="52" t="str">
        <f t="shared" si="371"/>
        <v/>
      </c>
      <c r="CM74" s="52" t="str">
        <f t="shared" si="371"/>
        <v/>
      </c>
      <c r="CN74" s="52" t="str">
        <f t="shared" si="371"/>
        <v/>
      </c>
      <c r="CO74" s="52" t="str">
        <f t="shared" si="371"/>
        <v/>
      </c>
      <c r="CP74" s="52" t="str">
        <f t="shared" si="371"/>
        <v/>
      </c>
      <c r="CQ74" s="52" t="str">
        <f t="shared" si="371"/>
        <v/>
      </c>
      <c r="CR74" s="52" t="str">
        <f t="shared" si="371"/>
        <v/>
      </c>
      <c r="CS74" s="52" t="str">
        <f t="shared" si="371"/>
        <v/>
      </c>
      <c r="CT74" s="52" t="str">
        <f t="shared" si="371"/>
        <v/>
      </c>
      <c r="CU74" s="52" t="str">
        <f t="shared" si="371"/>
        <v/>
      </c>
      <c r="CV74" s="52" t="str">
        <f t="shared" si="371"/>
        <v/>
      </c>
      <c r="CW74" s="52" t="str">
        <f t="shared" si="371"/>
        <v/>
      </c>
      <c r="CX74" s="52" t="str">
        <f t="shared" si="371"/>
        <v/>
      </c>
      <c r="CY74" s="52" t="str">
        <f t="shared" si="371"/>
        <v/>
      </c>
      <c r="CZ74" s="52" t="str">
        <f t="shared" si="371"/>
        <v/>
      </c>
      <c r="DA74" s="52" t="str">
        <f t="shared" si="371"/>
        <v/>
      </c>
      <c r="DB74" s="52" t="str">
        <f t="shared" si="371"/>
        <v/>
      </c>
      <c r="DC74" s="52" t="str">
        <f t="shared" si="360"/>
        <v/>
      </c>
      <c r="DD74" s="52" t="str">
        <f t="shared" si="360"/>
        <v/>
      </c>
      <c r="DE74" s="52" t="str">
        <f t="shared" si="360"/>
        <v/>
      </c>
      <c r="DF74" s="52" t="str">
        <f t="shared" si="360"/>
        <v/>
      </c>
      <c r="DG74" s="52" t="str">
        <f t="shared" si="360"/>
        <v/>
      </c>
      <c r="DH74" s="52" t="str">
        <f t="shared" si="360"/>
        <v/>
      </c>
      <c r="DI74" s="52" t="str">
        <f t="shared" si="360"/>
        <v/>
      </c>
      <c r="DJ74" s="52" t="str">
        <f t="shared" si="360"/>
        <v/>
      </c>
      <c r="DK74" s="52" t="str">
        <f t="shared" si="360"/>
        <v/>
      </c>
      <c r="DL74" s="52" t="str">
        <f t="shared" si="360"/>
        <v/>
      </c>
      <c r="DM74" s="52" t="str">
        <f t="shared" si="360"/>
        <v/>
      </c>
      <c r="DN74" s="52" t="str">
        <f t="shared" si="360"/>
        <v/>
      </c>
      <c r="DO74" s="52" t="str">
        <f t="shared" si="360"/>
        <v/>
      </c>
      <c r="DP74" s="52" t="str">
        <f t="shared" si="360"/>
        <v/>
      </c>
      <c r="DQ74" s="52" t="str">
        <f t="shared" si="360"/>
        <v/>
      </c>
      <c r="DR74" s="52" t="str">
        <f t="shared" si="360"/>
        <v/>
      </c>
      <c r="DS74" s="179" t="e">
        <f t="shared" si="242"/>
        <v>#N/A</v>
      </c>
      <c r="DT74" s="179" t="e">
        <f t="shared" si="243"/>
        <v>#N/A</v>
      </c>
      <c r="DU74" s="179" t="e">
        <f t="shared" si="244"/>
        <v>#N/A</v>
      </c>
      <c r="DV74" s="179" t="e">
        <f t="shared" si="245"/>
        <v>#N/A</v>
      </c>
      <c r="DW74" s="179" t="e">
        <f t="shared" si="246"/>
        <v>#N/A</v>
      </c>
      <c r="DX74" s="179" t="e">
        <f t="shared" si="247"/>
        <v>#N/A</v>
      </c>
      <c r="DY74" s="179" t="e">
        <f t="shared" si="248"/>
        <v>#N/A</v>
      </c>
      <c r="DZ74" s="179" t="e">
        <f t="shared" si="249"/>
        <v>#N/A</v>
      </c>
      <c r="EA74" s="179" t="e">
        <f t="shared" si="250"/>
        <v>#N/A</v>
      </c>
      <c r="EB74" s="179" t="e">
        <f t="shared" si="251"/>
        <v>#N/A</v>
      </c>
      <c r="EC74" s="179" t="e">
        <f t="shared" si="252"/>
        <v>#N/A</v>
      </c>
      <c r="ED74" s="179" t="e">
        <f t="shared" si="253"/>
        <v>#N/A</v>
      </c>
      <c r="EE74" s="179" t="e">
        <f t="shared" si="254"/>
        <v>#N/A</v>
      </c>
      <c r="EF74" s="179" t="e">
        <f t="shared" si="255"/>
        <v>#N/A</v>
      </c>
      <c r="EG74" s="179" t="e">
        <f t="shared" si="256"/>
        <v>#N/A</v>
      </c>
      <c r="EH74" s="179" t="e">
        <f t="shared" si="257"/>
        <v>#N/A</v>
      </c>
      <c r="EI74" s="179" t="e">
        <f t="shared" si="258"/>
        <v>#N/A</v>
      </c>
      <c r="EJ74" s="179" t="e">
        <f t="shared" si="259"/>
        <v>#N/A</v>
      </c>
      <c r="EK74" s="179" t="e">
        <f t="shared" si="260"/>
        <v>#N/A</v>
      </c>
      <c r="EL74" s="179" t="e">
        <f t="shared" si="261"/>
        <v>#N/A</v>
      </c>
      <c r="EM74" s="179" t="e">
        <f t="shared" si="262"/>
        <v>#N/A</v>
      </c>
      <c r="EN74" s="179" t="e">
        <f t="shared" si="263"/>
        <v>#N/A</v>
      </c>
      <c r="EO74" s="179" t="e">
        <f t="shared" si="264"/>
        <v>#N/A</v>
      </c>
      <c r="EP74" s="179" t="e">
        <f t="shared" si="265"/>
        <v>#N/A</v>
      </c>
      <c r="EQ74" s="179" t="e">
        <f t="shared" si="266"/>
        <v>#N/A</v>
      </c>
      <c r="ER74" s="179" t="e">
        <f t="shared" si="267"/>
        <v>#N/A</v>
      </c>
      <c r="ES74" s="179" t="e">
        <f t="shared" si="268"/>
        <v>#N/A</v>
      </c>
      <c r="ET74" s="179" t="e">
        <f t="shared" si="269"/>
        <v>#N/A</v>
      </c>
      <c r="EU74" s="179" t="e">
        <f t="shared" si="270"/>
        <v>#N/A</v>
      </c>
      <c r="EV74" s="179" t="e">
        <f t="shared" si="271"/>
        <v>#N/A</v>
      </c>
      <c r="EW74" s="179" t="e">
        <f t="shared" si="272"/>
        <v>#N/A</v>
      </c>
      <c r="EX74" s="179" t="e">
        <f t="shared" si="273"/>
        <v>#N/A</v>
      </c>
      <c r="EY74" s="179" t="e">
        <f t="shared" si="274"/>
        <v>#N/A</v>
      </c>
      <c r="EZ74" s="179" t="e">
        <f t="shared" si="275"/>
        <v>#N/A</v>
      </c>
      <c r="FA74" s="179" t="e">
        <f t="shared" si="276"/>
        <v>#N/A</v>
      </c>
      <c r="FB74" s="179" t="e">
        <f t="shared" si="277"/>
        <v>#N/A</v>
      </c>
      <c r="FC74" s="179" t="e">
        <f t="shared" si="278"/>
        <v>#N/A</v>
      </c>
      <c r="FD74" s="179" t="e">
        <f t="shared" si="279"/>
        <v>#N/A</v>
      </c>
      <c r="FE74" s="179" t="e">
        <f t="shared" si="280"/>
        <v>#N/A</v>
      </c>
      <c r="FF74" s="179" t="e">
        <f t="shared" si="281"/>
        <v>#N/A</v>
      </c>
      <c r="FG74" s="179" t="e">
        <f t="shared" si="282"/>
        <v>#N/A</v>
      </c>
      <c r="FH74" s="179" t="e">
        <f t="shared" si="283"/>
        <v>#N/A</v>
      </c>
      <c r="FI74" s="179" t="e">
        <f t="shared" si="284"/>
        <v>#N/A</v>
      </c>
      <c r="FJ74" s="179" t="e">
        <f t="shared" si="285"/>
        <v>#N/A</v>
      </c>
      <c r="FK74" s="179" t="e">
        <f t="shared" si="286"/>
        <v>#N/A</v>
      </c>
      <c r="FL74" s="179" t="e">
        <f t="shared" si="287"/>
        <v>#N/A</v>
      </c>
      <c r="FM74" s="179" t="e">
        <f t="shared" si="288"/>
        <v>#N/A</v>
      </c>
      <c r="FN74" s="179" t="e">
        <f t="shared" si="289"/>
        <v>#N/A</v>
      </c>
      <c r="FO74" s="179" t="e">
        <f t="shared" si="290"/>
        <v>#N/A</v>
      </c>
      <c r="FP74" s="179" t="e">
        <f t="shared" si="291"/>
        <v>#N/A</v>
      </c>
      <c r="FQ74" s="179" t="e">
        <f t="shared" si="292"/>
        <v>#N/A</v>
      </c>
      <c r="FR74" s="179" t="e">
        <f t="shared" si="293"/>
        <v>#N/A</v>
      </c>
      <c r="FS74" s="179" t="e">
        <f t="shared" si="294"/>
        <v>#N/A</v>
      </c>
      <c r="FT74" s="179" t="e">
        <f t="shared" si="295"/>
        <v>#N/A</v>
      </c>
      <c r="FU74" s="179" t="e">
        <f t="shared" si="296"/>
        <v>#N/A</v>
      </c>
      <c r="FV74" s="179" t="e">
        <f t="shared" si="297"/>
        <v>#N/A</v>
      </c>
      <c r="FW74" s="179" t="e">
        <f t="shared" si="298"/>
        <v>#N/A</v>
      </c>
      <c r="FX74" s="179" t="e">
        <f t="shared" si="299"/>
        <v>#N/A</v>
      </c>
      <c r="FY74" s="179" t="e">
        <f t="shared" si="300"/>
        <v>#N/A</v>
      </c>
      <c r="FZ74" s="179" t="e">
        <f t="shared" si="301"/>
        <v>#N/A</v>
      </c>
      <c r="GA74" s="179" t="e">
        <f t="shared" si="302"/>
        <v>#N/A</v>
      </c>
      <c r="GB74" s="179" t="e">
        <f t="shared" si="303"/>
        <v>#N/A</v>
      </c>
      <c r="GC74" s="179" t="e">
        <f t="shared" si="304"/>
        <v>#N/A</v>
      </c>
      <c r="GD74" s="179" t="e">
        <f t="shared" si="305"/>
        <v>#N/A</v>
      </c>
      <c r="GE74" s="179" t="e">
        <f t="shared" si="306"/>
        <v>#N/A</v>
      </c>
      <c r="GF74" s="179" t="e">
        <f t="shared" si="307"/>
        <v>#N/A</v>
      </c>
      <c r="GG74" s="179" t="e">
        <f t="shared" si="308"/>
        <v>#N/A</v>
      </c>
      <c r="GH74" s="179" t="e">
        <f t="shared" si="309"/>
        <v>#N/A</v>
      </c>
      <c r="GI74" s="179" t="e">
        <f t="shared" si="310"/>
        <v>#N/A</v>
      </c>
      <c r="GJ74" s="179" t="e">
        <f t="shared" si="311"/>
        <v>#N/A</v>
      </c>
      <c r="GK74" s="179" t="e">
        <f t="shared" si="312"/>
        <v>#N/A</v>
      </c>
      <c r="GL74" s="179" t="e">
        <f t="shared" si="313"/>
        <v>#N/A</v>
      </c>
      <c r="GM74" s="179" t="e">
        <f t="shared" si="314"/>
        <v>#N/A</v>
      </c>
      <c r="GN74" s="179" t="e">
        <f t="shared" si="315"/>
        <v>#N/A</v>
      </c>
      <c r="GO74" s="179" t="e">
        <f t="shared" si="316"/>
        <v>#N/A</v>
      </c>
      <c r="GP74" s="179" t="e">
        <f t="shared" si="317"/>
        <v>#N/A</v>
      </c>
      <c r="GQ74" s="179" t="e">
        <f t="shared" si="318"/>
        <v>#N/A</v>
      </c>
      <c r="GR74" s="179" t="e">
        <f t="shared" si="319"/>
        <v>#N/A</v>
      </c>
      <c r="GS74" s="179" t="e">
        <f t="shared" si="320"/>
        <v>#N/A</v>
      </c>
      <c r="GT74" s="179" t="e">
        <f t="shared" si="321"/>
        <v>#N/A</v>
      </c>
      <c r="GU74" s="179" t="e">
        <f t="shared" si="322"/>
        <v>#N/A</v>
      </c>
      <c r="GV74" s="179" t="e">
        <f t="shared" si="323"/>
        <v>#N/A</v>
      </c>
      <c r="GW74" s="179" t="e">
        <f t="shared" si="324"/>
        <v>#N/A</v>
      </c>
      <c r="GX74" s="179" t="e">
        <f t="shared" si="325"/>
        <v>#N/A</v>
      </c>
      <c r="GY74" s="179" t="e">
        <f t="shared" si="326"/>
        <v>#N/A</v>
      </c>
      <c r="GZ74" s="179" t="e">
        <f t="shared" si="327"/>
        <v>#N/A</v>
      </c>
      <c r="HA74" s="179" t="e">
        <f t="shared" si="328"/>
        <v>#N/A</v>
      </c>
      <c r="HB74" s="179" t="e">
        <f t="shared" si="329"/>
        <v>#N/A</v>
      </c>
      <c r="HC74" s="179" t="e">
        <f t="shared" si="330"/>
        <v>#N/A</v>
      </c>
      <c r="HD74" s="179" t="e">
        <f t="shared" si="331"/>
        <v>#N/A</v>
      </c>
      <c r="HE74" s="179" t="e">
        <f t="shared" si="332"/>
        <v>#N/A</v>
      </c>
      <c r="HF74" s="179" t="e">
        <f t="shared" si="333"/>
        <v>#N/A</v>
      </c>
      <c r="HG74" s="179" t="e">
        <f t="shared" si="334"/>
        <v>#N/A</v>
      </c>
      <c r="HH74" s="179" t="e">
        <f t="shared" si="335"/>
        <v>#N/A</v>
      </c>
      <c r="HI74" s="179" t="e">
        <f t="shared" si="336"/>
        <v>#N/A</v>
      </c>
      <c r="HJ74" s="179" t="e">
        <f t="shared" si="337"/>
        <v>#N/A</v>
      </c>
      <c r="HK74" s="179" t="e">
        <f t="shared" si="338"/>
        <v>#N/A</v>
      </c>
      <c r="HL74" s="179" t="e">
        <f t="shared" si="339"/>
        <v>#N/A</v>
      </c>
      <c r="HM74" s="179" t="e">
        <f t="shared" si="340"/>
        <v>#N/A</v>
      </c>
      <c r="HN74" s="179" t="e">
        <f t="shared" si="341"/>
        <v>#N/A</v>
      </c>
      <c r="HO74" s="179" t="e">
        <f t="shared" si="342"/>
        <v>#N/A</v>
      </c>
    </row>
    <row r="75" spans="1:223" hidden="1" x14ac:dyDescent="0.25">
      <c r="A75" s="4">
        <v>72</v>
      </c>
      <c r="B75" s="103"/>
      <c r="C75" s="103"/>
      <c r="D75" s="103"/>
      <c r="E75" s="38" t="str">
        <f t="shared" si="361"/>
        <v/>
      </c>
      <c r="F75" s="38" t="str">
        <f t="shared" si="362"/>
        <v/>
      </c>
      <c r="G75" s="81" t="str">
        <f t="shared" si="363"/>
        <v/>
      </c>
      <c r="H75" s="24"/>
      <c r="I75" s="61"/>
      <c r="J75" s="82" t="str">
        <f>IF(AND(B75&gt;0,C75&gt;0,D75&gt;0,NOT(ISBLANK(H75))),(D75-B75)*VLOOKUP(H75,VLookups!$A$2:$B$8,2,FALSE),"")</f>
        <v/>
      </c>
      <c r="K75" s="83" t="str">
        <f t="shared" si="364"/>
        <v/>
      </c>
      <c r="L75" s="103"/>
      <c r="M75" s="34" t="str">
        <f>IF(AND(L75&gt;0,C75&gt;0,J75&gt;0,NOT(ISBLANK(H75))),ABS(VLOOKUP($L$1,VLookups!$A$38:$B$39,2,FALSE)-_xlfn.NORM.DIST(L75,G75,J75,TRUE)),"")</f>
        <v/>
      </c>
      <c r="N75" s="102" t="str">
        <f>IF(AND($B75&gt;0,$C75&gt;0,$D75&gt;0,NOT(ISBLANK($H75))),_xlfn.NORM.INV(ABS(VLOOKUP($L$1,VLookups!$A$38:$B$39,2,FALSE)-N$3),$G75,$J75),"")</f>
        <v/>
      </c>
      <c r="O75" s="101" t="str">
        <f>IF(AND($B75&gt;0,$C75&gt;0,$D75&gt;0,NOT(ISBLANK($H75))),_xlfn.NORM.INV(ABS(VLOOKUP($L$1,VLookups!$A$38:$B$39,2,FALSE)-O$3),$G75,$J75),"")</f>
        <v/>
      </c>
      <c r="P75" s="102" t="str">
        <f>IF(AND($B75&gt;0,$C75&gt;0,$D75&gt;0,NOT(ISBLANK($H75))),_xlfn.NORM.INV(ABS(VLOOKUP($L$1,VLookups!$A$38:$B$39,2,FALSE)-P$3),$G75,$J75),"")</f>
        <v/>
      </c>
      <c r="Q75" s="101" t="str">
        <f>IF(AND($B75&gt;0,$C75&gt;0,$D75&gt;0,NOT(ISBLANK($H75))),_xlfn.NORM.INV(ABS(VLOOKUP($L$1,VLookups!$A$38:$B$39,2,FALSE)-Q$3),$G75,$J75),"")</f>
        <v/>
      </c>
      <c r="R75" s="102" t="str">
        <f>IF(AND($B75&gt;0,$C75&gt;0,$D75&gt;0,NOT(ISBLANK($H75))),_xlfn.NORM.INV(ABS(VLOOKUP($L$1,VLookups!$A$38:$B$39,2,FALSE)-R$3),$G75,$J75),"")</f>
        <v/>
      </c>
      <c r="S75" s="101" t="str">
        <f>IF(AND($B75&gt;0,$C75&gt;0,$D75&gt;0,NOT(ISBLANK($H75))),_xlfn.NORM.INV(ABS(VLOOKUP($L$1,VLookups!$A$38:$B$39,2,FALSE)-S$3),$G75,$J75),"")</f>
        <v/>
      </c>
      <c r="T75" s="5"/>
      <c r="U75" s="178" t="str">
        <f t="shared" si="365"/>
        <v/>
      </c>
      <c r="V75" s="52" t="str">
        <f t="shared" si="369"/>
        <v/>
      </c>
      <c r="W75" s="52" t="str">
        <f t="shared" si="369"/>
        <v/>
      </c>
      <c r="X75" s="52" t="str">
        <f t="shared" si="369"/>
        <v/>
      </c>
      <c r="Y75" s="52" t="str">
        <f t="shared" si="369"/>
        <v/>
      </c>
      <c r="Z75" s="52" t="str">
        <f t="shared" si="369"/>
        <v/>
      </c>
      <c r="AA75" s="52" t="str">
        <f t="shared" si="369"/>
        <v/>
      </c>
      <c r="AB75" s="52" t="str">
        <f t="shared" si="369"/>
        <v/>
      </c>
      <c r="AC75" s="52" t="str">
        <f t="shared" si="369"/>
        <v/>
      </c>
      <c r="AD75" s="52" t="str">
        <f t="shared" si="369"/>
        <v/>
      </c>
      <c r="AE75" s="52" t="str">
        <f t="shared" si="369"/>
        <v/>
      </c>
      <c r="AF75" s="52" t="str">
        <f t="shared" si="369"/>
        <v/>
      </c>
      <c r="AG75" s="52" t="str">
        <f t="shared" si="369"/>
        <v/>
      </c>
      <c r="AH75" s="52" t="str">
        <f t="shared" si="369"/>
        <v/>
      </c>
      <c r="AI75" s="52" t="str">
        <f t="shared" si="369"/>
        <v/>
      </c>
      <c r="AJ75" s="52" t="str">
        <f t="shared" si="369"/>
        <v/>
      </c>
      <c r="AK75" s="52" t="str">
        <f t="shared" si="369"/>
        <v/>
      </c>
      <c r="AL75" s="52" t="str">
        <f t="shared" si="369"/>
        <v/>
      </c>
      <c r="AM75" s="52" t="str">
        <f t="shared" si="369"/>
        <v/>
      </c>
      <c r="AN75" s="52" t="str">
        <f t="shared" si="369"/>
        <v/>
      </c>
      <c r="AO75" s="52" t="str">
        <f t="shared" si="369"/>
        <v/>
      </c>
      <c r="AP75" s="52" t="str">
        <f t="shared" si="367"/>
        <v/>
      </c>
      <c r="AQ75" s="52" t="str">
        <f t="shared" si="371"/>
        <v/>
      </c>
      <c r="AR75" s="52" t="str">
        <f t="shared" si="371"/>
        <v/>
      </c>
      <c r="AS75" s="52" t="str">
        <f t="shared" si="371"/>
        <v/>
      </c>
      <c r="AT75" s="52" t="str">
        <f t="shared" si="371"/>
        <v/>
      </c>
      <c r="AU75" s="52" t="str">
        <f t="shared" si="371"/>
        <v/>
      </c>
      <c r="AV75" s="52" t="str">
        <f t="shared" si="371"/>
        <v/>
      </c>
      <c r="AW75" s="52" t="str">
        <f t="shared" si="371"/>
        <v/>
      </c>
      <c r="AX75" s="52" t="str">
        <f t="shared" si="371"/>
        <v/>
      </c>
      <c r="AY75" s="52" t="str">
        <f t="shared" si="371"/>
        <v/>
      </c>
      <c r="AZ75" s="52" t="str">
        <f t="shared" si="371"/>
        <v/>
      </c>
      <c r="BA75" s="52" t="str">
        <f t="shared" si="371"/>
        <v/>
      </c>
      <c r="BB75" s="52" t="str">
        <f t="shared" si="371"/>
        <v/>
      </c>
      <c r="BC75" s="52" t="str">
        <f t="shared" si="371"/>
        <v/>
      </c>
      <c r="BD75" s="52" t="str">
        <f t="shared" si="371"/>
        <v/>
      </c>
      <c r="BE75" s="52" t="str">
        <f t="shared" si="371"/>
        <v/>
      </c>
      <c r="BF75" s="52" t="str">
        <f t="shared" si="371"/>
        <v/>
      </c>
      <c r="BG75" s="52" t="str">
        <f t="shared" si="371"/>
        <v/>
      </c>
      <c r="BH75" s="52" t="str">
        <f t="shared" si="371"/>
        <v/>
      </c>
      <c r="BI75" s="52" t="str">
        <f t="shared" si="371"/>
        <v/>
      </c>
      <c r="BJ75" s="52" t="str">
        <f t="shared" si="371"/>
        <v/>
      </c>
      <c r="BK75" s="52" t="str">
        <f t="shared" si="371"/>
        <v/>
      </c>
      <c r="BL75" s="52" t="str">
        <f t="shared" si="371"/>
        <v/>
      </c>
      <c r="BM75" s="52" t="str">
        <f t="shared" si="371"/>
        <v/>
      </c>
      <c r="BN75" s="52" t="str">
        <f t="shared" si="371"/>
        <v/>
      </c>
      <c r="BO75" s="52" t="str">
        <f t="shared" si="371"/>
        <v/>
      </c>
      <c r="BP75" s="52" t="str">
        <f t="shared" si="371"/>
        <v/>
      </c>
      <c r="BQ75" s="52" t="str">
        <f t="shared" si="371"/>
        <v/>
      </c>
      <c r="BR75" s="52" t="str">
        <f t="shared" si="371"/>
        <v/>
      </c>
      <c r="BS75" s="52" t="str">
        <f t="shared" si="371"/>
        <v/>
      </c>
      <c r="BT75" s="52" t="str">
        <f t="shared" si="371"/>
        <v/>
      </c>
      <c r="BU75" s="52" t="str">
        <f t="shared" si="371"/>
        <v/>
      </c>
      <c r="BV75" s="52" t="str">
        <f t="shared" si="371"/>
        <v/>
      </c>
      <c r="BW75" s="52" t="str">
        <f t="shared" si="371"/>
        <v/>
      </c>
      <c r="BX75" s="52" t="str">
        <f t="shared" si="371"/>
        <v/>
      </c>
      <c r="BY75" s="52" t="str">
        <f t="shared" si="371"/>
        <v/>
      </c>
      <c r="BZ75" s="52" t="str">
        <f t="shared" si="371"/>
        <v/>
      </c>
      <c r="CA75" s="52" t="str">
        <f t="shared" si="371"/>
        <v/>
      </c>
      <c r="CB75" s="52" t="str">
        <f t="shared" si="371"/>
        <v/>
      </c>
      <c r="CC75" s="52" t="str">
        <f t="shared" si="371"/>
        <v/>
      </c>
      <c r="CD75" s="52" t="str">
        <f t="shared" si="371"/>
        <v/>
      </c>
      <c r="CE75" s="52" t="str">
        <f t="shared" si="371"/>
        <v/>
      </c>
      <c r="CF75" s="52" t="str">
        <f t="shared" si="371"/>
        <v/>
      </c>
      <c r="CG75" s="52" t="str">
        <f t="shared" si="371"/>
        <v/>
      </c>
      <c r="CH75" s="52" t="str">
        <f t="shared" si="371"/>
        <v/>
      </c>
      <c r="CI75" s="52" t="str">
        <f t="shared" si="371"/>
        <v/>
      </c>
      <c r="CJ75" s="52" t="str">
        <f t="shared" si="371"/>
        <v/>
      </c>
      <c r="CK75" s="52" t="str">
        <f t="shared" si="371"/>
        <v/>
      </c>
      <c r="CL75" s="52" t="str">
        <f t="shared" si="371"/>
        <v/>
      </c>
      <c r="CM75" s="52" t="str">
        <f t="shared" si="371"/>
        <v/>
      </c>
      <c r="CN75" s="52" t="str">
        <f t="shared" si="371"/>
        <v/>
      </c>
      <c r="CO75" s="52" t="str">
        <f t="shared" si="371"/>
        <v/>
      </c>
      <c r="CP75" s="52" t="str">
        <f t="shared" si="371"/>
        <v/>
      </c>
      <c r="CQ75" s="52" t="str">
        <f t="shared" si="371"/>
        <v/>
      </c>
      <c r="CR75" s="52" t="str">
        <f t="shared" si="371"/>
        <v/>
      </c>
      <c r="CS75" s="52" t="str">
        <f t="shared" si="371"/>
        <v/>
      </c>
      <c r="CT75" s="52" t="str">
        <f t="shared" si="371"/>
        <v/>
      </c>
      <c r="CU75" s="52" t="str">
        <f t="shared" si="371"/>
        <v/>
      </c>
      <c r="CV75" s="52" t="str">
        <f t="shared" si="371"/>
        <v/>
      </c>
      <c r="CW75" s="52" t="str">
        <f t="shared" si="371"/>
        <v/>
      </c>
      <c r="CX75" s="52" t="str">
        <f t="shared" si="371"/>
        <v/>
      </c>
      <c r="CY75" s="52" t="str">
        <f t="shared" si="371"/>
        <v/>
      </c>
      <c r="CZ75" s="52" t="str">
        <f t="shared" si="371"/>
        <v/>
      </c>
      <c r="DA75" s="52" t="str">
        <f t="shared" si="371"/>
        <v/>
      </c>
      <c r="DB75" s="52" t="str">
        <f t="shared" si="371"/>
        <v/>
      </c>
      <c r="DC75" s="52" t="str">
        <f t="shared" si="360"/>
        <v/>
      </c>
      <c r="DD75" s="52" t="str">
        <f t="shared" si="360"/>
        <v/>
      </c>
      <c r="DE75" s="52" t="str">
        <f t="shared" si="360"/>
        <v/>
      </c>
      <c r="DF75" s="52" t="str">
        <f t="shared" si="360"/>
        <v/>
      </c>
      <c r="DG75" s="52" t="str">
        <f t="shared" si="360"/>
        <v/>
      </c>
      <c r="DH75" s="52" t="str">
        <f t="shared" si="360"/>
        <v/>
      </c>
      <c r="DI75" s="52" t="str">
        <f t="shared" si="360"/>
        <v/>
      </c>
      <c r="DJ75" s="52" t="str">
        <f t="shared" si="360"/>
        <v/>
      </c>
      <c r="DK75" s="52" t="str">
        <f t="shared" si="360"/>
        <v/>
      </c>
      <c r="DL75" s="52" t="str">
        <f t="shared" si="360"/>
        <v/>
      </c>
      <c r="DM75" s="52" t="str">
        <f t="shared" si="360"/>
        <v/>
      </c>
      <c r="DN75" s="52" t="str">
        <f t="shared" si="360"/>
        <v/>
      </c>
      <c r="DO75" s="52" t="str">
        <f t="shared" si="360"/>
        <v/>
      </c>
      <c r="DP75" s="52" t="str">
        <f t="shared" si="360"/>
        <v/>
      </c>
      <c r="DQ75" s="52" t="str">
        <f t="shared" si="360"/>
        <v/>
      </c>
      <c r="DR75" s="52" t="str">
        <f t="shared" si="360"/>
        <v/>
      </c>
      <c r="DS75" s="179" t="e">
        <f t="shared" ref="DS75:DS103" si="372">IF(ISNONTEXT($J75),_xlfn.NORM.DIST(V75,$G75,$J75,FALSE),NA())</f>
        <v>#N/A</v>
      </c>
      <c r="DT75" s="179" t="e">
        <f t="shared" ref="DT75:DT103" si="373">IF(ISNONTEXT($J75),_xlfn.NORM.DIST(W75,$G75,$J75,FALSE),NA())</f>
        <v>#N/A</v>
      </c>
      <c r="DU75" s="179" t="e">
        <f t="shared" ref="DU75:DU103" si="374">IF(ISNONTEXT($J75),_xlfn.NORM.DIST(X75,$G75,$J75,FALSE),NA())</f>
        <v>#N/A</v>
      </c>
      <c r="DV75" s="179" t="e">
        <f t="shared" ref="DV75:DV103" si="375">IF(ISNONTEXT($J75),_xlfn.NORM.DIST(Y75,$G75,$J75,FALSE),NA())</f>
        <v>#N/A</v>
      </c>
      <c r="DW75" s="179" t="e">
        <f t="shared" ref="DW75:DW103" si="376">IF(ISNONTEXT($J75),_xlfn.NORM.DIST(Z75,$G75,$J75,FALSE),NA())</f>
        <v>#N/A</v>
      </c>
      <c r="DX75" s="179" t="e">
        <f t="shared" ref="DX75:DX103" si="377">IF(ISNONTEXT($J75),_xlfn.NORM.DIST(AA75,$G75,$J75,FALSE),NA())</f>
        <v>#N/A</v>
      </c>
      <c r="DY75" s="179" t="e">
        <f t="shared" ref="DY75:DY103" si="378">IF(ISNONTEXT($J75),_xlfn.NORM.DIST(AB75,$G75,$J75,FALSE),NA())</f>
        <v>#N/A</v>
      </c>
      <c r="DZ75" s="179" t="e">
        <f t="shared" ref="DZ75:DZ103" si="379">IF(ISNONTEXT($J75),_xlfn.NORM.DIST(AC75,$G75,$J75,FALSE),NA())</f>
        <v>#N/A</v>
      </c>
      <c r="EA75" s="179" t="e">
        <f t="shared" ref="EA75:EA103" si="380">IF(ISNONTEXT($J75),_xlfn.NORM.DIST(AD75,$G75,$J75,FALSE),NA())</f>
        <v>#N/A</v>
      </c>
      <c r="EB75" s="179" t="e">
        <f t="shared" ref="EB75:EB103" si="381">IF(ISNONTEXT($J75),_xlfn.NORM.DIST(AE75,$G75,$J75,FALSE),NA())</f>
        <v>#N/A</v>
      </c>
      <c r="EC75" s="179" t="e">
        <f t="shared" ref="EC75:EC103" si="382">IF(ISNONTEXT($J75),_xlfn.NORM.DIST(AF75,$G75,$J75,FALSE),NA())</f>
        <v>#N/A</v>
      </c>
      <c r="ED75" s="179" t="e">
        <f t="shared" ref="ED75:ED103" si="383">IF(ISNONTEXT($J75),_xlfn.NORM.DIST(AG75,$G75,$J75,FALSE),NA())</f>
        <v>#N/A</v>
      </c>
      <c r="EE75" s="179" t="e">
        <f t="shared" ref="EE75:EE103" si="384">IF(ISNONTEXT($J75),_xlfn.NORM.DIST(AH75,$G75,$J75,FALSE),NA())</f>
        <v>#N/A</v>
      </c>
      <c r="EF75" s="179" t="e">
        <f t="shared" ref="EF75:EF103" si="385">IF(ISNONTEXT($J75),_xlfn.NORM.DIST(AI75,$G75,$J75,FALSE),NA())</f>
        <v>#N/A</v>
      </c>
      <c r="EG75" s="179" t="e">
        <f t="shared" ref="EG75:EG103" si="386">IF(ISNONTEXT($J75),_xlfn.NORM.DIST(AJ75,$G75,$J75,FALSE),NA())</f>
        <v>#N/A</v>
      </c>
      <c r="EH75" s="179" t="e">
        <f t="shared" ref="EH75:EH103" si="387">IF(ISNONTEXT($J75),_xlfn.NORM.DIST(AK75,$G75,$J75,FALSE),NA())</f>
        <v>#N/A</v>
      </c>
      <c r="EI75" s="179" t="e">
        <f t="shared" ref="EI75:EI103" si="388">IF(ISNONTEXT($J75),_xlfn.NORM.DIST(AL75,$G75,$J75,FALSE),NA())</f>
        <v>#N/A</v>
      </c>
      <c r="EJ75" s="179" t="e">
        <f t="shared" ref="EJ75:EJ103" si="389">IF(ISNONTEXT($J75),_xlfn.NORM.DIST(AM75,$G75,$J75,FALSE),NA())</f>
        <v>#N/A</v>
      </c>
      <c r="EK75" s="179" t="e">
        <f t="shared" ref="EK75:EK103" si="390">IF(ISNONTEXT($J75),_xlfn.NORM.DIST(AN75,$G75,$J75,FALSE),NA())</f>
        <v>#N/A</v>
      </c>
      <c r="EL75" s="179" t="e">
        <f t="shared" ref="EL75:EL103" si="391">IF(ISNONTEXT($J75),_xlfn.NORM.DIST(AO75,$G75,$J75,FALSE),NA())</f>
        <v>#N/A</v>
      </c>
      <c r="EM75" s="179" t="e">
        <f t="shared" ref="EM75:EM103" si="392">IF(ISNONTEXT($J75),_xlfn.NORM.DIST(AP75,$G75,$J75,FALSE),NA())</f>
        <v>#N/A</v>
      </c>
      <c r="EN75" s="179" t="e">
        <f t="shared" ref="EN75:EN103" si="393">IF(ISNONTEXT($J75),_xlfn.NORM.DIST(AQ75,$G75,$J75,FALSE),NA())</f>
        <v>#N/A</v>
      </c>
      <c r="EO75" s="179" t="e">
        <f t="shared" ref="EO75:EO103" si="394">IF(ISNONTEXT($J75),_xlfn.NORM.DIST(AR75,$G75,$J75,FALSE),NA())</f>
        <v>#N/A</v>
      </c>
      <c r="EP75" s="179" t="e">
        <f t="shared" ref="EP75:EP103" si="395">IF(ISNONTEXT($J75),_xlfn.NORM.DIST(AS75,$G75,$J75,FALSE),NA())</f>
        <v>#N/A</v>
      </c>
      <c r="EQ75" s="179" t="e">
        <f t="shared" ref="EQ75:EQ103" si="396">IF(ISNONTEXT($J75),_xlfn.NORM.DIST(AT75,$G75,$J75,FALSE),NA())</f>
        <v>#N/A</v>
      </c>
      <c r="ER75" s="179" t="e">
        <f t="shared" ref="ER75:ER103" si="397">IF(ISNONTEXT($J75),_xlfn.NORM.DIST(AU75,$G75,$J75,FALSE),NA())</f>
        <v>#N/A</v>
      </c>
      <c r="ES75" s="179" t="e">
        <f t="shared" ref="ES75:ES103" si="398">IF(ISNONTEXT($J75),_xlfn.NORM.DIST(AV75,$G75,$J75,FALSE),NA())</f>
        <v>#N/A</v>
      </c>
      <c r="ET75" s="179" t="e">
        <f t="shared" ref="ET75:ET103" si="399">IF(ISNONTEXT($J75),_xlfn.NORM.DIST(AW75,$G75,$J75,FALSE),NA())</f>
        <v>#N/A</v>
      </c>
      <c r="EU75" s="179" t="e">
        <f t="shared" ref="EU75:EU103" si="400">IF(ISNONTEXT($J75),_xlfn.NORM.DIST(AX75,$G75,$J75,FALSE),NA())</f>
        <v>#N/A</v>
      </c>
      <c r="EV75" s="179" t="e">
        <f t="shared" ref="EV75:EV103" si="401">IF(ISNONTEXT($J75),_xlfn.NORM.DIST(AY75,$G75,$J75,FALSE),NA())</f>
        <v>#N/A</v>
      </c>
      <c r="EW75" s="179" t="e">
        <f t="shared" ref="EW75:EW103" si="402">IF(ISNONTEXT($J75),_xlfn.NORM.DIST(AZ75,$G75,$J75,FALSE),NA())</f>
        <v>#N/A</v>
      </c>
      <c r="EX75" s="179" t="e">
        <f t="shared" ref="EX75:EX103" si="403">IF(ISNONTEXT($J75),_xlfn.NORM.DIST(BA75,$G75,$J75,FALSE),NA())</f>
        <v>#N/A</v>
      </c>
      <c r="EY75" s="179" t="e">
        <f t="shared" ref="EY75:EY103" si="404">IF(ISNONTEXT($J75),_xlfn.NORM.DIST(BB75,$G75,$J75,FALSE),NA())</f>
        <v>#N/A</v>
      </c>
      <c r="EZ75" s="179" t="e">
        <f t="shared" ref="EZ75:EZ103" si="405">IF(ISNONTEXT($J75),_xlfn.NORM.DIST(BC75,$G75,$J75,FALSE),NA())</f>
        <v>#N/A</v>
      </c>
      <c r="FA75" s="179" t="e">
        <f t="shared" ref="FA75:FA103" si="406">IF(ISNONTEXT($J75),_xlfn.NORM.DIST(BD75,$G75,$J75,FALSE),NA())</f>
        <v>#N/A</v>
      </c>
      <c r="FB75" s="179" t="e">
        <f t="shared" ref="FB75:FB103" si="407">IF(ISNONTEXT($J75),_xlfn.NORM.DIST(BE75,$G75,$J75,FALSE),NA())</f>
        <v>#N/A</v>
      </c>
      <c r="FC75" s="179" t="e">
        <f t="shared" ref="FC75:FC103" si="408">IF(ISNONTEXT($J75),_xlfn.NORM.DIST(BF75,$G75,$J75,FALSE),NA())</f>
        <v>#N/A</v>
      </c>
      <c r="FD75" s="179" t="e">
        <f t="shared" ref="FD75:FD103" si="409">IF(ISNONTEXT($J75),_xlfn.NORM.DIST(BG75,$G75,$J75,FALSE),NA())</f>
        <v>#N/A</v>
      </c>
      <c r="FE75" s="179" t="e">
        <f t="shared" ref="FE75:FE103" si="410">IF(ISNONTEXT($J75),_xlfn.NORM.DIST(BH75,$G75,$J75,FALSE),NA())</f>
        <v>#N/A</v>
      </c>
      <c r="FF75" s="179" t="e">
        <f t="shared" ref="FF75:FF103" si="411">IF(ISNONTEXT($J75),_xlfn.NORM.DIST(BI75,$G75,$J75,FALSE),NA())</f>
        <v>#N/A</v>
      </c>
      <c r="FG75" s="179" t="e">
        <f t="shared" ref="FG75:FG103" si="412">IF(ISNONTEXT($J75),_xlfn.NORM.DIST(BJ75,$G75,$J75,FALSE),NA())</f>
        <v>#N/A</v>
      </c>
      <c r="FH75" s="179" t="e">
        <f t="shared" ref="FH75:FH103" si="413">IF(ISNONTEXT($J75),_xlfn.NORM.DIST(BK75,$G75,$J75,FALSE),NA())</f>
        <v>#N/A</v>
      </c>
      <c r="FI75" s="179" t="e">
        <f t="shared" ref="FI75:FI103" si="414">IF(ISNONTEXT($J75),_xlfn.NORM.DIST(BL75,$G75,$J75,FALSE),NA())</f>
        <v>#N/A</v>
      </c>
      <c r="FJ75" s="179" t="e">
        <f t="shared" ref="FJ75:FJ103" si="415">IF(ISNONTEXT($J75),_xlfn.NORM.DIST(BM75,$G75,$J75,FALSE),NA())</f>
        <v>#N/A</v>
      </c>
      <c r="FK75" s="179" t="e">
        <f t="shared" ref="FK75:FK103" si="416">IF(ISNONTEXT($J75),_xlfn.NORM.DIST(BN75,$G75,$J75,FALSE),NA())</f>
        <v>#N/A</v>
      </c>
      <c r="FL75" s="179" t="e">
        <f t="shared" ref="FL75:FL103" si="417">IF(ISNONTEXT($J75),_xlfn.NORM.DIST(BO75,$G75,$J75,FALSE),NA())</f>
        <v>#N/A</v>
      </c>
      <c r="FM75" s="179" t="e">
        <f t="shared" ref="FM75:FM103" si="418">IF(ISNONTEXT($J75),_xlfn.NORM.DIST(BP75,$G75,$J75,FALSE),NA())</f>
        <v>#N/A</v>
      </c>
      <c r="FN75" s="179" t="e">
        <f t="shared" ref="FN75:FN103" si="419">IF(ISNONTEXT($J75),_xlfn.NORM.DIST(BQ75,$G75,$J75,FALSE),NA())</f>
        <v>#N/A</v>
      </c>
      <c r="FO75" s="179" t="e">
        <f t="shared" ref="FO75:FO103" si="420">IF(ISNONTEXT($J75),_xlfn.NORM.DIST(BR75,$G75,$J75,FALSE),NA())</f>
        <v>#N/A</v>
      </c>
      <c r="FP75" s="179" t="e">
        <f t="shared" ref="FP75:FP103" si="421">IF(ISNONTEXT($J75),_xlfn.NORM.DIST(BS75,$G75,$J75,FALSE),NA())</f>
        <v>#N/A</v>
      </c>
      <c r="FQ75" s="179" t="e">
        <f t="shared" ref="FQ75:FQ103" si="422">IF(ISNONTEXT($J75),_xlfn.NORM.DIST(BT75,$G75,$J75,FALSE),NA())</f>
        <v>#N/A</v>
      </c>
      <c r="FR75" s="179" t="e">
        <f t="shared" ref="FR75:FR103" si="423">IF(ISNONTEXT($J75),_xlfn.NORM.DIST(BU75,$G75,$J75,FALSE),NA())</f>
        <v>#N/A</v>
      </c>
      <c r="FS75" s="179" t="e">
        <f t="shared" ref="FS75:FS103" si="424">IF(ISNONTEXT($J75),_xlfn.NORM.DIST(BV75,$G75,$J75,FALSE),NA())</f>
        <v>#N/A</v>
      </c>
      <c r="FT75" s="179" t="e">
        <f t="shared" ref="FT75:FT103" si="425">IF(ISNONTEXT($J75),_xlfn.NORM.DIST(BW75,$G75,$J75,FALSE),NA())</f>
        <v>#N/A</v>
      </c>
      <c r="FU75" s="179" t="e">
        <f t="shared" ref="FU75:FU103" si="426">IF(ISNONTEXT($J75),_xlfn.NORM.DIST(BX75,$G75,$J75,FALSE),NA())</f>
        <v>#N/A</v>
      </c>
      <c r="FV75" s="179" t="e">
        <f t="shared" ref="FV75:FV103" si="427">IF(ISNONTEXT($J75),_xlfn.NORM.DIST(BY75,$G75,$J75,FALSE),NA())</f>
        <v>#N/A</v>
      </c>
      <c r="FW75" s="179" t="e">
        <f t="shared" ref="FW75:FW103" si="428">IF(ISNONTEXT($J75),_xlfn.NORM.DIST(BZ75,$G75,$J75,FALSE),NA())</f>
        <v>#N/A</v>
      </c>
      <c r="FX75" s="179" t="e">
        <f t="shared" ref="FX75:FX103" si="429">IF(ISNONTEXT($J75),_xlfn.NORM.DIST(CA75,$G75,$J75,FALSE),NA())</f>
        <v>#N/A</v>
      </c>
      <c r="FY75" s="179" t="e">
        <f t="shared" ref="FY75:FY103" si="430">IF(ISNONTEXT($J75),_xlfn.NORM.DIST(CB75,$G75,$J75,FALSE),NA())</f>
        <v>#N/A</v>
      </c>
      <c r="FZ75" s="179" t="e">
        <f t="shared" ref="FZ75:FZ103" si="431">IF(ISNONTEXT($J75),_xlfn.NORM.DIST(CC75,$G75,$J75,FALSE),NA())</f>
        <v>#N/A</v>
      </c>
      <c r="GA75" s="179" t="e">
        <f t="shared" ref="GA75:GA103" si="432">IF(ISNONTEXT($J75),_xlfn.NORM.DIST(CD75,$G75,$J75,FALSE),NA())</f>
        <v>#N/A</v>
      </c>
      <c r="GB75" s="179" t="e">
        <f t="shared" ref="GB75:GB103" si="433">IF(ISNONTEXT($J75),_xlfn.NORM.DIST(CE75,$G75,$J75,FALSE),NA())</f>
        <v>#N/A</v>
      </c>
      <c r="GC75" s="179" t="e">
        <f t="shared" ref="GC75:GC103" si="434">IF(ISNONTEXT($J75),_xlfn.NORM.DIST(CF75,$G75,$J75,FALSE),NA())</f>
        <v>#N/A</v>
      </c>
      <c r="GD75" s="179" t="e">
        <f t="shared" ref="GD75:GD103" si="435">IF(ISNONTEXT($J75),_xlfn.NORM.DIST(CG75,$G75,$J75,FALSE),NA())</f>
        <v>#N/A</v>
      </c>
      <c r="GE75" s="179" t="e">
        <f t="shared" ref="GE75:GE103" si="436">IF(ISNONTEXT($J75),_xlfn.NORM.DIST(CH75,$G75,$J75,FALSE),NA())</f>
        <v>#N/A</v>
      </c>
      <c r="GF75" s="179" t="e">
        <f t="shared" ref="GF75:GF103" si="437">IF(ISNONTEXT($J75),_xlfn.NORM.DIST(CI75,$G75,$J75,FALSE),NA())</f>
        <v>#N/A</v>
      </c>
      <c r="GG75" s="179" t="e">
        <f t="shared" ref="GG75:GG103" si="438">IF(ISNONTEXT($J75),_xlfn.NORM.DIST(CJ75,$G75,$J75,FALSE),NA())</f>
        <v>#N/A</v>
      </c>
      <c r="GH75" s="179" t="e">
        <f t="shared" ref="GH75:GH103" si="439">IF(ISNONTEXT($J75),_xlfn.NORM.DIST(CK75,$G75,$J75,FALSE),NA())</f>
        <v>#N/A</v>
      </c>
      <c r="GI75" s="179" t="e">
        <f t="shared" ref="GI75:GI103" si="440">IF(ISNONTEXT($J75),_xlfn.NORM.DIST(CL75,$G75,$J75,FALSE),NA())</f>
        <v>#N/A</v>
      </c>
      <c r="GJ75" s="179" t="e">
        <f t="shared" ref="GJ75:GJ103" si="441">IF(ISNONTEXT($J75),_xlfn.NORM.DIST(CM75,$G75,$J75,FALSE),NA())</f>
        <v>#N/A</v>
      </c>
      <c r="GK75" s="179" t="e">
        <f t="shared" ref="GK75:GK103" si="442">IF(ISNONTEXT($J75),_xlfn.NORM.DIST(CN75,$G75,$J75,FALSE),NA())</f>
        <v>#N/A</v>
      </c>
      <c r="GL75" s="179" t="e">
        <f t="shared" ref="GL75:GL103" si="443">IF(ISNONTEXT($J75),_xlfn.NORM.DIST(CO75,$G75,$J75,FALSE),NA())</f>
        <v>#N/A</v>
      </c>
      <c r="GM75" s="179" t="e">
        <f t="shared" ref="GM75:GM103" si="444">IF(ISNONTEXT($J75),_xlfn.NORM.DIST(CP75,$G75,$J75,FALSE),NA())</f>
        <v>#N/A</v>
      </c>
      <c r="GN75" s="179" t="e">
        <f t="shared" ref="GN75:GN103" si="445">IF(ISNONTEXT($J75),_xlfn.NORM.DIST(CQ75,$G75,$J75,FALSE),NA())</f>
        <v>#N/A</v>
      </c>
      <c r="GO75" s="179" t="e">
        <f t="shared" ref="GO75:GO103" si="446">IF(ISNONTEXT($J75),_xlfn.NORM.DIST(CR75,$G75,$J75,FALSE),NA())</f>
        <v>#N/A</v>
      </c>
      <c r="GP75" s="179" t="e">
        <f t="shared" ref="GP75:GP103" si="447">IF(ISNONTEXT($J75),_xlfn.NORM.DIST(CS75,$G75,$J75,FALSE),NA())</f>
        <v>#N/A</v>
      </c>
      <c r="GQ75" s="179" t="e">
        <f t="shared" ref="GQ75:GQ103" si="448">IF(ISNONTEXT($J75),_xlfn.NORM.DIST(CT75,$G75,$J75,FALSE),NA())</f>
        <v>#N/A</v>
      </c>
      <c r="GR75" s="179" t="e">
        <f t="shared" ref="GR75:GR103" si="449">IF(ISNONTEXT($J75),_xlfn.NORM.DIST(CU75,$G75,$J75,FALSE),NA())</f>
        <v>#N/A</v>
      </c>
      <c r="GS75" s="179" t="e">
        <f t="shared" ref="GS75:GS103" si="450">IF(ISNONTEXT($J75),_xlfn.NORM.DIST(CV75,$G75,$J75,FALSE),NA())</f>
        <v>#N/A</v>
      </c>
      <c r="GT75" s="179" t="e">
        <f t="shared" ref="GT75:GT103" si="451">IF(ISNONTEXT($J75),_xlfn.NORM.DIST(CW75,$G75,$J75,FALSE),NA())</f>
        <v>#N/A</v>
      </c>
      <c r="GU75" s="179" t="e">
        <f t="shared" ref="GU75:GU103" si="452">IF(ISNONTEXT($J75),_xlfn.NORM.DIST(CX75,$G75,$J75,FALSE),NA())</f>
        <v>#N/A</v>
      </c>
      <c r="GV75" s="179" t="e">
        <f t="shared" ref="GV75:GV103" si="453">IF(ISNONTEXT($J75),_xlfn.NORM.DIST(CY75,$G75,$J75,FALSE),NA())</f>
        <v>#N/A</v>
      </c>
      <c r="GW75" s="179" t="e">
        <f t="shared" ref="GW75:GW103" si="454">IF(ISNONTEXT($J75),_xlfn.NORM.DIST(CZ75,$G75,$J75,FALSE),NA())</f>
        <v>#N/A</v>
      </c>
      <c r="GX75" s="179" t="e">
        <f t="shared" ref="GX75:GX103" si="455">IF(ISNONTEXT($J75),_xlfn.NORM.DIST(DA75,$G75,$J75,FALSE),NA())</f>
        <v>#N/A</v>
      </c>
      <c r="GY75" s="179" t="e">
        <f t="shared" ref="GY75:GY103" si="456">IF(ISNONTEXT($J75),_xlfn.NORM.DIST(DB75,$G75,$J75,FALSE),NA())</f>
        <v>#N/A</v>
      </c>
      <c r="GZ75" s="179" t="e">
        <f t="shared" ref="GZ75:GZ103" si="457">IF(ISNONTEXT($J75),_xlfn.NORM.DIST(DC75,$G75,$J75,FALSE),NA())</f>
        <v>#N/A</v>
      </c>
      <c r="HA75" s="179" t="e">
        <f t="shared" ref="HA75:HA103" si="458">IF(ISNONTEXT($J75),_xlfn.NORM.DIST(DD75,$G75,$J75,FALSE),NA())</f>
        <v>#N/A</v>
      </c>
      <c r="HB75" s="179" t="e">
        <f t="shared" ref="HB75:HB103" si="459">IF(ISNONTEXT($J75),_xlfn.NORM.DIST(DE75,$G75,$J75,FALSE),NA())</f>
        <v>#N/A</v>
      </c>
      <c r="HC75" s="179" t="e">
        <f t="shared" ref="HC75:HC103" si="460">IF(ISNONTEXT($J75),_xlfn.NORM.DIST(DF75,$G75,$J75,FALSE),NA())</f>
        <v>#N/A</v>
      </c>
      <c r="HD75" s="179" t="e">
        <f t="shared" ref="HD75:HD103" si="461">IF(ISNONTEXT($J75),_xlfn.NORM.DIST(DG75,$G75,$J75,FALSE),NA())</f>
        <v>#N/A</v>
      </c>
      <c r="HE75" s="179" t="e">
        <f t="shared" ref="HE75:HE103" si="462">IF(ISNONTEXT($J75),_xlfn.NORM.DIST(DH75,$G75,$J75,FALSE),NA())</f>
        <v>#N/A</v>
      </c>
      <c r="HF75" s="179" t="e">
        <f t="shared" ref="HF75:HF103" si="463">IF(ISNONTEXT($J75),_xlfn.NORM.DIST(DI75,$G75,$J75,FALSE),NA())</f>
        <v>#N/A</v>
      </c>
      <c r="HG75" s="179" t="e">
        <f t="shared" ref="HG75:HG103" si="464">IF(ISNONTEXT($J75),_xlfn.NORM.DIST(DJ75,$G75,$J75,FALSE),NA())</f>
        <v>#N/A</v>
      </c>
      <c r="HH75" s="179" t="e">
        <f t="shared" ref="HH75:HH103" si="465">IF(ISNONTEXT($J75),_xlfn.NORM.DIST(DK75,$G75,$J75,FALSE),NA())</f>
        <v>#N/A</v>
      </c>
      <c r="HI75" s="179" t="e">
        <f t="shared" ref="HI75:HI103" si="466">IF(ISNONTEXT($J75),_xlfn.NORM.DIST(DL75,$G75,$J75,FALSE),NA())</f>
        <v>#N/A</v>
      </c>
      <c r="HJ75" s="179" t="e">
        <f t="shared" ref="HJ75:HJ103" si="467">IF(ISNONTEXT($J75),_xlfn.NORM.DIST(DM75,$G75,$J75,FALSE),NA())</f>
        <v>#N/A</v>
      </c>
      <c r="HK75" s="179" t="e">
        <f t="shared" ref="HK75:HK103" si="468">IF(ISNONTEXT($J75),_xlfn.NORM.DIST(DN75,$G75,$J75,FALSE),NA())</f>
        <v>#N/A</v>
      </c>
      <c r="HL75" s="179" t="e">
        <f t="shared" ref="HL75:HL103" si="469">IF(ISNONTEXT($J75),_xlfn.NORM.DIST(DO75,$G75,$J75,FALSE),NA())</f>
        <v>#N/A</v>
      </c>
      <c r="HM75" s="179" t="e">
        <f t="shared" ref="HM75:HM103" si="470">IF(ISNONTEXT($J75),_xlfn.NORM.DIST(DP75,$G75,$J75,FALSE),NA())</f>
        <v>#N/A</v>
      </c>
      <c r="HN75" s="179" t="e">
        <f t="shared" ref="HN75:HN103" si="471">IF(ISNONTEXT($J75),_xlfn.NORM.DIST(DQ75,$G75,$J75,FALSE),NA())</f>
        <v>#N/A</v>
      </c>
      <c r="HO75" s="179" t="e">
        <f t="shared" ref="HO75:HO103" si="472">IF(ISNONTEXT($J75),_xlfn.NORM.DIST(DR75,$G75,$J75,FALSE),NA())</f>
        <v>#N/A</v>
      </c>
    </row>
    <row r="76" spans="1:223" hidden="1" x14ac:dyDescent="0.25">
      <c r="A76" s="4">
        <v>73</v>
      </c>
      <c r="B76" s="103"/>
      <c r="C76" s="103"/>
      <c r="D76" s="103"/>
      <c r="E76" s="38" t="str">
        <f t="shared" si="361"/>
        <v/>
      </c>
      <c r="F76" s="38" t="str">
        <f t="shared" si="362"/>
        <v/>
      </c>
      <c r="G76" s="81" t="str">
        <f t="shared" si="363"/>
        <v/>
      </c>
      <c r="H76" s="24"/>
      <c r="I76" s="61"/>
      <c r="J76" s="82" t="str">
        <f>IF(AND(B76&gt;0,C76&gt;0,D76&gt;0,NOT(ISBLANK(H76))),(D76-B76)*VLOOKUP(H76,VLookups!$A$2:$B$8,2,FALSE),"")</f>
        <v/>
      </c>
      <c r="K76" s="83" t="str">
        <f t="shared" si="364"/>
        <v/>
      </c>
      <c r="L76" s="103"/>
      <c r="M76" s="34" t="str">
        <f>IF(AND(L76&gt;0,C76&gt;0,J76&gt;0,NOT(ISBLANK(H76))),ABS(VLOOKUP($L$1,VLookups!$A$38:$B$39,2,FALSE)-_xlfn.NORM.DIST(L76,G76,J76,TRUE)),"")</f>
        <v/>
      </c>
      <c r="N76" s="102" t="str">
        <f>IF(AND($B76&gt;0,$C76&gt;0,$D76&gt;0,NOT(ISBLANK($H76))),_xlfn.NORM.INV(ABS(VLOOKUP($L$1,VLookups!$A$38:$B$39,2,FALSE)-N$3),$G76,$J76),"")</f>
        <v/>
      </c>
      <c r="O76" s="101" t="str">
        <f>IF(AND($B76&gt;0,$C76&gt;0,$D76&gt;0,NOT(ISBLANK($H76))),_xlfn.NORM.INV(ABS(VLOOKUP($L$1,VLookups!$A$38:$B$39,2,FALSE)-O$3),$G76,$J76),"")</f>
        <v/>
      </c>
      <c r="P76" s="102" t="str">
        <f>IF(AND($B76&gt;0,$C76&gt;0,$D76&gt;0,NOT(ISBLANK($H76))),_xlfn.NORM.INV(ABS(VLOOKUP($L$1,VLookups!$A$38:$B$39,2,FALSE)-P$3),$G76,$J76),"")</f>
        <v/>
      </c>
      <c r="Q76" s="101" t="str">
        <f>IF(AND($B76&gt;0,$C76&gt;0,$D76&gt;0,NOT(ISBLANK($H76))),_xlfn.NORM.INV(ABS(VLOOKUP($L$1,VLookups!$A$38:$B$39,2,FALSE)-Q$3),$G76,$J76),"")</f>
        <v/>
      </c>
      <c r="R76" s="102" t="str">
        <f>IF(AND($B76&gt;0,$C76&gt;0,$D76&gt;0,NOT(ISBLANK($H76))),_xlfn.NORM.INV(ABS(VLOOKUP($L$1,VLookups!$A$38:$B$39,2,FALSE)-R$3),$G76,$J76),"")</f>
        <v/>
      </c>
      <c r="S76" s="101" t="str">
        <f>IF(AND($B76&gt;0,$C76&gt;0,$D76&gt;0,NOT(ISBLANK($H76))),_xlfn.NORM.INV(ABS(VLOOKUP($L$1,VLookups!$A$38:$B$39,2,FALSE)-S$3),$G76,$J76),"")</f>
        <v/>
      </c>
      <c r="T76" s="5"/>
      <c r="U76" s="178" t="str">
        <f t="shared" si="365"/>
        <v/>
      </c>
      <c r="V76" s="52" t="str">
        <f t="shared" si="369"/>
        <v/>
      </c>
      <c r="W76" s="52" t="str">
        <f t="shared" si="369"/>
        <v/>
      </c>
      <c r="X76" s="52" t="str">
        <f t="shared" si="369"/>
        <v/>
      </c>
      <c r="Y76" s="52" t="str">
        <f t="shared" si="369"/>
        <v/>
      </c>
      <c r="Z76" s="52" t="str">
        <f t="shared" si="369"/>
        <v/>
      </c>
      <c r="AA76" s="52" t="str">
        <f t="shared" si="369"/>
        <v/>
      </c>
      <c r="AB76" s="52" t="str">
        <f t="shared" si="369"/>
        <v/>
      </c>
      <c r="AC76" s="52" t="str">
        <f t="shared" si="369"/>
        <v/>
      </c>
      <c r="AD76" s="52" t="str">
        <f t="shared" si="369"/>
        <v/>
      </c>
      <c r="AE76" s="52" t="str">
        <f t="shared" si="369"/>
        <v/>
      </c>
      <c r="AF76" s="52" t="str">
        <f t="shared" si="369"/>
        <v/>
      </c>
      <c r="AG76" s="52" t="str">
        <f t="shared" si="369"/>
        <v/>
      </c>
      <c r="AH76" s="52" t="str">
        <f t="shared" si="369"/>
        <v/>
      </c>
      <c r="AI76" s="52" t="str">
        <f t="shared" si="369"/>
        <v/>
      </c>
      <c r="AJ76" s="52" t="str">
        <f t="shared" si="369"/>
        <v/>
      </c>
      <c r="AK76" s="52" t="str">
        <f t="shared" si="369"/>
        <v/>
      </c>
      <c r="AL76" s="52" t="str">
        <f t="shared" si="369"/>
        <v/>
      </c>
      <c r="AM76" s="52" t="str">
        <f t="shared" si="369"/>
        <v/>
      </c>
      <c r="AN76" s="52" t="str">
        <f t="shared" si="369"/>
        <v/>
      </c>
      <c r="AO76" s="52" t="str">
        <f t="shared" si="369"/>
        <v/>
      </c>
      <c r="AP76" s="52" t="str">
        <f t="shared" si="367"/>
        <v/>
      </c>
      <c r="AQ76" s="52" t="str">
        <f t="shared" si="371"/>
        <v/>
      </c>
      <c r="AR76" s="52" t="str">
        <f t="shared" si="371"/>
        <v/>
      </c>
      <c r="AS76" s="52" t="str">
        <f t="shared" si="371"/>
        <v/>
      </c>
      <c r="AT76" s="52" t="str">
        <f t="shared" si="371"/>
        <v/>
      </c>
      <c r="AU76" s="52" t="str">
        <f t="shared" si="371"/>
        <v/>
      </c>
      <c r="AV76" s="52" t="str">
        <f t="shared" si="371"/>
        <v/>
      </c>
      <c r="AW76" s="52" t="str">
        <f t="shared" si="371"/>
        <v/>
      </c>
      <c r="AX76" s="52" t="str">
        <f t="shared" si="371"/>
        <v/>
      </c>
      <c r="AY76" s="52" t="str">
        <f t="shared" si="371"/>
        <v/>
      </c>
      <c r="AZ76" s="52" t="str">
        <f t="shared" si="371"/>
        <v/>
      </c>
      <c r="BA76" s="52" t="str">
        <f t="shared" si="371"/>
        <v/>
      </c>
      <c r="BB76" s="52" t="str">
        <f t="shared" si="371"/>
        <v/>
      </c>
      <c r="BC76" s="52" t="str">
        <f t="shared" si="371"/>
        <v/>
      </c>
      <c r="BD76" s="52" t="str">
        <f t="shared" si="371"/>
        <v/>
      </c>
      <c r="BE76" s="52" t="str">
        <f t="shared" si="371"/>
        <v/>
      </c>
      <c r="BF76" s="52" t="str">
        <f t="shared" si="371"/>
        <v/>
      </c>
      <c r="BG76" s="52" t="str">
        <f t="shared" si="371"/>
        <v/>
      </c>
      <c r="BH76" s="52" t="str">
        <f t="shared" si="371"/>
        <v/>
      </c>
      <c r="BI76" s="52" t="str">
        <f t="shared" si="371"/>
        <v/>
      </c>
      <c r="BJ76" s="52" t="str">
        <f t="shared" si="371"/>
        <v/>
      </c>
      <c r="BK76" s="52" t="str">
        <f t="shared" si="371"/>
        <v/>
      </c>
      <c r="BL76" s="52" t="str">
        <f t="shared" si="371"/>
        <v/>
      </c>
      <c r="BM76" s="52" t="str">
        <f t="shared" si="371"/>
        <v/>
      </c>
      <c r="BN76" s="52" t="str">
        <f t="shared" si="371"/>
        <v/>
      </c>
      <c r="BO76" s="52" t="str">
        <f t="shared" si="371"/>
        <v/>
      </c>
      <c r="BP76" s="52" t="str">
        <f t="shared" si="371"/>
        <v/>
      </c>
      <c r="BQ76" s="52" t="str">
        <f t="shared" si="371"/>
        <v/>
      </c>
      <c r="BR76" s="52" t="str">
        <f t="shared" si="371"/>
        <v/>
      </c>
      <c r="BS76" s="52" t="str">
        <f t="shared" si="371"/>
        <v/>
      </c>
      <c r="BT76" s="52" t="str">
        <f t="shared" si="371"/>
        <v/>
      </c>
      <c r="BU76" s="52" t="str">
        <f t="shared" si="371"/>
        <v/>
      </c>
      <c r="BV76" s="52" t="str">
        <f t="shared" si="371"/>
        <v/>
      </c>
      <c r="BW76" s="52" t="str">
        <f t="shared" si="371"/>
        <v/>
      </c>
      <c r="BX76" s="52" t="str">
        <f t="shared" si="371"/>
        <v/>
      </c>
      <c r="BY76" s="52" t="str">
        <f t="shared" si="371"/>
        <v/>
      </c>
      <c r="BZ76" s="52" t="str">
        <f t="shared" si="371"/>
        <v/>
      </c>
      <c r="CA76" s="52" t="str">
        <f t="shared" si="371"/>
        <v/>
      </c>
      <c r="CB76" s="52" t="str">
        <f t="shared" si="371"/>
        <v/>
      </c>
      <c r="CC76" s="52" t="str">
        <f t="shared" si="371"/>
        <v/>
      </c>
      <c r="CD76" s="52" t="str">
        <f t="shared" si="371"/>
        <v/>
      </c>
      <c r="CE76" s="52" t="str">
        <f t="shared" si="371"/>
        <v/>
      </c>
      <c r="CF76" s="52" t="str">
        <f t="shared" si="371"/>
        <v/>
      </c>
      <c r="CG76" s="52" t="str">
        <f t="shared" si="371"/>
        <v/>
      </c>
      <c r="CH76" s="52" t="str">
        <f t="shared" si="371"/>
        <v/>
      </c>
      <c r="CI76" s="52" t="str">
        <f t="shared" si="371"/>
        <v/>
      </c>
      <c r="CJ76" s="52" t="str">
        <f t="shared" si="371"/>
        <v/>
      </c>
      <c r="CK76" s="52" t="str">
        <f t="shared" si="371"/>
        <v/>
      </c>
      <c r="CL76" s="52" t="str">
        <f t="shared" si="371"/>
        <v/>
      </c>
      <c r="CM76" s="52" t="str">
        <f t="shared" si="371"/>
        <v/>
      </c>
      <c r="CN76" s="52" t="str">
        <f t="shared" si="371"/>
        <v/>
      </c>
      <c r="CO76" s="52" t="str">
        <f t="shared" si="371"/>
        <v/>
      </c>
      <c r="CP76" s="52" t="str">
        <f t="shared" si="371"/>
        <v/>
      </c>
      <c r="CQ76" s="52" t="str">
        <f t="shared" si="371"/>
        <v/>
      </c>
      <c r="CR76" s="52" t="str">
        <f t="shared" si="371"/>
        <v/>
      </c>
      <c r="CS76" s="52" t="str">
        <f t="shared" si="371"/>
        <v/>
      </c>
      <c r="CT76" s="52" t="str">
        <f t="shared" si="371"/>
        <v/>
      </c>
      <c r="CU76" s="52" t="str">
        <f t="shared" si="371"/>
        <v/>
      </c>
      <c r="CV76" s="52" t="str">
        <f t="shared" si="371"/>
        <v/>
      </c>
      <c r="CW76" s="52" t="str">
        <f t="shared" si="371"/>
        <v/>
      </c>
      <c r="CX76" s="52" t="str">
        <f t="shared" si="371"/>
        <v/>
      </c>
      <c r="CY76" s="52" t="str">
        <f t="shared" si="371"/>
        <v/>
      </c>
      <c r="CZ76" s="52" t="str">
        <f t="shared" si="371"/>
        <v/>
      </c>
      <c r="DA76" s="52" t="str">
        <f t="shared" si="371"/>
        <v/>
      </c>
      <c r="DB76" s="52" t="str">
        <f t="shared" ref="DB76" si="473">IF(ISNONTEXT($U76),DA76+$U76,"")</f>
        <v/>
      </c>
      <c r="DC76" s="52" t="str">
        <f t="shared" si="360"/>
        <v/>
      </c>
      <c r="DD76" s="52" t="str">
        <f t="shared" si="360"/>
        <v/>
      </c>
      <c r="DE76" s="52" t="str">
        <f t="shared" si="360"/>
        <v/>
      </c>
      <c r="DF76" s="52" t="str">
        <f t="shared" si="360"/>
        <v/>
      </c>
      <c r="DG76" s="52" t="str">
        <f t="shared" si="360"/>
        <v/>
      </c>
      <c r="DH76" s="52" t="str">
        <f t="shared" si="360"/>
        <v/>
      </c>
      <c r="DI76" s="52" t="str">
        <f t="shared" si="360"/>
        <v/>
      </c>
      <c r="DJ76" s="52" t="str">
        <f t="shared" si="360"/>
        <v/>
      </c>
      <c r="DK76" s="52" t="str">
        <f t="shared" si="360"/>
        <v/>
      </c>
      <c r="DL76" s="52" t="str">
        <f t="shared" si="360"/>
        <v/>
      </c>
      <c r="DM76" s="52" t="str">
        <f t="shared" si="360"/>
        <v/>
      </c>
      <c r="DN76" s="52" t="str">
        <f t="shared" si="360"/>
        <v/>
      </c>
      <c r="DO76" s="52" t="str">
        <f t="shared" si="360"/>
        <v/>
      </c>
      <c r="DP76" s="52" t="str">
        <f t="shared" si="360"/>
        <v/>
      </c>
      <c r="DQ76" s="52" t="str">
        <f t="shared" si="360"/>
        <v/>
      </c>
      <c r="DR76" s="52" t="str">
        <f t="shared" si="360"/>
        <v/>
      </c>
      <c r="DS76" s="179" t="e">
        <f t="shared" si="372"/>
        <v>#N/A</v>
      </c>
      <c r="DT76" s="179" t="e">
        <f t="shared" si="373"/>
        <v>#N/A</v>
      </c>
      <c r="DU76" s="179" t="e">
        <f t="shared" si="374"/>
        <v>#N/A</v>
      </c>
      <c r="DV76" s="179" t="e">
        <f t="shared" si="375"/>
        <v>#N/A</v>
      </c>
      <c r="DW76" s="179" t="e">
        <f t="shared" si="376"/>
        <v>#N/A</v>
      </c>
      <c r="DX76" s="179" t="e">
        <f t="shared" si="377"/>
        <v>#N/A</v>
      </c>
      <c r="DY76" s="179" t="e">
        <f t="shared" si="378"/>
        <v>#N/A</v>
      </c>
      <c r="DZ76" s="179" t="e">
        <f t="shared" si="379"/>
        <v>#N/A</v>
      </c>
      <c r="EA76" s="179" t="e">
        <f t="shared" si="380"/>
        <v>#N/A</v>
      </c>
      <c r="EB76" s="179" t="e">
        <f t="shared" si="381"/>
        <v>#N/A</v>
      </c>
      <c r="EC76" s="179" t="e">
        <f t="shared" si="382"/>
        <v>#N/A</v>
      </c>
      <c r="ED76" s="179" t="e">
        <f t="shared" si="383"/>
        <v>#N/A</v>
      </c>
      <c r="EE76" s="179" t="e">
        <f t="shared" si="384"/>
        <v>#N/A</v>
      </c>
      <c r="EF76" s="179" t="e">
        <f t="shared" si="385"/>
        <v>#N/A</v>
      </c>
      <c r="EG76" s="179" t="e">
        <f t="shared" si="386"/>
        <v>#N/A</v>
      </c>
      <c r="EH76" s="179" t="e">
        <f t="shared" si="387"/>
        <v>#N/A</v>
      </c>
      <c r="EI76" s="179" t="e">
        <f t="shared" si="388"/>
        <v>#N/A</v>
      </c>
      <c r="EJ76" s="179" t="e">
        <f t="shared" si="389"/>
        <v>#N/A</v>
      </c>
      <c r="EK76" s="179" t="e">
        <f t="shared" si="390"/>
        <v>#N/A</v>
      </c>
      <c r="EL76" s="179" t="e">
        <f t="shared" si="391"/>
        <v>#N/A</v>
      </c>
      <c r="EM76" s="179" t="e">
        <f t="shared" si="392"/>
        <v>#N/A</v>
      </c>
      <c r="EN76" s="179" t="e">
        <f t="shared" si="393"/>
        <v>#N/A</v>
      </c>
      <c r="EO76" s="179" t="e">
        <f t="shared" si="394"/>
        <v>#N/A</v>
      </c>
      <c r="EP76" s="179" t="e">
        <f t="shared" si="395"/>
        <v>#N/A</v>
      </c>
      <c r="EQ76" s="179" t="e">
        <f t="shared" si="396"/>
        <v>#N/A</v>
      </c>
      <c r="ER76" s="179" t="e">
        <f t="shared" si="397"/>
        <v>#N/A</v>
      </c>
      <c r="ES76" s="179" t="e">
        <f t="shared" si="398"/>
        <v>#N/A</v>
      </c>
      <c r="ET76" s="179" t="e">
        <f t="shared" si="399"/>
        <v>#N/A</v>
      </c>
      <c r="EU76" s="179" t="e">
        <f t="shared" si="400"/>
        <v>#N/A</v>
      </c>
      <c r="EV76" s="179" t="e">
        <f t="shared" si="401"/>
        <v>#N/A</v>
      </c>
      <c r="EW76" s="179" t="e">
        <f t="shared" si="402"/>
        <v>#N/A</v>
      </c>
      <c r="EX76" s="179" t="e">
        <f t="shared" si="403"/>
        <v>#N/A</v>
      </c>
      <c r="EY76" s="179" t="e">
        <f t="shared" si="404"/>
        <v>#N/A</v>
      </c>
      <c r="EZ76" s="179" t="e">
        <f t="shared" si="405"/>
        <v>#N/A</v>
      </c>
      <c r="FA76" s="179" t="e">
        <f t="shared" si="406"/>
        <v>#N/A</v>
      </c>
      <c r="FB76" s="179" t="e">
        <f t="shared" si="407"/>
        <v>#N/A</v>
      </c>
      <c r="FC76" s="179" t="e">
        <f t="shared" si="408"/>
        <v>#N/A</v>
      </c>
      <c r="FD76" s="179" t="e">
        <f t="shared" si="409"/>
        <v>#N/A</v>
      </c>
      <c r="FE76" s="179" t="e">
        <f t="shared" si="410"/>
        <v>#N/A</v>
      </c>
      <c r="FF76" s="179" t="e">
        <f t="shared" si="411"/>
        <v>#N/A</v>
      </c>
      <c r="FG76" s="179" t="e">
        <f t="shared" si="412"/>
        <v>#N/A</v>
      </c>
      <c r="FH76" s="179" t="e">
        <f t="shared" si="413"/>
        <v>#N/A</v>
      </c>
      <c r="FI76" s="179" t="e">
        <f t="shared" si="414"/>
        <v>#N/A</v>
      </c>
      <c r="FJ76" s="179" t="e">
        <f t="shared" si="415"/>
        <v>#N/A</v>
      </c>
      <c r="FK76" s="179" t="e">
        <f t="shared" si="416"/>
        <v>#N/A</v>
      </c>
      <c r="FL76" s="179" t="e">
        <f t="shared" si="417"/>
        <v>#N/A</v>
      </c>
      <c r="FM76" s="179" t="e">
        <f t="shared" si="418"/>
        <v>#N/A</v>
      </c>
      <c r="FN76" s="179" t="e">
        <f t="shared" si="419"/>
        <v>#N/A</v>
      </c>
      <c r="FO76" s="179" t="e">
        <f t="shared" si="420"/>
        <v>#N/A</v>
      </c>
      <c r="FP76" s="179" t="e">
        <f t="shared" si="421"/>
        <v>#N/A</v>
      </c>
      <c r="FQ76" s="179" t="e">
        <f t="shared" si="422"/>
        <v>#N/A</v>
      </c>
      <c r="FR76" s="179" t="e">
        <f t="shared" si="423"/>
        <v>#N/A</v>
      </c>
      <c r="FS76" s="179" t="e">
        <f t="shared" si="424"/>
        <v>#N/A</v>
      </c>
      <c r="FT76" s="179" t="e">
        <f t="shared" si="425"/>
        <v>#N/A</v>
      </c>
      <c r="FU76" s="179" t="e">
        <f t="shared" si="426"/>
        <v>#N/A</v>
      </c>
      <c r="FV76" s="179" t="e">
        <f t="shared" si="427"/>
        <v>#N/A</v>
      </c>
      <c r="FW76" s="179" t="e">
        <f t="shared" si="428"/>
        <v>#N/A</v>
      </c>
      <c r="FX76" s="179" t="e">
        <f t="shared" si="429"/>
        <v>#N/A</v>
      </c>
      <c r="FY76" s="179" t="e">
        <f t="shared" si="430"/>
        <v>#N/A</v>
      </c>
      <c r="FZ76" s="179" t="e">
        <f t="shared" si="431"/>
        <v>#N/A</v>
      </c>
      <c r="GA76" s="179" t="e">
        <f t="shared" si="432"/>
        <v>#N/A</v>
      </c>
      <c r="GB76" s="179" t="e">
        <f t="shared" si="433"/>
        <v>#N/A</v>
      </c>
      <c r="GC76" s="179" t="e">
        <f t="shared" si="434"/>
        <v>#N/A</v>
      </c>
      <c r="GD76" s="179" t="e">
        <f t="shared" si="435"/>
        <v>#N/A</v>
      </c>
      <c r="GE76" s="179" t="e">
        <f t="shared" si="436"/>
        <v>#N/A</v>
      </c>
      <c r="GF76" s="179" t="e">
        <f t="shared" si="437"/>
        <v>#N/A</v>
      </c>
      <c r="GG76" s="179" t="e">
        <f t="shared" si="438"/>
        <v>#N/A</v>
      </c>
      <c r="GH76" s="179" t="e">
        <f t="shared" si="439"/>
        <v>#N/A</v>
      </c>
      <c r="GI76" s="179" t="e">
        <f t="shared" si="440"/>
        <v>#N/A</v>
      </c>
      <c r="GJ76" s="179" t="e">
        <f t="shared" si="441"/>
        <v>#N/A</v>
      </c>
      <c r="GK76" s="179" t="e">
        <f t="shared" si="442"/>
        <v>#N/A</v>
      </c>
      <c r="GL76" s="179" t="e">
        <f t="shared" si="443"/>
        <v>#N/A</v>
      </c>
      <c r="GM76" s="179" t="e">
        <f t="shared" si="444"/>
        <v>#N/A</v>
      </c>
      <c r="GN76" s="179" t="e">
        <f t="shared" si="445"/>
        <v>#N/A</v>
      </c>
      <c r="GO76" s="179" t="e">
        <f t="shared" si="446"/>
        <v>#N/A</v>
      </c>
      <c r="GP76" s="179" t="e">
        <f t="shared" si="447"/>
        <v>#N/A</v>
      </c>
      <c r="GQ76" s="179" t="e">
        <f t="shared" si="448"/>
        <v>#N/A</v>
      </c>
      <c r="GR76" s="179" t="e">
        <f t="shared" si="449"/>
        <v>#N/A</v>
      </c>
      <c r="GS76" s="179" t="e">
        <f t="shared" si="450"/>
        <v>#N/A</v>
      </c>
      <c r="GT76" s="179" t="e">
        <f t="shared" si="451"/>
        <v>#N/A</v>
      </c>
      <c r="GU76" s="179" t="e">
        <f t="shared" si="452"/>
        <v>#N/A</v>
      </c>
      <c r="GV76" s="179" t="e">
        <f t="shared" si="453"/>
        <v>#N/A</v>
      </c>
      <c r="GW76" s="179" t="e">
        <f t="shared" si="454"/>
        <v>#N/A</v>
      </c>
      <c r="GX76" s="179" t="e">
        <f t="shared" si="455"/>
        <v>#N/A</v>
      </c>
      <c r="GY76" s="179" t="e">
        <f t="shared" si="456"/>
        <v>#N/A</v>
      </c>
      <c r="GZ76" s="179" t="e">
        <f t="shared" si="457"/>
        <v>#N/A</v>
      </c>
      <c r="HA76" s="179" t="e">
        <f t="shared" si="458"/>
        <v>#N/A</v>
      </c>
      <c r="HB76" s="179" t="e">
        <f t="shared" si="459"/>
        <v>#N/A</v>
      </c>
      <c r="HC76" s="179" t="e">
        <f t="shared" si="460"/>
        <v>#N/A</v>
      </c>
      <c r="HD76" s="179" t="e">
        <f t="shared" si="461"/>
        <v>#N/A</v>
      </c>
      <c r="HE76" s="179" t="e">
        <f t="shared" si="462"/>
        <v>#N/A</v>
      </c>
      <c r="HF76" s="179" t="e">
        <f t="shared" si="463"/>
        <v>#N/A</v>
      </c>
      <c r="HG76" s="179" t="e">
        <f t="shared" si="464"/>
        <v>#N/A</v>
      </c>
      <c r="HH76" s="179" t="e">
        <f t="shared" si="465"/>
        <v>#N/A</v>
      </c>
      <c r="HI76" s="179" t="e">
        <f t="shared" si="466"/>
        <v>#N/A</v>
      </c>
      <c r="HJ76" s="179" t="e">
        <f t="shared" si="467"/>
        <v>#N/A</v>
      </c>
      <c r="HK76" s="179" t="e">
        <f t="shared" si="468"/>
        <v>#N/A</v>
      </c>
      <c r="HL76" s="179" t="e">
        <f t="shared" si="469"/>
        <v>#N/A</v>
      </c>
      <c r="HM76" s="179" t="e">
        <f t="shared" si="470"/>
        <v>#N/A</v>
      </c>
      <c r="HN76" s="179" t="e">
        <f t="shared" si="471"/>
        <v>#N/A</v>
      </c>
      <c r="HO76" s="179" t="e">
        <f t="shared" si="472"/>
        <v>#N/A</v>
      </c>
    </row>
    <row r="77" spans="1:223" hidden="1" x14ac:dyDescent="0.25">
      <c r="A77" s="4">
        <v>74</v>
      </c>
      <c r="B77" s="103"/>
      <c r="C77" s="103"/>
      <c r="D77" s="103"/>
      <c r="E77" s="38" t="str">
        <f t="shared" si="361"/>
        <v/>
      </c>
      <c r="F77" s="38" t="str">
        <f t="shared" si="362"/>
        <v/>
      </c>
      <c r="G77" s="81" t="str">
        <f t="shared" si="363"/>
        <v/>
      </c>
      <c r="H77" s="24"/>
      <c r="I77" s="61"/>
      <c r="J77" s="82" t="str">
        <f>IF(AND(B77&gt;0,C77&gt;0,D77&gt;0,NOT(ISBLANK(H77))),(D77-B77)*VLOOKUP(H77,VLookups!$A$2:$B$8,2,FALSE),"")</f>
        <v/>
      </c>
      <c r="K77" s="83" t="str">
        <f t="shared" si="364"/>
        <v/>
      </c>
      <c r="L77" s="103"/>
      <c r="M77" s="34" t="str">
        <f>IF(AND(L77&gt;0,C77&gt;0,J77&gt;0,NOT(ISBLANK(H77))),ABS(VLOOKUP($L$1,VLookups!$A$38:$B$39,2,FALSE)-_xlfn.NORM.DIST(L77,G77,J77,TRUE)),"")</f>
        <v/>
      </c>
      <c r="N77" s="102" t="str">
        <f>IF(AND($B77&gt;0,$C77&gt;0,$D77&gt;0,NOT(ISBLANK($H77))),_xlfn.NORM.INV(ABS(VLOOKUP($L$1,VLookups!$A$38:$B$39,2,FALSE)-N$3),$G77,$J77),"")</f>
        <v/>
      </c>
      <c r="O77" s="101" t="str">
        <f>IF(AND($B77&gt;0,$C77&gt;0,$D77&gt;0,NOT(ISBLANK($H77))),_xlfn.NORM.INV(ABS(VLOOKUP($L$1,VLookups!$A$38:$B$39,2,FALSE)-O$3),$G77,$J77),"")</f>
        <v/>
      </c>
      <c r="P77" s="102" t="str">
        <f>IF(AND($B77&gt;0,$C77&gt;0,$D77&gt;0,NOT(ISBLANK($H77))),_xlfn.NORM.INV(ABS(VLOOKUP($L$1,VLookups!$A$38:$B$39,2,FALSE)-P$3),$G77,$J77),"")</f>
        <v/>
      </c>
      <c r="Q77" s="101" t="str">
        <f>IF(AND($B77&gt;0,$C77&gt;0,$D77&gt;0,NOT(ISBLANK($H77))),_xlfn.NORM.INV(ABS(VLOOKUP($L$1,VLookups!$A$38:$B$39,2,FALSE)-Q$3),$G77,$J77),"")</f>
        <v/>
      </c>
      <c r="R77" s="102" t="str">
        <f>IF(AND($B77&gt;0,$C77&gt;0,$D77&gt;0,NOT(ISBLANK($H77))),_xlfn.NORM.INV(ABS(VLOOKUP($L$1,VLookups!$A$38:$B$39,2,FALSE)-R$3),$G77,$J77),"")</f>
        <v/>
      </c>
      <c r="S77" s="101" t="str">
        <f>IF(AND($B77&gt;0,$C77&gt;0,$D77&gt;0,NOT(ISBLANK($H77))),_xlfn.NORM.INV(ABS(VLOOKUP($L$1,VLookups!$A$38:$B$39,2,FALSE)-S$3),$G77,$J77),"")</f>
        <v/>
      </c>
      <c r="T77" s="5"/>
      <c r="U77" s="178" t="str">
        <f t="shared" si="365"/>
        <v/>
      </c>
      <c r="V77" s="52" t="str">
        <f t="shared" si="369"/>
        <v/>
      </c>
      <c r="W77" s="52" t="str">
        <f t="shared" si="369"/>
        <v/>
      </c>
      <c r="X77" s="52" t="str">
        <f t="shared" si="369"/>
        <v/>
      </c>
      <c r="Y77" s="52" t="str">
        <f t="shared" si="369"/>
        <v/>
      </c>
      <c r="Z77" s="52" t="str">
        <f t="shared" si="369"/>
        <v/>
      </c>
      <c r="AA77" s="52" t="str">
        <f t="shared" si="369"/>
        <v/>
      </c>
      <c r="AB77" s="52" t="str">
        <f t="shared" si="369"/>
        <v/>
      </c>
      <c r="AC77" s="52" t="str">
        <f t="shared" si="369"/>
        <v/>
      </c>
      <c r="AD77" s="52" t="str">
        <f t="shared" si="369"/>
        <v/>
      </c>
      <c r="AE77" s="52" t="str">
        <f t="shared" si="369"/>
        <v/>
      </c>
      <c r="AF77" s="52" t="str">
        <f t="shared" si="369"/>
        <v/>
      </c>
      <c r="AG77" s="52" t="str">
        <f t="shared" si="369"/>
        <v/>
      </c>
      <c r="AH77" s="52" t="str">
        <f t="shared" si="369"/>
        <v/>
      </c>
      <c r="AI77" s="52" t="str">
        <f t="shared" si="369"/>
        <v/>
      </c>
      <c r="AJ77" s="52" t="str">
        <f t="shared" si="369"/>
        <v/>
      </c>
      <c r="AK77" s="52" t="str">
        <f t="shared" si="369"/>
        <v/>
      </c>
      <c r="AL77" s="52" t="str">
        <f t="shared" si="369"/>
        <v/>
      </c>
      <c r="AM77" s="52" t="str">
        <f t="shared" si="369"/>
        <v/>
      </c>
      <c r="AN77" s="52" t="str">
        <f t="shared" si="369"/>
        <v/>
      </c>
      <c r="AO77" s="52" t="str">
        <f t="shared" si="369"/>
        <v/>
      </c>
      <c r="AP77" s="52" t="str">
        <f t="shared" si="367"/>
        <v/>
      </c>
      <c r="AQ77" s="52" t="str">
        <f t="shared" ref="AQ77:DB80" si="474">IF(ISNONTEXT($U77),AP77+$U77,"")</f>
        <v/>
      </c>
      <c r="AR77" s="52" t="str">
        <f t="shared" si="474"/>
        <v/>
      </c>
      <c r="AS77" s="52" t="str">
        <f t="shared" si="474"/>
        <v/>
      </c>
      <c r="AT77" s="52" t="str">
        <f t="shared" si="474"/>
        <v/>
      </c>
      <c r="AU77" s="52" t="str">
        <f t="shared" si="474"/>
        <v/>
      </c>
      <c r="AV77" s="52" t="str">
        <f t="shared" si="474"/>
        <v/>
      </c>
      <c r="AW77" s="52" t="str">
        <f t="shared" si="474"/>
        <v/>
      </c>
      <c r="AX77" s="52" t="str">
        <f t="shared" si="474"/>
        <v/>
      </c>
      <c r="AY77" s="52" t="str">
        <f t="shared" si="474"/>
        <v/>
      </c>
      <c r="AZ77" s="52" t="str">
        <f t="shared" si="474"/>
        <v/>
      </c>
      <c r="BA77" s="52" t="str">
        <f t="shared" si="474"/>
        <v/>
      </c>
      <c r="BB77" s="52" t="str">
        <f t="shared" si="474"/>
        <v/>
      </c>
      <c r="BC77" s="52" t="str">
        <f t="shared" si="474"/>
        <v/>
      </c>
      <c r="BD77" s="52" t="str">
        <f t="shared" si="474"/>
        <v/>
      </c>
      <c r="BE77" s="52" t="str">
        <f t="shared" si="474"/>
        <v/>
      </c>
      <c r="BF77" s="52" t="str">
        <f t="shared" si="474"/>
        <v/>
      </c>
      <c r="BG77" s="52" t="str">
        <f t="shared" si="474"/>
        <v/>
      </c>
      <c r="BH77" s="52" t="str">
        <f t="shared" si="474"/>
        <v/>
      </c>
      <c r="BI77" s="52" t="str">
        <f t="shared" si="474"/>
        <v/>
      </c>
      <c r="BJ77" s="52" t="str">
        <f t="shared" si="474"/>
        <v/>
      </c>
      <c r="BK77" s="52" t="str">
        <f t="shared" si="474"/>
        <v/>
      </c>
      <c r="BL77" s="52" t="str">
        <f t="shared" si="474"/>
        <v/>
      </c>
      <c r="BM77" s="52" t="str">
        <f t="shared" si="474"/>
        <v/>
      </c>
      <c r="BN77" s="52" t="str">
        <f t="shared" si="474"/>
        <v/>
      </c>
      <c r="BO77" s="52" t="str">
        <f t="shared" si="474"/>
        <v/>
      </c>
      <c r="BP77" s="52" t="str">
        <f t="shared" si="474"/>
        <v/>
      </c>
      <c r="BQ77" s="52" t="str">
        <f t="shared" si="474"/>
        <v/>
      </c>
      <c r="BR77" s="52" t="str">
        <f t="shared" si="474"/>
        <v/>
      </c>
      <c r="BS77" s="52" t="str">
        <f t="shared" si="474"/>
        <v/>
      </c>
      <c r="BT77" s="52" t="str">
        <f t="shared" si="474"/>
        <v/>
      </c>
      <c r="BU77" s="52" t="str">
        <f t="shared" si="474"/>
        <v/>
      </c>
      <c r="BV77" s="52" t="str">
        <f t="shared" si="474"/>
        <v/>
      </c>
      <c r="BW77" s="52" t="str">
        <f t="shared" si="474"/>
        <v/>
      </c>
      <c r="BX77" s="52" t="str">
        <f t="shared" si="474"/>
        <v/>
      </c>
      <c r="BY77" s="52" t="str">
        <f t="shared" si="474"/>
        <v/>
      </c>
      <c r="BZ77" s="52" t="str">
        <f t="shared" si="474"/>
        <v/>
      </c>
      <c r="CA77" s="52" t="str">
        <f t="shared" si="474"/>
        <v/>
      </c>
      <c r="CB77" s="52" t="str">
        <f t="shared" si="474"/>
        <v/>
      </c>
      <c r="CC77" s="52" t="str">
        <f t="shared" si="474"/>
        <v/>
      </c>
      <c r="CD77" s="52" t="str">
        <f t="shared" si="474"/>
        <v/>
      </c>
      <c r="CE77" s="52" t="str">
        <f t="shared" si="474"/>
        <v/>
      </c>
      <c r="CF77" s="52" t="str">
        <f t="shared" si="474"/>
        <v/>
      </c>
      <c r="CG77" s="52" t="str">
        <f t="shared" si="474"/>
        <v/>
      </c>
      <c r="CH77" s="52" t="str">
        <f t="shared" si="474"/>
        <v/>
      </c>
      <c r="CI77" s="52" t="str">
        <f t="shared" si="474"/>
        <v/>
      </c>
      <c r="CJ77" s="52" t="str">
        <f t="shared" si="474"/>
        <v/>
      </c>
      <c r="CK77" s="52" t="str">
        <f t="shared" si="474"/>
        <v/>
      </c>
      <c r="CL77" s="52" t="str">
        <f t="shared" si="474"/>
        <v/>
      </c>
      <c r="CM77" s="52" t="str">
        <f t="shared" si="474"/>
        <v/>
      </c>
      <c r="CN77" s="52" t="str">
        <f t="shared" si="474"/>
        <v/>
      </c>
      <c r="CO77" s="52" t="str">
        <f t="shared" si="474"/>
        <v/>
      </c>
      <c r="CP77" s="52" t="str">
        <f t="shared" si="474"/>
        <v/>
      </c>
      <c r="CQ77" s="52" t="str">
        <f t="shared" si="474"/>
        <v/>
      </c>
      <c r="CR77" s="52" t="str">
        <f t="shared" si="474"/>
        <v/>
      </c>
      <c r="CS77" s="52" t="str">
        <f t="shared" si="474"/>
        <v/>
      </c>
      <c r="CT77" s="52" t="str">
        <f t="shared" si="474"/>
        <v/>
      </c>
      <c r="CU77" s="52" t="str">
        <f t="shared" si="474"/>
        <v/>
      </c>
      <c r="CV77" s="52" t="str">
        <f t="shared" si="474"/>
        <v/>
      </c>
      <c r="CW77" s="52" t="str">
        <f t="shared" si="474"/>
        <v/>
      </c>
      <c r="CX77" s="52" t="str">
        <f t="shared" si="474"/>
        <v/>
      </c>
      <c r="CY77" s="52" t="str">
        <f t="shared" si="474"/>
        <v/>
      </c>
      <c r="CZ77" s="52" t="str">
        <f t="shared" si="474"/>
        <v/>
      </c>
      <c r="DA77" s="52" t="str">
        <f t="shared" si="474"/>
        <v/>
      </c>
      <c r="DB77" s="52" t="str">
        <f t="shared" si="474"/>
        <v/>
      </c>
      <c r="DC77" s="52" t="str">
        <f t="shared" si="360"/>
        <v/>
      </c>
      <c r="DD77" s="52" t="str">
        <f t="shared" si="360"/>
        <v/>
      </c>
      <c r="DE77" s="52" t="str">
        <f t="shared" si="360"/>
        <v/>
      </c>
      <c r="DF77" s="52" t="str">
        <f t="shared" si="360"/>
        <v/>
      </c>
      <c r="DG77" s="52" t="str">
        <f t="shared" si="360"/>
        <v/>
      </c>
      <c r="DH77" s="52" t="str">
        <f t="shared" si="360"/>
        <v/>
      </c>
      <c r="DI77" s="52" t="str">
        <f t="shared" si="360"/>
        <v/>
      </c>
      <c r="DJ77" s="52" t="str">
        <f t="shared" si="360"/>
        <v/>
      </c>
      <c r="DK77" s="52" t="str">
        <f t="shared" si="360"/>
        <v/>
      </c>
      <c r="DL77" s="52" t="str">
        <f t="shared" si="360"/>
        <v/>
      </c>
      <c r="DM77" s="52" t="str">
        <f t="shared" si="360"/>
        <v/>
      </c>
      <c r="DN77" s="52" t="str">
        <f t="shared" si="360"/>
        <v/>
      </c>
      <c r="DO77" s="52" t="str">
        <f t="shared" si="360"/>
        <v/>
      </c>
      <c r="DP77" s="52" t="str">
        <f t="shared" si="360"/>
        <v/>
      </c>
      <c r="DQ77" s="52" t="str">
        <f t="shared" si="360"/>
        <v/>
      </c>
      <c r="DR77" s="52" t="str">
        <f t="shared" si="360"/>
        <v/>
      </c>
      <c r="DS77" s="179" t="e">
        <f t="shared" si="372"/>
        <v>#N/A</v>
      </c>
      <c r="DT77" s="179" t="e">
        <f t="shared" si="373"/>
        <v>#N/A</v>
      </c>
      <c r="DU77" s="179" t="e">
        <f t="shared" si="374"/>
        <v>#N/A</v>
      </c>
      <c r="DV77" s="179" t="e">
        <f t="shared" si="375"/>
        <v>#N/A</v>
      </c>
      <c r="DW77" s="179" t="e">
        <f t="shared" si="376"/>
        <v>#N/A</v>
      </c>
      <c r="DX77" s="179" t="e">
        <f t="shared" si="377"/>
        <v>#N/A</v>
      </c>
      <c r="DY77" s="179" t="e">
        <f t="shared" si="378"/>
        <v>#N/A</v>
      </c>
      <c r="DZ77" s="179" t="e">
        <f t="shared" si="379"/>
        <v>#N/A</v>
      </c>
      <c r="EA77" s="179" t="e">
        <f t="shared" si="380"/>
        <v>#N/A</v>
      </c>
      <c r="EB77" s="179" t="e">
        <f t="shared" si="381"/>
        <v>#N/A</v>
      </c>
      <c r="EC77" s="179" t="e">
        <f t="shared" si="382"/>
        <v>#N/A</v>
      </c>
      <c r="ED77" s="179" t="e">
        <f t="shared" si="383"/>
        <v>#N/A</v>
      </c>
      <c r="EE77" s="179" t="e">
        <f t="shared" si="384"/>
        <v>#N/A</v>
      </c>
      <c r="EF77" s="179" t="e">
        <f t="shared" si="385"/>
        <v>#N/A</v>
      </c>
      <c r="EG77" s="179" t="e">
        <f t="shared" si="386"/>
        <v>#N/A</v>
      </c>
      <c r="EH77" s="179" t="e">
        <f t="shared" si="387"/>
        <v>#N/A</v>
      </c>
      <c r="EI77" s="179" t="e">
        <f t="shared" si="388"/>
        <v>#N/A</v>
      </c>
      <c r="EJ77" s="179" t="e">
        <f t="shared" si="389"/>
        <v>#N/A</v>
      </c>
      <c r="EK77" s="179" t="e">
        <f t="shared" si="390"/>
        <v>#N/A</v>
      </c>
      <c r="EL77" s="179" t="e">
        <f t="shared" si="391"/>
        <v>#N/A</v>
      </c>
      <c r="EM77" s="179" t="e">
        <f t="shared" si="392"/>
        <v>#N/A</v>
      </c>
      <c r="EN77" s="179" t="e">
        <f t="shared" si="393"/>
        <v>#N/A</v>
      </c>
      <c r="EO77" s="179" t="e">
        <f t="shared" si="394"/>
        <v>#N/A</v>
      </c>
      <c r="EP77" s="179" t="e">
        <f t="shared" si="395"/>
        <v>#N/A</v>
      </c>
      <c r="EQ77" s="179" t="e">
        <f t="shared" si="396"/>
        <v>#N/A</v>
      </c>
      <c r="ER77" s="179" t="e">
        <f t="shared" si="397"/>
        <v>#N/A</v>
      </c>
      <c r="ES77" s="179" t="e">
        <f t="shared" si="398"/>
        <v>#N/A</v>
      </c>
      <c r="ET77" s="179" t="e">
        <f t="shared" si="399"/>
        <v>#N/A</v>
      </c>
      <c r="EU77" s="179" t="e">
        <f t="shared" si="400"/>
        <v>#N/A</v>
      </c>
      <c r="EV77" s="179" t="e">
        <f t="shared" si="401"/>
        <v>#N/A</v>
      </c>
      <c r="EW77" s="179" t="e">
        <f t="shared" si="402"/>
        <v>#N/A</v>
      </c>
      <c r="EX77" s="179" t="e">
        <f t="shared" si="403"/>
        <v>#N/A</v>
      </c>
      <c r="EY77" s="179" t="e">
        <f t="shared" si="404"/>
        <v>#N/A</v>
      </c>
      <c r="EZ77" s="179" t="e">
        <f t="shared" si="405"/>
        <v>#N/A</v>
      </c>
      <c r="FA77" s="179" t="e">
        <f t="shared" si="406"/>
        <v>#N/A</v>
      </c>
      <c r="FB77" s="179" t="e">
        <f t="shared" si="407"/>
        <v>#N/A</v>
      </c>
      <c r="FC77" s="179" t="e">
        <f t="shared" si="408"/>
        <v>#N/A</v>
      </c>
      <c r="FD77" s="179" t="e">
        <f t="shared" si="409"/>
        <v>#N/A</v>
      </c>
      <c r="FE77" s="179" t="e">
        <f t="shared" si="410"/>
        <v>#N/A</v>
      </c>
      <c r="FF77" s="179" t="e">
        <f t="shared" si="411"/>
        <v>#N/A</v>
      </c>
      <c r="FG77" s="179" t="e">
        <f t="shared" si="412"/>
        <v>#N/A</v>
      </c>
      <c r="FH77" s="179" t="e">
        <f t="shared" si="413"/>
        <v>#N/A</v>
      </c>
      <c r="FI77" s="179" t="e">
        <f t="shared" si="414"/>
        <v>#N/A</v>
      </c>
      <c r="FJ77" s="179" t="e">
        <f t="shared" si="415"/>
        <v>#N/A</v>
      </c>
      <c r="FK77" s="179" t="e">
        <f t="shared" si="416"/>
        <v>#N/A</v>
      </c>
      <c r="FL77" s="179" t="e">
        <f t="shared" si="417"/>
        <v>#N/A</v>
      </c>
      <c r="FM77" s="179" t="e">
        <f t="shared" si="418"/>
        <v>#N/A</v>
      </c>
      <c r="FN77" s="179" t="e">
        <f t="shared" si="419"/>
        <v>#N/A</v>
      </c>
      <c r="FO77" s="179" t="e">
        <f t="shared" si="420"/>
        <v>#N/A</v>
      </c>
      <c r="FP77" s="179" t="e">
        <f t="shared" si="421"/>
        <v>#N/A</v>
      </c>
      <c r="FQ77" s="179" t="e">
        <f t="shared" si="422"/>
        <v>#N/A</v>
      </c>
      <c r="FR77" s="179" t="e">
        <f t="shared" si="423"/>
        <v>#N/A</v>
      </c>
      <c r="FS77" s="179" t="e">
        <f t="shared" si="424"/>
        <v>#N/A</v>
      </c>
      <c r="FT77" s="179" t="e">
        <f t="shared" si="425"/>
        <v>#N/A</v>
      </c>
      <c r="FU77" s="179" t="e">
        <f t="shared" si="426"/>
        <v>#N/A</v>
      </c>
      <c r="FV77" s="179" t="e">
        <f t="shared" si="427"/>
        <v>#N/A</v>
      </c>
      <c r="FW77" s="179" t="e">
        <f t="shared" si="428"/>
        <v>#N/A</v>
      </c>
      <c r="FX77" s="179" t="e">
        <f t="shared" si="429"/>
        <v>#N/A</v>
      </c>
      <c r="FY77" s="179" t="e">
        <f t="shared" si="430"/>
        <v>#N/A</v>
      </c>
      <c r="FZ77" s="179" t="e">
        <f t="shared" si="431"/>
        <v>#N/A</v>
      </c>
      <c r="GA77" s="179" t="e">
        <f t="shared" si="432"/>
        <v>#N/A</v>
      </c>
      <c r="GB77" s="179" t="e">
        <f t="shared" si="433"/>
        <v>#N/A</v>
      </c>
      <c r="GC77" s="179" t="e">
        <f t="shared" si="434"/>
        <v>#N/A</v>
      </c>
      <c r="GD77" s="179" t="e">
        <f t="shared" si="435"/>
        <v>#N/A</v>
      </c>
      <c r="GE77" s="179" t="e">
        <f t="shared" si="436"/>
        <v>#N/A</v>
      </c>
      <c r="GF77" s="179" t="e">
        <f t="shared" si="437"/>
        <v>#N/A</v>
      </c>
      <c r="GG77" s="179" t="e">
        <f t="shared" si="438"/>
        <v>#N/A</v>
      </c>
      <c r="GH77" s="179" t="e">
        <f t="shared" si="439"/>
        <v>#N/A</v>
      </c>
      <c r="GI77" s="179" t="e">
        <f t="shared" si="440"/>
        <v>#N/A</v>
      </c>
      <c r="GJ77" s="179" t="e">
        <f t="shared" si="441"/>
        <v>#N/A</v>
      </c>
      <c r="GK77" s="179" t="e">
        <f t="shared" si="442"/>
        <v>#N/A</v>
      </c>
      <c r="GL77" s="179" t="e">
        <f t="shared" si="443"/>
        <v>#N/A</v>
      </c>
      <c r="GM77" s="179" t="e">
        <f t="shared" si="444"/>
        <v>#N/A</v>
      </c>
      <c r="GN77" s="179" t="e">
        <f t="shared" si="445"/>
        <v>#N/A</v>
      </c>
      <c r="GO77" s="179" t="e">
        <f t="shared" si="446"/>
        <v>#N/A</v>
      </c>
      <c r="GP77" s="179" t="e">
        <f t="shared" si="447"/>
        <v>#N/A</v>
      </c>
      <c r="GQ77" s="179" t="e">
        <f t="shared" si="448"/>
        <v>#N/A</v>
      </c>
      <c r="GR77" s="179" t="e">
        <f t="shared" si="449"/>
        <v>#N/A</v>
      </c>
      <c r="GS77" s="179" t="e">
        <f t="shared" si="450"/>
        <v>#N/A</v>
      </c>
      <c r="GT77" s="179" t="e">
        <f t="shared" si="451"/>
        <v>#N/A</v>
      </c>
      <c r="GU77" s="179" t="e">
        <f t="shared" si="452"/>
        <v>#N/A</v>
      </c>
      <c r="GV77" s="179" t="e">
        <f t="shared" si="453"/>
        <v>#N/A</v>
      </c>
      <c r="GW77" s="179" t="e">
        <f t="shared" si="454"/>
        <v>#N/A</v>
      </c>
      <c r="GX77" s="179" t="e">
        <f t="shared" si="455"/>
        <v>#N/A</v>
      </c>
      <c r="GY77" s="179" t="e">
        <f t="shared" si="456"/>
        <v>#N/A</v>
      </c>
      <c r="GZ77" s="179" t="e">
        <f t="shared" si="457"/>
        <v>#N/A</v>
      </c>
      <c r="HA77" s="179" t="e">
        <f t="shared" si="458"/>
        <v>#N/A</v>
      </c>
      <c r="HB77" s="179" t="e">
        <f t="shared" si="459"/>
        <v>#N/A</v>
      </c>
      <c r="HC77" s="179" t="e">
        <f t="shared" si="460"/>
        <v>#N/A</v>
      </c>
      <c r="HD77" s="179" t="e">
        <f t="shared" si="461"/>
        <v>#N/A</v>
      </c>
      <c r="HE77" s="179" t="e">
        <f t="shared" si="462"/>
        <v>#N/A</v>
      </c>
      <c r="HF77" s="179" t="e">
        <f t="shared" si="463"/>
        <v>#N/A</v>
      </c>
      <c r="HG77" s="179" t="e">
        <f t="shared" si="464"/>
        <v>#N/A</v>
      </c>
      <c r="HH77" s="179" t="e">
        <f t="shared" si="465"/>
        <v>#N/A</v>
      </c>
      <c r="HI77" s="179" t="e">
        <f t="shared" si="466"/>
        <v>#N/A</v>
      </c>
      <c r="HJ77" s="179" t="e">
        <f t="shared" si="467"/>
        <v>#N/A</v>
      </c>
      <c r="HK77" s="179" t="e">
        <f t="shared" si="468"/>
        <v>#N/A</v>
      </c>
      <c r="HL77" s="179" t="e">
        <f t="shared" si="469"/>
        <v>#N/A</v>
      </c>
      <c r="HM77" s="179" t="e">
        <f t="shared" si="470"/>
        <v>#N/A</v>
      </c>
      <c r="HN77" s="179" t="e">
        <f t="shared" si="471"/>
        <v>#N/A</v>
      </c>
      <c r="HO77" s="179" t="e">
        <f t="shared" si="472"/>
        <v>#N/A</v>
      </c>
    </row>
    <row r="78" spans="1:223" hidden="1" x14ac:dyDescent="0.25">
      <c r="A78" s="4">
        <v>75</v>
      </c>
      <c r="B78" s="103"/>
      <c r="C78" s="103"/>
      <c r="D78" s="103"/>
      <c r="E78" s="38" t="str">
        <f t="shared" si="361"/>
        <v/>
      </c>
      <c r="F78" s="38" t="str">
        <f t="shared" si="362"/>
        <v/>
      </c>
      <c r="G78" s="81" t="str">
        <f t="shared" si="363"/>
        <v/>
      </c>
      <c r="H78" s="24"/>
      <c r="I78" s="61"/>
      <c r="J78" s="82" t="str">
        <f>IF(AND(B78&gt;0,C78&gt;0,D78&gt;0,NOT(ISBLANK(H78))),(D78-B78)*VLOOKUP(H78,VLookups!$A$2:$B$8,2,FALSE),"")</f>
        <v/>
      </c>
      <c r="K78" s="83" t="str">
        <f t="shared" si="364"/>
        <v/>
      </c>
      <c r="L78" s="103"/>
      <c r="M78" s="34" t="str">
        <f>IF(AND(L78&gt;0,C78&gt;0,J78&gt;0,NOT(ISBLANK(H78))),ABS(VLOOKUP($L$1,VLookups!$A$38:$B$39,2,FALSE)-_xlfn.NORM.DIST(L78,G78,J78,TRUE)),"")</f>
        <v/>
      </c>
      <c r="N78" s="102" t="str">
        <f>IF(AND($B78&gt;0,$C78&gt;0,$D78&gt;0,NOT(ISBLANK($H78))),_xlfn.NORM.INV(ABS(VLOOKUP($L$1,VLookups!$A$38:$B$39,2,FALSE)-N$3),$G78,$J78),"")</f>
        <v/>
      </c>
      <c r="O78" s="101" t="str">
        <f>IF(AND($B78&gt;0,$C78&gt;0,$D78&gt;0,NOT(ISBLANK($H78))),_xlfn.NORM.INV(ABS(VLOOKUP($L$1,VLookups!$A$38:$B$39,2,FALSE)-O$3),$G78,$J78),"")</f>
        <v/>
      </c>
      <c r="P78" s="102" t="str">
        <f>IF(AND($B78&gt;0,$C78&gt;0,$D78&gt;0,NOT(ISBLANK($H78))),_xlfn.NORM.INV(ABS(VLOOKUP($L$1,VLookups!$A$38:$B$39,2,FALSE)-P$3),$G78,$J78),"")</f>
        <v/>
      </c>
      <c r="Q78" s="101" t="str">
        <f>IF(AND($B78&gt;0,$C78&gt;0,$D78&gt;0,NOT(ISBLANK($H78))),_xlfn.NORM.INV(ABS(VLOOKUP($L$1,VLookups!$A$38:$B$39,2,FALSE)-Q$3),$G78,$J78),"")</f>
        <v/>
      </c>
      <c r="R78" s="102" t="str">
        <f>IF(AND($B78&gt;0,$C78&gt;0,$D78&gt;0,NOT(ISBLANK($H78))),_xlfn.NORM.INV(ABS(VLOOKUP($L$1,VLookups!$A$38:$B$39,2,FALSE)-R$3),$G78,$J78),"")</f>
        <v/>
      </c>
      <c r="S78" s="101" t="str">
        <f>IF(AND($B78&gt;0,$C78&gt;0,$D78&gt;0,NOT(ISBLANK($H78))),_xlfn.NORM.INV(ABS(VLOOKUP($L$1,VLookups!$A$38:$B$39,2,FALSE)-S$3),$G78,$J78),"")</f>
        <v/>
      </c>
      <c r="T78" s="5"/>
      <c r="U78" s="178" t="str">
        <f t="shared" si="365"/>
        <v/>
      </c>
      <c r="V78" s="52" t="str">
        <f t="shared" si="369"/>
        <v/>
      </c>
      <c r="W78" s="52" t="str">
        <f t="shared" si="369"/>
        <v/>
      </c>
      <c r="X78" s="52" t="str">
        <f t="shared" si="369"/>
        <v/>
      </c>
      <c r="Y78" s="52" t="str">
        <f t="shared" si="369"/>
        <v/>
      </c>
      <c r="Z78" s="52" t="str">
        <f t="shared" si="369"/>
        <v/>
      </c>
      <c r="AA78" s="52" t="str">
        <f t="shared" si="369"/>
        <v/>
      </c>
      <c r="AB78" s="52" t="str">
        <f t="shared" si="369"/>
        <v/>
      </c>
      <c r="AC78" s="52" t="str">
        <f t="shared" si="369"/>
        <v/>
      </c>
      <c r="AD78" s="52" t="str">
        <f t="shared" si="369"/>
        <v/>
      </c>
      <c r="AE78" s="52" t="str">
        <f t="shared" si="369"/>
        <v/>
      </c>
      <c r="AF78" s="52" t="str">
        <f t="shared" si="369"/>
        <v/>
      </c>
      <c r="AG78" s="52" t="str">
        <f t="shared" si="369"/>
        <v/>
      </c>
      <c r="AH78" s="52" t="str">
        <f t="shared" si="369"/>
        <v/>
      </c>
      <c r="AI78" s="52" t="str">
        <f t="shared" si="369"/>
        <v/>
      </c>
      <c r="AJ78" s="52" t="str">
        <f t="shared" si="369"/>
        <v/>
      </c>
      <c r="AK78" s="52" t="str">
        <f t="shared" si="369"/>
        <v/>
      </c>
      <c r="AL78" s="52" t="str">
        <f t="shared" si="369"/>
        <v/>
      </c>
      <c r="AM78" s="52" t="str">
        <f t="shared" si="369"/>
        <v/>
      </c>
      <c r="AN78" s="52" t="str">
        <f t="shared" si="369"/>
        <v/>
      </c>
      <c r="AO78" s="52" t="str">
        <f t="shared" si="369"/>
        <v/>
      </c>
      <c r="AP78" s="52" t="str">
        <f t="shared" si="367"/>
        <v/>
      </c>
      <c r="AQ78" s="52" t="str">
        <f t="shared" si="474"/>
        <v/>
      </c>
      <c r="AR78" s="52" t="str">
        <f t="shared" si="474"/>
        <v/>
      </c>
      <c r="AS78" s="52" t="str">
        <f t="shared" si="474"/>
        <v/>
      </c>
      <c r="AT78" s="52" t="str">
        <f t="shared" si="474"/>
        <v/>
      </c>
      <c r="AU78" s="52" t="str">
        <f t="shared" si="474"/>
        <v/>
      </c>
      <c r="AV78" s="52" t="str">
        <f t="shared" si="474"/>
        <v/>
      </c>
      <c r="AW78" s="52" t="str">
        <f t="shared" si="474"/>
        <v/>
      </c>
      <c r="AX78" s="52" t="str">
        <f t="shared" si="474"/>
        <v/>
      </c>
      <c r="AY78" s="52" t="str">
        <f t="shared" si="474"/>
        <v/>
      </c>
      <c r="AZ78" s="52" t="str">
        <f t="shared" si="474"/>
        <v/>
      </c>
      <c r="BA78" s="52" t="str">
        <f t="shared" si="474"/>
        <v/>
      </c>
      <c r="BB78" s="52" t="str">
        <f t="shared" si="474"/>
        <v/>
      </c>
      <c r="BC78" s="52" t="str">
        <f t="shared" si="474"/>
        <v/>
      </c>
      <c r="BD78" s="52" t="str">
        <f t="shared" si="474"/>
        <v/>
      </c>
      <c r="BE78" s="52" t="str">
        <f t="shared" si="474"/>
        <v/>
      </c>
      <c r="BF78" s="52" t="str">
        <f t="shared" si="474"/>
        <v/>
      </c>
      <c r="BG78" s="52" t="str">
        <f t="shared" si="474"/>
        <v/>
      </c>
      <c r="BH78" s="52" t="str">
        <f t="shared" si="474"/>
        <v/>
      </c>
      <c r="BI78" s="52" t="str">
        <f t="shared" si="474"/>
        <v/>
      </c>
      <c r="BJ78" s="52" t="str">
        <f t="shared" si="474"/>
        <v/>
      </c>
      <c r="BK78" s="52" t="str">
        <f t="shared" si="474"/>
        <v/>
      </c>
      <c r="BL78" s="52" t="str">
        <f t="shared" si="474"/>
        <v/>
      </c>
      <c r="BM78" s="52" t="str">
        <f t="shared" si="474"/>
        <v/>
      </c>
      <c r="BN78" s="52" t="str">
        <f t="shared" si="474"/>
        <v/>
      </c>
      <c r="BO78" s="52" t="str">
        <f t="shared" si="474"/>
        <v/>
      </c>
      <c r="BP78" s="52" t="str">
        <f t="shared" si="474"/>
        <v/>
      </c>
      <c r="BQ78" s="52" t="str">
        <f t="shared" si="474"/>
        <v/>
      </c>
      <c r="BR78" s="52" t="str">
        <f t="shared" si="474"/>
        <v/>
      </c>
      <c r="BS78" s="52" t="str">
        <f t="shared" si="474"/>
        <v/>
      </c>
      <c r="BT78" s="52" t="str">
        <f t="shared" si="474"/>
        <v/>
      </c>
      <c r="BU78" s="52" t="str">
        <f t="shared" si="474"/>
        <v/>
      </c>
      <c r="BV78" s="52" t="str">
        <f t="shared" si="474"/>
        <v/>
      </c>
      <c r="BW78" s="52" t="str">
        <f t="shared" si="474"/>
        <v/>
      </c>
      <c r="BX78" s="52" t="str">
        <f t="shared" si="474"/>
        <v/>
      </c>
      <c r="BY78" s="52" t="str">
        <f t="shared" si="474"/>
        <v/>
      </c>
      <c r="BZ78" s="52" t="str">
        <f t="shared" si="474"/>
        <v/>
      </c>
      <c r="CA78" s="52" t="str">
        <f t="shared" si="474"/>
        <v/>
      </c>
      <c r="CB78" s="52" t="str">
        <f t="shared" si="474"/>
        <v/>
      </c>
      <c r="CC78" s="52" t="str">
        <f t="shared" si="474"/>
        <v/>
      </c>
      <c r="CD78" s="52" t="str">
        <f t="shared" si="474"/>
        <v/>
      </c>
      <c r="CE78" s="52" t="str">
        <f t="shared" si="474"/>
        <v/>
      </c>
      <c r="CF78" s="52" t="str">
        <f t="shared" si="474"/>
        <v/>
      </c>
      <c r="CG78" s="52" t="str">
        <f t="shared" si="474"/>
        <v/>
      </c>
      <c r="CH78" s="52" t="str">
        <f t="shared" si="474"/>
        <v/>
      </c>
      <c r="CI78" s="52" t="str">
        <f t="shared" si="474"/>
        <v/>
      </c>
      <c r="CJ78" s="52" t="str">
        <f t="shared" si="474"/>
        <v/>
      </c>
      <c r="CK78" s="52" t="str">
        <f t="shared" si="474"/>
        <v/>
      </c>
      <c r="CL78" s="52" t="str">
        <f t="shared" si="474"/>
        <v/>
      </c>
      <c r="CM78" s="52" t="str">
        <f t="shared" si="474"/>
        <v/>
      </c>
      <c r="CN78" s="52" t="str">
        <f t="shared" si="474"/>
        <v/>
      </c>
      <c r="CO78" s="52" t="str">
        <f t="shared" si="474"/>
        <v/>
      </c>
      <c r="CP78" s="52" t="str">
        <f t="shared" si="474"/>
        <v/>
      </c>
      <c r="CQ78" s="52" t="str">
        <f t="shared" si="474"/>
        <v/>
      </c>
      <c r="CR78" s="52" t="str">
        <f t="shared" si="474"/>
        <v/>
      </c>
      <c r="CS78" s="52" t="str">
        <f t="shared" si="474"/>
        <v/>
      </c>
      <c r="CT78" s="52" t="str">
        <f t="shared" si="474"/>
        <v/>
      </c>
      <c r="CU78" s="52" t="str">
        <f t="shared" si="474"/>
        <v/>
      </c>
      <c r="CV78" s="52" t="str">
        <f t="shared" si="474"/>
        <v/>
      </c>
      <c r="CW78" s="52" t="str">
        <f t="shared" si="474"/>
        <v/>
      </c>
      <c r="CX78" s="52" t="str">
        <f t="shared" si="474"/>
        <v/>
      </c>
      <c r="CY78" s="52" t="str">
        <f t="shared" si="474"/>
        <v/>
      </c>
      <c r="CZ78" s="52" t="str">
        <f t="shared" si="474"/>
        <v/>
      </c>
      <c r="DA78" s="52" t="str">
        <f t="shared" si="474"/>
        <v/>
      </c>
      <c r="DB78" s="52" t="str">
        <f t="shared" si="474"/>
        <v/>
      </c>
      <c r="DC78" s="52" t="str">
        <f t="shared" si="360"/>
        <v/>
      </c>
      <c r="DD78" s="52" t="str">
        <f t="shared" si="360"/>
        <v/>
      </c>
      <c r="DE78" s="52" t="str">
        <f t="shared" si="360"/>
        <v/>
      </c>
      <c r="DF78" s="52" t="str">
        <f t="shared" si="360"/>
        <v/>
      </c>
      <c r="DG78" s="52" t="str">
        <f t="shared" si="360"/>
        <v/>
      </c>
      <c r="DH78" s="52" t="str">
        <f t="shared" si="360"/>
        <v/>
      </c>
      <c r="DI78" s="52" t="str">
        <f t="shared" si="360"/>
        <v/>
      </c>
      <c r="DJ78" s="52" t="str">
        <f t="shared" si="360"/>
        <v/>
      </c>
      <c r="DK78" s="52" t="str">
        <f t="shared" si="360"/>
        <v/>
      </c>
      <c r="DL78" s="52" t="str">
        <f t="shared" si="360"/>
        <v/>
      </c>
      <c r="DM78" s="52" t="str">
        <f t="shared" si="360"/>
        <v/>
      </c>
      <c r="DN78" s="52" t="str">
        <f t="shared" si="360"/>
        <v/>
      </c>
      <c r="DO78" s="52" t="str">
        <f t="shared" si="360"/>
        <v/>
      </c>
      <c r="DP78" s="52" t="str">
        <f t="shared" si="360"/>
        <v/>
      </c>
      <c r="DQ78" s="52" t="str">
        <f t="shared" si="360"/>
        <v/>
      </c>
      <c r="DR78" s="52" t="str">
        <f t="shared" si="360"/>
        <v/>
      </c>
      <c r="DS78" s="179" t="e">
        <f t="shared" si="372"/>
        <v>#N/A</v>
      </c>
      <c r="DT78" s="179" t="e">
        <f t="shared" si="373"/>
        <v>#N/A</v>
      </c>
      <c r="DU78" s="179" t="e">
        <f t="shared" si="374"/>
        <v>#N/A</v>
      </c>
      <c r="DV78" s="179" t="e">
        <f t="shared" si="375"/>
        <v>#N/A</v>
      </c>
      <c r="DW78" s="179" t="e">
        <f t="shared" si="376"/>
        <v>#N/A</v>
      </c>
      <c r="DX78" s="179" t="e">
        <f t="shared" si="377"/>
        <v>#N/A</v>
      </c>
      <c r="DY78" s="179" t="e">
        <f t="shared" si="378"/>
        <v>#N/A</v>
      </c>
      <c r="DZ78" s="179" t="e">
        <f t="shared" si="379"/>
        <v>#N/A</v>
      </c>
      <c r="EA78" s="179" t="e">
        <f t="shared" si="380"/>
        <v>#N/A</v>
      </c>
      <c r="EB78" s="179" t="e">
        <f t="shared" si="381"/>
        <v>#N/A</v>
      </c>
      <c r="EC78" s="179" t="e">
        <f t="shared" si="382"/>
        <v>#N/A</v>
      </c>
      <c r="ED78" s="179" t="e">
        <f t="shared" si="383"/>
        <v>#N/A</v>
      </c>
      <c r="EE78" s="179" t="e">
        <f t="shared" si="384"/>
        <v>#N/A</v>
      </c>
      <c r="EF78" s="179" t="e">
        <f t="shared" si="385"/>
        <v>#N/A</v>
      </c>
      <c r="EG78" s="179" t="e">
        <f t="shared" si="386"/>
        <v>#N/A</v>
      </c>
      <c r="EH78" s="179" t="e">
        <f t="shared" si="387"/>
        <v>#N/A</v>
      </c>
      <c r="EI78" s="179" t="e">
        <f t="shared" si="388"/>
        <v>#N/A</v>
      </c>
      <c r="EJ78" s="179" t="e">
        <f t="shared" si="389"/>
        <v>#N/A</v>
      </c>
      <c r="EK78" s="179" t="e">
        <f t="shared" si="390"/>
        <v>#N/A</v>
      </c>
      <c r="EL78" s="179" t="e">
        <f t="shared" si="391"/>
        <v>#N/A</v>
      </c>
      <c r="EM78" s="179" t="e">
        <f t="shared" si="392"/>
        <v>#N/A</v>
      </c>
      <c r="EN78" s="179" t="e">
        <f t="shared" si="393"/>
        <v>#N/A</v>
      </c>
      <c r="EO78" s="179" t="e">
        <f t="shared" si="394"/>
        <v>#N/A</v>
      </c>
      <c r="EP78" s="179" t="e">
        <f t="shared" si="395"/>
        <v>#N/A</v>
      </c>
      <c r="EQ78" s="179" t="e">
        <f t="shared" si="396"/>
        <v>#N/A</v>
      </c>
      <c r="ER78" s="179" t="e">
        <f t="shared" si="397"/>
        <v>#N/A</v>
      </c>
      <c r="ES78" s="179" t="e">
        <f t="shared" si="398"/>
        <v>#N/A</v>
      </c>
      <c r="ET78" s="179" t="e">
        <f t="shared" si="399"/>
        <v>#N/A</v>
      </c>
      <c r="EU78" s="179" t="e">
        <f t="shared" si="400"/>
        <v>#N/A</v>
      </c>
      <c r="EV78" s="179" t="e">
        <f t="shared" si="401"/>
        <v>#N/A</v>
      </c>
      <c r="EW78" s="179" t="e">
        <f t="shared" si="402"/>
        <v>#N/A</v>
      </c>
      <c r="EX78" s="179" t="e">
        <f t="shared" si="403"/>
        <v>#N/A</v>
      </c>
      <c r="EY78" s="179" t="e">
        <f t="shared" si="404"/>
        <v>#N/A</v>
      </c>
      <c r="EZ78" s="179" t="e">
        <f t="shared" si="405"/>
        <v>#N/A</v>
      </c>
      <c r="FA78" s="179" t="e">
        <f t="shared" si="406"/>
        <v>#N/A</v>
      </c>
      <c r="FB78" s="179" t="e">
        <f t="shared" si="407"/>
        <v>#N/A</v>
      </c>
      <c r="FC78" s="179" t="e">
        <f t="shared" si="408"/>
        <v>#N/A</v>
      </c>
      <c r="FD78" s="179" t="e">
        <f t="shared" si="409"/>
        <v>#N/A</v>
      </c>
      <c r="FE78" s="179" t="e">
        <f t="shared" si="410"/>
        <v>#N/A</v>
      </c>
      <c r="FF78" s="179" t="e">
        <f t="shared" si="411"/>
        <v>#N/A</v>
      </c>
      <c r="FG78" s="179" t="e">
        <f t="shared" si="412"/>
        <v>#N/A</v>
      </c>
      <c r="FH78" s="179" t="e">
        <f t="shared" si="413"/>
        <v>#N/A</v>
      </c>
      <c r="FI78" s="179" t="e">
        <f t="shared" si="414"/>
        <v>#N/A</v>
      </c>
      <c r="FJ78" s="179" t="e">
        <f t="shared" si="415"/>
        <v>#N/A</v>
      </c>
      <c r="FK78" s="179" t="e">
        <f t="shared" si="416"/>
        <v>#N/A</v>
      </c>
      <c r="FL78" s="179" t="e">
        <f t="shared" si="417"/>
        <v>#N/A</v>
      </c>
      <c r="FM78" s="179" t="e">
        <f t="shared" si="418"/>
        <v>#N/A</v>
      </c>
      <c r="FN78" s="179" t="e">
        <f t="shared" si="419"/>
        <v>#N/A</v>
      </c>
      <c r="FO78" s="179" t="e">
        <f t="shared" si="420"/>
        <v>#N/A</v>
      </c>
      <c r="FP78" s="179" t="e">
        <f t="shared" si="421"/>
        <v>#N/A</v>
      </c>
      <c r="FQ78" s="179" t="e">
        <f t="shared" si="422"/>
        <v>#N/A</v>
      </c>
      <c r="FR78" s="179" t="e">
        <f t="shared" si="423"/>
        <v>#N/A</v>
      </c>
      <c r="FS78" s="179" t="e">
        <f t="shared" si="424"/>
        <v>#N/A</v>
      </c>
      <c r="FT78" s="179" t="e">
        <f t="shared" si="425"/>
        <v>#N/A</v>
      </c>
      <c r="FU78" s="179" t="e">
        <f t="shared" si="426"/>
        <v>#N/A</v>
      </c>
      <c r="FV78" s="179" t="e">
        <f t="shared" si="427"/>
        <v>#N/A</v>
      </c>
      <c r="FW78" s="179" t="e">
        <f t="shared" si="428"/>
        <v>#N/A</v>
      </c>
      <c r="FX78" s="179" t="e">
        <f t="shared" si="429"/>
        <v>#N/A</v>
      </c>
      <c r="FY78" s="179" t="e">
        <f t="shared" si="430"/>
        <v>#N/A</v>
      </c>
      <c r="FZ78" s="179" t="e">
        <f t="shared" si="431"/>
        <v>#N/A</v>
      </c>
      <c r="GA78" s="179" t="e">
        <f t="shared" si="432"/>
        <v>#N/A</v>
      </c>
      <c r="GB78" s="179" t="e">
        <f t="shared" si="433"/>
        <v>#N/A</v>
      </c>
      <c r="GC78" s="179" t="e">
        <f t="shared" si="434"/>
        <v>#N/A</v>
      </c>
      <c r="GD78" s="179" t="e">
        <f t="shared" si="435"/>
        <v>#N/A</v>
      </c>
      <c r="GE78" s="179" t="e">
        <f t="shared" si="436"/>
        <v>#N/A</v>
      </c>
      <c r="GF78" s="179" t="e">
        <f t="shared" si="437"/>
        <v>#N/A</v>
      </c>
      <c r="GG78" s="179" t="e">
        <f t="shared" si="438"/>
        <v>#N/A</v>
      </c>
      <c r="GH78" s="179" t="e">
        <f t="shared" si="439"/>
        <v>#N/A</v>
      </c>
      <c r="GI78" s="179" t="e">
        <f t="shared" si="440"/>
        <v>#N/A</v>
      </c>
      <c r="GJ78" s="179" t="e">
        <f t="shared" si="441"/>
        <v>#N/A</v>
      </c>
      <c r="GK78" s="179" t="e">
        <f t="shared" si="442"/>
        <v>#N/A</v>
      </c>
      <c r="GL78" s="179" t="e">
        <f t="shared" si="443"/>
        <v>#N/A</v>
      </c>
      <c r="GM78" s="179" t="e">
        <f t="shared" si="444"/>
        <v>#N/A</v>
      </c>
      <c r="GN78" s="179" t="e">
        <f t="shared" si="445"/>
        <v>#N/A</v>
      </c>
      <c r="GO78" s="179" t="e">
        <f t="shared" si="446"/>
        <v>#N/A</v>
      </c>
      <c r="GP78" s="179" t="e">
        <f t="shared" si="447"/>
        <v>#N/A</v>
      </c>
      <c r="GQ78" s="179" t="e">
        <f t="shared" si="448"/>
        <v>#N/A</v>
      </c>
      <c r="GR78" s="179" t="e">
        <f t="shared" si="449"/>
        <v>#N/A</v>
      </c>
      <c r="GS78" s="179" t="e">
        <f t="shared" si="450"/>
        <v>#N/A</v>
      </c>
      <c r="GT78" s="179" t="e">
        <f t="shared" si="451"/>
        <v>#N/A</v>
      </c>
      <c r="GU78" s="179" t="e">
        <f t="shared" si="452"/>
        <v>#N/A</v>
      </c>
      <c r="GV78" s="179" t="e">
        <f t="shared" si="453"/>
        <v>#N/A</v>
      </c>
      <c r="GW78" s="179" t="e">
        <f t="shared" si="454"/>
        <v>#N/A</v>
      </c>
      <c r="GX78" s="179" t="e">
        <f t="shared" si="455"/>
        <v>#N/A</v>
      </c>
      <c r="GY78" s="179" t="e">
        <f t="shared" si="456"/>
        <v>#N/A</v>
      </c>
      <c r="GZ78" s="179" t="e">
        <f t="shared" si="457"/>
        <v>#N/A</v>
      </c>
      <c r="HA78" s="179" t="e">
        <f t="shared" si="458"/>
        <v>#N/A</v>
      </c>
      <c r="HB78" s="179" t="e">
        <f t="shared" si="459"/>
        <v>#N/A</v>
      </c>
      <c r="HC78" s="179" t="e">
        <f t="shared" si="460"/>
        <v>#N/A</v>
      </c>
      <c r="HD78" s="179" t="e">
        <f t="shared" si="461"/>
        <v>#N/A</v>
      </c>
      <c r="HE78" s="179" t="e">
        <f t="shared" si="462"/>
        <v>#N/A</v>
      </c>
      <c r="HF78" s="179" t="e">
        <f t="shared" si="463"/>
        <v>#N/A</v>
      </c>
      <c r="HG78" s="179" t="e">
        <f t="shared" si="464"/>
        <v>#N/A</v>
      </c>
      <c r="HH78" s="179" t="e">
        <f t="shared" si="465"/>
        <v>#N/A</v>
      </c>
      <c r="HI78" s="179" t="e">
        <f t="shared" si="466"/>
        <v>#N/A</v>
      </c>
      <c r="HJ78" s="179" t="e">
        <f t="shared" si="467"/>
        <v>#N/A</v>
      </c>
      <c r="HK78" s="179" t="e">
        <f t="shared" si="468"/>
        <v>#N/A</v>
      </c>
      <c r="HL78" s="179" t="e">
        <f t="shared" si="469"/>
        <v>#N/A</v>
      </c>
      <c r="HM78" s="179" t="e">
        <f t="shared" si="470"/>
        <v>#N/A</v>
      </c>
      <c r="HN78" s="179" t="e">
        <f t="shared" si="471"/>
        <v>#N/A</v>
      </c>
      <c r="HO78" s="179" t="e">
        <f t="shared" si="472"/>
        <v>#N/A</v>
      </c>
    </row>
    <row r="79" spans="1:223" hidden="1" x14ac:dyDescent="0.25">
      <c r="A79" s="4">
        <v>76</v>
      </c>
      <c r="B79" s="103"/>
      <c r="C79" s="103"/>
      <c r="D79" s="103"/>
      <c r="E79" s="38" t="str">
        <f t="shared" si="361"/>
        <v/>
      </c>
      <c r="F79" s="38" t="str">
        <f t="shared" si="362"/>
        <v/>
      </c>
      <c r="G79" s="81" t="str">
        <f t="shared" si="363"/>
        <v/>
      </c>
      <c r="H79" s="24"/>
      <c r="I79" s="61"/>
      <c r="J79" s="82" t="str">
        <f>IF(AND(B79&gt;0,C79&gt;0,D79&gt;0,NOT(ISBLANK(H79))),(D79-B79)*VLOOKUP(H79,VLookups!$A$2:$B$8,2,FALSE),"")</f>
        <v/>
      </c>
      <c r="K79" s="83" t="str">
        <f t="shared" si="364"/>
        <v/>
      </c>
      <c r="L79" s="103"/>
      <c r="M79" s="34" t="str">
        <f>IF(AND(L79&gt;0,C79&gt;0,J79&gt;0,NOT(ISBLANK(H79))),ABS(VLOOKUP($L$1,VLookups!$A$38:$B$39,2,FALSE)-_xlfn.NORM.DIST(L79,G79,J79,TRUE)),"")</f>
        <v/>
      </c>
      <c r="N79" s="102" t="str">
        <f>IF(AND($B79&gt;0,$C79&gt;0,$D79&gt;0,NOT(ISBLANK($H79))),_xlfn.NORM.INV(ABS(VLOOKUP($L$1,VLookups!$A$38:$B$39,2,FALSE)-N$3),$G79,$J79),"")</f>
        <v/>
      </c>
      <c r="O79" s="101" t="str">
        <f>IF(AND($B79&gt;0,$C79&gt;0,$D79&gt;0,NOT(ISBLANK($H79))),_xlfn.NORM.INV(ABS(VLOOKUP($L$1,VLookups!$A$38:$B$39,2,FALSE)-O$3),$G79,$J79),"")</f>
        <v/>
      </c>
      <c r="P79" s="102" t="str">
        <f>IF(AND($B79&gt;0,$C79&gt;0,$D79&gt;0,NOT(ISBLANK($H79))),_xlfn.NORM.INV(ABS(VLOOKUP($L$1,VLookups!$A$38:$B$39,2,FALSE)-P$3),$G79,$J79),"")</f>
        <v/>
      </c>
      <c r="Q79" s="101" t="str">
        <f>IF(AND($B79&gt;0,$C79&gt;0,$D79&gt;0,NOT(ISBLANK($H79))),_xlfn.NORM.INV(ABS(VLOOKUP($L$1,VLookups!$A$38:$B$39,2,FALSE)-Q$3),$G79,$J79),"")</f>
        <v/>
      </c>
      <c r="R79" s="102" t="str">
        <f>IF(AND($B79&gt;0,$C79&gt;0,$D79&gt;0,NOT(ISBLANK($H79))),_xlfn.NORM.INV(ABS(VLOOKUP($L$1,VLookups!$A$38:$B$39,2,FALSE)-R$3),$G79,$J79),"")</f>
        <v/>
      </c>
      <c r="S79" s="101" t="str">
        <f>IF(AND($B79&gt;0,$C79&gt;0,$D79&gt;0,NOT(ISBLANK($H79))),_xlfn.NORM.INV(ABS(VLOOKUP($L$1,VLookups!$A$38:$B$39,2,FALSE)-S$3),$G79,$J79),"")</f>
        <v/>
      </c>
      <c r="T79" s="5"/>
      <c r="U79" s="178" t="str">
        <f t="shared" si="365"/>
        <v/>
      </c>
      <c r="V79" s="52" t="str">
        <f t="shared" si="369"/>
        <v/>
      </c>
      <c r="W79" s="52" t="str">
        <f t="shared" si="369"/>
        <v/>
      </c>
      <c r="X79" s="52" t="str">
        <f t="shared" si="369"/>
        <v/>
      </c>
      <c r="Y79" s="52" t="str">
        <f t="shared" si="369"/>
        <v/>
      </c>
      <c r="Z79" s="52" t="str">
        <f t="shared" si="369"/>
        <v/>
      </c>
      <c r="AA79" s="52" t="str">
        <f t="shared" si="369"/>
        <v/>
      </c>
      <c r="AB79" s="52" t="str">
        <f t="shared" si="369"/>
        <v/>
      </c>
      <c r="AC79" s="52" t="str">
        <f t="shared" si="369"/>
        <v/>
      </c>
      <c r="AD79" s="52" t="str">
        <f t="shared" si="369"/>
        <v/>
      </c>
      <c r="AE79" s="52" t="str">
        <f t="shared" si="369"/>
        <v/>
      </c>
      <c r="AF79" s="52" t="str">
        <f t="shared" si="369"/>
        <v/>
      </c>
      <c r="AG79" s="52" t="str">
        <f t="shared" si="369"/>
        <v/>
      </c>
      <c r="AH79" s="52" t="str">
        <f t="shared" si="369"/>
        <v/>
      </c>
      <c r="AI79" s="52" t="str">
        <f t="shared" si="369"/>
        <v/>
      </c>
      <c r="AJ79" s="52" t="str">
        <f t="shared" si="369"/>
        <v/>
      </c>
      <c r="AK79" s="52" t="str">
        <f t="shared" si="369"/>
        <v/>
      </c>
      <c r="AL79" s="52" t="str">
        <f t="shared" si="369"/>
        <v/>
      </c>
      <c r="AM79" s="52" t="str">
        <f t="shared" si="369"/>
        <v/>
      </c>
      <c r="AN79" s="52" t="str">
        <f t="shared" si="369"/>
        <v/>
      </c>
      <c r="AO79" s="52" t="str">
        <f t="shared" si="369"/>
        <v/>
      </c>
      <c r="AP79" s="52" t="str">
        <f t="shared" si="367"/>
        <v/>
      </c>
      <c r="AQ79" s="52" t="str">
        <f t="shared" si="474"/>
        <v/>
      </c>
      <c r="AR79" s="52" t="str">
        <f t="shared" si="474"/>
        <v/>
      </c>
      <c r="AS79" s="52" t="str">
        <f t="shared" si="474"/>
        <v/>
      </c>
      <c r="AT79" s="52" t="str">
        <f t="shared" si="474"/>
        <v/>
      </c>
      <c r="AU79" s="52" t="str">
        <f t="shared" si="474"/>
        <v/>
      </c>
      <c r="AV79" s="52" t="str">
        <f t="shared" si="474"/>
        <v/>
      </c>
      <c r="AW79" s="52" t="str">
        <f t="shared" si="474"/>
        <v/>
      </c>
      <c r="AX79" s="52" t="str">
        <f t="shared" si="474"/>
        <v/>
      </c>
      <c r="AY79" s="52" t="str">
        <f t="shared" si="474"/>
        <v/>
      </c>
      <c r="AZ79" s="52" t="str">
        <f t="shared" si="474"/>
        <v/>
      </c>
      <c r="BA79" s="52" t="str">
        <f t="shared" si="474"/>
        <v/>
      </c>
      <c r="BB79" s="52" t="str">
        <f t="shared" si="474"/>
        <v/>
      </c>
      <c r="BC79" s="52" t="str">
        <f t="shared" si="474"/>
        <v/>
      </c>
      <c r="BD79" s="52" t="str">
        <f t="shared" si="474"/>
        <v/>
      </c>
      <c r="BE79" s="52" t="str">
        <f t="shared" si="474"/>
        <v/>
      </c>
      <c r="BF79" s="52" t="str">
        <f t="shared" si="474"/>
        <v/>
      </c>
      <c r="BG79" s="52" t="str">
        <f t="shared" si="474"/>
        <v/>
      </c>
      <c r="BH79" s="52" t="str">
        <f t="shared" si="474"/>
        <v/>
      </c>
      <c r="BI79" s="52" t="str">
        <f t="shared" si="474"/>
        <v/>
      </c>
      <c r="BJ79" s="52" t="str">
        <f t="shared" si="474"/>
        <v/>
      </c>
      <c r="BK79" s="52" t="str">
        <f t="shared" si="474"/>
        <v/>
      </c>
      <c r="BL79" s="52" t="str">
        <f t="shared" si="474"/>
        <v/>
      </c>
      <c r="BM79" s="52" t="str">
        <f t="shared" si="474"/>
        <v/>
      </c>
      <c r="BN79" s="52" t="str">
        <f t="shared" si="474"/>
        <v/>
      </c>
      <c r="BO79" s="52" t="str">
        <f t="shared" si="474"/>
        <v/>
      </c>
      <c r="BP79" s="52" t="str">
        <f t="shared" si="474"/>
        <v/>
      </c>
      <c r="BQ79" s="52" t="str">
        <f t="shared" si="474"/>
        <v/>
      </c>
      <c r="BR79" s="52" t="str">
        <f t="shared" si="474"/>
        <v/>
      </c>
      <c r="BS79" s="52" t="str">
        <f t="shared" si="474"/>
        <v/>
      </c>
      <c r="BT79" s="52" t="str">
        <f t="shared" si="474"/>
        <v/>
      </c>
      <c r="BU79" s="52" t="str">
        <f t="shared" si="474"/>
        <v/>
      </c>
      <c r="BV79" s="52" t="str">
        <f t="shared" si="474"/>
        <v/>
      </c>
      <c r="BW79" s="52" t="str">
        <f t="shared" si="474"/>
        <v/>
      </c>
      <c r="BX79" s="52" t="str">
        <f t="shared" si="474"/>
        <v/>
      </c>
      <c r="BY79" s="52" t="str">
        <f t="shared" si="474"/>
        <v/>
      </c>
      <c r="BZ79" s="52" t="str">
        <f t="shared" si="474"/>
        <v/>
      </c>
      <c r="CA79" s="52" t="str">
        <f t="shared" si="474"/>
        <v/>
      </c>
      <c r="CB79" s="52" t="str">
        <f t="shared" si="474"/>
        <v/>
      </c>
      <c r="CC79" s="52" t="str">
        <f t="shared" si="474"/>
        <v/>
      </c>
      <c r="CD79" s="52" t="str">
        <f t="shared" si="474"/>
        <v/>
      </c>
      <c r="CE79" s="52" t="str">
        <f t="shared" si="474"/>
        <v/>
      </c>
      <c r="CF79" s="52" t="str">
        <f t="shared" si="474"/>
        <v/>
      </c>
      <c r="CG79" s="52" t="str">
        <f t="shared" si="474"/>
        <v/>
      </c>
      <c r="CH79" s="52" t="str">
        <f t="shared" si="474"/>
        <v/>
      </c>
      <c r="CI79" s="52" t="str">
        <f t="shared" si="474"/>
        <v/>
      </c>
      <c r="CJ79" s="52" t="str">
        <f t="shared" si="474"/>
        <v/>
      </c>
      <c r="CK79" s="52" t="str">
        <f t="shared" si="474"/>
        <v/>
      </c>
      <c r="CL79" s="52" t="str">
        <f t="shared" si="474"/>
        <v/>
      </c>
      <c r="CM79" s="52" t="str">
        <f t="shared" si="474"/>
        <v/>
      </c>
      <c r="CN79" s="52" t="str">
        <f t="shared" si="474"/>
        <v/>
      </c>
      <c r="CO79" s="52" t="str">
        <f t="shared" si="474"/>
        <v/>
      </c>
      <c r="CP79" s="52" t="str">
        <f t="shared" si="474"/>
        <v/>
      </c>
      <c r="CQ79" s="52" t="str">
        <f t="shared" si="474"/>
        <v/>
      </c>
      <c r="CR79" s="52" t="str">
        <f t="shared" si="474"/>
        <v/>
      </c>
      <c r="CS79" s="52" t="str">
        <f t="shared" si="474"/>
        <v/>
      </c>
      <c r="CT79" s="52" t="str">
        <f t="shared" si="474"/>
        <v/>
      </c>
      <c r="CU79" s="52" t="str">
        <f t="shared" si="474"/>
        <v/>
      </c>
      <c r="CV79" s="52" t="str">
        <f t="shared" si="474"/>
        <v/>
      </c>
      <c r="CW79" s="52" t="str">
        <f t="shared" si="474"/>
        <v/>
      </c>
      <c r="CX79" s="52" t="str">
        <f t="shared" si="474"/>
        <v/>
      </c>
      <c r="CY79" s="52" t="str">
        <f t="shared" si="474"/>
        <v/>
      </c>
      <c r="CZ79" s="52" t="str">
        <f t="shared" si="474"/>
        <v/>
      </c>
      <c r="DA79" s="52" t="str">
        <f t="shared" si="474"/>
        <v/>
      </c>
      <c r="DB79" s="52" t="str">
        <f t="shared" si="474"/>
        <v/>
      </c>
      <c r="DC79" s="52" t="str">
        <f t="shared" si="360"/>
        <v/>
      </c>
      <c r="DD79" s="52" t="str">
        <f t="shared" si="360"/>
        <v/>
      </c>
      <c r="DE79" s="52" t="str">
        <f t="shared" si="360"/>
        <v/>
      </c>
      <c r="DF79" s="52" t="str">
        <f t="shared" si="360"/>
        <v/>
      </c>
      <c r="DG79" s="52" t="str">
        <f t="shared" si="360"/>
        <v/>
      </c>
      <c r="DH79" s="52" t="str">
        <f t="shared" si="360"/>
        <v/>
      </c>
      <c r="DI79" s="52" t="str">
        <f t="shared" si="360"/>
        <v/>
      </c>
      <c r="DJ79" s="52" t="str">
        <f t="shared" si="360"/>
        <v/>
      </c>
      <c r="DK79" s="52" t="str">
        <f t="shared" si="360"/>
        <v/>
      </c>
      <c r="DL79" s="52" t="str">
        <f t="shared" si="360"/>
        <v/>
      </c>
      <c r="DM79" s="52" t="str">
        <f t="shared" si="360"/>
        <v/>
      </c>
      <c r="DN79" s="52" t="str">
        <f t="shared" si="360"/>
        <v/>
      </c>
      <c r="DO79" s="52" t="str">
        <f t="shared" si="360"/>
        <v/>
      </c>
      <c r="DP79" s="52" t="str">
        <f t="shared" si="360"/>
        <v/>
      </c>
      <c r="DQ79" s="52" t="str">
        <f t="shared" si="360"/>
        <v/>
      </c>
      <c r="DR79" s="52" t="str">
        <f t="shared" si="360"/>
        <v/>
      </c>
      <c r="DS79" s="179" t="e">
        <f t="shared" si="372"/>
        <v>#N/A</v>
      </c>
      <c r="DT79" s="179" t="e">
        <f t="shared" si="373"/>
        <v>#N/A</v>
      </c>
      <c r="DU79" s="179" t="e">
        <f t="shared" si="374"/>
        <v>#N/A</v>
      </c>
      <c r="DV79" s="179" t="e">
        <f t="shared" si="375"/>
        <v>#N/A</v>
      </c>
      <c r="DW79" s="179" t="e">
        <f t="shared" si="376"/>
        <v>#N/A</v>
      </c>
      <c r="DX79" s="179" t="e">
        <f t="shared" si="377"/>
        <v>#N/A</v>
      </c>
      <c r="DY79" s="179" t="e">
        <f t="shared" si="378"/>
        <v>#N/A</v>
      </c>
      <c r="DZ79" s="179" t="e">
        <f t="shared" si="379"/>
        <v>#N/A</v>
      </c>
      <c r="EA79" s="179" t="e">
        <f t="shared" si="380"/>
        <v>#N/A</v>
      </c>
      <c r="EB79" s="179" t="e">
        <f t="shared" si="381"/>
        <v>#N/A</v>
      </c>
      <c r="EC79" s="179" t="e">
        <f t="shared" si="382"/>
        <v>#N/A</v>
      </c>
      <c r="ED79" s="179" t="e">
        <f t="shared" si="383"/>
        <v>#N/A</v>
      </c>
      <c r="EE79" s="179" t="e">
        <f t="shared" si="384"/>
        <v>#N/A</v>
      </c>
      <c r="EF79" s="179" t="e">
        <f t="shared" si="385"/>
        <v>#N/A</v>
      </c>
      <c r="EG79" s="179" t="e">
        <f t="shared" si="386"/>
        <v>#N/A</v>
      </c>
      <c r="EH79" s="179" t="e">
        <f t="shared" si="387"/>
        <v>#N/A</v>
      </c>
      <c r="EI79" s="179" t="e">
        <f t="shared" si="388"/>
        <v>#N/A</v>
      </c>
      <c r="EJ79" s="179" t="e">
        <f t="shared" si="389"/>
        <v>#N/A</v>
      </c>
      <c r="EK79" s="179" t="e">
        <f t="shared" si="390"/>
        <v>#N/A</v>
      </c>
      <c r="EL79" s="179" t="e">
        <f t="shared" si="391"/>
        <v>#N/A</v>
      </c>
      <c r="EM79" s="179" t="e">
        <f t="shared" si="392"/>
        <v>#N/A</v>
      </c>
      <c r="EN79" s="179" t="e">
        <f t="shared" si="393"/>
        <v>#N/A</v>
      </c>
      <c r="EO79" s="179" t="e">
        <f t="shared" si="394"/>
        <v>#N/A</v>
      </c>
      <c r="EP79" s="179" t="e">
        <f t="shared" si="395"/>
        <v>#N/A</v>
      </c>
      <c r="EQ79" s="179" t="e">
        <f t="shared" si="396"/>
        <v>#N/A</v>
      </c>
      <c r="ER79" s="179" t="e">
        <f t="shared" si="397"/>
        <v>#N/A</v>
      </c>
      <c r="ES79" s="179" t="e">
        <f t="shared" si="398"/>
        <v>#N/A</v>
      </c>
      <c r="ET79" s="179" t="e">
        <f t="shared" si="399"/>
        <v>#N/A</v>
      </c>
      <c r="EU79" s="179" t="e">
        <f t="shared" si="400"/>
        <v>#N/A</v>
      </c>
      <c r="EV79" s="179" t="e">
        <f t="shared" si="401"/>
        <v>#N/A</v>
      </c>
      <c r="EW79" s="179" t="e">
        <f t="shared" si="402"/>
        <v>#N/A</v>
      </c>
      <c r="EX79" s="179" t="e">
        <f t="shared" si="403"/>
        <v>#N/A</v>
      </c>
      <c r="EY79" s="179" t="e">
        <f t="shared" si="404"/>
        <v>#N/A</v>
      </c>
      <c r="EZ79" s="179" t="e">
        <f t="shared" si="405"/>
        <v>#N/A</v>
      </c>
      <c r="FA79" s="179" t="e">
        <f t="shared" si="406"/>
        <v>#N/A</v>
      </c>
      <c r="FB79" s="179" t="e">
        <f t="shared" si="407"/>
        <v>#N/A</v>
      </c>
      <c r="FC79" s="179" t="e">
        <f t="shared" si="408"/>
        <v>#N/A</v>
      </c>
      <c r="FD79" s="179" t="e">
        <f t="shared" si="409"/>
        <v>#N/A</v>
      </c>
      <c r="FE79" s="179" t="e">
        <f t="shared" si="410"/>
        <v>#N/A</v>
      </c>
      <c r="FF79" s="179" t="e">
        <f t="shared" si="411"/>
        <v>#N/A</v>
      </c>
      <c r="FG79" s="179" t="e">
        <f t="shared" si="412"/>
        <v>#N/A</v>
      </c>
      <c r="FH79" s="179" t="e">
        <f t="shared" si="413"/>
        <v>#N/A</v>
      </c>
      <c r="FI79" s="179" t="e">
        <f t="shared" si="414"/>
        <v>#N/A</v>
      </c>
      <c r="FJ79" s="179" t="e">
        <f t="shared" si="415"/>
        <v>#N/A</v>
      </c>
      <c r="FK79" s="179" t="e">
        <f t="shared" si="416"/>
        <v>#N/A</v>
      </c>
      <c r="FL79" s="179" t="e">
        <f t="shared" si="417"/>
        <v>#N/A</v>
      </c>
      <c r="FM79" s="179" t="e">
        <f t="shared" si="418"/>
        <v>#N/A</v>
      </c>
      <c r="FN79" s="179" t="e">
        <f t="shared" si="419"/>
        <v>#N/A</v>
      </c>
      <c r="FO79" s="179" t="e">
        <f t="shared" si="420"/>
        <v>#N/A</v>
      </c>
      <c r="FP79" s="179" t="e">
        <f t="shared" si="421"/>
        <v>#N/A</v>
      </c>
      <c r="FQ79" s="179" t="e">
        <f t="shared" si="422"/>
        <v>#N/A</v>
      </c>
      <c r="FR79" s="179" t="e">
        <f t="shared" si="423"/>
        <v>#N/A</v>
      </c>
      <c r="FS79" s="179" t="e">
        <f t="shared" si="424"/>
        <v>#N/A</v>
      </c>
      <c r="FT79" s="179" t="e">
        <f t="shared" si="425"/>
        <v>#N/A</v>
      </c>
      <c r="FU79" s="179" t="e">
        <f t="shared" si="426"/>
        <v>#N/A</v>
      </c>
      <c r="FV79" s="179" t="e">
        <f t="shared" si="427"/>
        <v>#N/A</v>
      </c>
      <c r="FW79" s="179" t="e">
        <f t="shared" si="428"/>
        <v>#N/A</v>
      </c>
      <c r="FX79" s="179" t="e">
        <f t="shared" si="429"/>
        <v>#N/A</v>
      </c>
      <c r="FY79" s="179" t="e">
        <f t="shared" si="430"/>
        <v>#N/A</v>
      </c>
      <c r="FZ79" s="179" t="e">
        <f t="shared" si="431"/>
        <v>#N/A</v>
      </c>
      <c r="GA79" s="179" t="e">
        <f t="shared" si="432"/>
        <v>#N/A</v>
      </c>
      <c r="GB79" s="179" t="e">
        <f t="shared" si="433"/>
        <v>#N/A</v>
      </c>
      <c r="GC79" s="179" t="e">
        <f t="shared" si="434"/>
        <v>#N/A</v>
      </c>
      <c r="GD79" s="179" t="e">
        <f t="shared" si="435"/>
        <v>#N/A</v>
      </c>
      <c r="GE79" s="179" t="e">
        <f t="shared" si="436"/>
        <v>#N/A</v>
      </c>
      <c r="GF79" s="179" t="e">
        <f t="shared" si="437"/>
        <v>#N/A</v>
      </c>
      <c r="GG79" s="179" t="e">
        <f t="shared" si="438"/>
        <v>#N/A</v>
      </c>
      <c r="GH79" s="179" t="e">
        <f t="shared" si="439"/>
        <v>#N/A</v>
      </c>
      <c r="GI79" s="179" t="e">
        <f t="shared" si="440"/>
        <v>#N/A</v>
      </c>
      <c r="GJ79" s="179" t="e">
        <f t="shared" si="441"/>
        <v>#N/A</v>
      </c>
      <c r="GK79" s="179" t="e">
        <f t="shared" si="442"/>
        <v>#N/A</v>
      </c>
      <c r="GL79" s="179" t="e">
        <f t="shared" si="443"/>
        <v>#N/A</v>
      </c>
      <c r="GM79" s="179" t="e">
        <f t="shared" si="444"/>
        <v>#N/A</v>
      </c>
      <c r="GN79" s="179" t="e">
        <f t="shared" si="445"/>
        <v>#N/A</v>
      </c>
      <c r="GO79" s="179" t="e">
        <f t="shared" si="446"/>
        <v>#N/A</v>
      </c>
      <c r="GP79" s="179" t="e">
        <f t="shared" si="447"/>
        <v>#N/A</v>
      </c>
      <c r="GQ79" s="179" t="e">
        <f t="shared" si="448"/>
        <v>#N/A</v>
      </c>
      <c r="GR79" s="179" t="e">
        <f t="shared" si="449"/>
        <v>#N/A</v>
      </c>
      <c r="GS79" s="179" t="e">
        <f t="shared" si="450"/>
        <v>#N/A</v>
      </c>
      <c r="GT79" s="179" t="e">
        <f t="shared" si="451"/>
        <v>#N/A</v>
      </c>
      <c r="GU79" s="179" t="e">
        <f t="shared" si="452"/>
        <v>#N/A</v>
      </c>
      <c r="GV79" s="179" t="e">
        <f t="shared" si="453"/>
        <v>#N/A</v>
      </c>
      <c r="GW79" s="179" t="e">
        <f t="shared" si="454"/>
        <v>#N/A</v>
      </c>
      <c r="GX79" s="179" t="e">
        <f t="shared" si="455"/>
        <v>#N/A</v>
      </c>
      <c r="GY79" s="179" t="e">
        <f t="shared" si="456"/>
        <v>#N/A</v>
      </c>
      <c r="GZ79" s="179" t="e">
        <f t="shared" si="457"/>
        <v>#N/A</v>
      </c>
      <c r="HA79" s="179" t="e">
        <f t="shared" si="458"/>
        <v>#N/A</v>
      </c>
      <c r="HB79" s="179" t="e">
        <f t="shared" si="459"/>
        <v>#N/A</v>
      </c>
      <c r="HC79" s="179" t="e">
        <f t="shared" si="460"/>
        <v>#N/A</v>
      </c>
      <c r="HD79" s="179" t="e">
        <f t="shared" si="461"/>
        <v>#N/A</v>
      </c>
      <c r="HE79" s="179" t="e">
        <f t="shared" si="462"/>
        <v>#N/A</v>
      </c>
      <c r="HF79" s="179" t="e">
        <f t="shared" si="463"/>
        <v>#N/A</v>
      </c>
      <c r="HG79" s="179" t="e">
        <f t="shared" si="464"/>
        <v>#N/A</v>
      </c>
      <c r="HH79" s="179" t="e">
        <f t="shared" si="465"/>
        <v>#N/A</v>
      </c>
      <c r="HI79" s="179" t="e">
        <f t="shared" si="466"/>
        <v>#N/A</v>
      </c>
      <c r="HJ79" s="179" t="e">
        <f t="shared" si="467"/>
        <v>#N/A</v>
      </c>
      <c r="HK79" s="179" t="e">
        <f t="shared" si="468"/>
        <v>#N/A</v>
      </c>
      <c r="HL79" s="179" t="e">
        <f t="shared" si="469"/>
        <v>#N/A</v>
      </c>
      <c r="HM79" s="179" t="e">
        <f t="shared" si="470"/>
        <v>#N/A</v>
      </c>
      <c r="HN79" s="179" t="e">
        <f t="shared" si="471"/>
        <v>#N/A</v>
      </c>
      <c r="HO79" s="179" t="e">
        <f t="shared" si="472"/>
        <v>#N/A</v>
      </c>
    </row>
    <row r="80" spans="1:223" hidden="1" x14ac:dyDescent="0.25">
      <c r="A80" s="4">
        <v>77</v>
      </c>
      <c r="B80" s="103"/>
      <c r="C80" s="103"/>
      <c r="D80" s="103"/>
      <c r="E80" s="38" t="str">
        <f t="shared" si="361"/>
        <v/>
      </c>
      <c r="F80" s="38" t="str">
        <f t="shared" si="362"/>
        <v/>
      </c>
      <c r="G80" s="81" t="str">
        <f t="shared" si="363"/>
        <v/>
      </c>
      <c r="H80" s="24"/>
      <c r="I80" s="61"/>
      <c r="J80" s="82" t="str">
        <f>IF(AND(B80&gt;0,C80&gt;0,D80&gt;0,NOT(ISBLANK(H80))),(D80-B80)*VLOOKUP(H80,VLookups!$A$2:$B$8,2,FALSE),"")</f>
        <v/>
      </c>
      <c r="K80" s="83" t="str">
        <f t="shared" si="364"/>
        <v/>
      </c>
      <c r="L80" s="103"/>
      <c r="M80" s="34" t="str">
        <f>IF(AND(L80&gt;0,C80&gt;0,J80&gt;0,NOT(ISBLANK(H80))),ABS(VLOOKUP($L$1,VLookups!$A$38:$B$39,2,FALSE)-_xlfn.NORM.DIST(L80,G80,J80,TRUE)),"")</f>
        <v/>
      </c>
      <c r="N80" s="102" t="str">
        <f>IF(AND($B80&gt;0,$C80&gt;0,$D80&gt;0,NOT(ISBLANK($H80))),_xlfn.NORM.INV(ABS(VLOOKUP($L$1,VLookups!$A$38:$B$39,2,FALSE)-N$3),$G80,$J80),"")</f>
        <v/>
      </c>
      <c r="O80" s="101" t="str">
        <f>IF(AND($B80&gt;0,$C80&gt;0,$D80&gt;0,NOT(ISBLANK($H80))),_xlfn.NORM.INV(ABS(VLOOKUP($L$1,VLookups!$A$38:$B$39,2,FALSE)-O$3),$G80,$J80),"")</f>
        <v/>
      </c>
      <c r="P80" s="102" t="str">
        <f>IF(AND($B80&gt;0,$C80&gt;0,$D80&gt;0,NOT(ISBLANK($H80))),_xlfn.NORM.INV(ABS(VLOOKUP($L$1,VLookups!$A$38:$B$39,2,FALSE)-P$3),$G80,$J80),"")</f>
        <v/>
      </c>
      <c r="Q80" s="101" t="str">
        <f>IF(AND($B80&gt;0,$C80&gt;0,$D80&gt;0,NOT(ISBLANK($H80))),_xlfn.NORM.INV(ABS(VLOOKUP($L$1,VLookups!$A$38:$B$39,2,FALSE)-Q$3),$G80,$J80),"")</f>
        <v/>
      </c>
      <c r="R80" s="102" t="str">
        <f>IF(AND($B80&gt;0,$C80&gt;0,$D80&gt;0,NOT(ISBLANK($H80))),_xlfn.NORM.INV(ABS(VLOOKUP($L$1,VLookups!$A$38:$B$39,2,FALSE)-R$3),$G80,$J80),"")</f>
        <v/>
      </c>
      <c r="S80" s="101" t="str">
        <f>IF(AND($B80&gt;0,$C80&gt;0,$D80&gt;0,NOT(ISBLANK($H80))),_xlfn.NORM.INV(ABS(VLOOKUP($L$1,VLookups!$A$38:$B$39,2,FALSE)-S$3),$G80,$J80),"")</f>
        <v/>
      </c>
      <c r="T80" s="5"/>
      <c r="U80" s="178" t="str">
        <f t="shared" si="365"/>
        <v/>
      </c>
      <c r="V80" s="52" t="str">
        <f t="shared" si="369"/>
        <v/>
      </c>
      <c r="W80" s="52" t="str">
        <f t="shared" si="369"/>
        <v/>
      </c>
      <c r="X80" s="52" t="str">
        <f t="shared" si="369"/>
        <v/>
      </c>
      <c r="Y80" s="52" t="str">
        <f t="shared" si="369"/>
        <v/>
      </c>
      <c r="Z80" s="52" t="str">
        <f t="shared" si="369"/>
        <v/>
      </c>
      <c r="AA80" s="52" t="str">
        <f t="shared" si="369"/>
        <v/>
      </c>
      <c r="AB80" s="52" t="str">
        <f t="shared" si="369"/>
        <v/>
      </c>
      <c r="AC80" s="52" t="str">
        <f t="shared" si="369"/>
        <v/>
      </c>
      <c r="AD80" s="52" t="str">
        <f t="shared" si="369"/>
        <v/>
      </c>
      <c r="AE80" s="52" t="str">
        <f t="shared" si="369"/>
        <v/>
      </c>
      <c r="AF80" s="52" t="str">
        <f t="shared" si="369"/>
        <v/>
      </c>
      <c r="AG80" s="52" t="str">
        <f t="shared" si="369"/>
        <v/>
      </c>
      <c r="AH80" s="52" t="str">
        <f t="shared" si="369"/>
        <v/>
      </c>
      <c r="AI80" s="52" t="str">
        <f t="shared" si="369"/>
        <v/>
      </c>
      <c r="AJ80" s="52" t="str">
        <f t="shared" si="369"/>
        <v/>
      </c>
      <c r="AK80" s="52" t="str">
        <f t="shared" si="369"/>
        <v/>
      </c>
      <c r="AL80" s="52" t="str">
        <f t="shared" si="369"/>
        <v/>
      </c>
      <c r="AM80" s="52" t="str">
        <f t="shared" si="369"/>
        <v/>
      </c>
      <c r="AN80" s="52" t="str">
        <f t="shared" si="369"/>
        <v/>
      </c>
      <c r="AO80" s="52" t="str">
        <f t="shared" si="369"/>
        <v/>
      </c>
      <c r="AP80" s="52" t="str">
        <f t="shared" si="367"/>
        <v/>
      </c>
      <c r="AQ80" s="52" t="str">
        <f t="shared" si="474"/>
        <v/>
      </c>
      <c r="AR80" s="52" t="str">
        <f t="shared" si="474"/>
        <v/>
      </c>
      <c r="AS80" s="52" t="str">
        <f t="shared" si="474"/>
        <v/>
      </c>
      <c r="AT80" s="52" t="str">
        <f t="shared" si="474"/>
        <v/>
      </c>
      <c r="AU80" s="52" t="str">
        <f t="shared" si="474"/>
        <v/>
      </c>
      <c r="AV80" s="52" t="str">
        <f t="shared" si="474"/>
        <v/>
      </c>
      <c r="AW80" s="52" t="str">
        <f t="shared" si="474"/>
        <v/>
      </c>
      <c r="AX80" s="52" t="str">
        <f t="shared" si="474"/>
        <v/>
      </c>
      <c r="AY80" s="52" t="str">
        <f t="shared" si="474"/>
        <v/>
      </c>
      <c r="AZ80" s="52" t="str">
        <f t="shared" si="474"/>
        <v/>
      </c>
      <c r="BA80" s="52" t="str">
        <f t="shared" si="474"/>
        <v/>
      </c>
      <c r="BB80" s="52" t="str">
        <f t="shared" si="474"/>
        <v/>
      </c>
      <c r="BC80" s="52" t="str">
        <f t="shared" si="474"/>
        <v/>
      </c>
      <c r="BD80" s="52" t="str">
        <f t="shared" si="474"/>
        <v/>
      </c>
      <c r="BE80" s="52" t="str">
        <f t="shared" si="474"/>
        <v/>
      </c>
      <c r="BF80" s="52" t="str">
        <f t="shared" si="474"/>
        <v/>
      </c>
      <c r="BG80" s="52" t="str">
        <f t="shared" si="474"/>
        <v/>
      </c>
      <c r="BH80" s="52" t="str">
        <f t="shared" si="474"/>
        <v/>
      </c>
      <c r="BI80" s="52" t="str">
        <f t="shared" si="474"/>
        <v/>
      </c>
      <c r="BJ80" s="52" t="str">
        <f t="shared" si="474"/>
        <v/>
      </c>
      <c r="BK80" s="52" t="str">
        <f t="shared" si="474"/>
        <v/>
      </c>
      <c r="BL80" s="52" t="str">
        <f t="shared" si="474"/>
        <v/>
      </c>
      <c r="BM80" s="52" t="str">
        <f t="shared" si="474"/>
        <v/>
      </c>
      <c r="BN80" s="52" t="str">
        <f t="shared" si="474"/>
        <v/>
      </c>
      <c r="BO80" s="52" t="str">
        <f t="shared" si="474"/>
        <v/>
      </c>
      <c r="BP80" s="52" t="str">
        <f t="shared" si="474"/>
        <v/>
      </c>
      <c r="BQ80" s="52" t="str">
        <f t="shared" si="474"/>
        <v/>
      </c>
      <c r="BR80" s="52" t="str">
        <f t="shared" si="474"/>
        <v/>
      </c>
      <c r="BS80" s="52" t="str">
        <f t="shared" si="474"/>
        <v/>
      </c>
      <c r="BT80" s="52" t="str">
        <f t="shared" si="474"/>
        <v/>
      </c>
      <c r="BU80" s="52" t="str">
        <f t="shared" si="474"/>
        <v/>
      </c>
      <c r="BV80" s="52" t="str">
        <f t="shared" si="474"/>
        <v/>
      </c>
      <c r="BW80" s="52" t="str">
        <f t="shared" si="474"/>
        <v/>
      </c>
      <c r="BX80" s="52" t="str">
        <f t="shared" si="474"/>
        <v/>
      </c>
      <c r="BY80" s="52" t="str">
        <f t="shared" si="474"/>
        <v/>
      </c>
      <c r="BZ80" s="52" t="str">
        <f t="shared" si="474"/>
        <v/>
      </c>
      <c r="CA80" s="52" t="str">
        <f t="shared" si="474"/>
        <v/>
      </c>
      <c r="CB80" s="52" t="str">
        <f t="shared" si="474"/>
        <v/>
      </c>
      <c r="CC80" s="52" t="str">
        <f t="shared" si="474"/>
        <v/>
      </c>
      <c r="CD80" s="52" t="str">
        <f t="shared" si="474"/>
        <v/>
      </c>
      <c r="CE80" s="52" t="str">
        <f t="shared" si="474"/>
        <v/>
      </c>
      <c r="CF80" s="52" t="str">
        <f t="shared" si="474"/>
        <v/>
      </c>
      <c r="CG80" s="52" t="str">
        <f t="shared" si="474"/>
        <v/>
      </c>
      <c r="CH80" s="52" t="str">
        <f t="shared" si="474"/>
        <v/>
      </c>
      <c r="CI80" s="52" t="str">
        <f t="shared" si="474"/>
        <v/>
      </c>
      <c r="CJ80" s="52" t="str">
        <f t="shared" si="474"/>
        <v/>
      </c>
      <c r="CK80" s="52" t="str">
        <f t="shared" si="474"/>
        <v/>
      </c>
      <c r="CL80" s="52" t="str">
        <f t="shared" si="474"/>
        <v/>
      </c>
      <c r="CM80" s="52" t="str">
        <f t="shared" si="474"/>
        <v/>
      </c>
      <c r="CN80" s="52" t="str">
        <f t="shared" si="474"/>
        <v/>
      </c>
      <c r="CO80" s="52" t="str">
        <f t="shared" si="474"/>
        <v/>
      </c>
      <c r="CP80" s="52" t="str">
        <f t="shared" si="474"/>
        <v/>
      </c>
      <c r="CQ80" s="52" t="str">
        <f t="shared" si="474"/>
        <v/>
      </c>
      <c r="CR80" s="52" t="str">
        <f t="shared" si="474"/>
        <v/>
      </c>
      <c r="CS80" s="52" t="str">
        <f t="shared" si="474"/>
        <v/>
      </c>
      <c r="CT80" s="52" t="str">
        <f t="shared" si="474"/>
        <v/>
      </c>
      <c r="CU80" s="52" t="str">
        <f t="shared" si="474"/>
        <v/>
      </c>
      <c r="CV80" s="52" t="str">
        <f t="shared" si="474"/>
        <v/>
      </c>
      <c r="CW80" s="52" t="str">
        <f t="shared" si="474"/>
        <v/>
      </c>
      <c r="CX80" s="52" t="str">
        <f t="shared" si="474"/>
        <v/>
      </c>
      <c r="CY80" s="52" t="str">
        <f t="shared" si="474"/>
        <v/>
      </c>
      <c r="CZ80" s="52" t="str">
        <f t="shared" si="474"/>
        <v/>
      </c>
      <c r="DA80" s="52" t="str">
        <f t="shared" si="474"/>
        <v/>
      </c>
      <c r="DB80" s="52" t="str">
        <f t="shared" ref="DB80" si="475">IF(ISNONTEXT($U80),DA80+$U80,"")</f>
        <v/>
      </c>
      <c r="DC80" s="52" t="str">
        <f t="shared" si="360"/>
        <v/>
      </c>
      <c r="DD80" s="52" t="str">
        <f t="shared" si="360"/>
        <v/>
      </c>
      <c r="DE80" s="52" t="str">
        <f t="shared" si="360"/>
        <v/>
      </c>
      <c r="DF80" s="52" t="str">
        <f t="shared" si="360"/>
        <v/>
      </c>
      <c r="DG80" s="52" t="str">
        <f t="shared" si="360"/>
        <v/>
      </c>
      <c r="DH80" s="52" t="str">
        <f t="shared" si="360"/>
        <v/>
      </c>
      <c r="DI80" s="52" t="str">
        <f t="shared" si="360"/>
        <v/>
      </c>
      <c r="DJ80" s="52" t="str">
        <f t="shared" si="360"/>
        <v/>
      </c>
      <c r="DK80" s="52" t="str">
        <f t="shared" si="360"/>
        <v/>
      </c>
      <c r="DL80" s="52" t="str">
        <f t="shared" si="360"/>
        <v/>
      </c>
      <c r="DM80" s="52" t="str">
        <f t="shared" si="360"/>
        <v/>
      </c>
      <c r="DN80" s="52" t="str">
        <f t="shared" si="360"/>
        <v/>
      </c>
      <c r="DO80" s="52" t="str">
        <f t="shared" si="360"/>
        <v/>
      </c>
      <c r="DP80" s="52" t="str">
        <f t="shared" si="360"/>
        <v/>
      </c>
      <c r="DQ80" s="52" t="str">
        <f t="shared" si="360"/>
        <v/>
      </c>
      <c r="DR80" s="52" t="str">
        <f t="shared" si="360"/>
        <v/>
      </c>
      <c r="DS80" s="179" t="e">
        <f t="shared" si="372"/>
        <v>#N/A</v>
      </c>
      <c r="DT80" s="179" t="e">
        <f t="shared" si="373"/>
        <v>#N/A</v>
      </c>
      <c r="DU80" s="179" t="e">
        <f t="shared" si="374"/>
        <v>#N/A</v>
      </c>
      <c r="DV80" s="179" t="e">
        <f t="shared" si="375"/>
        <v>#N/A</v>
      </c>
      <c r="DW80" s="179" t="e">
        <f t="shared" si="376"/>
        <v>#N/A</v>
      </c>
      <c r="DX80" s="179" t="e">
        <f t="shared" si="377"/>
        <v>#N/A</v>
      </c>
      <c r="DY80" s="179" t="e">
        <f t="shared" si="378"/>
        <v>#N/A</v>
      </c>
      <c r="DZ80" s="179" t="e">
        <f t="shared" si="379"/>
        <v>#N/A</v>
      </c>
      <c r="EA80" s="179" t="e">
        <f t="shared" si="380"/>
        <v>#N/A</v>
      </c>
      <c r="EB80" s="179" t="e">
        <f t="shared" si="381"/>
        <v>#N/A</v>
      </c>
      <c r="EC80" s="179" t="e">
        <f t="shared" si="382"/>
        <v>#N/A</v>
      </c>
      <c r="ED80" s="179" t="e">
        <f t="shared" si="383"/>
        <v>#N/A</v>
      </c>
      <c r="EE80" s="179" t="e">
        <f t="shared" si="384"/>
        <v>#N/A</v>
      </c>
      <c r="EF80" s="179" t="e">
        <f t="shared" si="385"/>
        <v>#N/A</v>
      </c>
      <c r="EG80" s="179" t="e">
        <f t="shared" si="386"/>
        <v>#N/A</v>
      </c>
      <c r="EH80" s="179" t="e">
        <f t="shared" si="387"/>
        <v>#N/A</v>
      </c>
      <c r="EI80" s="179" t="e">
        <f t="shared" si="388"/>
        <v>#N/A</v>
      </c>
      <c r="EJ80" s="179" t="e">
        <f t="shared" si="389"/>
        <v>#N/A</v>
      </c>
      <c r="EK80" s="179" t="e">
        <f t="shared" si="390"/>
        <v>#N/A</v>
      </c>
      <c r="EL80" s="179" t="e">
        <f t="shared" si="391"/>
        <v>#N/A</v>
      </c>
      <c r="EM80" s="179" t="e">
        <f t="shared" si="392"/>
        <v>#N/A</v>
      </c>
      <c r="EN80" s="179" t="e">
        <f t="shared" si="393"/>
        <v>#N/A</v>
      </c>
      <c r="EO80" s="179" t="e">
        <f t="shared" si="394"/>
        <v>#N/A</v>
      </c>
      <c r="EP80" s="179" t="e">
        <f t="shared" si="395"/>
        <v>#N/A</v>
      </c>
      <c r="EQ80" s="179" t="e">
        <f t="shared" si="396"/>
        <v>#N/A</v>
      </c>
      <c r="ER80" s="179" t="e">
        <f t="shared" si="397"/>
        <v>#N/A</v>
      </c>
      <c r="ES80" s="179" t="e">
        <f t="shared" si="398"/>
        <v>#N/A</v>
      </c>
      <c r="ET80" s="179" t="e">
        <f t="shared" si="399"/>
        <v>#N/A</v>
      </c>
      <c r="EU80" s="179" t="e">
        <f t="shared" si="400"/>
        <v>#N/A</v>
      </c>
      <c r="EV80" s="179" t="e">
        <f t="shared" si="401"/>
        <v>#N/A</v>
      </c>
      <c r="EW80" s="179" t="e">
        <f t="shared" si="402"/>
        <v>#N/A</v>
      </c>
      <c r="EX80" s="179" t="e">
        <f t="shared" si="403"/>
        <v>#N/A</v>
      </c>
      <c r="EY80" s="179" t="e">
        <f t="shared" si="404"/>
        <v>#N/A</v>
      </c>
      <c r="EZ80" s="179" t="e">
        <f t="shared" si="405"/>
        <v>#N/A</v>
      </c>
      <c r="FA80" s="179" t="e">
        <f t="shared" si="406"/>
        <v>#N/A</v>
      </c>
      <c r="FB80" s="179" t="e">
        <f t="shared" si="407"/>
        <v>#N/A</v>
      </c>
      <c r="FC80" s="179" t="e">
        <f t="shared" si="408"/>
        <v>#N/A</v>
      </c>
      <c r="FD80" s="179" t="e">
        <f t="shared" si="409"/>
        <v>#N/A</v>
      </c>
      <c r="FE80" s="179" t="e">
        <f t="shared" si="410"/>
        <v>#N/A</v>
      </c>
      <c r="FF80" s="179" t="e">
        <f t="shared" si="411"/>
        <v>#N/A</v>
      </c>
      <c r="FG80" s="179" t="e">
        <f t="shared" si="412"/>
        <v>#N/A</v>
      </c>
      <c r="FH80" s="179" t="e">
        <f t="shared" si="413"/>
        <v>#N/A</v>
      </c>
      <c r="FI80" s="179" t="e">
        <f t="shared" si="414"/>
        <v>#N/A</v>
      </c>
      <c r="FJ80" s="179" t="e">
        <f t="shared" si="415"/>
        <v>#N/A</v>
      </c>
      <c r="FK80" s="179" t="e">
        <f t="shared" si="416"/>
        <v>#N/A</v>
      </c>
      <c r="FL80" s="179" t="e">
        <f t="shared" si="417"/>
        <v>#N/A</v>
      </c>
      <c r="FM80" s="179" t="e">
        <f t="shared" si="418"/>
        <v>#N/A</v>
      </c>
      <c r="FN80" s="179" t="e">
        <f t="shared" si="419"/>
        <v>#N/A</v>
      </c>
      <c r="FO80" s="179" t="e">
        <f t="shared" si="420"/>
        <v>#N/A</v>
      </c>
      <c r="FP80" s="179" t="e">
        <f t="shared" si="421"/>
        <v>#N/A</v>
      </c>
      <c r="FQ80" s="179" t="e">
        <f t="shared" si="422"/>
        <v>#N/A</v>
      </c>
      <c r="FR80" s="179" t="e">
        <f t="shared" si="423"/>
        <v>#N/A</v>
      </c>
      <c r="FS80" s="179" t="e">
        <f t="shared" si="424"/>
        <v>#N/A</v>
      </c>
      <c r="FT80" s="179" t="e">
        <f t="shared" si="425"/>
        <v>#N/A</v>
      </c>
      <c r="FU80" s="179" t="e">
        <f t="shared" si="426"/>
        <v>#N/A</v>
      </c>
      <c r="FV80" s="179" t="e">
        <f t="shared" si="427"/>
        <v>#N/A</v>
      </c>
      <c r="FW80" s="179" t="e">
        <f t="shared" si="428"/>
        <v>#N/A</v>
      </c>
      <c r="FX80" s="179" t="e">
        <f t="shared" si="429"/>
        <v>#N/A</v>
      </c>
      <c r="FY80" s="179" t="e">
        <f t="shared" si="430"/>
        <v>#N/A</v>
      </c>
      <c r="FZ80" s="179" t="e">
        <f t="shared" si="431"/>
        <v>#N/A</v>
      </c>
      <c r="GA80" s="179" t="e">
        <f t="shared" si="432"/>
        <v>#N/A</v>
      </c>
      <c r="GB80" s="179" t="e">
        <f t="shared" si="433"/>
        <v>#N/A</v>
      </c>
      <c r="GC80" s="179" t="e">
        <f t="shared" si="434"/>
        <v>#N/A</v>
      </c>
      <c r="GD80" s="179" t="e">
        <f t="shared" si="435"/>
        <v>#N/A</v>
      </c>
      <c r="GE80" s="179" t="e">
        <f t="shared" si="436"/>
        <v>#N/A</v>
      </c>
      <c r="GF80" s="179" t="e">
        <f t="shared" si="437"/>
        <v>#N/A</v>
      </c>
      <c r="GG80" s="179" t="e">
        <f t="shared" si="438"/>
        <v>#N/A</v>
      </c>
      <c r="GH80" s="179" t="e">
        <f t="shared" si="439"/>
        <v>#N/A</v>
      </c>
      <c r="GI80" s="179" t="e">
        <f t="shared" si="440"/>
        <v>#N/A</v>
      </c>
      <c r="GJ80" s="179" t="e">
        <f t="shared" si="441"/>
        <v>#N/A</v>
      </c>
      <c r="GK80" s="179" t="e">
        <f t="shared" si="442"/>
        <v>#N/A</v>
      </c>
      <c r="GL80" s="179" t="e">
        <f t="shared" si="443"/>
        <v>#N/A</v>
      </c>
      <c r="GM80" s="179" t="e">
        <f t="shared" si="444"/>
        <v>#N/A</v>
      </c>
      <c r="GN80" s="179" t="e">
        <f t="shared" si="445"/>
        <v>#N/A</v>
      </c>
      <c r="GO80" s="179" t="e">
        <f t="shared" si="446"/>
        <v>#N/A</v>
      </c>
      <c r="GP80" s="179" t="e">
        <f t="shared" si="447"/>
        <v>#N/A</v>
      </c>
      <c r="GQ80" s="179" t="e">
        <f t="shared" si="448"/>
        <v>#N/A</v>
      </c>
      <c r="GR80" s="179" t="e">
        <f t="shared" si="449"/>
        <v>#N/A</v>
      </c>
      <c r="GS80" s="179" t="e">
        <f t="shared" si="450"/>
        <v>#N/A</v>
      </c>
      <c r="GT80" s="179" t="e">
        <f t="shared" si="451"/>
        <v>#N/A</v>
      </c>
      <c r="GU80" s="179" t="e">
        <f t="shared" si="452"/>
        <v>#N/A</v>
      </c>
      <c r="GV80" s="179" t="e">
        <f t="shared" si="453"/>
        <v>#N/A</v>
      </c>
      <c r="GW80" s="179" t="e">
        <f t="shared" si="454"/>
        <v>#N/A</v>
      </c>
      <c r="GX80" s="179" t="e">
        <f t="shared" si="455"/>
        <v>#N/A</v>
      </c>
      <c r="GY80" s="179" t="e">
        <f t="shared" si="456"/>
        <v>#N/A</v>
      </c>
      <c r="GZ80" s="179" t="e">
        <f t="shared" si="457"/>
        <v>#N/A</v>
      </c>
      <c r="HA80" s="179" t="e">
        <f t="shared" si="458"/>
        <v>#N/A</v>
      </c>
      <c r="HB80" s="179" t="e">
        <f t="shared" si="459"/>
        <v>#N/A</v>
      </c>
      <c r="HC80" s="179" t="e">
        <f t="shared" si="460"/>
        <v>#N/A</v>
      </c>
      <c r="HD80" s="179" t="e">
        <f t="shared" si="461"/>
        <v>#N/A</v>
      </c>
      <c r="HE80" s="179" t="e">
        <f t="shared" si="462"/>
        <v>#N/A</v>
      </c>
      <c r="HF80" s="179" t="e">
        <f t="shared" si="463"/>
        <v>#N/A</v>
      </c>
      <c r="HG80" s="179" t="e">
        <f t="shared" si="464"/>
        <v>#N/A</v>
      </c>
      <c r="HH80" s="179" t="e">
        <f t="shared" si="465"/>
        <v>#N/A</v>
      </c>
      <c r="HI80" s="179" t="e">
        <f t="shared" si="466"/>
        <v>#N/A</v>
      </c>
      <c r="HJ80" s="179" t="e">
        <f t="shared" si="467"/>
        <v>#N/A</v>
      </c>
      <c r="HK80" s="179" t="e">
        <f t="shared" si="468"/>
        <v>#N/A</v>
      </c>
      <c r="HL80" s="179" t="e">
        <f t="shared" si="469"/>
        <v>#N/A</v>
      </c>
      <c r="HM80" s="179" t="e">
        <f t="shared" si="470"/>
        <v>#N/A</v>
      </c>
      <c r="HN80" s="179" t="e">
        <f t="shared" si="471"/>
        <v>#N/A</v>
      </c>
      <c r="HO80" s="179" t="e">
        <f t="shared" si="472"/>
        <v>#N/A</v>
      </c>
    </row>
    <row r="81" spans="1:223" hidden="1" x14ac:dyDescent="0.25">
      <c r="A81" s="4">
        <v>78</v>
      </c>
      <c r="B81" s="103"/>
      <c r="C81" s="103"/>
      <c r="D81" s="103"/>
      <c r="E81" s="38" t="str">
        <f t="shared" si="361"/>
        <v/>
      </c>
      <c r="F81" s="38" t="str">
        <f t="shared" si="362"/>
        <v/>
      </c>
      <c r="G81" s="81" t="str">
        <f t="shared" si="363"/>
        <v/>
      </c>
      <c r="H81" s="24"/>
      <c r="I81" s="61"/>
      <c r="J81" s="82" t="str">
        <f>IF(AND(B81&gt;0,C81&gt;0,D81&gt;0,NOT(ISBLANK(H81))),(D81-B81)*VLOOKUP(H81,VLookups!$A$2:$B$8,2,FALSE),"")</f>
        <v/>
      </c>
      <c r="K81" s="83" t="str">
        <f t="shared" si="364"/>
        <v/>
      </c>
      <c r="L81" s="103"/>
      <c r="M81" s="34" t="str">
        <f>IF(AND(L81&gt;0,C81&gt;0,J81&gt;0,NOT(ISBLANK(H81))),ABS(VLOOKUP($L$1,VLookups!$A$38:$B$39,2,FALSE)-_xlfn.NORM.DIST(L81,G81,J81,TRUE)),"")</f>
        <v/>
      </c>
      <c r="N81" s="102" t="str">
        <f>IF(AND($B81&gt;0,$C81&gt;0,$D81&gt;0,NOT(ISBLANK($H81))),_xlfn.NORM.INV(ABS(VLOOKUP($L$1,VLookups!$A$38:$B$39,2,FALSE)-N$3),$G81,$J81),"")</f>
        <v/>
      </c>
      <c r="O81" s="101" t="str">
        <f>IF(AND($B81&gt;0,$C81&gt;0,$D81&gt;0,NOT(ISBLANK($H81))),_xlfn.NORM.INV(ABS(VLOOKUP($L$1,VLookups!$A$38:$B$39,2,FALSE)-O$3),$G81,$J81),"")</f>
        <v/>
      </c>
      <c r="P81" s="102" t="str">
        <f>IF(AND($B81&gt;0,$C81&gt;0,$D81&gt;0,NOT(ISBLANK($H81))),_xlfn.NORM.INV(ABS(VLOOKUP($L$1,VLookups!$A$38:$B$39,2,FALSE)-P$3),$G81,$J81),"")</f>
        <v/>
      </c>
      <c r="Q81" s="101" t="str">
        <f>IF(AND($B81&gt;0,$C81&gt;0,$D81&gt;0,NOT(ISBLANK($H81))),_xlfn.NORM.INV(ABS(VLOOKUP($L$1,VLookups!$A$38:$B$39,2,FALSE)-Q$3),$G81,$J81),"")</f>
        <v/>
      </c>
      <c r="R81" s="102" t="str">
        <f>IF(AND($B81&gt;0,$C81&gt;0,$D81&gt;0,NOT(ISBLANK($H81))),_xlfn.NORM.INV(ABS(VLOOKUP($L$1,VLookups!$A$38:$B$39,2,FALSE)-R$3),$G81,$J81),"")</f>
        <v/>
      </c>
      <c r="S81" s="101" t="str">
        <f>IF(AND($B81&gt;0,$C81&gt;0,$D81&gt;0,NOT(ISBLANK($H81))),_xlfn.NORM.INV(ABS(VLOOKUP($L$1,VLookups!$A$38:$B$39,2,FALSE)-S$3),$G81,$J81),"")</f>
        <v/>
      </c>
      <c r="T81" s="5"/>
      <c r="U81" s="178" t="str">
        <f t="shared" si="365"/>
        <v/>
      </c>
      <c r="V81" s="52" t="str">
        <f t="shared" si="369"/>
        <v/>
      </c>
      <c r="W81" s="52" t="str">
        <f t="shared" si="369"/>
        <v/>
      </c>
      <c r="X81" s="52" t="str">
        <f t="shared" si="369"/>
        <v/>
      </c>
      <c r="Y81" s="52" t="str">
        <f t="shared" si="369"/>
        <v/>
      </c>
      <c r="Z81" s="52" t="str">
        <f t="shared" si="369"/>
        <v/>
      </c>
      <c r="AA81" s="52" t="str">
        <f t="shared" si="369"/>
        <v/>
      </c>
      <c r="AB81" s="52" t="str">
        <f t="shared" si="369"/>
        <v/>
      </c>
      <c r="AC81" s="52" t="str">
        <f t="shared" si="369"/>
        <v/>
      </c>
      <c r="AD81" s="52" t="str">
        <f t="shared" si="369"/>
        <v/>
      </c>
      <c r="AE81" s="52" t="str">
        <f t="shared" si="369"/>
        <v/>
      </c>
      <c r="AF81" s="52" t="str">
        <f t="shared" si="369"/>
        <v/>
      </c>
      <c r="AG81" s="52" t="str">
        <f t="shared" si="369"/>
        <v/>
      </c>
      <c r="AH81" s="52" t="str">
        <f t="shared" si="369"/>
        <v/>
      </c>
      <c r="AI81" s="52" t="str">
        <f t="shared" si="369"/>
        <v/>
      </c>
      <c r="AJ81" s="52" t="str">
        <f t="shared" si="369"/>
        <v/>
      </c>
      <c r="AK81" s="52" t="str">
        <f t="shared" si="369"/>
        <v/>
      </c>
      <c r="AL81" s="52" t="str">
        <f t="shared" si="369"/>
        <v/>
      </c>
      <c r="AM81" s="52" t="str">
        <f t="shared" si="369"/>
        <v/>
      </c>
      <c r="AN81" s="52" t="str">
        <f t="shared" si="369"/>
        <v/>
      </c>
      <c r="AO81" s="52" t="str">
        <f t="shared" si="369"/>
        <v/>
      </c>
      <c r="AP81" s="52" t="str">
        <f t="shared" si="367"/>
        <v/>
      </c>
      <c r="AQ81" s="52" t="str">
        <f t="shared" ref="AQ81:DB84" si="476">IF(ISNONTEXT($U81),AP81+$U81,"")</f>
        <v/>
      </c>
      <c r="AR81" s="52" t="str">
        <f t="shared" si="476"/>
        <v/>
      </c>
      <c r="AS81" s="52" t="str">
        <f t="shared" si="476"/>
        <v/>
      </c>
      <c r="AT81" s="52" t="str">
        <f t="shared" si="476"/>
        <v/>
      </c>
      <c r="AU81" s="52" t="str">
        <f t="shared" si="476"/>
        <v/>
      </c>
      <c r="AV81" s="52" t="str">
        <f t="shared" si="476"/>
        <v/>
      </c>
      <c r="AW81" s="52" t="str">
        <f t="shared" si="476"/>
        <v/>
      </c>
      <c r="AX81" s="52" t="str">
        <f t="shared" si="476"/>
        <v/>
      </c>
      <c r="AY81" s="52" t="str">
        <f t="shared" si="476"/>
        <v/>
      </c>
      <c r="AZ81" s="52" t="str">
        <f t="shared" si="476"/>
        <v/>
      </c>
      <c r="BA81" s="52" t="str">
        <f t="shared" si="476"/>
        <v/>
      </c>
      <c r="BB81" s="52" t="str">
        <f t="shared" si="476"/>
        <v/>
      </c>
      <c r="BC81" s="52" t="str">
        <f t="shared" si="476"/>
        <v/>
      </c>
      <c r="BD81" s="52" t="str">
        <f t="shared" si="476"/>
        <v/>
      </c>
      <c r="BE81" s="52" t="str">
        <f t="shared" si="476"/>
        <v/>
      </c>
      <c r="BF81" s="52" t="str">
        <f t="shared" si="476"/>
        <v/>
      </c>
      <c r="BG81" s="52" t="str">
        <f t="shared" si="476"/>
        <v/>
      </c>
      <c r="BH81" s="52" t="str">
        <f t="shared" si="476"/>
        <v/>
      </c>
      <c r="BI81" s="52" t="str">
        <f t="shared" si="476"/>
        <v/>
      </c>
      <c r="BJ81" s="52" t="str">
        <f t="shared" si="476"/>
        <v/>
      </c>
      <c r="BK81" s="52" t="str">
        <f t="shared" si="476"/>
        <v/>
      </c>
      <c r="BL81" s="52" t="str">
        <f t="shared" si="476"/>
        <v/>
      </c>
      <c r="BM81" s="52" t="str">
        <f t="shared" si="476"/>
        <v/>
      </c>
      <c r="BN81" s="52" t="str">
        <f t="shared" si="476"/>
        <v/>
      </c>
      <c r="BO81" s="52" t="str">
        <f t="shared" si="476"/>
        <v/>
      </c>
      <c r="BP81" s="52" t="str">
        <f t="shared" si="476"/>
        <v/>
      </c>
      <c r="BQ81" s="52" t="str">
        <f t="shared" si="476"/>
        <v/>
      </c>
      <c r="BR81" s="52" t="str">
        <f t="shared" si="476"/>
        <v/>
      </c>
      <c r="BS81" s="52" t="str">
        <f t="shared" si="476"/>
        <v/>
      </c>
      <c r="BT81" s="52" t="str">
        <f t="shared" si="476"/>
        <v/>
      </c>
      <c r="BU81" s="52" t="str">
        <f t="shared" si="476"/>
        <v/>
      </c>
      <c r="BV81" s="52" t="str">
        <f t="shared" si="476"/>
        <v/>
      </c>
      <c r="BW81" s="52" t="str">
        <f t="shared" si="476"/>
        <v/>
      </c>
      <c r="BX81" s="52" t="str">
        <f t="shared" si="476"/>
        <v/>
      </c>
      <c r="BY81" s="52" t="str">
        <f t="shared" si="476"/>
        <v/>
      </c>
      <c r="BZ81" s="52" t="str">
        <f t="shared" si="476"/>
        <v/>
      </c>
      <c r="CA81" s="52" t="str">
        <f t="shared" si="476"/>
        <v/>
      </c>
      <c r="CB81" s="52" t="str">
        <f t="shared" si="476"/>
        <v/>
      </c>
      <c r="CC81" s="52" t="str">
        <f t="shared" si="476"/>
        <v/>
      </c>
      <c r="CD81" s="52" t="str">
        <f t="shared" si="476"/>
        <v/>
      </c>
      <c r="CE81" s="52" t="str">
        <f t="shared" si="476"/>
        <v/>
      </c>
      <c r="CF81" s="52" t="str">
        <f t="shared" si="476"/>
        <v/>
      </c>
      <c r="CG81" s="52" t="str">
        <f t="shared" si="476"/>
        <v/>
      </c>
      <c r="CH81" s="52" t="str">
        <f t="shared" si="476"/>
        <v/>
      </c>
      <c r="CI81" s="52" t="str">
        <f t="shared" si="476"/>
        <v/>
      </c>
      <c r="CJ81" s="52" t="str">
        <f t="shared" si="476"/>
        <v/>
      </c>
      <c r="CK81" s="52" t="str">
        <f t="shared" si="476"/>
        <v/>
      </c>
      <c r="CL81" s="52" t="str">
        <f t="shared" si="476"/>
        <v/>
      </c>
      <c r="CM81" s="52" t="str">
        <f t="shared" si="476"/>
        <v/>
      </c>
      <c r="CN81" s="52" t="str">
        <f t="shared" si="476"/>
        <v/>
      </c>
      <c r="CO81" s="52" t="str">
        <f t="shared" si="476"/>
        <v/>
      </c>
      <c r="CP81" s="52" t="str">
        <f t="shared" si="476"/>
        <v/>
      </c>
      <c r="CQ81" s="52" t="str">
        <f t="shared" si="476"/>
        <v/>
      </c>
      <c r="CR81" s="52" t="str">
        <f t="shared" si="476"/>
        <v/>
      </c>
      <c r="CS81" s="52" t="str">
        <f t="shared" si="476"/>
        <v/>
      </c>
      <c r="CT81" s="52" t="str">
        <f t="shared" si="476"/>
        <v/>
      </c>
      <c r="CU81" s="52" t="str">
        <f t="shared" si="476"/>
        <v/>
      </c>
      <c r="CV81" s="52" t="str">
        <f t="shared" si="476"/>
        <v/>
      </c>
      <c r="CW81" s="52" t="str">
        <f t="shared" si="476"/>
        <v/>
      </c>
      <c r="CX81" s="52" t="str">
        <f t="shared" si="476"/>
        <v/>
      </c>
      <c r="CY81" s="52" t="str">
        <f t="shared" si="476"/>
        <v/>
      </c>
      <c r="CZ81" s="52" t="str">
        <f t="shared" si="476"/>
        <v/>
      </c>
      <c r="DA81" s="52" t="str">
        <f t="shared" si="476"/>
        <v/>
      </c>
      <c r="DB81" s="52" t="str">
        <f t="shared" si="476"/>
        <v/>
      </c>
      <c r="DC81" s="52" t="str">
        <f t="shared" si="360"/>
        <v/>
      </c>
      <c r="DD81" s="52" t="str">
        <f t="shared" si="360"/>
        <v/>
      </c>
      <c r="DE81" s="52" t="str">
        <f t="shared" si="360"/>
        <v/>
      </c>
      <c r="DF81" s="52" t="str">
        <f t="shared" si="360"/>
        <v/>
      </c>
      <c r="DG81" s="52" t="str">
        <f t="shared" si="360"/>
        <v/>
      </c>
      <c r="DH81" s="52" t="str">
        <f t="shared" si="360"/>
        <v/>
      </c>
      <c r="DI81" s="52" t="str">
        <f t="shared" si="360"/>
        <v/>
      </c>
      <c r="DJ81" s="52" t="str">
        <f t="shared" si="360"/>
        <v/>
      </c>
      <c r="DK81" s="52" t="str">
        <f t="shared" si="360"/>
        <v/>
      </c>
      <c r="DL81" s="52" t="str">
        <f t="shared" si="360"/>
        <v/>
      </c>
      <c r="DM81" s="52" t="str">
        <f t="shared" si="360"/>
        <v/>
      </c>
      <c r="DN81" s="52" t="str">
        <f t="shared" si="360"/>
        <v/>
      </c>
      <c r="DO81" s="52" t="str">
        <f t="shared" si="360"/>
        <v/>
      </c>
      <c r="DP81" s="52" t="str">
        <f t="shared" si="360"/>
        <v/>
      </c>
      <c r="DQ81" s="52" t="str">
        <f t="shared" si="360"/>
        <v/>
      </c>
      <c r="DR81" s="52" t="str">
        <f t="shared" si="360"/>
        <v/>
      </c>
      <c r="DS81" s="179" t="e">
        <f t="shared" si="372"/>
        <v>#N/A</v>
      </c>
      <c r="DT81" s="179" t="e">
        <f t="shared" si="373"/>
        <v>#N/A</v>
      </c>
      <c r="DU81" s="179" t="e">
        <f t="shared" si="374"/>
        <v>#N/A</v>
      </c>
      <c r="DV81" s="179" t="e">
        <f t="shared" si="375"/>
        <v>#N/A</v>
      </c>
      <c r="DW81" s="179" t="e">
        <f t="shared" si="376"/>
        <v>#N/A</v>
      </c>
      <c r="DX81" s="179" t="e">
        <f t="shared" si="377"/>
        <v>#N/A</v>
      </c>
      <c r="DY81" s="179" t="e">
        <f t="shared" si="378"/>
        <v>#N/A</v>
      </c>
      <c r="DZ81" s="179" t="e">
        <f t="shared" si="379"/>
        <v>#N/A</v>
      </c>
      <c r="EA81" s="179" t="e">
        <f t="shared" si="380"/>
        <v>#N/A</v>
      </c>
      <c r="EB81" s="179" t="e">
        <f t="shared" si="381"/>
        <v>#N/A</v>
      </c>
      <c r="EC81" s="179" t="e">
        <f t="shared" si="382"/>
        <v>#N/A</v>
      </c>
      <c r="ED81" s="179" t="e">
        <f t="shared" si="383"/>
        <v>#N/A</v>
      </c>
      <c r="EE81" s="179" t="e">
        <f t="shared" si="384"/>
        <v>#N/A</v>
      </c>
      <c r="EF81" s="179" t="e">
        <f t="shared" si="385"/>
        <v>#N/A</v>
      </c>
      <c r="EG81" s="179" t="e">
        <f t="shared" si="386"/>
        <v>#N/A</v>
      </c>
      <c r="EH81" s="179" t="e">
        <f t="shared" si="387"/>
        <v>#N/A</v>
      </c>
      <c r="EI81" s="179" t="e">
        <f t="shared" si="388"/>
        <v>#N/A</v>
      </c>
      <c r="EJ81" s="179" t="e">
        <f t="shared" si="389"/>
        <v>#N/A</v>
      </c>
      <c r="EK81" s="179" t="e">
        <f t="shared" si="390"/>
        <v>#N/A</v>
      </c>
      <c r="EL81" s="179" t="e">
        <f t="shared" si="391"/>
        <v>#N/A</v>
      </c>
      <c r="EM81" s="179" t="e">
        <f t="shared" si="392"/>
        <v>#N/A</v>
      </c>
      <c r="EN81" s="179" t="e">
        <f t="shared" si="393"/>
        <v>#N/A</v>
      </c>
      <c r="EO81" s="179" t="e">
        <f t="shared" si="394"/>
        <v>#N/A</v>
      </c>
      <c r="EP81" s="179" t="e">
        <f t="shared" si="395"/>
        <v>#N/A</v>
      </c>
      <c r="EQ81" s="179" t="e">
        <f t="shared" si="396"/>
        <v>#N/A</v>
      </c>
      <c r="ER81" s="179" t="e">
        <f t="shared" si="397"/>
        <v>#N/A</v>
      </c>
      <c r="ES81" s="179" t="e">
        <f t="shared" si="398"/>
        <v>#N/A</v>
      </c>
      <c r="ET81" s="179" t="e">
        <f t="shared" si="399"/>
        <v>#N/A</v>
      </c>
      <c r="EU81" s="179" t="e">
        <f t="shared" si="400"/>
        <v>#N/A</v>
      </c>
      <c r="EV81" s="179" t="e">
        <f t="shared" si="401"/>
        <v>#N/A</v>
      </c>
      <c r="EW81" s="179" t="e">
        <f t="shared" si="402"/>
        <v>#N/A</v>
      </c>
      <c r="EX81" s="179" t="e">
        <f t="shared" si="403"/>
        <v>#N/A</v>
      </c>
      <c r="EY81" s="179" t="e">
        <f t="shared" si="404"/>
        <v>#N/A</v>
      </c>
      <c r="EZ81" s="179" t="e">
        <f t="shared" si="405"/>
        <v>#N/A</v>
      </c>
      <c r="FA81" s="179" t="e">
        <f t="shared" si="406"/>
        <v>#N/A</v>
      </c>
      <c r="FB81" s="179" t="e">
        <f t="shared" si="407"/>
        <v>#N/A</v>
      </c>
      <c r="FC81" s="179" t="e">
        <f t="shared" si="408"/>
        <v>#N/A</v>
      </c>
      <c r="FD81" s="179" t="e">
        <f t="shared" si="409"/>
        <v>#N/A</v>
      </c>
      <c r="FE81" s="179" t="e">
        <f t="shared" si="410"/>
        <v>#N/A</v>
      </c>
      <c r="FF81" s="179" t="e">
        <f t="shared" si="411"/>
        <v>#N/A</v>
      </c>
      <c r="FG81" s="179" t="e">
        <f t="shared" si="412"/>
        <v>#N/A</v>
      </c>
      <c r="FH81" s="179" t="e">
        <f t="shared" si="413"/>
        <v>#N/A</v>
      </c>
      <c r="FI81" s="179" t="e">
        <f t="shared" si="414"/>
        <v>#N/A</v>
      </c>
      <c r="FJ81" s="179" t="e">
        <f t="shared" si="415"/>
        <v>#N/A</v>
      </c>
      <c r="FK81" s="179" t="e">
        <f t="shared" si="416"/>
        <v>#N/A</v>
      </c>
      <c r="FL81" s="179" t="e">
        <f t="shared" si="417"/>
        <v>#N/A</v>
      </c>
      <c r="FM81" s="179" t="e">
        <f t="shared" si="418"/>
        <v>#N/A</v>
      </c>
      <c r="FN81" s="179" t="e">
        <f t="shared" si="419"/>
        <v>#N/A</v>
      </c>
      <c r="FO81" s="179" t="e">
        <f t="shared" si="420"/>
        <v>#N/A</v>
      </c>
      <c r="FP81" s="179" t="e">
        <f t="shared" si="421"/>
        <v>#N/A</v>
      </c>
      <c r="FQ81" s="179" t="e">
        <f t="shared" si="422"/>
        <v>#N/A</v>
      </c>
      <c r="FR81" s="179" t="e">
        <f t="shared" si="423"/>
        <v>#N/A</v>
      </c>
      <c r="FS81" s="179" t="e">
        <f t="shared" si="424"/>
        <v>#N/A</v>
      </c>
      <c r="FT81" s="179" t="e">
        <f t="shared" si="425"/>
        <v>#N/A</v>
      </c>
      <c r="FU81" s="179" t="e">
        <f t="shared" si="426"/>
        <v>#N/A</v>
      </c>
      <c r="FV81" s="179" t="e">
        <f t="shared" si="427"/>
        <v>#N/A</v>
      </c>
      <c r="FW81" s="179" t="e">
        <f t="shared" si="428"/>
        <v>#N/A</v>
      </c>
      <c r="FX81" s="179" t="e">
        <f t="shared" si="429"/>
        <v>#N/A</v>
      </c>
      <c r="FY81" s="179" t="e">
        <f t="shared" si="430"/>
        <v>#N/A</v>
      </c>
      <c r="FZ81" s="179" t="e">
        <f t="shared" si="431"/>
        <v>#N/A</v>
      </c>
      <c r="GA81" s="179" t="e">
        <f t="shared" si="432"/>
        <v>#N/A</v>
      </c>
      <c r="GB81" s="179" t="e">
        <f t="shared" si="433"/>
        <v>#N/A</v>
      </c>
      <c r="GC81" s="179" t="e">
        <f t="shared" si="434"/>
        <v>#N/A</v>
      </c>
      <c r="GD81" s="179" t="e">
        <f t="shared" si="435"/>
        <v>#N/A</v>
      </c>
      <c r="GE81" s="179" t="e">
        <f t="shared" si="436"/>
        <v>#N/A</v>
      </c>
      <c r="GF81" s="179" t="e">
        <f t="shared" si="437"/>
        <v>#N/A</v>
      </c>
      <c r="GG81" s="179" t="e">
        <f t="shared" si="438"/>
        <v>#N/A</v>
      </c>
      <c r="GH81" s="179" t="e">
        <f t="shared" si="439"/>
        <v>#N/A</v>
      </c>
      <c r="GI81" s="179" t="e">
        <f t="shared" si="440"/>
        <v>#N/A</v>
      </c>
      <c r="GJ81" s="179" t="e">
        <f t="shared" si="441"/>
        <v>#N/A</v>
      </c>
      <c r="GK81" s="179" t="e">
        <f t="shared" si="442"/>
        <v>#N/A</v>
      </c>
      <c r="GL81" s="179" t="e">
        <f t="shared" si="443"/>
        <v>#N/A</v>
      </c>
      <c r="GM81" s="179" t="e">
        <f t="shared" si="444"/>
        <v>#N/A</v>
      </c>
      <c r="GN81" s="179" t="e">
        <f t="shared" si="445"/>
        <v>#N/A</v>
      </c>
      <c r="GO81" s="179" t="e">
        <f t="shared" si="446"/>
        <v>#N/A</v>
      </c>
      <c r="GP81" s="179" t="e">
        <f t="shared" si="447"/>
        <v>#N/A</v>
      </c>
      <c r="GQ81" s="179" t="e">
        <f t="shared" si="448"/>
        <v>#N/A</v>
      </c>
      <c r="GR81" s="179" t="e">
        <f t="shared" si="449"/>
        <v>#N/A</v>
      </c>
      <c r="GS81" s="179" t="e">
        <f t="shared" si="450"/>
        <v>#N/A</v>
      </c>
      <c r="GT81" s="179" t="e">
        <f t="shared" si="451"/>
        <v>#N/A</v>
      </c>
      <c r="GU81" s="179" t="e">
        <f t="shared" si="452"/>
        <v>#N/A</v>
      </c>
      <c r="GV81" s="179" t="e">
        <f t="shared" si="453"/>
        <v>#N/A</v>
      </c>
      <c r="GW81" s="179" t="e">
        <f t="shared" si="454"/>
        <v>#N/A</v>
      </c>
      <c r="GX81" s="179" t="e">
        <f t="shared" si="455"/>
        <v>#N/A</v>
      </c>
      <c r="GY81" s="179" t="e">
        <f t="shared" si="456"/>
        <v>#N/A</v>
      </c>
      <c r="GZ81" s="179" t="e">
        <f t="shared" si="457"/>
        <v>#N/A</v>
      </c>
      <c r="HA81" s="179" t="e">
        <f t="shared" si="458"/>
        <v>#N/A</v>
      </c>
      <c r="HB81" s="179" t="e">
        <f t="shared" si="459"/>
        <v>#N/A</v>
      </c>
      <c r="HC81" s="179" t="e">
        <f t="shared" si="460"/>
        <v>#N/A</v>
      </c>
      <c r="HD81" s="179" t="e">
        <f t="shared" si="461"/>
        <v>#N/A</v>
      </c>
      <c r="HE81" s="179" t="e">
        <f t="shared" si="462"/>
        <v>#N/A</v>
      </c>
      <c r="HF81" s="179" t="e">
        <f t="shared" si="463"/>
        <v>#N/A</v>
      </c>
      <c r="HG81" s="179" t="e">
        <f t="shared" si="464"/>
        <v>#N/A</v>
      </c>
      <c r="HH81" s="179" t="e">
        <f t="shared" si="465"/>
        <v>#N/A</v>
      </c>
      <c r="HI81" s="179" t="e">
        <f t="shared" si="466"/>
        <v>#N/A</v>
      </c>
      <c r="HJ81" s="179" t="e">
        <f t="shared" si="467"/>
        <v>#N/A</v>
      </c>
      <c r="HK81" s="179" t="e">
        <f t="shared" si="468"/>
        <v>#N/A</v>
      </c>
      <c r="HL81" s="179" t="e">
        <f t="shared" si="469"/>
        <v>#N/A</v>
      </c>
      <c r="HM81" s="179" t="e">
        <f t="shared" si="470"/>
        <v>#N/A</v>
      </c>
      <c r="HN81" s="179" t="e">
        <f t="shared" si="471"/>
        <v>#N/A</v>
      </c>
      <c r="HO81" s="179" t="e">
        <f t="shared" si="472"/>
        <v>#N/A</v>
      </c>
    </row>
    <row r="82" spans="1:223" hidden="1" x14ac:dyDescent="0.25">
      <c r="A82" s="4">
        <v>79</v>
      </c>
      <c r="B82" s="103"/>
      <c r="C82" s="103"/>
      <c r="D82" s="103"/>
      <c r="E82" s="38" t="str">
        <f t="shared" si="361"/>
        <v/>
      </c>
      <c r="F82" s="38" t="str">
        <f t="shared" si="362"/>
        <v/>
      </c>
      <c r="G82" s="81" t="str">
        <f t="shared" si="363"/>
        <v/>
      </c>
      <c r="H82" s="24"/>
      <c r="I82" s="61"/>
      <c r="J82" s="82" t="str">
        <f>IF(AND(B82&gt;0,C82&gt;0,D82&gt;0,NOT(ISBLANK(H82))),(D82-B82)*VLOOKUP(H82,VLookups!$A$2:$B$8,2,FALSE),"")</f>
        <v/>
      </c>
      <c r="K82" s="83" t="str">
        <f t="shared" si="364"/>
        <v/>
      </c>
      <c r="L82" s="103"/>
      <c r="M82" s="34" t="str">
        <f>IF(AND(L82&gt;0,C82&gt;0,J82&gt;0,NOT(ISBLANK(H82))),ABS(VLOOKUP($L$1,VLookups!$A$38:$B$39,2,FALSE)-_xlfn.NORM.DIST(L82,G82,J82,TRUE)),"")</f>
        <v/>
      </c>
      <c r="N82" s="102" t="str">
        <f>IF(AND($B82&gt;0,$C82&gt;0,$D82&gt;0,NOT(ISBLANK($H82))),_xlfn.NORM.INV(ABS(VLOOKUP($L$1,VLookups!$A$38:$B$39,2,FALSE)-N$3),$G82,$J82),"")</f>
        <v/>
      </c>
      <c r="O82" s="101" t="str">
        <f>IF(AND($B82&gt;0,$C82&gt;0,$D82&gt;0,NOT(ISBLANK($H82))),_xlfn.NORM.INV(ABS(VLOOKUP($L$1,VLookups!$A$38:$B$39,2,FALSE)-O$3),$G82,$J82),"")</f>
        <v/>
      </c>
      <c r="P82" s="102" t="str">
        <f>IF(AND($B82&gt;0,$C82&gt;0,$D82&gt;0,NOT(ISBLANK($H82))),_xlfn.NORM.INV(ABS(VLOOKUP($L$1,VLookups!$A$38:$B$39,2,FALSE)-P$3),$G82,$J82),"")</f>
        <v/>
      </c>
      <c r="Q82" s="101" t="str">
        <f>IF(AND($B82&gt;0,$C82&gt;0,$D82&gt;0,NOT(ISBLANK($H82))),_xlfn.NORM.INV(ABS(VLOOKUP($L$1,VLookups!$A$38:$B$39,2,FALSE)-Q$3),$G82,$J82),"")</f>
        <v/>
      </c>
      <c r="R82" s="102" t="str">
        <f>IF(AND($B82&gt;0,$C82&gt;0,$D82&gt;0,NOT(ISBLANK($H82))),_xlfn.NORM.INV(ABS(VLOOKUP($L$1,VLookups!$A$38:$B$39,2,FALSE)-R$3),$G82,$J82),"")</f>
        <v/>
      </c>
      <c r="S82" s="101" t="str">
        <f>IF(AND($B82&gt;0,$C82&gt;0,$D82&gt;0,NOT(ISBLANK($H82))),_xlfn.NORM.INV(ABS(VLOOKUP($L$1,VLookups!$A$38:$B$39,2,FALSE)-S$3),$G82,$J82),"")</f>
        <v/>
      </c>
      <c r="T82" s="5"/>
      <c r="U82" s="178" t="str">
        <f t="shared" si="365"/>
        <v/>
      </c>
      <c r="V82" s="52" t="str">
        <f t="shared" si="369"/>
        <v/>
      </c>
      <c r="W82" s="52" t="str">
        <f t="shared" si="369"/>
        <v/>
      </c>
      <c r="X82" s="52" t="str">
        <f t="shared" si="369"/>
        <v/>
      </c>
      <c r="Y82" s="52" t="str">
        <f t="shared" si="369"/>
        <v/>
      </c>
      <c r="Z82" s="52" t="str">
        <f t="shared" si="369"/>
        <v/>
      </c>
      <c r="AA82" s="52" t="str">
        <f t="shared" si="369"/>
        <v/>
      </c>
      <c r="AB82" s="52" t="str">
        <f t="shared" si="369"/>
        <v/>
      </c>
      <c r="AC82" s="52" t="str">
        <f t="shared" si="369"/>
        <v/>
      </c>
      <c r="AD82" s="52" t="str">
        <f t="shared" si="369"/>
        <v/>
      </c>
      <c r="AE82" s="52" t="str">
        <f t="shared" si="369"/>
        <v/>
      </c>
      <c r="AF82" s="52" t="str">
        <f t="shared" si="369"/>
        <v/>
      </c>
      <c r="AG82" s="52" t="str">
        <f t="shared" si="369"/>
        <v/>
      </c>
      <c r="AH82" s="52" t="str">
        <f t="shared" si="369"/>
        <v/>
      </c>
      <c r="AI82" s="52" t="str">
        <f t="shared" si="369"/>
        <v/>
      </c>
      <c r="AJ82" s="52" t="str">
        <f t="shared" si="369"/>
        <v/>
      </c>
      <c r="AK82" s="52" t="str">
        <f t="shared" ref="AK82:AO82" si="477">IF(ISNONTEXT($U82),AL82-$U82,"")</f>
        <v/>
      </c>
      <c r="AL82" s="52" t="str">
        <f t="shared" si="477"/>
        <v/>
      </c>
      <c r="AM82" s="52" t="str">
        <f t="shared" si="477"/>
        <v/>
      </c>
      <c r="AN82" s="52" t="str">
        <f t="shared" si="477"/>
        <v/>
      </c>
      <c r="AO82" s="52" t="str">
        <f t="shared" si="477"/>
        <v/>
      </c>
      <c r="AP82" s="52" t="str">
        <f t="shared" si="367"/>
        <v/>
      </c>
      <c r="AQ82" s="52" t="str">
        <f t="shared" si="476"/>
        <v/>
      </c>
      <c r="AR82" s="52" t="str">
        <f t="shared" si="476"/>
        <v/>
      </c>
      <c r="AS82" s="52" t="str">
        <f t="shared" si="476"/>
        <v/>
      </c>
      <c r="AT82" s="52" t="str">
        <f t="shared" si="476"/>
        <v/>
      </c>
      <c r="AU82" s="52" t="str">
        <f t="shared" si="476"/>
        <v/>
      </c>
      <c r="AV82" s="52" t="str">
        <f t="shared" si="476"/>
        <v/>
      </c>
      <c r="AW82" s="52" t="str">
        <f t="shared" si="476"/>
        <v/>
      </c>
      <c r="AX82" s="52" t="str">
        <f t="shared" si="476"/>
        <v/>
      </c>
      <c r="AY82" s="52" t="str">
        <f t="shared" si="476"/>
        <v/>
      </c>
      <c r="AZ82" s="52" t="str">
        <f t="shared" si="476"/>
        <v/>
      </c>
      <c r="BA82" s="52" t="str">
        <f t="shared" si="476"/>
        <v/>
      </c>
      <c r="BB82" s="52" t="str">
        <f t="shared" si="476"/>
        <v/>
      </c>
      <c r="BC82" s="52" t="str">
        <f t="shared" si="476"/>
        <v/>
      </c>
      <c r="BD82" s="52" t="str">
        <f t="shared" si="476"/>
        <v/>
      </c>
      <c r="BE82" s="52" t="str">
        <f t="shared" si="476"/>
        <v/>
      </c>
      <c r="BF82" s="52" t="str">
        <f t="shared" si="476"/>
        <v/>
      </c>
      <c r="BG82" s="52" t="str">
        <f t="shared" si="476"/>
        <v/>
      </c>
      <c r="BH82" s="52" t="str">
        <f t="shared" si="476"/>
        <v/>
      </c>
      <c r="BI82" s="52" t="str">
        <f t="shared" si="476"/>
        <v/>
      </c>
      <c r="BJ82" s="52" t="str">
        <f t="shared" si="476"/>
        <v/>
      </c>
      <c r="BK82" s="52" t="str">
        <f t="shared" si="476"/>
        <v/>
      </c>
      <c r="BL82" s="52" t="str">
        <f t="shared" si="476"/>
        <v/>
      </c>
      <c r="BM82" s="52" t="str">
        <f t="shared" si="476"/>
        <v/>
      </c>
      <c r="BN82" s="52" t="str">
        <f t="shared" si="476"/>
        <v/>
      </c>
      <c r="BO82" s="52" t="str">
        <f t="shared" si="476"/>
        <v/>
      </c>
      <c r="BP82" s="52" t="str">
        <f t="shared" si="476"/>
        <v/>
      </c>
      <c r="BQ82" s="52" t="str">
        <f t="shared" si="476"/>
        <v/>
      </c>
      <c r="BR82" s="52" t="str">
        <f t="shared" si="476"/>
        <v/>
      </c>
      <c r="BS82" s="52" t="str">
        <f t="shared" si="476"/>
        <v/>
      </c>
      <c r="BT82" s="52" t="str">
        <f t="shared" si="476"/>
        <v/>
      </c>
      <c r="BU82" s="52" t="str">
        <f t="shared" si="476"/>
        <v/>
      </c>
      <c r="BV82" s="52" t="str">
        <f t="shared" si="476"/>
        <v/>
      </c>
      <c r="BW82" s="52" t="str">
        <f t="shared" si="476"/>
        <v/>
      </c>
      <c r="BX82" s="52" t="str">
        <f t="shared" si="476"/>
        <v/>
      </c>
      <c r="BY82" s="52" t="str">
        <f t="shared" si="476"/>
        <v/>
      </c>
      <c r="BZ82" s="52" t="str">
        <f t="shared" si="476"/>
        <v/>
      </c>
      <c r="CA82" s="52" t="str">
        <f t="shared" si="476"/>
        <v/>
      </c>
      <c r="CB82" s="52" t="str">
        <f t="shared" si="476"/>
        <v/>
      </c>
      <c r="CC82" s="52" t="str">
        <f t="shared" si="476"/>
        <v/>
      </c>
      <c r="CD82" s="52" t="str">
        <f t="shared" si="476"/>
        <v/>
      </c>
      <c r="CE82" s="52" t="str">
        <f t="shared" si="476"/>
        <v/>
      </c>
      <c r="CF82" s="52" t="str">
        <f t="shared" si="476"/>
        <v/>
      </c>
      <c r="CG82" s="52" t="str">
        <f t="shared" si="476"/>
        <v/>
      </c>
      <c r="CH82" s="52" t="str">
        <f t="shared" si="476"/>
        <v/>
      </c>
      <c r="CI82" s="52" t="str">
        <f t="shared" si="476"/>
        <v/>
      </c>
      <c r="CJ82" s="52" t="str">
        <f t="shared" si="476"/>
        <v/>
      </c>
      <c r="CK82" s="52" t="str">
        <f t="shared" si="476"/>
        <v/>
      </c>
      <c r="CL82" s="52" t="str">
        <f t="shared" si="476"/>
        <v/>
      </c>
      <c r="CM82" s="52" t="str">
        <f t="shared" si="476"/>
        <v/>
      </c>
      <c r="CN82" s="52" t="str">
        <f t="shared" si="476"/>
        <v/>
      </c>
      <c r="CO82" s="52" t="str">
        <f t="shared" si="476"/>
        <v/>
      </c>
      <c r="CP82" s="52" t="str">
        <f t="shared" si="476"/>
        <v/>
      </c>
      <c r="CQ82" s="52" t="str">
        <f t="shared" si="476"/>
        <v/>
      </c>
      <c r="CR82" s="52" t="str">
        <f t="shared" si="476"/>
        <v/>
      </c>
      <c r="CS82" s="52" t="str">
        <f t="shared" si="476"/>
        <v/>
      </c>
      <c r="CT82" s="52" t="str">
        <f t="shared" si="476"/>
        <v/>
      </c>
      <c r="CU82" s="52" t="str">
        <f t="shared" si="476"/>
        <v/>
      </c>
      <c r="CV82" s="52" t="str">
        <f t="shared" si="476"/>
        <v/>
      </c>
      <c r="CW82" s="52" t="str">
        <f t="shared" si="476"/>
        <v/>
      </c>
      <c r="CX82" s="52" t="str">
        <f t="shared" si="476"/>
        <v/>
      </c>
      <c r="CY82" s="52" t="str">
        <f t="shared" si="476"/>
        <v/>
      </c>
      <c r="CZ82" s="52" t="str">
        <f t="shared" si="476"/>
        <v/>
      </c>
      <c r="DA82" s="52" t="str">
        <f t="shared" si="476"/>
        <v/>
      </c>
      <c r="DB82" s="52" t="str">
        <f t="shared" si="476"/>
        <v/>
      </c>
      <c r="DC82" s="52" t="str">
        <f t="shared" si="360"/>
        <v/>
      </c>
      <c r="DD82" s="52" t="str">
        <f t="shared" si="360"/>
        <v/>
      </c>
      <c r="DE82" s="52" t="str">
        <f t="shared" si="360"/>
        <v/>
      </c>
      <c r="DF82" s="52" t="str">
        <f t="shared" si="360"/>
        <v/>
      </c>
      <c r="DG82" s="52" t="str">
        <f t="shared" si="360"/>
        <v/>
      </c>
      <c r="DH82" s="52" t="str">
        <f t="shared" si="360"/>
        <v/>
      </c>
      <c r="DI82" s="52" t="str">
        <f t="shared" si="360"/>
        <v/>
      </c>
      <c r="DJ82" s="52" t="str">
        <f t="shared" si="360"/>
        <v/>
      </c>
      <c r="DK82" s="52" t="str">
        <f t="shared" si="360"/>
        <v/>
      </c>
      <c r="DL82" s="52" t="str">
        <f t="shared" si="360"/>
        <v/>
      </c>
      <c r="DM82" s="52" t="str">
        <f t="shared" si="360"/>
        <v/>
      </c>
      <c r="DN82" s="52" t="str">
        <f t="shared" si="360"/>
        <v/>
      </c>
      <c r="DO82" s="52" t="str">
        <f t="shared" si="360"/>
        <v/>
      </c>
      <c r="DP82" s="52" t="str">
        <f t="shared" si="360"/>
        <v/>
      </c>
      <c r="DQ82" s="52" t="str">
        <f t="shared" si="360"/>
        <v/>
      </c>
      <c r="DR82" s="52" t="str">
        <f t="shared" si="360"/>
        <v/>
      </c>
      <c r="DS82" s="179" t="e">
        <f t="shared" si="372"/>
        <v>#N/A</v>
      </c>
      <c r="DT82" s="179" t="e">
        <f t="shared" si="373"/>
        <v>#N/A</v>
      </c>
      <c r="DU82" s="179" t="e">
        <f t="shared" si="374"/>
        <v>#N/A</v>
      </c>
      <c r="DV82" s="179" t="e">
        <f t="shared" si="375"/>
        <v>#N/A</v>
      </c>
      <c r="DW82" s="179" t="e">
        <f t="shared" si="376"/>
        <v>#N/A</v>
      </c>
      <c r="DX82" s="179" t="e">
        <f t="shared" si="377"/>
        <v>#N/A</v>
      </c>
      <c r="DY82" s="179" t="e">
        <f t="shared" si="378"/>
        <v>#N/A</v>
      </c>
      <c r="DZ82" s="179" t="e">
        <f t="shared" si="379"/>
        <v>#N/A</v>
      </c>
      <c r="EA82" s="179" t="e">
        <f t="shared" si="380"/>
        <v>#N/A</v>
      </c>
      <c r="EB82" s="179" t="e">
        <f t="shared" si="381"/>
        <v>#N/A</v>
      </c>
      <c r="EC82" s="179" t="e">
        <f t="shared" si="382"/>
        <v>#N/A</v>
      </c>
      <c r="ED82" s="179" t="e">
        <f t="shared" si="383"/>
        <v>#N/A</v>
      </c>
      <c r="EE82" s="179" t="e">
        <f t="shared" si="384"/>
        <v>#N/A</v>
      </c>
      <c r="EF82" s="179" t="e">
        <f t="shared" si="385"/>
        <v>#N/A</v>
      </c>
      <c r="EG82" s="179" t="e">
        <f t="shared" si="386"/>
        <v>#N/A</v>
      </c>
      <c r="EH82" s="179" t="e">
        <f t="shared" si="387"/>
        <v>#N/A</v>
      </c>
      <c r="EI82" s="179" t="e">
        <f t="shared" si="388"/>
        <v>#N/A</v>
      </c>
      <c r="EJ82" s="179" t="e">
        <f t="shared" si="389"/>
        <v>#N/A</v>
      </c>
      <c r="EK82" s="179" t="e">
        <f t="shared" si="390"/>
        <v>#N/A</v>
      </c>
      <c r="EL82" s="179" t="e">
        <f t="shared" si="391"/>
        <v>#N/A</v>
      </c>
      <c r="EM82" s="179" t="e">
        <f t="shared" si="392"/>
        <v>#N/A</v>
      </c>
      <c r="EN82" s="179" t="e">
        <f t="shared" si="393"/>
        <v>#N/A</v>
      </c>
      <c r="EO82" s="179" t="e">
        <f t="shared" si="394"/>
        <v>#N/A</v>
      </c>
      <c r="EP82" s="179" t="e">
        <f t="shared" si="395"/>
        <v>#N/A</v>
      </c>
      <c r="EQ82" s="179" t="e">
        <f t="shared" si="396"/>
        <v>#N/A</v>
      </c>
      <c r="ER82" s="179" t="e">
        <f t="shared" si="397"/>
        <v>#N/A</v>
      </c>
      <c r="ES82" s="179" t="e">
        <f t="shared" si="398"/>
        <v>#N/A</v>
      </c>
      <c r="ET82" s="179" t="e">
        <f t="shared" si="399"/>
        <v>#N/A</v>
      </c>
      <c r="EU82" s="179" t="e">
        <f t="shared" si="400"/>
        <v>#N/A</v>
      </c>
      <c r="EV82" s="179" t="e">
        <f t="shared" si="401"/>
        <v>#N/A</v>
      </c>
      <c r="EW82" s="179" t="e">
        <f t="shared" si="402"/>
        <v>#N/A</v>
      </c>
      <c r="EX82" s="179" t="e">
        <f t="shared" si="403"/>
        <v>#N/A</v>
      </c>
      <c r="EY82" s="179" t="e">
        <f t="shared" si="404"/>
        <v>#N/A</v>
      </c>
      <c r="EZ82" s="179" t="e">
        <f t="shared" si="405"/>
        <v>#N/A</v>
      </c>
      <c r="FA82" s="179" t="e">
        <f t="shared" si="406"/>
        <v>#N/A</v>
      </c>
      <c r="FB82" s="179" t="e">
        <f t="shared" si="407"/>
        <v>#N/A</v>
      </c>
      <c r="FC82" s="179" t="e">
        <f t="shared" si="408"/>
        <v>#N/A</v>
      </c>
      <c r="FD82" s="179" t="e">
        <f t="shared" si="409"/>
        <v>#N/A</v>
      </c>
      <c r="FE82" s="179" t="e">
        <f t="shared" si="410"/>
        <v>#N/A</v>
      </c>
      <c r="FF82" s="179" t="e">
        <f t="shared" si="411"/>
        <v>#N/A</v>
      </c>
      <c r="FG82" s="179" t="e">
        <f t="shared" si="412"/>
        <v>#N/A</v>
      </c>
      <c r="FH82" s="179" t="e">
        <f t="shared" si="413"/>
        <v>#N/A</v>
      </c>
      <c r="FI82" s="179" t="e">
        <f t="shared" si="414"/>
        <v>#N/A</v>
      </c>
      <c r="FJ82" s="179" t="e">
        <f t="shared" si="415"/>
        <v>#N/A</v>
      </c>
      <c r="FK82" s="179" t="e">
        <f t="shared" si="416"/>
        <v>#N/A</v>
      </c>
      <c r="FL82" s="179" t="e">
        <f t="shared" si="417"/>
        <v>#N/A</v>
      </c>
      <c r="FM82" s="179" t="e">
        <f t="shared" si="418"/>
        <v>#N/A</v>
      </c>
      <c r="FN82" s="179" t="e">
        <f t="shared" si="419"/>
        <v>#N/A</v>
      </c>
      <c r="FO82" s="179" t="e">
        <f t="shared" si="420"/>
        <v>#N/A</v>
      </c>
      <c r="FP82" s="179" t="e">
        <f t="shared" si="421"/>
        <v>#N/A</v>
      </c>
      <c r="FQ82" s="179" t="e">
        <f t="shared" si="422"/>
        <v>#N/A</v>
      </c>
      <c r="FR82" s="179" t="e">
        <f t="shared" si="423"/>
        <v>#N/A</v>
      </c>
      <c r="FS82" s="179" t="e">
        <f t="shared" si="424"/>
        <v>#N/A</v>
      </c>
      <c r="FT82" s="179" t="e">
        <f t="shared" si="425"/>
        <v>#N/A</v>
      </c>
      <c r="FU82" s="179" t="e">
        <f t="shared" si="426"/>
        <v>#N/A</v>
      </c>
      <c r="FV82" s="179" t="e">
        <f t="shared" si="427"/>
        <v>#N/A</v>
      </c>
      <c r="FW82" s="179" t="e">
        <f t="shared" si="428"/>
        <v>#N/A</v>
      </c>
      <c r="FX82" s="179" t="e">
        <f t="shared" si="429"/>
        <v>#N/A</v>
      </c>
      <c r="FY82" s="179" t="e">
        <f t="shared" si="430"/>
        <v>#N/A</v>
      </c>
      <c r="FZ82" s="179" t="e">
        <f t="shared" si="431"/>
        <v>#N/A</v>
      </c>
      <c r="GA82" s="179" t="e">
        <f t="shared" si="432"/>
        <v>#N/A</v>
      </c>
      <c r="GB82" s="179" t="e">
        <f t="shared" si="433"/>
        <v>#N/A</v>
      </c>
      <c r="GC82" s="179" t="e">
        <f t="shared" si="434"/>
        <v>#N/A</v>
      </c>
      <c r="GD82" s="179" t="e">
        <f t="shared" si="435"/>
        <v>#N/A</v>
      </c>
      <c r="GE82" s="179" t="e">
        <f t="shared" si="436"/>
        <v>#N/A</v>
      </c>
      <c r="GF82" s="179" t="e">
        <f t="shared" si="437"/>
        <v>#N/A</v>
      </c>
      <c r="GG82" s="179" t="e">
        <f t="shared" si="438"/>
        <v>#N/A</v>
      </c>
      <c r="GH82" s="179" t="e">
        <f t="shared" si="439"/>
        <v>#N/A</v>
      </c>
      <c r="GI82" s="179" t="e">
        <f t="shared" si="440"/>
        <v>#N/A</v>
      </c>
      <c r="GJ82" s="179" t="e">
        <f t="shared" si="441"/>
        <v>#N/A</v>
      </c>
      <c r="GK82" s="179" t="e">
        <f t="shared" si="442"/>
        <v>#N/A</v>
      </c>
      <c r="GL82" s="179" t="e">
        <f t="shared" si="443"/>
        <v>#N/A</v>
      </c>
      <c r="GM82" s="179" t="e">
        <f t="shared" si="444"/>
        <v>#N/A</v>
      </c>
      <c r="GN82" s="179" t="e">
        <f t="shared" si="445"/>
        <v>#N/A</v>
      </c>
      <c r="GO82" s="179" t="e">
        <f t="shared" si="446"/>
        <v>#N/A</v>
      </c>
      <c r="GP82" s="179" t="e">
        <f t="shared" si="447"/>
        <v>#N/A</v>
      </c>
      <c r="GQ82" s="179" t="e">
        <f t="shared" si="448"/>
        <v>#N/A</v>
      </c>
      <c r="GR82" s="179" t="e">
        <f t="shared" si="449"/>
        <v>#N/A</v>
      </c>
      <c r="GS82" s="179" t="e">
        <f t="shared" si="450"/>
        <v>#N/A</v>
      </c>
      <c r="GT82" s="179" t="e">
        <f t="shared" si="451"/>
        <v>#N/A</v>
      </c>
      <c r="GU82" s="179" t="e">
        <f t="shared" si="452"/>
        <v>#N/A</v>
      </c>
      <c r="GV82" s="179" t="e">
        <f t="shared" si="453"/>
        <v>#N/A</v>
      </c>
      <c r="GW82" s="179" t="e">
        <f t="shared" si="454"/>
        <v>#N/A</v>
      </c>
      <c r="GX82" s="179" t="e">
        <f t="shared" si="455"/>
        <v>#N/A</v>
      </c>
      <c r="GY82" s="179" t="e">
        <f t="shared" si="456"/>
        <v>#N/A</v>
      </c>
      <c r="GZ82" s="179" t="e">
        <f t="shared" si="457"/>
        <v>#N/A</v>
      </c>
      <c r="HA82" s="179" t="e">
        <f t="shared" si="458"/>
        <v>#N/A</v>
      </c>
      <c r="HB82" s="179" t="e">
        <f t="shared" si="459"/>
        <v>#N/A</v>
      </c>
      <c r="HC82" s="179" t="e">
        <f t="shared" si="460"/>
        <v>#N/A</v>
      </c>
      <c r="HD82" s="179" t="e">
        <f t="shared" si="461"/>
        <v>#N/A</v>
      </c>
      <c r="HE82" s="179" t="e">
        <f t="shared" si="462"/>
        <v>#N/A</v>
      </c>
      <c r="HF82" s="179" t="e">
        <f t="shared" si="463"/>
        <v>#N/A</v>
      </c>
      <c r="HG82" s="179" t="e">
        <f t="shared" si="464"/>
        <v>#N/A</v>
      </c>
      <c r="HH82" s="179" t="e">
        <f t="shared" si="465"/>
        <v>#N/A</v>
      </c>
      <c r="HI82" s="179" t="e">
        <f t="shared" si="466"/>
        <v>#N/A</v>
      </c>
      <c r="HJ82" s="179" t="e">
        <f t="shared" si="467"/>
        <v>#N/A</v>
      </c>
      <c r="HK82" s="179" t="e">
        <f t="shared" si="468"/>
        <v>#N/A</v>
      </c>
      <c r="HL82" s="179" t="e">
        <f t="shared" si="469"/>
        <v>#N/A</v>
      </c>
      <c r="HM82" s="179" t="e">
        <f t="shared" si="470"/>
        <v>#N/A</v>
      </c>
      <c r="HN82" s="179" t="e">
        <f t="shared" si="471"/>
        <v>#N/A</v>
      </c>
      <c r="HO82" s="179" t="e">
        <f t="shared" si="472"/>
        <v>#N/A</v>
      </c>
    </row>
    <row r="83" spans="1:223" hidden="1" x14ac:dyDescent="0.25">
      <c r="A83" s="4">
        <v>80</v>
      </c>
      <c r="B83" s="103"/>
      <c r="C83" s="103"/>
      <c r="D83" s="103"/>
      <c r="E83" s="38" t="str">
        <f t="shared" si="361"/>
        <v/>
      </c>
      <c r="F83" s="38" t="str">
        <f t="shared" si="362"/>
        <v/>
      </c>
      <c r="G83" s="81" t="str">
        <f t="shared" si="363"/>
        <v/>
      </c>
      <c r="H83" s="24"/>
      <c r="I83" s="61"/>
      <c r="J83" s="82" t="str">
        <f>IF(AND(B83&gt;0,C83&gt;0,D83&gt;0,NOT(ISBLANK(H83))),(D83-B83)*VLOOKUP(H83,VLookups!$A$2:$B$8,2,FALSE),"")</f>
        <v/>
      </c>
      <c r="K83" s="83" t="str">
        <f t="shared" si="364"/>
        <v/>
      </c>
      <c r="L83" s="103"/>
      <c r="M83" s="34" t="str">
        <f>IF(AND(L83&gt;0,C83&gt;0,J83&gt;0,NOT(ISBLANK(H83))),ABS(VLOOKUP($L$1,VLookups!$A$38:$B$39,2,FALSE)-_xlfn.NORM.DIST(L83,G83,J83,TRUE)),"")</f>
        <v/>
      </c>
      <c r="N83" s="102" t="str">
        <f>IF(AND($B83&gt;0,$C83&gt;0,$D83&gt;0,NOT(ISBLANK($H83))),_xlfn.NORM.INV(ABS(VLOOKUP($L$1,VLookups!$A$38:$B$39,2,FALSE)-N$3),$G83,$J83),"")</f>
        <v/>
      </c>
      <c r="O83" s="101" t="str">
        <f>IF(AND($B83&gt;0,$C83&gt;0,$D83&gt;0,NOT(ISBLANK($H83))),_xlfn.NORM.INV(ABS(VLOOKUP($L$1,VLookups!$A$38:$B$39,2,FALSE)-O$3),$G83,$J83),"")</f>
        <v/>
      </c>
      <c r="P83" s="102" t="str">
        <f>IF(AND($B83&gt;0,$C83&gt;0,$D83&gt;0,NOT(ISBLANK($H83))),_xlfn.NORM.INV(ABS(VLOOKUP($L$1,VLookups!$A$38:$B$39,2,FALSE)-P$3),$G83,$J83),"")</f>
        <v/>
      </c>
      <c r="Q83" s="101" t="str">
        <f>IF(AND($B83&gt;0,$C83&gt;0,$D83&gt;0,NOT(ISBLANK($H83))),_xlfn.NORM.INV(ABS(VLOOKUP($L$1,VLookups!$A$38:$B$39,2,FALSE)-Q$3),$G83,$J83),"")</f>
        <v/>
      </c>
      <c r="R83" s="102" t="str">
        <f>IF(AND($B83&gt;0,$C83&gt;0,$D83&gt;0,NOT(ISBLANK($H83))),_xlfn.NORM.INV(ABS(VLOOKUP($L$1,VLookups!$A$38:$B$39,2,FALSE)-R$3),$G83,$J83),"")</f>
        <v/>
      </c>
      <c r="S83" s="101" t="str">
        <f>IF(AND($B83&gt;0,$C83&gt;0,$D83&gt;0,NOT(ISBLANK($H83))),_xlfn.NORM.INV(ABS(VLOOKUP($L$1,VLookups!$A$38:$B$39,2,FALSE)-S$3),$G83,$J83),"")</f>
        <v/>
      </c>
      <c r="T83" s="5"/>
      <c r="U83" s="178" t="str">
        <f t="shared" si="365"/>
        <v/>
      </c>
      <c r="V83" s="52" t="str">
        <f t="shared" ref="V83:AO95" si="478">IF(ISNONTEXT($U83),W83-$U83,"")</f>
        <v/>
      </c>
      <c r="W83" s="52" t="str">
        <f t="shared" si="478"/>
        <v/>
      </c>
      <c r="X83" s="52" t="str">
        <f t="shared" si="478"/>
        <v/>
      </c>
      <c r="Y83" s="52" t="str">
        <f t="shared" si="478"/>
        <v/>
      </c>
      <c r="Z83" s="52" t="str">
        <f t="shared" si="478"/>
        <v/>
      </c>
      <c r="AA83" s="52" t="str">
        <f t="shared" si="478"/>
        <v/>
      </c>
      <c r="AB83" s="52" t="str">
        <f t="shared" si="478"/>
        <v/>
      </c>
      <c r="AC83" s="52" t="str">
        <f t="shared" si="478"/>
        <v/>
      </c>
      <c r="AD83" s="52" t="str">
        <f t="shared" si="478"/>
        <v/>
      </c>
      <c r="AE83" s="52" t="str">
        <f t="shared" si="478"/>
        <v/>
      </c>
      <c r="AF83" s="52" t="str">
        <f t="shared" si="478"/>
        <v/>
      </c>
      <c r="AG83" s="52" t="str">
        <f t="shared" si="478"/>
        <v/>
      </c>
      <c r="AH83" s="52" t="str">
        <f t="shared" si="478"/>
        <v/>
      </c>
      <c r="AI83" s="52" t="str">
        <f t="shared" si="478"/>
        <v/>
      </c>
      <c r="AJ83" s="52" t="str">
        <f t="shared" si="478"/>
        <v/>
      </c>
      <c r="AK83" s="52" t="str">
        <f t="shared" si="478"/>
        <v/>
      </c>
      <c r="AL83" s="52" t="str">
        <f t="shared" si="478"/>
        <v/>
      </c>
      <c r="AM83" s="52" t="str">
        <f t="shared" si="478"/>
        <v/>
      </c>
      <c r="AN83" s="52" t="str">
        <f t="shared" si="478"/>
        <v/>
      </c>
      <c r="AO83" s="52" t="str">
        <f t="shared" si="478"/>
        <v/>
      </c>
      <c r="AP83" s="52" t="str">
        <f t="shared" si="367"/>
        <v/>
      </c>
      <c r="AQ83" s="52" t="str">
        <f t="shared" si="476"/>
        <v/>
      </c>
      <c r="AR83" s="52" t="str">
        <f t="shared" si="476"/>
        <v/>
      </c>
      <c r="AS83" s="52" t="str">
        <f t="shared" si="476"/>
        <v/>
      </c>
      <c r="AT83" s="52" t="str">
        <f t="shared" si="476"/>
        <v/>
      </c>
      <c r="AU83" s="52" t="str">
        <f t="shared" si="476"/>
        <v/>
      </c>
      <c r="AV83" s="52" t="str">
        <f t="shared" si="476"/>
        <v/>
      </c>
      <c r="AW83" s="52" t="str">
        <f t="shared" si="476"/>
        <v/>
      </c>
      <c r="AX83" s="52" t="str">
        <f t="shared" si="476"/>
        <v/>
      </c>
      <c r="AY83" s="52" t="str">
        <f t="shared" si="476"/>
        <v/>
      </c>
      <c r="AZ83" s="52" t="str">
        <f t="shared" si="476"/>
        <v/>
      </c>
      <c r="BA83" s="52" t="str">
        <f t="shared" si="476"/>
        <v/>
      </c>
      <c r="BB83" s="52" t="str">
        <f t="shared" si="476"/>
        <v/>
      </c>
      <c r="BC83" s="52" t="str">
        <f t="shared" si="476"/>
        <v/>
      </c>
      <c r="BD83" s="52" t="str">
        <f t="shared" si="476"/>
        <v/>
      </c>
      <c r="BE83" s="52" t="str">
        <f t="shared" si="476"/>
        <v/>
      </c>
      <c r="BF83" s="52" t="str">
        <f t="shared" si="476"/>
        <v/>
      </c>
      <c r="BG83" s="52" t="str">
        <f t="shared" si="476"/>
        <v/>
      </c>
      <c r="BH83" s="52" t="str">
        <f t="shared" si="476"/>
        <v/>
      </c>
      <c r="BI83" s="52" t="str">
        <f t="shared" si="476"/>
        <v/>
      </c>
      <c r="BJ83" s="52" t="str">
        <f t="shared" si="476"/>
        <v/>
      </c>
      <c r="BK83" s="52" t="str">
        <f t="shared" si="476"/>
        <v/>
      </c>
      <c r="BL83" s="52" t="str">
        <f t="shared" si="476"/>
        <v/>
      </c>
      <c r="BM83" s="52" t="str">
        <f t="shared" si="476"/>
        <v/>
      </c>
      <c r="BN83" s="52" t="str">
        <f t="shared" si="476"/>
        <v/>
      </c>
      <c r="BO83" s="52" t="str">
        <f t="shared" si="476"/>
        <v/>
      </c>
      <c r="BP83" s="52" t="str">
        <f t="shared" si="476"/>
        <v/>
      </c>
      <c r="BQ83" s="52" t="str">
        <f t="shared" si="476"/>
        <v/>
      </c>
      <c r="BR83" s="52" t="str">
        <f t="shared" si="476"/>
        <v/>
      </c>
      <c r="BS83" s="52" t="str">
        <f t="shared" si="476"/>
        <v/>
      </c>
      <c r="BT83" s="52" t="str">
        <f t="shared" si="476"/>
        <v/>
      </c>
      <c r="BU83" s="52" t="str">
        <f t="shared" si="476"/>
        <v/>
      </c>
      <c r="BV83" s="52" t="str">
        <f t="shared" si="476"/>
        <v/>
      </c>
      <c r="BW83" s="52" t="str">
        <f t="shared" si="476"/>
        <v/>
      </c>
      <c r="BX83" s="52" t="str">
        <f t="shared" si="476"/>
        <v/>
      </c>
      <c r="BY83" s="52" t="str">
        <f t="shared" si="476"/>
        <v/>
      </c>
      <c r="BZ83" s="52" t="str">
        <f t="shared" si="476"/>
        <v/>
      </c>
      <c r="CA83" s="52" t="str">
        <f t="shared" si="476"/>
        <v/>
      </c>
      <c r="CB83" s="52" t="str">
        <f t="shared" si="476"/>
        <v/>
      </c>
      <c r="CC83" s="52" t="str">
        <f t="shared" si="476"/>
        <v/>
      </c>
      <c r="CD83" s="52" t="str">
        <f t="shared" si="476"/>
        <v/>
      </c>
      <c r="CE83" s="52" t="str">
        <f t="shared" si="476"/>
        <v/>
      </c>
      <c r="CF83" s="52" t="str">
        <f t="shared" si="476"/>
        <v/>
      </c>
      <c r="CG83" s="52" t="str">
        <f t="shared" si="476"/>
        <v/>
      </c>
      <c r="CH83" s="52" t="str">
        <f t="shared" si="476"/>
        <v/>
      </c>
      <c r="CI83" s="52" t="str">
        <f t="shared" si="476"/>
        <v/>
      </c>
      <c r="CJ83" s="52" t="str">
        <f t="shared" si="476"/>
        <v/>
      </c>
      <c r="CK83" s="52" t="str">
        <f t="shared" si="476"/>
        <v/>
      </c>
      <c r="CL83" s="52" t="str">
        <f t="shared" si="476"/>
        <v/>
      </c>
      <c r="CM83" s="52" t="str">
        <f t="shared" si="476"/>
        <v/>
      </c>
      <c r="CN83" s="52" t="str">
        <f t="shared" si="476"/>
        <v/>
      </c>
      <c r="CO83" s="52" t="str">
        <f t="shared" si="476"/>
        <v/>
      </c>
      <c r="CP83" s="52" t="str">
        <f t="shared" si="476"/>
        <v/>
      </c>
      <c r="CQ83" s="52" t="str">
        <f t="shared" si="476"/>
        <v/>
      </c>
      <c r="CR83" s="52" t="str">
        <f t="shared" si="476"/>
        <v/>
      </c>
      <c r="CS83" s="52" t="str">
        <f t="shared" si="476"/>
        <v/>
      </c>
      <c r="CT83" s="52" t="str">
        <f t="shared" si="476"/>
        <v/>
      </c>
      <c r="CU83" s="52" t="str">
        <f t="shared" si="476"/>
        <v/>
      </c>
      <c r="CV83" s="52" t="str">
        <f t="shared" si="476"/>
        <v/>
      </c>
      <c r="CW83" s="52" t="str">
        <f t="shared" si="476"/>
        <v/>
      </c>
      <c r="CX83" s="52" t="str">
        <f t="shared" si="476"/>
        <v/>
      </c>
      <c r="CY83" s="52" t="str">
        <f t="shared" si="476"/>
        <v/>
      </c>
      <c r="CZ83" s="52" t="str">
        <f t="shared" si="476"/>
        <v/>
      </c>
      <c r="DA83" s="52" t="str">
        <f t="shared" si="476"/>
        <v/>
      </c>
      <c r="DB83" s="52" t="str">
        <f t="shared" si="476"/>
        <v/>
      </c>
      <c r="DC83" s="52" t="str">
        <f t="shared" si="360"/>
        <v/>
      </c>
      <c r="DD83" s="52" t="str">
        <f t="shared" si="360"/>
        <v/>
      </c>
      <c r="DE83" s="52" t="str">
        <f t="shared" si="360"/>
        <v/>
      </c>
      <c r="DF83" s="52" t="str">
        <f t="shared" si="360"/>
        <v/>
      </c>
      <c r="DG83" s="52" t="str">
        <f t="shared" si="360"/>
        <v/>
      </c>
      <c r="DH83" s="52" t="str">
        <f t="shared" si="360"/>
        <v/>
      </c>
      <c r="DI83" s="52" t="str">
        <f t="shared" si="360"/>
        <v/>
      </c>
      <c r="DJ83" s="52" t="str">
        <f t="shared" si="360"/>
        <v/>
      </c>
      <c r="DK83" s="52" t="str">
        <f t="shared" si="360"/>
        <v/>
      </c>
      <c r="DL83" s="52" t="str">
        <f t="shared" si="360"/>
        <v/>
      </c>
      <c r="DM83" s="52" t="str">
        <f t="shared" si="360"/>
        <v/>
      </c>
      <c r="DN83" s="52" t="str">
        <f t="shared" si="360"/>
        <v/>
      </c>
      <c r="DO83" s="52" t="str">
        <f t="shared" si="360"/>
        <v/>
      </c>
      <c r="DP83" s="52" t="str">
        <f t="shared" si="360"/>
        <v/>
      </c>
      <c r="DQ83" s="52" t="str">
        <f t="shared" ref="DQ83:DR83" si="479">IF(ISNONTEXT($U83),DP83+$U83,"")</f>
        <v/>
      </c>
      <c r="DR83" s="52" t="str">
        <f t="shared" si="479"/>
        <v/>
      </c>
      <c r="DS83" s="179" t="e">
        <f t="shared" si="372"/>
        <v>#N/A</v>
      </c>
      <c r="DT83" s="179" t="e">
        <f t="shared" si="373"/>
        <v>#N/A</v>
      </c>
      <c r="DU83" s="179" t="e">
        <f t="shared" si="374"/>
        <v>#N/A</v>
      </c>
      <c r="DV83" s="179" t="e">
        <f t="shared" si="375"/>
        <v>#N/A</v>
      </c>
      <c r="DW83" s="179" t="e">
        <f t="shared" si="376"/>
        <v>#N/A</v>
      </c>
      <c r="DX83" s="179" t="e">
        <f t="shared" si="377"/>
        <v>#N/A</v>
      </c>
      <c r="DY83" s="179" t="e">
        <f t="shared" si="378"/>
        <v>#N/A</v>
      </c>
      <c r="DZ83" s="179" t="e">
        <f t="shared" si="379"/>
        <v>#N/A</v>
      </c>
      <c r="EA83" s="179" t="e">
        <f t="shared" si="380"/>
        <v>#N/A</v>
      </c>
      <c r="EB83" s="179" t="e">
        <f t="shared" si="381"/>
        <v>#N/A</v>
      </c>
      <c r="EC83" s="179" t="e">
        <f t="shared" si="382"/>
        <v>#N/A</v>
      </c>
      <c r="ED83" s="179" t="e">
        <f t="shared" si="383"/>
        <v>#N/A</v>
      </c>
      <c r="EE83" s="179" t="e">
        <f t="shared" si="384"/>
        <v>#N/A</v>
      </c>
      <c r="EF83" s="179" t="e">
        <f t="shared" si="385"/>
        <v>#N/A</v>
      </c>
      <c r="EG83" s="179" t="e">
        <f t="shared" si="386"/>
        <v>#N/A</v>
      </c>
      <c r="EH83" s="179" t="e">
        <f t="shared" si="387"/>
        <v>#N/A</v>
      </c>
      <c r="EI83" s="179" t="e">
        <f t="shared" si="388"/>
        <v>#N/A</v>
      </c>
      <c r="EJ83" s="179" t="e">
        <f t="shared" si="389"/>
        <v>#N/A</v>
      </c>
      <c r="EK83" s="179" t="e">
        <f t="shared" si="390"/>
        <v>#N/A</v>
      </c>
      <c r="EL83" s="179" t="e">
        <f t="shared" si="391"/>
        <v>#N/A</v>
      </c>
      <c r="EM83" s="179" t="e">
        <f t="shared" si="392"/>
        <v>#N/A</v>
      </c>
      <c r="EN83" s="179" t="e">
        <f t="shared" si="393"/>
        <v>#N/A</v>
      </c>
      <c r="EO83" s="179" t="e">
        <f t="shared" si="394"/>
        <v>#N/A</v>
      </c>
      <c r="EP83" s="179" t="e">
        <f t="shared" si="395"/>
        <v>#N/A</v>
      </c>
      <c r="EQ83" s="179" t="e">
        <f t="shared" si="396"/>
        <v>#N/A</v>
      </c>
      <c r="ER83" s="179" t="e">
        <f t="shared" si="397"/>
        <v>#N/A</v>
      </c>
      <c r="ES83" s="179" t="e">
        <f t="shared" si="398"/>
        <v>#N/A</v>
      </c>
      <c r="ET83" s="179" t="e">
        <f t="shared" si="399"/>
        <v>#N/A</v>
      </c>
      <c r="EU83" s="179" t="e">
        <f t="shared" si="400"/>
        <v>#N/A</v>
      </c>
      <c r="EV83" s="179" t="e">
        <f t="shared" si="401"/>
        <v>#N/A</v>
      </c>
      <c r="EW83" s="179" t="e">
        <f t="shared" si="402"/>
        <v>#N/A</v>
      </c>
      <c r="EX83" s="179" t="e">
        <f t="shared" si="403"/>
        <v>#N/A</v>
      </c>
      <c r="EY83" s="179" t="e">
        <f t="shared" si="404"/>
        <v>#N/A</v>
      </c>
      <c r="EZ83" s="179" t="e">
        <f t="shared" si="405"/>
        <v>#N/A</v>
      </c>
      <c r="FA83" s="179" t="e">
        <f t="shared" si="406"/>
        <v>#N/A</v>
      </c>
      <c r="FB83" s="179" t="e">
        <f t="shared" si="407"/>
        <v>#N/A</v>
      </c>
      <c r="FC83" s="179" t="e">
        <f t="shared" si="408"/>
        <v>#N/A</v>
      </c>
      <c r="FD83" s="179" t="e">
        <f t="shared" si="409"/>
        <v>#N/A</v>
      </c>
      <c r="FE83" s="179" t="e">
        <f t="shared" si="410"/>
        <v>#N/A</v>
      </c>
      <c r="FF83" s="179" t="e">
        <f t="shared" si="411"/>
        <v>#N/A</v>
      </c>
      <c r="FG83" s="179" t="e">
        <f t="shared" si="412"/>
        <v>#N/A</v>
      </c>
      <c r="FH83" s="179" t="e">
        <f t="shared" si="413"/>
        <v>#N/A</v>
      </c>
      <c r="FI83" s="179" t="e">
        <f t="shared" si="414"/>
        <v>#N/A</v>
      </c>
      <c r="FJ83" s="179" t="e">
        <f t="shared" si="415"/>
        <v>#N/A</v>
      </c>
      <c r="FK83" s="179" t="e">
        <f t="shared" si="416"/>
        <v>#N/A</v>
      </c>
      <c r="FL83" s="179" t="e">
        <f t="shared" si="417"/>
        <v>#N/A</v>
      </c>
      <c r="FM83" s="179" t="e">
        <f t="shared" si="418"/>
        <v>#N/A</v>
      </c>
      <c r="FN83" s="179" t="e">
        <f t="shared" si="419"/>
        <v>#N/A</v>
      </c>
      <c r="FO83" s="179" t="e">
        <f t="shared" si="420"/>
        <v>#N/A</v>
      </c>
      <c r="FP83" s="179" t="e">
        <f t="shared" si="421"/>
        <v>#N/A</v>
      </c>
      <c r="FQ83" s="179" t="e">
        <f t="shared" si="422"/>
        <v>#N/A</v>
      </c>
      <c r="FR83" s="179" t="e">
        <f t="shared" si="423"/>
        <v>#N/A</v>
      </c>
      <c r="FS83" s="179" t="e">
        <f t="shared" si="424"/>
        <v>#N/A</v>
      </c>
      <c r="FT83" s="179" t="e">
        <f t="shared" si="425"/>
        <v>#N/A</v>
      </c>
      <c r="FU83" s="179" t="e">
        <f t="shared" si="426"/>
        <v>#N/A</v>
      </c>
      <c r="FV83" s="179" t="e">
        <f t="shared" si="427"/>
        <v>#N/A</v>
      </c>
      <c r="FW83" s="179" t="e">
        <f t="shared" si="428"/>
        <v>#N/A</v>
      </c>
      <c r="FX83" s="179" t="e">
        <f t="shared" si="429"/>
        <v>#N/A</v>
      </c>
      <c r="FY83" s="179" t="e">
        <f t="shared" si="430"/>
        <v>#N/A</v>
      </c>
      <c r="FZ83" s="179" t="e">
        <f t="shared" si="431"/>
        <v>#N/A</v>
      </c>
      <c r="GA83" s="179" t="e">
        <f t="shared" si="432"/>
        <v>#N/A</v>
      </c>
      <c r="GB83" s="179" t="e">
        <f t="shared" si="433"/>
        <v>#N/A</v>
      </c>
      <c r="GC83" s="179" t="e">
        <f t="shared" si="434"/>
        <v>#N/A</v>
      </c>
      <c r="GD83" s="179" t="e">
        <f t="shared" si="435"/>
        <v>#N/A</v>
      </c>
      <c r="GE83" s="179" t="e">
        <f t="shared" si="436"/>
        <v>#N/A</v>
      </c>
      <c r="GF83" s="179" t="e">
        <f t="shared" si="437"/>
        <v>#N/A</v>
      </c>
      <c r="GG83" s="179" t="e">
        <f t="shared" si="438"/>
        <v>#N/A</v>
      </c>
      <c r="GH83" s="179" t="e">
        <f t="shared" si="439"/>
        <v>#N/A</v>
      </c>
      <c r="GI83" s="179" t="e">
        <f t="shared" si="440"/>
        <v>#N/A</v>
      </c>
      <c r="GJ83" s="179" t="e">
        <f t="shared" si="441"/>
        <v>#N/A</v>
      </c>
      <c r="GK83" s="179" t="e">
        <f t="shared" si="442"/>
        <v>#N/A</v>
      </c>
      <c r="GL83" s="179" t="e">
        <f t="shared" si="443"/>
        <v>#N/A</v>
      </c>
      <c r="GM83" s="179" t="e">
        <f t="shared" si="444"/>
        <v>#N/A</v>
      </c>
      <c r="GN83" s="179" t="e">
        <f t="shared" si="445"/>
        <v>#N/A</v>
      </c>
      <c r="GO83" s="179" t="e">
        <f t="shared" si="446"/>
        <v>#N/A</v>
      </c>
      <c r="GP83" s="179" t="e">
        <f t="shared" si="447"/>
        <v>#N/A</v>
      </c>
      <c r="GQ83" s="179" t="e">
        <f t="shared" si="448"/>
        <v>#N/A</v>
      </c>
      <c r="GR83" s="179" t="e">
        <f t="shared" si="449"/>
        <v>#N/A</v>
      </c>
      <c r="GS83" s="179" t="e">
        <f t="shared" si="450"/>
        <v>#N/A</v>
      </c>
      <c r="GT83" s="179" t="e">
        <f t="shared" si="451"/>
        <v>#N/A</v>
      </c>
      <c r="GU83" s="179" t="e">
        <f t="shared" si="452"/>
        <v>#N/A</v>
      </c>
      <c r="GV83" s="179" t="e">
        <f t="shared" si="453"/>
        <v>#N/A</v>
      </c>
      <c r="GW83" s="179" t="e">
        <f t="shared" si="454"/>
        <v>#N/A</v>
      </c>
      <c r="GX83" s="179" t="e">
        <f t="shared" si="455"/>
        <v>#N/A</v>
      </c>
      <c r="GY83" s="179" t="e">
        <f t="shared" si="456"/>
        <v>#N/A</v>
      </c>
      <c r="GZ83" s="179" t="e">
        <f t="shared" si="457"/>
        <v>#N/A</v>
      </c>
      <c r="HA83" s="179" t="e">
        <f t="shared" si="458"/>
        <v>#N/A</v>
      </c>
      <c r="HB83" s="179" t="e">
        <f t="shared" si="459"/>
        <v>#N/A</v>
      </c>
      <c r="HC83" s="179" t="e">
        <f t="shared" si="460"/>
        <v>#N/A</v>
      </c>
      <c r="HD83" s="179" t="e">
        <f t="shared" si="461"/>
        <v>#N/A</v>
      </c>
      <c r="HE83" s="179" t="e">
        <f t="shared" si="462"/>
        <v>#N/A</v>
      </c>
      <c r="HF83" s="179" t="e">
        <f t="shared" si="463"/>
        <v>#N/A</v>
      </c>
      <c r="HG83" s="179" t="e">
        <f t="shared" si="464"/>
        <v>#N/A</v>
      </c>
      <c r="HH83" s="179" t="e">
        <f t="shared" si="465"/>
        <v>#N/A</v>
      </c>
      <c r="HI83" s="179" t="e">
        <f t="shared" si="466"/>
        <v>#N/A</v>
      </c>
      <c r="HJ83" s="179" t="e">
        <f t="shared" si="467"/>
        <v>#N/A</v>
      </c>
      <c r="HK83" s="179" t="e">
        <f t="shared" si="468"/>
        <v>#N/A</v>
      </c>
      <c r="HL83" s="179" t="e">
        <f t="shared" si="469"/>
        <v>#N/A</v>
      </c>
      <c r="HM83" s="179" t="e">
        <f t="shared" si="470"/>
        <v>#N/A</v>
      </c>
      <c r="HN83" s="179" t="e">
        <f t="shared" si="471"/>
        <v>#N/A</v>
      </c>
      <c r="HO83" s="179" t="e">
        <f t="shared" si="472"/>
        <v>#N/A</v>
      </c>
    </row>
    <row r="84" spans="1:223" hidden="1" x14ac:dyDescent="0.25">
      <c r="A84" s="4">
        <v>81</v>
      </c>
      <c r="B84" s="103"/>
      <c r="C84" s="103"/>
      <c r="D84" s="103"/>
      <c r="E84" s="38" t="str">
        <f t="shared" si="361"/>
        <v/>
      </c>
      <c r="F84" s="38" t="str">
        <f t="shared" si="362"/>
        <v/>
      </c>
      <c r="G84" s="81" t="str">
        <f t="shared" si="363"/>
        <v/>
      </c>
      <c r="H84" s="24"/>
      <c r="I84" s="61"/>
      <c r="J84" s="82" t="str">
        <f>IF(AND(B84&gt;0,C84&gt;0,D84&gt;0,NOT(ISBLANK(H84))),(D84-B84)*VLOOKUP(H84,VLookups!$A$2:$B$8,2,FALSE),"")</f>
        <v/>
      </c>
      <c r="K84" s="83" t="str">
        <f t="shared" si="364"/>
        <v/>
      </c>
      <c r="L84" s="103"/>
      <c r="M84" s="34" t="str">
        <f>IF(AND(L84&gt;0,C84&gt;0,J84&gt;0,NOT(ISBLANK(H84))),ABS(VLOOKUP($L$1,VLookups!$A$38:$B$39,2,FALSE)-_xlfn.NORM.DIST(L84,G84,J84,TRUE)),"")</f>
        <v/>
      </c>
      <c r="N84" s="102" t="str">
        <f>IF(AND($B84&gt;0,$C84&gt;0,$D84&gt;0,NOT(ISBLANK($H84))),_xlfn.NORM.INV(ABS(VLOOKUP($L$1,VLookups!$A$38:$B$39,2,FALSE)-N$3),$G84,$J84),"")</f>
        <v/>
      </c>
      <c r="O84" s="101" t="str">
        <f>IF(AND($B84&gt;0,$C84&gt;0,$D84&gt;0,NOT(ISBLANK($H84))),_xlfn.NORM.INV(ABS(VLOOKUP($L$1,VLookups!$A$38:$B$39,2,FALSE)-O$3),$G84,$J84),"")</f>
        <v/>
      </c>
      <c r="P84" s="102" t="str">
        <f>IF(AND($B84&gt;0,$C84&gt;0,$D84&gt;0,NOT(ISBLANK($H84))),_xlfn.NORM.INV(ABS(VLOOKUP($L$1,VLookups!$A$38:$B$39,2,FALSE)-P$3),$G84,$J84),"")</f>
        <v/>
      </c>
      <c r="Q84" s="101" t="str">
        <f>IF(AND($B84&gt;0,$C84&gt;0,$D84&gt;0,NOT(ISBLANK($H84))),_xlfn.NORM.INV(ABS(VLOOKUP($L$1,VLookups!$A$38:$B$39,2,FALSE)-Q$3),$G84,$J84),"")</f>
        <v/>
      </c>
      <c r="R84" s="102" t="str">
        <f>IF(AND($B84&gt;0,$C84&gt;0,$D84&gt;0,NOT(ISBLANK($H84))),_xlfn.NORM.INV(ABS(VLOOKUP($L$1,VLookups!$A$38:$B$39,2,FALSE)-R$3),$G84,$J84),"")</f>
        <v/>
      </c>
      <c r="S84" s="101" t="str">
        <f>IF(AND($B84&gt;0,$C84&gt;0,$D84&gt;0,NOT(ISBLANK($H84))),_xlfn.NORM.INV(ABS(VLOOKUP($L$1,VLookups!$A$38:$B$39,2,FALSE)-S$3),$G84,$J84),"")</f>
        <v/>
      </c>
      <c r="T84" s="5"/>
      <c r="U84" s="178" t="str">
        <f t="shared" si="365"/>
        <v/>
      </c>
      <c r="V84" s="52" t="str">
        <f t="shared" si="478"/>
        <v/>
      </c>
      <c r="W84" s="52" t="str">
        <f t="shared" si="478"/>
        <v/>
      </c>
      <c r="X84" s="52" t="str">
        <f t="shared" si="478"/>
        <v/>
      </c>
      <c r="Y84" s="52" t="str">
        <f t="shared" si="478"/>
        <v/>
      </c>
      <c r="Z84" s="52" t="str">
        <f t="shared" si="478"/>
        <v/>
      </c>
      <c r="AA84" s="52" t="str">
        <f t="shared" si="478"/>
        <v/>
      </c>
      <c r="AB84" s="52" t="str">
        <f t="shared" si="478"/>
        <v/>
      </c>
      <c r="AC84" s="52" t="str">
        <f t="shared" si="478"/>
        <v/>
      </c>
      <c r="AD84" s="52" t="str">
        <f t="shared" si="478"/>
        <v/>
      </c>
      <c r="AE84" s="52" t="str">
        <f t="shared" si="478"/>
        <v/>
      </c>
      <c r="AF84" s="52" t="str">
        <f t="shared" si="478"/>
        <v/>
      </c>
      <c r="AG84" s="52" t="str">
        <f t="shared" si="478"/>
        <v/>
      </c>
      <c r="AH84" s="52" t="str">
        <f t="shared" si="478"/>
        <v/>
      </c>
      <c r="AI84" s="52" t="str">
        <f t="shared" si="478"/>
        <v/>
      </c>
      <c r="AJ84" s="52" t="str">
        <f t="shared" si="478"/>
        <v/>
      </c>
      <c r="AK84" s="52" t="str">
        <f t="shared" si="478"/>
        <v/>
      </c>
      <c r="AL84" s="52" t="str">
        <f t="shared" si="478"/>
        <v/>
      </c>
      <c r="AM84" s="52" t="str">
        <f t="shared" si="478"/>
        <v/>
      </c>
      <c r="AN84" s="52" t="str">
        <f t="shared" si="478"/>
        <v/>
      </c>
      <c r="AO84" s="52" t="str">
        <f t="shared" si="478"/>
        <v/>
      </c>
      <c r="AP84" s="52" t="str">
        <f t="shared" si="367"/>
        <v/>
      </c>
      <c r="AQ84" s="52" t="str">
        <f t="shared" si="476"/>
        <v/>
      </c>
      <c r="AR84" s="52" t="str">
        <f t="shared" si="476"/>
        <v/>
      </c>
      <c r="AS84" s="52" t="str">
        <f t="shared" si="476"/>
        <v/>
      </c>
      <c r="AT84" s="52" t="str">
        <f t="shared" si="476"/>
        <v/>
      </c>
      <c r="AU84" s="52" t="str">
        <f t="shared" si="476"/>
        <v/>
      </c>
      <c r="AV84" s="52" t="str">
        <f t="shared" si="476"/>
        <v/>
      </c>
      <c r="AW84" s="52" t="str">
        <f t="shared" si="476"/>
        <v/>
      </c>
      <c r="AX84" s="52" t="str">
        <f t="shared" si="476"/>
        <v/>
      </c>
      <c r="AY84" s="52" t="str">
        <f t="shared" si="476"/>
        <v/>
      </c>
      <c r="AZ84" s="52" t="str">
        <f t="shared" si="476"/>
        <v/>
      </c>
      <c r="BA84" s="52" t="str">
        <f t="shared" si="476"/>
        <v/>
      </c>
      <c r="BB84" s="52" t="str">
        <f t="shared" si="476"/>
        <v/>
      </c>
      <c r="BC84" s="52" t="str">
        <f t="shared" si="476"/>
        <v/>
      </c>
      <c r="BD84" s="52" t="str">
        <f t="shared" si="476"/>
        <v/>
      </c>
      <c r="BE84" s="52" t="str">
        <f t="shared" si="476"/>
        <v/>
      </c>
      <c r="BF84" s="52" t="str">
        <f t="shared" si="476"/>
        <v/>
      </c>
      <c r="BG84" s="52" t="str">
        <f t="shared" si="476"/>
        <v/>
      </c>
      <c r="BH84" s="52" t="str">
        <f t="shared" si="476"/>
        <v/>
      </c>
      <c r="BI84" s="52" t="str">
        <f t="shared" si="476"/>
        <v/>
      </c>
      <c r="BJ84" s="52" t="str">
        <f t="shared" si="476"/>
        <v/>
      </c>
      <c r="BK84" s="52" t="str">
        <f t="shared" si="476"/>
        <v/>
      </c>
      <c r="BL84" s="52" t="str">
        <f t="shared" si="476"/>
        <v/>
      </c>
      <c r="BM84" s="52" t="str">
        <f t="shared" si="476"/>
        <v/>
      </c>
      <c r="BN84" s="52" t="str">
        <f t="shared" si="476"/>
        <v/>
      </c>
      <c r="BO84" s="52" t="str">
        <f t="shared" si="476"/>
        <v/>
      </c>
      <c r="BP84" s="52" t="str">
        <f t="shared" si="476"/>
        <v/>
      </c>
      <c r="BQ84" s="52" t="str">
        <f t="shared" si="476"/>
        <v/>
      </c>
      <c r="BR84" s="52" t="str">
        <f t="shared" si="476"/>
        <v/>
      </c>
      <c r="BS84" s="52" t="str">
        <f t="shared" si="476"/>
        <v/>
      </c>
      <c r="BT84" s="52" t="str">
        <f t="shared" si="476"/>
        <v/>
      </c>
      <c r="BU84" s="52" t="str">
        <f t="shared" si="476"/>
        <v/>
      </c>
      <c r="BV84" s="52" t="str">
        <f t="shared" si="476"/>
        <v/>
      </c>
      <c r="BW84" s="52" t="str">
        <f t="shared" si="476"/>
        <v/>
      </c>
      <c r="BX84" s="52" t="str">
        <f t="shared" si="476"/>
        <v/>
      </c>
      <c r="BY84" s="52" t="str">
        <f t="shared" si="476"/>
        <v/>
      </c>
      <c r="BZ84" s="52" t="str">
        <f t="shared" si="476"/>
        <v/>
      </c>
      <c r="CA84" s="52" t="str">
        <f t="shared" si="476"/>
        <v/>
      </c>
      <c r="CB84" s="52" t="str">
        <f t="shared" si="476"/>
        <v/>
      </c>
      <c r="CC84" s="52" t="str">
        <f t="shared" si="476"/>
        <v/>
      </c>
      <c r="CD84" s="52" t="str">
        <f t="shared" si="476"/>
        <v/>
      </c>
      <c r="CE84" s="52" t="str">
        <f t="shared" si="476"/>
        <v/>
      </c>
      <c r="CF84" s="52" t="str">
        <f t="shared" si="476"/>
        <v/>
      </c>
      <c r="CG84" s="52" t="str">
        <f t="shared" si="476"/>
        <v/>
      </c>
      <c r="CH84" s="52" t="str">
        <f t="shared" si="476"/>
        <v/>
      </c>
      <c r="CI84" s="52" t="str">
        <f t="shared" si="476"/>
        <v/>
      </c>
      <c r="CJ84" s="52" t="str">
        <f t="shared" si="476"/>
        <v/>
      </c>
      <c r="CK84" s="52" t="str">
        <f t="shared" si="476"/>
        <v/>
      </c>
      <c r="CL84" s="52" t="str">
        <f t="shared" si="476"/>
        <v/>
      </c>
      <c r="CM84" s="52" t="str">
        <f t="shared" si="476"/>
        <v/>
      </c>
      <c r="CN84" s="52" t="str">
        <f t="shared" si="476"/>
        <v/>
      </c>
      <c r="CO84" s="52" t="str">
        <f t="shared" si="476"/>
        <v/>
      </c>
      <c r="CP84" s="52" t="str">
        <f t="shared" si="476"/>
        <v/>
      </c>
      <c r="CQ84" s="52" t="str">
        <f t="shared" si="476"/>
        <v/>
      </c>
      <c r="CR84" s="52" t="str">
        <f t="shared" si="476"/>
        <v/>
      </c>
      <c r="CS84" s="52" t="str">
        <f t="shared" si="476"/>
        <v/>
      </c>
      <c r="CT84" s="52" t="str">
        <f t="shared" si="476"/>
        <v/>
      </c>
      <c r="CU84" s="52" t="str">
        <f t="shared" si="476"/>
        <v/>
      </c>
      <c r="CV84" s="52" t="str">
        <f t="shared" si="476"/>
        <v/>
      </c>
      <c r="CW84" s="52" t="str">
        <f t="shared" si="476"/>
        <v/>
      </c>
      <c r="CX84" s="52" t="str">
        <f t="shared" si="476"/>
        <v/>
      </c>
      <c r="CY84" s="52" t="str">
        <f t="shared" si="476"/>
        <v/>
      </c>
      <c r="CZ84" s="52" t="str">
        <f t="shared" si="476"/>
        <v/>
      </c>
      <c r="DA84" s="52" t="str">
        <f t="shared" si="476"/>
        <v/>
      </c>
      <c r="DB84" s="52" t="str">
        <f t="shared" ref="DB84:DR99" si="480">IF(ISNONTEXT($U84),DA84+$U84,"")</f>
        <v/>
      </c>
      <c r="DC84" s="52" t="str">
        <f t="shared" si="480"/>
        <v/>
      </c>
      <c r="DD84" s="52" t="str">
        <f t="shared" si="480"/>
        <v/>
      </c>
      <c r="DE84" s="52" t="str">
        <f t="shared" si="480"/>
        <v/>
      </c>
      <c r="DF84" s="52" t="str">
        <f t="shared" si="480"/>
        <v/>
      </c>
      <c r="DG84" s="52" t="str">
        <f t="shared" si="480"/>
        <v/>
      </c>
      <c r="DH84" s="52" t="str">
        <f t="shared" si="480"/>
        <v/>
      </c>
      <c r="DI84" s="52" t="str">
        <f t="shared" si="480"/>
        <v/>
      </c>
      <c r="DJ84" s="52" t="str">
        <f t="shared" si="480"/>
        <v/>
      </c>
      <c r="DK84" s="52" t="str">
        <f t="shared" si="480"/>
        <v/>
      </c>
      <c r="DL84" s="52" t="str">
        <f t="shared" si="480"/>
        <v/>
      </c>
      <c r="DM84" s="52" t="str">
        <f t="shared" si="480"/>
        <v/>
      </c>
      <c r="DN84" s="52" t="str">
        <f t="shared" si="480"/>
        <v/>
      </c>
      <c r="DO84" s="52" t="str">
        <f t="shared" si="480"/>
        <v/>
      </c>
      <c r="DP84" s="52" t="str">
        <f t="shared" si="480"/>
        <v/>
      </c>
      <c r="DQ84" s="52" t="str">
        <f t="shared" si="480"/>
        <v/>
      </c>
      <c r="DR84" s="52" t="str">
        <f t="shared" si="480"/>
        <v/>
      </c>
      <c r="DS84" s="179" t="e">
        <f t="shared" si="372"/>
        <v>#N/A</v>
      </c>
      <c r="DT84" s="179" t="e">
        <f t="shared" si="373"/>
        <v>#N/A</v>
      </c>
      <c r="DU84" s="179" t="e">
        <f t="shared" si="374"/>
        <v>#N/A</v>
      </c>
      <c r="DV84" s="179" t="e">
        <f t="shared" si="375"/>
        <v>#N/A</v>
      </c>
      <c r="DW84" s="179" t="e">
        <f t="shared" si="376"/>
        <v>#N/A</v>
      </c>
      <c r="DX84" s="179" t="e">
        <f t="shared" si="377"/>
        <v>#N/A</v>
      </c>
      <c r="DY84" s="179" t="e">
        <f t="shared" si="378"/>
        <v>#N/A</v>
      </c>
      <c r="DZ84" s="179" t="e">
        <f t="shared" si="379"/>
        <v>#N/A</v>
      </c>
      <c r="EA84" s="179" t="e">
        <f t="shared" si="380"/>
        <v>#N/A</v>
      </c>
      <c r="EB84" s="179" t="e">
        <f t="shared" si="381"/>
        <v>#N/A</v>
      </c>
      <c r="EC84" s="179" t="e">
        <f t="shared" si="382"/>
        <v>#N/A</v>
      </c>
      <c r="ED84" s="179" t="e">
        <f t="shared" si="383"/>
        <v>#N/A</v>
      </c>
      <c r="EE84" s="179" t="e">
        <f t="shared" si="384"/>
        <v>#N/A</v>
      </c>
      <c r="EF84" s="179" t="e">
        <f t="shared" si="385"/>
        <v>#N/A</v>
      </c>
      <c r="EG84" s="179" t="e">
        <f t="shared" si="386"/>
        <v>#N/A</v>
      </c>
      <c r="EH84" s="179" t="e">
        <f t="shared" si="387"/>
        <v>#N/A</v>
      </c>
      <c r="EI84" s="179" t="e">
        <f t="shared" si="388"/>
        <v>#N/A</v>
      </c>
      <c r="EJ84" s="179" t="e">
        <f t="shared" si="389"/>
        <v>#N/A</v>
      </c>
      <c r="EK84" s="179" t="e">
        <f t="shared" si="390"/>
        <v>#N/A</v>
      </c>
      <c r="EL84" s="179" t="e">
        <f t="shared" si="391"/>
        <v>#N/A</v>
      </c>
      <c r="EM84" s="179" t="e">
        <f t="shared" si="392"/>
        <v>#N/A</v>
      </c>
      <c r="EN84" s="179" t="e">
        <f t="shared" si="393"/>
        <v>#N/A</v>
      </c>
      <c r="EO84" s="179" t="e">
        <f t="shared" si="394"/>
        <v>#N/A</v>
      </c>
      <c r="EP84" s="179" t="e">
        <f t="shared" si="395"/>
        <v>#N/A</v>
      </c>
      <c r="EQ84" s="179" t="e">
        <f t="shared" si="396"/>
        <v>#N/A</v>
      </c>
      <c r="ER84" s="179" t="e">
        <f t="shared" si="397"/>
        <v>#N/A</v>
      </c>
      <c r="ES84" s="179" t="e">
        <f t="shared" si="398"/>
        <v>#N/A</v>
      </c>
      <c r="ET84" s="179" t="e">
        <f t="shared" si="399"/>
        <v>#N/A</v>
      </c>
      <c r="EU84" s="179" t="e">
        <f t="shared" si="400"/>
        <v>#N/A</v>
      </c>
      <c r="EV84" s="179" t="e">
        <f t="shared" si="401"/>
        <v>#N/A</v>
      </c>
      <c r="EW84" s="179" t="e">
        <f t="shared" si="402"/>
        <v>#N/A</v>
      </c>
      <c r="EX84" s="179" t="e">
        <f t="shared" si="403"/>
        <v>#N/A</v>
      </c>
      <c r="EY84" s="179" t="e">
        <f t="shared" si="404"/>
        <v>#N/A</v>
      </c>
      <c r="EZ84" s="179" t="e">
        <f t="shared" si="405"/>
        <v>#N/A</v>
      </c>
      <c r="FA84" s="179" t="e">
        <f t="shared" si="406"/>
        <v>#N/A</v>
      </c>
      <c r="FB84" s="179" t="e">
        <f t="shared" si="407"/>
        <v>#N/A</v>
      </c>
      <c r="FC84" s="179" t="e">
        <f t="shared" si="408"/>
        <v>#N/A</v>
      </c>
      <c r="FD84" s="179" t="e">
        <f t="shared" si="409"/>
        <v>#N/A</v>
      </c>
      <c r="FE84" s="179" t="e">
        <f t="shared" si="410"/>
        <v>#N/A</v>
      </c>
      <c r="FF84" s="179" t="e">
        <f t="shared" si="411"/>
        <v>#N/A</v>
      </c>
      <c r="FG84" s="179" t="e">
        <f t="shared" si="412"/>
        <v>#N/A</v>
      </c>
      <c r="FH84" s="179" t="e">
        <f t="shared" si="413"/>
        <v>#N/A</v>
      </c>
      <c r="FI84" s="179" t="e">
        <f t="shared" si="414"/>
        <v>#N/A</v>
      </c>
      <c r="FJ84" s="179" t="e">
        <f t="shared" si="415"/>
        <v>#N/A</v>
      </c>
      <c r="FK84" s="179" t="e">
        <f t="shared" si="416"/>
        <v>#N/A</v>
      </c>
      <c r="FL84" s="179" t="e">
        <f t="shared" si="417"/>
        <v>#N/A</v>
      </c>
      <c r="FM84" s="179" t="e">
        <f t="shared" si="418"/>
        <v>#N/A</v>
      </c>
      <c r="FN84" s="179" t="e">
        <f t="shared" si="419"/>
        <v>#N/A</v>
      </c>
      <c r="FO84" s="179" t="e">
        <f t="shared" si="420"/>
        <v>#N/A</v>
      </c>
      <c r="FP84" s="179" t="e">
        <f t="shared" si="421"/>
        <v>#N/A</v>
      </c>
      <c r="FQ84" s="179" t="e">
        <f t="shared" si="422"/>
        <v>#N/A</v>
      </c>
      <c r="FR84" s="179" t="e">
        <f t="shared" si="423"/>
        <v>#N/A</v>
      </c>
      <c r="FS84" s="179" t="e">
        <f t="shared" si="424"/>
        <v>#N/A</v>
      </c>
      <c r="FT84" s="179" t="e">
        <f t="shared" si="425"/>
        <v>#N/A</v>
      </c>
      <c r="FU84" s="179" t="e">
        <f t="shared" si="426"/>
        <v>#N/A</v>
      </c>
      <c r="FV84" s="179" t="e">
        <f t="shared" si="427"/>
        <v>#N/A</v>
      </c>
      <c r="FW84" s="179" t="e">
        <f t="shared" si="428"/>
        <v>#N/A</v>
      </c>
      <c r="FX84" s="179" t="e">
        <f t="shared" si="429"/>
        <v>#N/A</v>
      </c>
      <c r="FY84" s="179" t="e">
        <f t="shared" si="430"/>
        <v>#N/A</v>
      </c>
      <c r="FZ84" s="179" t="e">
        <f t="shared" si="431"/>
        <v>#N/A</v>
      </c>
      <c r="GA84" s="179" t="e">
        <f t="shared" si="432"/>
        <v>#N/A</v>
      </c>
      <c r="GB84" s="179" t="e">
        <f t="shared" si="433"/>
        <v>#N/A</v>
      </c>
      <c r="GC84" s="179" t="e">
        <f t="shared" si="434"/>
        <v>#N/A</v>
      </c>
      <c r="GD84" s="179" t="e">
        <f t="shared" si="435"/>
        <v>#N/A</v>
      </c>
      <c r="GE84" s="179" t="e">
        <f t="shared" si="436"/>
        <v>#N/A</v>
      </c>
      <c r="GF84" s="179" t="e">
        <f t="shared" si="437"/>
        <v>#N/A</v>
      </c>
      <c r="GG84" s="179" t="e">
        <f t="shared" si="438"/>
        <v>#N/A</v>
      </c>
      <c r="GH84" s="179" t="e">
        <f t="shared" si="439"/>
        <v>#N/A</v>
      </c>
      <c r="GI84" s="179" t="e">
        <f t="shared" si="440"/>
        <v>#N/A</v>
      </c>
      <c r="GJ84" s="179" t="e">
        <f t="shared" si="441"/>
        <v>#N/A</v>
      </c>
      <c r="GK84" s="179" t="e">
        <f t="shared" si="442"/>
        <v>#N/A</v>
      </c>
      <c r="GL84" s="179" t="e">
        <f t="shared" si="443"/>
        <v>#N/A</v>
      </c>
      <c r="GM84" s="179" t="e">
        <f t="shared" si="444"/>
        <v>#N/A</v>
      </c>
      <c r="GN84" s="179" t="e">
        <f t="shared" si="445"/>
        <v>#N/A</v>
      </c>
      <c r="GO84" s="179" t="e">
        <f t="shared" si="446"/>
        <v>#N/A</v>
      </c>
      <c r="GP84" s="179" t="e">
        <f t="shared" si="447"/>
        <v>#N/A</v>
      </c>
      <c r="GQ84" s="179" t="e">
        <f t="shared" si="448"/>
        <v>#N/A</v>
      </c>
      <c r="GR84" s="179" t="e">
        <f t="shared" si="449"/>
        <v>#N/A</v>
      </c>
      <c r="GS84" s="179" t="e">
        <f t="shared" si="450"/>
        <v>#N/A</v>
      </c>
      <c r="GT84" s="179" t="e">
        <f t="shared" si="451"/>
        <v>#N/A</v>
      </c>
      <c r="GU84" s="179" t="e">
        <f t="shared" si="452"/>
        <v>#N/A</v>
      </c>
      <c r="GV84" s="179" t="e">
        <f t="shared" si="453"/>
        <v>#N/A</v>
      </c>
      <c r="GW84" s="179" t="e">
        <f t="shared" si="454"/>
        <v>#N/A</v>
      </c>
      <c r="GX84" s="179" t="e">
        <f t="shared" si="455"/>
        <v>#N/A</v>
      </c>
      <c r="GY84" s="179" t="e">
        <f t="shared" si="456"/>
        <v>#N/A</v>
      </c>
      <c r="GZ84" s="179" t="e">
        <f t="shared" si="457"/>
        <v>#N/A</v>
      </c>
      <c r="HA84" s="179" t="e">
        <f t="shared" si="458"/>
        <v>#N/A</v>
      </c>
      <c r="HB84" s="179" t="e">
        <f t="shared" si="459"/>
        <v>#N/A</v>
      </c>
      <c r="HC84" s="179" t="e">
        <f t="shared" si="460"/>
        <v>#N/A</v>
      </c>
      <c r="HD84" s="179" t="e">
        <f t="shared" si="461"/>
        <v>#N/A</v>
      </c>
      <c r="HE84" s="179" t="e">
        <f t="shared" si="462"/>
        <v>#N/A</v>
      </c>
      <c r="HF84" s="179" t="e">
        <f t="shared" si="463"/>
        <v>#N/A</v>
      </c>
      <c r="HG84" s="179" t="e">
        <f t="shared" si="464"/>
        <v>#N/A</v>
      </c>
      <c r="HH84" s="179" t="e">
        <f t="shared" si="465"/>
        <v>#N/A</v>
      </c>
      <c r="HI84" s="179" t="e">
        <f t="shared" si="466"/>
        <v>#N/A</v>
      </c>
      <c r="HJ84" s="179" t="e">
        <f t="shared" si="467"/>
        <v>#N/A</v>
      </c>
      <c r="HK84" s="179" t="e">
        <f t="shared" si="468"/>
        <v>#N/A</v>
      </c>
      <c r="HL84" s="179" t="e">
        <f t="shared" si="469"/>
        <v>#N/A</v>
      </c>
      <c r="HM84" s="179" t="e">
        <f t="shared" si="470"/>
        <v>#N/A</v>
      </c>
      <c r="HN84" s="179" t="e">
        <f t="shared" si="471"/>
        <v>#N/A</v>
      </c>
      <c r="HO84" s="179" t="e">
        <f t="shared" si="472"/>
        <v>#N/A</v>
      </c>
    </row>
    <row r="85" spans="1:223" hidden="1" x14ac:dyDescent="0.25">
      <c r="A85" s="4">
        <v>82</v>
      </c>
      <c r="B85" s="103"/>
      <c r="C85" s="103"/>
      <c r="D85" s="103"/>
      <c r="E85" s="38" t="str">
        <f t="shared" si="361"/>
        <v/>
      </c>
      <c r="F85" s="38" t="str">
        <f t="shared" si="362"/>
        <v/>
      </c>
      <c r="G85" s="81" t="str">
        <f t="shared" si="363"/>
        <v/>
      </c>
      <c r="H85" s="24"/>
      <c r="I85" s="61"/>
      <c r="J85" s="82" t="str">
        <f>IF(AND(B85&gt;0,C85&gt;0,D85&gt;0,NOT(ISBLANK(H85))),(D85-B85)*VLOOKUP(H85,VLookups!$A$2:$B$8,2,FALSE),"")</f>
        <v/>
      </c>
      <c r="K85" s="83" t="str">
        <f t="shared" si="364"/>
        <v/>
      </c>
      <c r="L85" s="103"/>
      <c r="M85" s="34" t="str">
        <f>IF(AND(L85&gt;0,C85&gt;0,J85&gt;0,NOT(ISBLANK(H85))),ABS(VLOOKUP($L$1,VLookups!$A$38:$B$39,2,FALSE)-_xlfn.NORM.DIST(L85,G85,J85,TRUE)),"")</f>
        <v/>
      </c>
      <c r="N85" s="102" t="str">
        <f>IF(AND($B85&gt;0,$C85&gt;0,$D85&gt;0,NOT(ISBLANK($H85))),_xlfn.NORM.INV(ABS(VLOOKUP($L$1,VLookups!$A$38:$B$39,2,FALSE)-N$3),$G85,$J85),"")</f>
        <v/>
      </c>
      <c r="O85" s="101" t="str">
        <f>IF(AND($B85&gt;0,$C85&gt;0,$D85&gt;0,NOT(ISBLANK($H85))),_xlfn.NORM.INV(ABS(VLOOKUP($L$1,VLookups!$A$38:$B$39,2,FALSE)-O$3),$G85,$J85),"")</f>
        <v/>
      </c>
      <c r="P85" s="102" t="str">
        <f>IF(AND($B85&gt;0,$C85&gt;0,$D85&gt;0,NOT(ISBLANK($H85))),_xlfn.NORM.INV(ABS(VLOOKUP($L$1,VLookups!$A$38:$B$39,2,FALSE)-P$3),$G85,$J85),"")</f>
        <v/>
      </c>
      <c r="Q85" s="101" t="str">
        <f>IF(AND($B85&gt;0,$C85&gt;0,$D85&gt;0,NOT(ISBLANK($H85))),_xlfn.NORM.INV(ABS(VLOOKUP($L$1,VLookups!$A$38:$B$39,2,FALSE)-Q$3),$G85,$J85),"")</f>
        <v/>
      </c>
      <c r="R85" s="102" t="str">
        <f>IF(AND($B85&gt;0,$C85&gt;0,$D85&gt;0,NOT(ISBLANK($H85))),_xlfn.NORM.INV(ABS(VLOOKUP($L$1,VLookups!$A$38:$B$39,2,FALSE)-R$3),$G85,$J85),"")</f>
        <v/>
      </c>
      <c r="S85" s="101" t="str">
        <f>IF(AND($B85&gt;0,$C85&gt;0,$D85&gt;0,NOT(ISBLANK($H85))),_xlfn.NORM.INV(ABS(VLOOKUP($L$1,VLookups!$A$38:$B$39,2,FALSE)-S$3),$G85,$J85),"")</f>
        <v/>
      </c>
      <c r="T85" s="5"/>
      <c r="U85" s="178" t="str">
        <f t="shared" si="365"/>
        <v/>
      </c>
      <c r="V85" s="52" t="str">
        <f t="shared" si="478"/>
        <v/>
      </c>
      <c r="W85" s="52" t="str">
        <f t="shared" si="478"/>
        <v/>
      </c>
      <c r="X85" s="52" t="str">
        <f t="shared" si="478"/>
        <v/>
      </c>
      <c r="Y85" s="52" t="str">
        <f t="shared" si="478"/>
        <v/>
      </c>
      <c r="Z85" s="52" t="str">
        <f t="shared" si="478"/>
        <v/>
      </c>
      <c r="AA85" s="52" t="str">
        <f t="shared" si="478"/>
        <v/>
      </c>
      <c r="AB85" s="52" t="str">
        <f t="shared" si="478"/>
        <v/>
      </c>
      <c r="AC85" s="52" t="str">
        <f t="shared" si="478"/>
        <v/>
      </c>
      <c r="AD85" s="52" t="str">
        <f t="shared" si="478"/>
        <v/>
      </c>
      <c r="AE85" s="52" t="str">
        <f t="shared" si="478"/>
        <v/>
      </c>
      <c r="AF85" s="52" t="str">
        <f t="shared" si="478"/>
        <v/>
      </c>
      <c r="AG85" s="52" t="str">
        <f t="shared" si="478"/>
        <v/>
      </c>
      <c r="AH85" s="52" t="str">
        <f t="shared" si="478"/>
        <v/>
      </c>
      <c r="AI85" s="52" t="str">
        <f t="shared" si="478"/>
        <v/>
      </c>
      <c r="AJ85" s="52" t="str">
        <f t="shared" si="478"/>
        <v/>
      </c>
      <c r="AK85" s="52" t="str">
        <f t="shared" si="478"/>
        <v/>
      </c>
      <c r="AL85" s="52" t="str">
        <f t="shared" si="478"/>
        <v/>
      </c>
      <c r="AM85" s="52" t="str">
        <f t="shared" si="478"/>
        <v/>
      </c>
      <c r="AN85" s="52" t="str">
        <f t="shared" si="478"/>
        <v/>
      </c>
      <c r="AO85" s="52" t="str">
        <f t="shared" si="478"/>
        <v/>
      </c>
      <c r="AP85" s="52" t="str">
        <f t="shared" si="367"/>
        <v/>
      </c>
      <c r="AQ85" s="52" t="str">
        <f t="shared" ref="AQ85:DB88" si="481">IF(ISNONTEXT($U85),AP85+$U85,"")</f>
        <v/>
      </c>
      <c r="AR85" s="52" t="str">
        <f t="shared" si="481"/>
        <v/>
      </c>
      <c r="AS85" s="52" t="str">
        <f t="shared" si="481"/>
        <v/>
      </c>
      <c r="AT85" s="52" t="str">
        <f t="shared" si="481"/>
        <v/>
      </c>
      <c r="AU85" s="52" t="str">
        <f t="shared" si="481"/>
        <v/>
      </c>
      <c r="AV85" s="52" t="str">
        <f t="shared" si="481"/>
        <v/>
      </c>
      <c r="AW85" s="52" t="str">
        <f t="shared" si="481"/>
        <v/>
      </c>
      <c r="AX85" s="52" t="str">
        <f t="shared" si="481"/>
        <v/>
      </c>
      <c r="AY85" s="52" t="str">
        <f t="shared" si="481"/>
        <v/>
      </c>
      <c r="AZ85" s="52" t="str">
        <f t="shared" si="481"/>
        <v/>
      </c>
      <c r="BA85" s="52" t="str">
        <f t="shared" si="481"/>
        <v/>
      </c>
      <c r="BB85" s="52" t="str">
        <f t="shared" si="481"/>
        <v/>
      </c>
      <c r="BC85" s="52" t="str">
        <f t="shared" si="481"/>
        <v/>
      </c>
      <c r="BD85" s="52" t="str">
        <f t="shared" si="481"/>
        <v/>
      </c>
      <c r="BE85" s="52" t="str">
        <f t="shared" si="481"/>
        <v/>
      </c>
      <c r="BF85" s="52" t="str">
        <f t="shared" si="481"/>
        <v/>
      </c>
      <c r="BG85" s="52" t="str">
        <f t="shared" si="481"/>
        <v/>
      </c>
      <c r="BH85" s="52" t="str">
        <f t="shared" si="481"/>
        <v/>
      </c>
      <c r="BI85" s="52" t="str">
        <f t="shared" si="481"/>
        <v/>
      </c>
      <c r="BJ85" s="52" t="str">
        <f t="shared" si="481"/>
        <v/>
      </c>
      <c r="BK85" s="52" t="str">
        <f t="shared" si="481"/>
        <v/>
      </c>
      <c r="BL85" s="52" t="str">
        <f t="shared" si="481"/>
        <v/>
      </c>
      <c r="BM85" s="52" t="str">
        <f t="shared" si="481"/>
        <v/>
      </c>
      <c r="BN85" s="52" t="str">
        <f t="shared" si="481"/>
        <v/>
      </c>
      <c r="BO85" s="52" t="str">
        <f t="shared" si="481"/>
        <v/>
      </c>
      <c r="BP85" s="52" t="str">
        <f t="shared" si="481"/>
        <v/>
      </c>
      <c r="BQ85" s="52" t="str">
        <f t="shared" si="481"/>
        <v/>
      </c>
      <c r="BR85" s="52" t="str">
        <f t="shared" si="481"/>
        <v/>
      </c>
      <c r="BS85" s="52" t="str">
        <f t="shared" si="481"/>
        <v/>
      </c>
      <c r="BT85" s="52" t="str">
        <f t="shared" si="481"/>
        <v/>
      </c>
      <c r="BU85" s="52" t="str">
        <f t="shared" si="481"/>
        <v/>
      </c>
      <c r="BV85" s="52" t="str">
        <f t="shared" si="481"/>
        <v/>
      </c>
      <c r="BW85" s="52" t="str">
        <f t="shared" si="481"/>
        <v/>
      </c>
      <c r="BX85" s="52" t="str">
        <f t="shared" si="481"/>
        <v/>
      </c>
      <c r="BY85" s="52" t="str">
        <f t="shared" si="481"/>
        <v/>
      </c>
      <c r="BZ85" s="52" t="str">
        <f t="shared" si="481"/>
        <v/>
      </c>
      <c r="CA85" s="52" t="str">
        <f t="shared" si="481"/>
        <v/>
      </c>
      <c r="CB85" s="52" t="str">
        <f t="shared" si="481"/>
        <v/>
      </c>
      <c r="CC85" s="52" t="str">
        <f t="shared" si="481"/>
        <v/>
      </c>
      <c r="CD85" s="52" t="str">
        <f t="shared" si="481"/>
        <v/>
      </c>
      <c r="CE85" s="52" t="str">
        <f t="shared" si="481"/>
        <v/>
      </c>
      <c r="CF85" s="52" t="str">
        <f t="shared" si="481"/>
        <v/>
      </c>
      <c r="CG85" s="52" t="str">
        <f t="shared" si="481"/>
        <v/>
      </c>
      <c r="CH85" s="52" t="str">
        <f t="shared" si="481"/>
        <v/>
      </c>
      <c r="CI85" s="52" t="str">
        <f t="shared" si="481"/>
        <v/>
      </c>
      <c r="CJ85" s="52" t="str">
        <f t="shared" si="481"/>
        <v/>
      </c>
      <c r="CK85" s="52" t="str">
        <f t="shared" si="481"/>
        <v/>
      </c>
      <c r="CL85" s="52" t="str">
        <f t="shared" si="481"/>
        <v/>
      </c>
      <c r="CM85" s="52" t="str">
        <f t="shared" si="481"/>
        <v/>
      </c>
      <c r="CN85" s="52" t="str">
        <f t="shared" si="481"/>
        <v/>
      </c>
      <c r="CO85" s="52" t="str">
        <f t="shared" si="481"/>
        <v/>
      </c>
      <c r="CP85" s="52" t="str">
        <f t="shared" si="481"/>
        <v/>
      </c>
      <c r="CQ85" s="52" t="str">
        <f t="shared" si="481"/>
        <v/>
      </c>
      <c r="CR85" s="52" t="str">
        <f t="shared" si="481"/>
        <v/>
      </c>
      <c r="CS85" s="52" t="str">
        <f t="shared" si="481"/>
        <v/>
      </c>
      <c r="CT85" s="52" t="str">
        <f t="shared" si="481"/>
        <v/>
      </c>
      <c r="CU85" s="52" t="str">
        <f t="shared" si="481"/>
        <v/>
      </c>
      <c r="CV85" s="52" t="str">
        <f t="shared" si="481"/>
        <v/>
      </c>
      <c r="CW85" s="52" t="str">
        <f t="shared" si="481"/>
        <v/>
      </c>
      <c r="CX85" s="52" t="str">
        <f t="shared" si="481"/>
        <v/>
      </c>
      <c r="CY85" s="52" t="str">
        <f t="shared" si="481"/>
        <v/>
      </c>
      <c r="CZ85" s="52" t="str">
        <f t="shared" si="481"/>
        <v/>
      </c>
      <c r="DA85" s="52" t="str">
        <f t="shared" si="481"/>
        <v/>
      </c>
      <c r="DB85" s="52" t="str">
        <f t="shared" si="481"/>
        <v/>
      </c>
      <c r="DC85" s="52" t="str">
        <f t="shared" si="480"/>
        <v/>
      </c>
      <c r="DD85" s="52" t="str">
        <f t="shared" si="480"/>
        <v/>
      </c>
      <c r="DE85" s="52" t="str">
        <f t="shared" si="480"/>
        <v/>
      </c>
      <c r="DF85" s="52" t="str">
        <f t="shared" si="480"/>
        <v/>
      </c>
      <c r="DG85" s="52" t="str">
        <f t="shared" si="480"/>
        <v/>
      </c>
      <c r="DH85" s="52" t="str">
        <f t="shared" si="480"/>
        <v/>
      </c>
      <c r="DI85" s="52" t="str">
        <f t="shared" si="480"/>
        <v/>
      </c>
      <c r="DJ85" s="52" t="str">
        <f t="shared" si="480"/>
        <v/>
      </c>
      <c r="DK85" s="52" t="str">
        <f t="shared" si="480"/>
        <v/>
      </c>
      <c r="DL85" s="52" t="str">
        <f t="shared" si="480"/>
        <v/>
      </c>
      <c r="DM85" s="52" t="str">
        <f t="shared" si="480"/>
        <v/>
      </c>
      <c r="DN85" s="52" t="str">
        <f t="shared" si="480"/>
        <v/>
      </c>
      <c r="DO85" s="52" t="str">
        <f t="shared" si="480"/>
        <v/>
      </c>
      <c r="DP85" s="52" t="str">
        <f t="shared" si="480"/>
        <v/>
      </c>
      <c r="DQ85" s="52" t="str">
        <f t="shared" si="480"/>
        <v/>
      </c>
      <c r="DR85" s="52" t="str">
        <f t="shared" si="480"/>
        <v/>
      </c>
      <c r="DS85" s="179" t="e">
        <f t="shared" si="372"/>
        <v>#N/A</v>
      </c>
      <c r="DT85" s="179" t="e">
        <f t="shared" si="373"/>
        <v>#N/A</v>
      </c>
      <c r="DU85" s="179" t="e">
        <f t="shared" si="374"/>
        <v>#N/A</v>
      </c>
      <c r="DV85" s="179" t="e">
        <f t="shared" si="375"/>
        <v>#N/A</v>
      </c>
      <c r="DW85" s="179" t="e">
        <f t="shared" si="376"/>
        <v>#N/A</v>
      </c>
      <c r="DX85" s="179" t="e">
        <f t="shared" si="377"/>
        <v>#N/A</v>
      </c>
      <c r="DY85" s="179" t="e">
        <f t="shared" si="378"/>
        <v>#N/A</v>
      </c>
      <c r="DZ85" s="179" t="e">
        <f t="shared" si="379"/>
        <v>#N/A</v>
      </c>
      <c r="EA85" s="179" t="e">
        <f t="shared" si="380"/>
        <v>#N/A</v>
      </c>
      <c r="EB85" s="179" t="e">
        <f t="shared" si="381"/>
        <v>#N/A</v>
      </c>
      <c r="EC85" s="179" t="e">
        <f t="shared" si="382"/>
        <v>#N/A</v>
      </c>
      <c r="ED85" s="179" t="e">
        <f t="shared" si="383"/>
        <v>#N/A</v>
      </c>
      <c r="EE85" s="179" t="e">
        <f t="shared" si="384"/>
        <v>#N/A</v>
      </c>
      <c r="EF85" s="179" t="e">
        <f t="shared" si="385"/>
        <v>#N/A</v>
      </c>
      <c r="EG85" s="179" t="e">
        <f t="shared" si="386"/>
        <v>#N/A</v>
      </c>
      <c r="EH85" s="179" t="e">
        <f t="shared" si="387"/>
        <v>#N/A</v>
      </c>
      <c r="EI85" s="179" t="e">
        <f t="shared" si="388"/>
        <v>#N/A</v>
      </c>
      <c r="EJ85" s="179" t="e">
        <f t="shared" si="389"/>
        <v>#N/A</v>
      </c>
      <c r="EK85" s="179" t="e">
        <f t="shared" si="390"/>
        <v>#N/A</v>
      </c>
      <c r="EL85" s="179" t="e">
        <f t="shared" si="391"/>
        <v>#N/A</v>
      </c>
      <c r="EM85" s="179" t="e">
        <f t="shared" si="392"/>
        <v>#N/A</v>
      </c>
      <c r="EN85" s="179" t="e">
        <f t="shared" si="393"/>
        <v>#N/A</v>
      </c>
      <c r="EO85" s="179" t="e">
        <f t="shared" si="394"/>
        <v>#N/A</v>
      </c>
      <c r="EP85" s="179" t="e">
        <f t="shared" si="395"/>
        <v>#N/A</v>
      </c>
      <c r="EQ85" s="179" t="e">
        <f t="shared" si="396"/>
        <v>#N/A</v>
      </c>
      <c r="ER85" s="179" t="e">
        <f t="shared" si="397"/>
        <v>#N/A</v>
      </c>
      <c r="ES85" s="179" t="e">
        <f t="shared" si="398"/>
        <v>#N/A</v>
      </c>
      <c r="ET85" s="179" t="e">
        <f t="shared" si="399"/>
        <v>#N/A</v>
      </c>
      <c r="EU85" s="179" t="e">
        <f t="shared" si="400"/>
        <v>#N/A</v>
      </c>
      <c r="EV85" s="179" t="e">
        <f t="shared" si="401"/>
        <v>#N/A</v>
      </c>
      <c r="EW85" s="179" t="e">
        <f t="shared" si="402"/>
        <v>#N/A</v>
      </c>
      <c r="EX85" s="179" t="e">
        <f t="shared" si="403"/>
        <v>#N/A</v>
      </c>
      <c r="EY85" s="179" t="e">
        <f t="shared" si="404"/>
        <v>#N/A</v>
      </c>
      <c r="EZ85" s="179" t="e">
        <f t="shared" si="405"/>
        <v>#N/A</v>
      </c>
      <c r="FA85" s="179" t="e">
        <f t="shared" si="406"/>
        <v>#N/A</v>
      </c>
      <c r="FB85" s="179" t="e">
        <f t="shared" si="407"/>
        <v>#N/A</v>
      </c>
      <c r="FC85" s="179" t="e">
        <f t="shared" si="408"/>
        <v>#N/A</v>
      </c>
      <c r="FD85" s="179" t="e">
        <f t="shared" si="409"/>
        <v>#N/A</v>
      </c>
      <c r="FE85" s="179" t="e">
        <f t="shared" si="410"/>
        <v>#N/A</v>
      </c>
      <c r="FF85" s="179" t="e">
        <f t="shared" si="411"/>
        <v>#N/A</v>
      </c>
      <c r="FG85" s="179" t="e">
        <f t="shared" si="412"/>
        <v>#N/A</v>
      </c>
      <c r="FH85" s="179" t="e">
        <f t="shared" si="413"/>
        <v>#N/A</v>
      </c>
      <c r="FI85" s="179" t="e">
        <f t="shared" si="414"/>
        <v>#N/A</v>
      </c>
      <c r="FJ85" s="179" t="e">
        <f t="shared" si="415"/>
        <v>#N/A</v>
      </c>
      <c r="FK85" s="179" t="e">
        <f t="shared" si="416"/>
        <v>#N/A</v>
      </c>
      <c r="FL85" s="179" t="e">
        <f t="shared" si="417"/>
        <v>#N/A</v>
      </c>
      <c r="FM85" s="179" t="e">
        <f t="shared" si="418"/>
        <v>#N/A</v>
      </c>
      <c r="FN85" s="179" t="e">
        <f t="shared" si="419"/>
        <v>#N/A</v>
      </c>
      <c r="FO85" s="179" t="e">
        <f t="shared" si="420"/>
        <v>#N/A</v>
      </c>
      <c r="FP85" s="179" t="e">
        <f t="shared" si="421"/>
        <v>#N/A</v>
      </c>
      <c r="FQ85" s="179" t="e">
        <f t="shared" si="422"/>
        <v>#N/A</v>
      </c>
      <c r="FR85" s="179" t="e">
        <f t="shared" si="423"/>
        <v>#N/A</v>
      </c>
      <c r="FS85" s="179" t="e">
        <f t="shared" si="424"/>
        <v>#N/A</v>
      </c>
      <c r="FT85" s="179" t="e">
        <f t="shared" si="425"/>
        <v>#N/A</v>
      </c>
      <c r="FU85" s="179" t="e">
        <f t="shared" si="426"/>
        <v>#N/A</v>
      </c>
      <c r="FV85" s="179" t="e">
        <f t="shared" si="427"/>
        <v>#N/A</v>
      </c>
      <c r="FW85" s="179" t="e">
        <f t="shared" si="428"/>
        <v>#N/A</v>
      </c>
      <c r="FX85" s="179" t="e">
        <f t="shared" si="429"/>
        <v>#N/A</v>
      </c>
      <c r="FY85" s="179" t="e">
        <f t="shared" si="430"/>
        <v>#N/A</v>
      </c>
      <c r="FZ85" s="179" t="e">
        <f t="shared" si="431"/>
        <v>#N/A</v>
      </c>
      <c r="GA85" s="179" t="e">
        <f t="shared" si="432"/>
        <v>#N/A</v>
      </c>
      <c r="GB85" s="179" t="e">
        <f t="shared" si="433"/>
        <v>#N/A</v>
      </c>
      <c r="GC85" s="179" t="e">
        <f t="shared" si="434"/>
        <v>#N/A</v>
      </c>
      <c r="GD85" s="179" t="e">
        <f t="shared" si="435"/>
        <v>#N/A</v>
      </c>
      <c r="GE85" s="179" t="e">
        <f t="shared" si="436"/>
        <v>#N/A</v>
      </c>
      <c r="GF85" s="179" t="e">
        <f t="shared" si="437"/>
        <v>#N/A</v>
      </c>
      <c r="GG85" s="179" t="e">
        <f t="shared" si="438"/>
        <v>#N/A</v>
      </c>
      <c r="GH85" s="179" t="e">
        <f t="shared" si="439"/>
        <v>#N/A</v>
      </c>
      <c r="GI85" s="179" t="e">
        <f t="shared" si="440"/>
        <v>#N/A</v>
      </c>
      <c r="GJ85" s="179" t="e">
        <f t="shared" si="441"/>
        <v>#N/A</v>
      </c>
      <c r="GK85" s="179" t="e">
        <f t="shared" si="442"/>
        <v>#N/A</v>
      </c>
      <c r="GL85" s="179" t="e">
        <f t="shared" si="443"/>
        <v>#N/A</v>
      </c>
      <c r="GM85" s="179" t="e">
        <f t="shared" si="444"/>
        <v>#N/A</v>
      </c>
      <c r="GN85" s="179" t="e">
        <f t="shared" si="445"/>
        <v>#N/A</v>
      </c>
      <c r="GO85" s="179" t="e">
        <f t="shared" si="446"/>
        <v>#N/A</v>
      </c>
      <c r="GP85" s="179" t="e">
        <f t="shared" si="447"/>
        <v>#N/A</v>
      </c>
      <c r="GQ85" s="179" t="e">
        <f t="shared" si="448"/>
        <v>#N/A</v>
      </c>
      <c r="GR85" s="179" t="e">
        <f t="shared" si="449"/>
        <v>#N/A</v>
      </c>
      <c r="GS85" s="179" t="e">
        <f t="shared" si="450"/>
        <v>#N/A</v>
      </c>
      <c r="GT85" s="179" t="e">
        <f t="shared" si="451"/>
        <v>#N/A</v>
      </c>
      <c r="GU85" s="179" t="e">
        <f t="shared" si="452"/>
        <v>#N/A</v>
      </c>
      <c r="GV85" s="179" t="e">
        <f t="shared" si="453"/>
        <v>#N/A</v>
      </c>
      <c r="GW85" s="179" t="e">
        <f t="shared" si="454"/>
        <v>#N/A</v>
      </c>
      <c r="GX85" s="179" t="e">
        <f t="shared" si="455"/>
        <v>#N/A</v>
      </c>
      <c r="GY85" s="179" t="e">
        <f t="shared" si="456"/>
        <v>#N/A</v>
      </c>
      <c r="GZ85" s="179" t="e">
        <f t="shared" si="457"/>
        <v>#N/A</v>
      </c>
      <c r="HA85" s="179" t="e">
        <f t="shared" si="458"/>
        <v>#N/A</v>
      </c>
      <c r="HB85" s="179" t="e">
        <f t="shared" si="459"/>
        <v>#N/A</v>
      </c>
      <c r="HC85" s="179" t="e">
        <f t="shared" si="460"/>
        <v>#N/A</v>
      </c>
      <c r="HD85" s="179" t="e">
        <f t="shared" si="461"/>
        <v>#N/A</v>
      </c>
      <c r="HE85" s="179" t="e">
        <f t="shared" si="462"/>
        <v>#N/A</v>
      </c>
      <c r="HF85" s="179" t="e">
        <f t="shared" si="463"/>
        <v>#N/A</v>
      </c>
      <c r="HG85" s="179" t="e">
        <f t="shared" si="464"/>
        <v>#N/A</v>
      </c>
      <c r="HH85" s="179" t="e">
        <f t="shared" si="465"/>
        <v>#N/A</v>
      </c>
      <c r="HI85" s="179" t="e">
        <f t="shared" si="466"/>
        <v>#N/A</v>
      </c>
      <c r="HJ85" s="179" t="e">
        <f t="shared" si="467"/>
        <v>#N/A</v>
      </c>
      <c r="HK85" s="179" t="e">
        <f t="shared" si="468"/>
        <v>#N/A</v>
      </c>
      <c r="HL85" s="179" t="e">
        <f t="shared" si="469"/>
        <v>#N/A</v>
      </c>
      <c r="HM85" s="179" t="e">
        <f t="shared" si="470"/>
        <v>#N/A</v>
      </c>
      <c r="HN85" s="179" t="e">
        <f t="shared" si="471"/>
        <v>#N/A</v>
      </c>
      <c r="HO85" s="179" t="e">
        <f t="shared" si="472"/>
        <v>#N/A</v>
      </c>
    </row>
    <row r="86" spans="1:223" hidden="1" x14ac:dyDescent="0.25">
      <c r="A86" s="4">
        <v>83</v>
      </c>
      <c r="B86" s="103"/>
      <c r="C86" s="103"/>
      <c r="D86" s="103"/>
      <c r="E86" s="38" t="str">
        <f t="shared" si="361"/>
        <v/>
      </c>
      <c r="F86" s="38" t="str">
        <f t="shared" si="362"/>
        <v/>
      </c>
      <c r="G86" s="81" t="str">
        <f t="shared" si="363"/>
        <v/>
      </c>
      <c r="H86" s="24"/>
      <c r="I86" s="61"/>
      <c r="J86" s="82" t="str">
        <f>IF(AND(B86&gt;0,C86&gt;0,D86&gt;0,NOT(ISBLANK(H86))),(D86-B86)*VLOOKUP(H86,VLookups!$A$2:$B$8,2,FALSE),"")</f>
        <v/>
      </c>
      <c r="K86" s="83" t="str">
        <f t="shared" si="364"/>
        <v/>
      </c>
      <c r="L86" s="103"/>
      <c r="M86" s="34" t="str">
        <f>IF(AND(L86&gt;0,C86&gt;0,J86&gt;0,NOT(ISBLANK(H86))),ABS(VLOOKUP($L$1,VLookups!$A$38:$B$39,2,FALSE)-_xlfn.NORM.DIST(L86,G86,J86,TRUE)),"")</f>
        <v/>
      </c>
      <c r="N86" s="102" t="str">
        <f>IF(AND($B86&gt;0,$C86&gt;0,$D86&gt;0,NOT(ISBLANK($H86))),_xlfn.NORM.INV(ABS(VLOOKUP($L$1,VLookups!$A$38:$B$39,2,FALSE)-N$3),$G86,$J86),"")</f>
        <v/>
      </c>
      <c r="O86" s="101" t="str">
        <f>IF(AND($B86&gt;0,$C86&gt;0,$D86&gt;0,NOT(ISBLANK($H86))),_xlfn.NORM.INV(ABS(VLOOKUP($L$1,VLookups!$A$38:$B$39,2,FALSE)-O$3),$G86,$J86),"")</f>
        <v/>
      </c>
      <c r="P86" s="102" t="str">
        <f>IF(AND($B86&gt;0,$C86&gt;0,$D86&gt;0,NOT(ISBLANK($H86))),_xlfn.NORM.INV(ABS(VLOOKUP($L$1,VLookups!$A$38:$B$39,2,FALSE)-P$3),$G86,$J86),"")</f>
        <v/>
      </c>
      <c r="Q86" s="101" t="str">
        <f>IF(AND($B86&gt;0,$C86&gt;0,$D86&gt;0,NOT(ISBLANK($H86))),_xlfn.NORM.INV(ABS(VLOOKUP($L$1,VLookups!$A$38:$B$39,2,FALSE)-Q$3),$G86,$J86),"")</f>
        <v/>
      </c>
      <c r="R86" s="102" t="str">
        <f>IF(AND($B86&gt;0,$C86&gt;0,$D86&gt;0,NOT(ISBLANK($H86))),_xlfn.NORM.INV(ABS(VLOOKUP($L$1,VLookups!$A$38:$B$39,2,FALSE)-R$3),$G86,$J86),"")</f>
        <v/>
      </c>
      <c r="S86" s="101" t="str">
        <f>IF(AND($B86&gt;0,$C86&gt;0,$D86&gt;0,NOT(ISBLANK($H86))),_xlfn.NORM.INV(ABS(VLOOKUP($L$1,VLookups!$A$38:$B$39,2,FALSE)-S$3),$G86,$J86),"")</f>
        <v/>
      </c>
      <c r="T86" s="5"/>
      <c r="U86" s="178" t="str">
        <f t="shared" si="365"/>
        <v/>
      </c>
      <c r="V86" s="52" t="str">
        <f t="shared" si="478"/>
        <v/>
      </c>
      <c r="W86" s="52" t="str">
        <f t="shared" si="478"/>
        <v/>
      </c>
      <c r="X86" s="52" t="str">
        <f t="shared" si="478"/>
        <v/>
      </c>
      <c r="Y86" s="52" t="str">
        <f t="shared" si="478"/>
        <v/>
      </c>
      <c r="Z86" s="52" t="str">
        <f t="shared" si="478"/>
        <v/>
      </c>
      <c r="AA86" s="52" t="str">
        <f t="shared" si="478"/>
        <v/>
      </c>
      <c r="AB86" s="52" t="str">
        <f t="shared" si="478"/>
        <v/>
      </c>
      <c r="AC86" s="52" t="str">
        <f t="shared" si="478"/>
        <v/>
      </c>
      <c r="AD86" s="52" t="str">
        <f t="shared" si="478"/>
        <v/>
      </c>
      <c r="AE86" s="52" t="str">
        <f t="shared" si="478"/>
        <v/>
      </c>
      <c r="AF86" s="52" t="str">
        <f t="shared" si="478"/>
        <v/>
      </c>
      <c r="AG86" s="52" t="str">
        <f t="shared" si="478"/>
        <v/>
      </c>
      <c r="AH86" s="52" t="str">
        <f t="shared" si="478"/>
        <v/>
      </c>
      <c r="AI86" s="52" t="str">
        <f t="shared" si="478"/>
        <v/>
      </c>
      <c r="AJ86" s="52" t="str">
        <f t="shared" si="478"/>
        <v/>
      </c>
      <c r="AK86" s="52" t="str">
        <f t="shared" si="478"/>
        <v/>
      </c>
      <c r="AL86" s="52" t="str">
        <f t="shared" si="478"/>
        <v/>
      </c>
      <c r="AM86" s="52" t="str">
        <f t="shared" si="478"/>
        <v/>
      </c>
      <c r="AN86" s="52" t="str">
        <f t="shared" si="478"/>
        <v/>
      </c>
      <c r="AO86" s="52" t="str">
        <f t="shared" si="478"/>
        <v/>
      </c>
      <c r="AP86" s="52" t="str">
        <f t="shared" si="367"/>
        <v/>
      </c>
      <c r="AQ86" s="52" t="str">
        <f t="shared" si="481"/>
        <v/>
      </c>
      <c r="AR86" s="52" t="str">
        <f t="shared" si="481"/>
        <v/>
      </c>
      <c r="AS86" s="52" t="str">
        <f t="shared" si="481"/>
        <v/>
      </c>
      <c r="AT86" s="52" t="str">
        <f t="shared" si="481"/>
        <v/>
      </c>
      <c r="AU86" s="52" t="str">
        <f t="shared" si="481"/>
        <v/>
      </c>
      <c r="AV86" s="52" t="str">
        <f t="shared" si="481"/>
        <v/>
      </c>
      <c r="AW86" s="52" t="str">
        <f t="shared" si="481"/>
        <v/>
      </c>
      <c r="AX86" s="52" t="str">
        <f t="shared" si="481"/>
        <v/>
      </c>
      <c r="AY86" s="52" t="str">
        <f t="shared" si="481"/>
        <v/>
      </c>
      <c r="AZ86" s="52" t="str">
        <f t="shared" si="481"/>
        <v/>
      </c>
      <c r="BA86" s="52" t="str">
        <f t="shared" si="481"/>
        <v/>
      </c>
      <c r="BB86" s="52" t="str">
        <f t="shared" si="481"/>
        <v/>
      </c>
      <c r="BC86" s="52" t="str">
        <f t="shared" si="481"/>
        <v/>
      </c>
      <c r="BD86" s="52" t="str">
        <f t="shared" si="481"/>
        <v/>
      </c>
      <c r="BE86" s="52" t="str">
        <f t="shared" si="481"/>
        <v/>
      </c>
      <c r="BF86" s="52" t="str">
        <f t="shared" si="481"/>
        <v/>
      </c>
      <c r="BG86" s="52" t="str">
        <f t="shared" si="481"/>
        <v/>
      </c>
      <c r="BH86" s="52" t="str">
        <f t="shared" si="481"/>
        <v/>
      </c>
      <c r="BI86" s="52" t="str">
        <f t="shared" si="481"/>
        <v/>
      </c>
      <c r="BJ86" s="52" t="str">
        <f t="shared" si="481"/>
        <v/>
      </c>
      <c r="BK86" s="52" t="str">
        <f t="shared" si="481"/>
        <v/>
      </c>
      <c r="BL86" s="52" t="str">
        <f t="shared" si="481"/>
        <v/>
      </c>
      <c r="BM86" s="52" t="str">
        <f t="shared" si="481"/>
        <v/>
      </c>
      <c r="BN86" s="52" t="str">
        <f t="shared" si="481"/>
        <v/>
      </c>
      <c r="BO86" s="52" t="str">
        <f t="shared" si="481"/>
        <v/>
      </c>
      <c r="BP86" s="52" t="str">
        <f t="shared" si="481"/>
        <v/>
      </c>
      <c r="BQ86" s="52" t="str">
        <f t="shared" si="481"/>
        <v/>
      </c>
      <c r="BR86" s="52" t="str">
        <f t="shared" si="481"/>
        <v/>
      </c>
      <c r="BS86" s="52" t="str">
        <f t="shared" si="481"/>
        <v/>
      </c>
      <c r="BT86" s="52" t="str">
        <f t="shared" si="481"/>
        <v/>
      </c>
      <c r="BU86" s="52" t="str">
        <f t="shared" si="481"/>
        <v/>
      </c>
      <c r="BV86" s="52" t="str">
        <f t="shared" si="481"/>
        <v/>
      </c>
      <c r="BW86" s="52" t="str">
        <f t="shared" si="481"/>
        <v/>
      </c>
      <c r="BX86" s="52" t="str">
        <f t="shared" si="481"/>
        <v/>
      </c>
      <c r="BY86" s="52" t="str">
        <f t="shared" si="481"/>
        <v/>
      </c>
      <c r="BZ86" s="52" t="str">
        <f t="shared" si="481"/>
        <v/>
      </c>
      <c r="CA86" s="52" t="str">
        <f t="shared" si="481"/>
        <v/>
      </c>
      <c r="CB86" s="52" t="str">
        <f t="shared" si="481"/>
        <v/>
      </c>
      <c r="CC86" s="52" t="str">
        <f t="shared" si="481"/>
        <v/>
      </c>
      <c r="CD86" s="52" t="str">
        <f t="shared" si="481"/>
        <v/>
      </c>
      <c r="CE86" s="52" t="str">
        <f t="shared" si="481"/>
        <v/>
      </c>
      <c r="CF86" s="52" t="str">
        <f t="shared" si="481"/>
        <v/>
      </c>
      <c r="CG86" s="52" t="str">
        <f t="shared" si="481"/>
        <v/>
      </c>
      <c r="CH86" s="52" t="str">
        <f t="shared" si="481"/>
        <v/>
      </c>
      <c r="CI86" s="52" t="str">
        <f t="shared" si="481"/>
        <v/>
      </c>
      <c r="CJ86" s="52" t="str">
        <f t="shared" si="481"/>
        <v/>
      </c>
      <c r="CK86" s="52" t="str">
        <f t="shared" si="481"/>
        <v/>
      </c>
      <c r="CL86" s="52" t="str">
        <f t="shared" si="481"/>
        <v/>
      </c>
      <c r="CM86" s="52" t="str">
        <f t="shared" si="481"/>
        <v/>
      </c>
      <c r="CN86" s="52" t="str">
        <f t="shared" si="481"/>
        <v/>
      </c>
      <c r="CO86" s="52" t="str">
        <f t="shared" si="481"/>
        <v/>
      </c>
      <c r="CP86" s="52" t="str">
        <f t="shared" si="481"/>
        <v/>
      </c>
      <c r="CQ86" s="52" t="str">
        <f t="shared" si="481"/>
        <v/>
      </c>
      <c r="CR86" s="52" t="str">
        <f t="shared" si="481"/>
        <v/>
      </c>
      <c r="CS86" s="52" t="str">
        <f t="shared" si="481"/>
        <v/>
      </c>
      <c r="CT86" s="52" t="str">
        <f t="shared" si="481"/>
        <v/>
      </c>
      <c r="CU86" s="52" t="str">
        <f t="shared" si="481"/>
        <v/>
      </c>
      <c r="CV86" s="52" t="str">
        <f t="shared" si="481"/>
        <v/>
      </c>
      <c r="CW86" s="52" t="str">
        <f t="shared" si="481"/>
        <v/>
      </c>
      <c r="CX86" s="52" t="str">
        <f t="shared" si="481"/>
        <v/>
      </c>
      <c r="CY86" s="52" t="str">
        <f t="shared" si="481"/>
        <v/>
      </c>
      <c r="CZ86" s="52" t="str">
        <f t="shared" si="481"/>
        <v/>
      </c>
      <c r="DA86" s="52" t="str">
        <f t="shared" si="481"/>
        <v/>
      </c>
      <c r="DB86" s="52" t="str">
        <f t="shared" si="481"/>
        <v/>
      </c>
      <c r="DC86" s="52" t="str">
        <f t="shared" si="480"/>
        <v/>
      </c>
      <c r="DD86" s="52" t="str">
        <f t="shared" si="480"/>
        <v/>
      </c>
      <c r="DE86" s="52" t="str">
        <f t="shared" si="480"/>
        <v/>
      </c>
      <c r="DF86" s="52" t="str">
        <f t="shared" si="480"/>
        <v/>
      </c>
      <c r="DG86" s="52" t="str">
        <f t="shared" si="480"/>
        <v/>
      </c>
      <c r="DH86" s="52" t="str">
        <f t="shared" si="480"/>
        <v/>
      </c>
      <c r="DI86" s="52" t="str">
        <f t="shared" si="480"/>
        <v/>
      </c>
      <c r="DJ86" s="52" t="str">
        <f t="shared" si="480"/>
        <v/>
      </c>
      <c r="DK86" s="52" t="str">
        <f t="shared" si="480"/>
        <v/>
      </c>
      <c r="DL86" s="52" t="str">
        <f t="shared" si="480"/>
        <v/>
      </c>
      <c r="DM86" s="52" t="str">
        <f t="shared" si="480"/>
        <v/>
      </c>
      <c r="DN86" s="52" t="str">
        <f t="shared" si="480"/>
        <v/>
      </c>
      <c r="DO86" s="52" t="str">
        <f t="shared" si="480"/>
        <v/>
      </c>
      <c r="DP86" s="52" t="str">
        <f t="shared" si="480"/>
        <v/>
      </c>
      <c r="DQ86" s="52" t="str">
        <f t="shared" si="480"/>
        <v/>
      </c>
      <c r="DR86" s="52" t="str">
        <f t="shared" si="480"/>
        <v/>
      </c>
      <c r="DS86" s="179" t="e">
        <f t="shared" si="372"/>
        <v>#N/A</v>
      </c>
      <c r="DT86" s="179" t="e">
        <f t="shared" si="373"/>
        <v>#N/A</v>
      </c>
      <c r="DU86" s="179" t="e">
        <f t="shared" si="374"/>
        <v>#N/A</v>
      </c>
      <c r="DV86" s="179" t="e">
        <f t="shared" si="375"/>
        <v>#N/A</v>
      </c>
      <c r="DW86" s="179" t="e">
        <f t="shared" si="376"/>
        <v>#N/A</v>
      </c>
      <c r="DX86" s="179" t="e">
        <f t="shared" si="377"/>
        <v>#N/A</v>
      </c>
      <c r="DY86" s="179" t="e">
        <f t="shared" si="378"/>
        <v>#N/A</v>
      </c>
      <c r="DZ86" s="179" t="e">
        <f t="shared" si="379"/>
        <v>#N/A</v>
      </c>
      <c r="EA86" s="179" t="e">
        <f t="shared" si="380"/>
        <v>#N/A</v>
      </c>
      <c r="EB86" s="179" t="e">
        <f t="shared" si="381"/>
        <v>#N/A</v>
      </c>
      <c r="EC86" s="179" t="e">
        <f t="shared" si="382"/>
        <v>#N/A</v>
      </c>
      <c r="ED86" s="179" t="e">
        <f t="shared" si="383"/>
        <v>#N/A</v>
      </c>
      <c r="EE86" s="179" t="e">
        <f t="shared" si="384"/>
        <v>#N/A</v>
      </c>
      <c r="EF86" s="179" t="e">
        <f t="shared" si="385"/>
        <v>#N/A</v>
      </c>
      <c r="EG86" s="179" t="e">
        <f t="shared" si="386"/>
        <v>#N/A</v>
      </c>
      <c r="EH86" s="179" t="e">
        <f t="shared" si="387"/>
        <v>#N/A</v>
      </c>
      <c r="EI86" s="179" t="e">
        <f t="shared" si="388"/>
        <v>#N/A</v>
      </c>
      <c r="EJ86" s="179" t="e">
        <f t="shared" si="389"/>
        <v>#N/A</v>
      </c>
      <c r="EK86" s="179" t="e">
        <f t="shared" si="390"/>
        <v>#N/A</v>
      </c>
      <c r="EL86" s="179" t="e">
        <f t="shared" si="391"/>
        <v>#N/A</v>
      </c>
      <c r="EM86" s="179" t="e">
        <f t="shared" si="392"/>
        <v>#N/A</v>
      </c>
      <c r="EN86" s="179" t="e">
        <f t="shared" si="393"/>
        <v>#N/A</v>
      </c>
      <c r="EO86" s="179" t="e">
        <f t="shared" si="394"/>
        <v>#N/A</v>
      </c>
      <c r="EP86" s="179" t="e">
        <f t="shared" si="395"/>
        <v>#N/A</v>
      </c>
      <c r="EQ86" s="179" t="e">
        <f t="shared" si="396"/>
        <v>#N/A</v>
      </c>
      <c r="ER86" s="179" t="e">
        <f t="shared" si="397"/>
        <v>#N/A</v>
      </c>
      <c r="ES86" s="179" t="e">
        <f t="shared" si="398"/>
        <v>#N/A</v>
      </c>
      <c r="ET86" s="179" t="e">
        <f t="shared" si="399"/>
        <v>#N/A</v>
      </c>
      <c r="EU86" s="179" t="e">
        <f t="shared" si="400"/>
        <v>#N/A</v>
      </c>
      <c r="EV86" s="179" t="e">
        <f t="shared" si="401"/>
        <v>#N/A</v>
      </c>
      <c r="EW86" s="179" t="e">
        <f t="shared" si="402"/>
        <v>#N/A</v>
      </c>
      <c r="EX86" s="179" t="e">
        <f t="shared" si="403"/>
        <v>#N/A</v>
      </c>
      <c r="EY86" s="179" t="e">
        <f t="shared" si="404"/>
        <v>#N/A</v>
      </c>
      <c r="EZ86" s="179" t="e">
        <f t="shared" si="405"/>
        <v>#N/A</v>
      </c>
      <c r="FA86" s="179" t="e">
        <f t="shared" si="406"/>
        <v>#N/A</v>
      </c>
      <c r="FB86" s="179" t="e">
        <f t="shared" si="407"/>
        <v>#N/A</v>
      </c>
      <c r="FC86" s="179" t="e">
        <f t="shared" si="408"/>
        <v>#N/A</v>
      </c>
      <c r="FD86" s="179" t="e">
        <f t="shared" si="409"/>
        <v>#N/A</v>
      </c>
      <c r="FE86" s="179" t="e">
        <f t="shared" si="410"/>
        <v>#N/A</v>
      </c>
      <c r="FF86" s="179" t="e">
        <f t="shared" si="411"/>
        <v>#N/A</v>
      </c>
      <c r="FG86" s="179" t="e">
        <f t="shared" si="412"/>
        <v>#N/A</v>
      </c>
      <c r="FH86" s="179" t="e">
        <f t="shared" si="413"/>
        <v>#N/A</v>
      </c>
      <c r="FI86" s="179" t="e">
        <f t="shared" si="414"/>
        <v>#N/A</v>
      </c>
      <c r="FJ86" s="179" t="e">
        <f t="shared" si="415"/>
        <v>#N/A</v>
      </c>
      <c r="FK86" s="179" t="e">
        <f t="shared" si="416"/>
        <v>#N/A</v>
      </c>
      <c r="FL86" s="179" t="e">
        <f t="shared" si="417"/>
        <v>#N/A</v>
      </c>
      <c r="FM86" s="179" t="e">
        <f t="shared" si="418"/>
        <v>#N/A</v>
      </c>
      <c r="FN86" s="179" t="e">
        <f t="shared" si="419"/>
        <v>#N/A</v>
      </c>
      <c r="FO86" s="179" t="e">
        <f t="shared" si="420"/>
        <v>#N/A</v>
      </c>
      <c r="FP86" s="179" t="e">
        <f t="shared" si="421"/>
        <v>#N/A</v>
      </c>
      <c r="FQ86" s="179" t="e">
        <f t="shared" si="422"/>
        <v>#N/A</v>
      </c>
      <c r="FR86" s="179" t="e">
        <f t="shared" si="423"/>
        <v>#N/A</v>
      </c>
      <c r="FS86" s="179" t="e">
        <f t="shared" si="424"/>
        <v>#N/A</v>
      </c>
      <c r="FT86" s="179" t="e">
        <f t="shared" si="425"/>
        <v>#N/A</v>
      </c>
      <c r="FU86" s="179" t="e">
        <f t="shared" si="426"/>
        <v>#N/A</v>
      </c>
      <c r="FV86" s="179" t="e">
        <f t="shared" si="427"/>
        <v>#N/A</v>
      </c>
      <c r="FW86" s="179" t="e">
        <f t="shared" si="428"/>
        <v>#N/A</v>
      </c>
      <c r="FX86" s="179" t="e">
        <f t="shared" si="429"/>
        <v>#N/A</v>
      </c>
      <c r="FY86" s="179" t="e">
        <f t="shared" si="430"/>
        <v>#N/A</v>
      </c>
      <c r="FZ86" s="179" t="e">
        <f t="shared" si="431"/>
        <v>#N/A</v>
      </c>
      <c r="GA86" s="179" t="e">
        <f t="shared" si="432"/>
        <v>#N/A</v>
      </c>
      <c r="GB86" s="179" t="e">
        <f t="shared" si="433"/>
        <v>#N/A</v>
      </c>
      <c r="GC86" s="179" t="e">
        <f t="shared" si="434"/>
        <v>#N/A</v>
      </c>
      <c r="GD86" s="179" t="e">
        <f t="shared" si="435"/>
        <v>#N/A</v>
      </c>
      <c r="GE86" s="179" t="e">
        <f t="shared" si="436"/>
        <v>#N/A</v>
      </c>
      <c r="GF86" s="179" t="e">
        <f t="shared" si="437"/>
        <v>#N/A</v>
      </c>
      <c r="GG86" s="179" t="e">
        <f t="shared" si="438"/>
        <v>#N/A</v>
      </c>
      <c r="GH86" s="179" t="e">
        <f t="shared" si="439"/>
        <v>#N/A</v>
      </c>
      <c r="GI86" s="179" t="e">
        <f t="shared" si="440"/>
        <v>#N/A</v>
      </c>
      <c r="GJ86" s="179" t="e">
        <f t="shared" si="441"/>
        <v>#N/A</v>
      </c>
      <c r="GK86" s="179" t="e">
        <f t="shared" si="442"/>
        <v>#N/A</v>
      </c>
      <c r="GL86" s="179" t="e">
        <f t="shared" si="443"/>
        <v>#N/A</v>
      </c>
      <c r="GM86" s="179" t="e">
        <f t="shared" si="444"/>
        <v>#N/A</v>
      </c>
      <c r="GN86" s="179" t="e">
        <f t="shared" si="445"/>
        <v>#N/A</v>
      </c>
      <c r="GO86" s="179" t="e">
        <f t="shared" si="446"/>
        <v>#N/A</v>
      </c>
      <c r="GP86" s="179" t="e">
        <f t="shared" si="447"/>
        <v>#N/A</v>
      </c>
      <c r="GQ86" s="179" t="e">
        <f t="shared" si="448"/>
        <v>#N/A</v>
      </c>
      <c r="GR86" s="179" t="e">
        <f t="shared" si="449"/>
        <v>#N/A</v>
      </c>
      <c r="GS86" s="179" t="e">
        <f t="shared" si="450"/>
        <v>#N/A</v>
      </c>
      <c r="GT86" s="179" t="e">
        <f t="shared" si="451"/>
        <v>#N/A</v>
      </c>
      <c r="GU86" s="179" t="e">
        <f t="shared" si="452"/>
        <v>#N/A</v>
      </c>
      <c r="GV86" s="179" t="e">
        <f t="shared" si="453"/>
        <v>#N/A</v>
      </c>
      <c r="GW86" s="179" t="e">
        <f t="shared" si="454"/>
        <v>#N/A</v>
      </c>
      <c r="GX86" s="179" t="e">
        <f t="shared" si="455"/>
        <v>#N/A</v>
      </c>
      <c r="GY86" s="179" t="e">
        <f t="shared" si="456"/>
        <v>#N/A</v>
      </c>
      <c r="GZ86" s="179" t="e">
        <f t="shared" si="457"/>
        <v>#N/A</v>
      </c>
      <c r="HA86" s="179" t="e">
        <f t="shared" si="458"/>
        <v>#N/A</v>
      </c>
      <c r="HB86" s="179" t="e">
        <f t="shared" si="459"/>
        <v>#N/A</v>
      </c>
      <c r="HC86" s="179" t="e">
        <f t="shared" si="460"/>
        <v>#N/A</v>
      </c>
      <c r="HD86" s="179" t="e">
        <f t="shared" si="461"/>
        <v>#N/A</v>
      </c>
      <c r="HE86" s="179" t="e">
        <f t="shared" si="462"/>
        <v>#N/A</v>
      </c>
      <c r="HF86" s="179" t="e">
        <f t="shared" si="463"/>
        <v>#N/A</v>
      </c>
      <c r="HG86" s="179" t="e">
        <f t="shared" si="464"/>
        <v>#N/A</v>
      </c>
      <c r="HH86" s="179" t="e">
        <f t="shared" si="465"/>
        <v>#N/A</v>
      </c>
      <c r="HI86" s="179" t="e">
        <f t="shared" si="466"/>
        <v>#N/A</v>
      </c>
      <c r="HJ86" s="179" t="e">
        <f t="shared" si="467"/>
        <v>#N/A</v>
      </c>
      <c r="HK86" s="179" t="e">
        <f t="shared" si="468"/>
        <v>#N/A</v>
      </c>
      <c r="HL86" s="179" t="e">
        <f t="shared" si="469"/>
        <v>#N/A</v>
      </c>
      <c r="HM86" s="179" t="e">
        <f t="shared" si="470"/>
        <v>#N/A</v>
      </c>
      <c r="HN86" s="179" t="e">
        <f t="shared" si="471"/>
        <v>#N/A</v>
      </c>
      <c r="HO86" s="179" t="e">
        <f t="shared" si="472"/>
        <v>#N/A</v>
      </c>
    </row>
    <row r="87" spans="1:223" hidden="1" x14ac:dyDescent="0.25">
      <c r="A87" s="4">
        <v>84</v>
      </c>
      <c r="B87" s="103"/>
      <c r="C87" s="103"/>
      <c r="D87" s="103"/>
      <c r="E87" s="38" t="str">
        <f t="shared" si="361"/>
        <v/>
      </c>
      <c r="F87" s="38" t="str">
        <f t="shared" si="362"/>
        <v/>
      </c>
      <c r="G87" s="81" t="str">
        <f t="shared" si="363"/>
        <v/>
      </c>
      <c r="H87" s="24"/>
      <c r="I87" s="61"/>
      <c r="J87" s="82" t="str">
        <f>IF(AND(B87&gt;0,C87&gt;0,D87&gt;0,NOT(ISBLANK(H87))),(D87-B87)*VLOOKUP(H87,VLookups!$A$2:$B$8,2,FALSE),"")</f>
        <v/>
      </c>
      <c r="K87" s="83" t="str">
        <f t="shared" si="364"/>
        <v/>
      </c>
      <c r="L87" s="103"/>
      <c r="M87" s="34" t="str">
        <f>IF(AND(L87&gt;0,C87&gt;0,J87&gt;0,NOT(ISBLANK(H87))),ABS(VLOOKUP($L$1,VLookups!$A$38:$B$39,2,FALSE)-_xlfn.NORM.DIST(L87,G87,J87,TRUE)),"")</f>
        <v/>
      </c>
      <c r="N87" s="102" t="str">
        <f>IF(AND($B87&gt;0,$C87&gt;0,$D87&gt;0,NOT(ISBLANK($H87))),_xlfn.NORM.INV(ABS(VLOOKUP($L$1,VLookups!$A$38:$B$39,2,FALSE)-N$3),$G87,$J87),"")</f>
        <v/>
      </c>
      <c r="O87" s="101" t="str">
        <f>IF(AND($B87&gt;0,$C87&gt;0,$D87&gt;0,NOT(ISBLANK($H87))),_xlfn.NORM.INV(ABS(VLOOKUP($L$1,VLookups!$A$38:$B$39,2,FALSE)-O$3),$G87,$J87),"")</f>
        <v/>
      </c>
      <c r="P87" s="102" t="str">
        <f>IF(AND($B87&gt;0,$C87&gt;0,$D87&gt;0,NOT(ISBLANK($H87))),_xlfn.NORM.INV(ABS(VLOOKUP($L$1,VLookups!$A$38:$B$39,2,FALSE)-P$3),$G87,$J87),"")</f>
        <v/>
      </c>
      <c r="Q87" s="101" t="str">
        <f>IF(AND($B87&gt;0,$C87&gt;0,$D87&gt;0,NOT(ISBLANK($H87))),_xlfn.NORM.INV(ABS(VLOOKUP($L$1,VLookups!$A$38:$B$39,2,FALSE)-Q$3),$G87,$J87),"")</f>
        <v/>
      </c>
      <c r="R87" s="102" t="str">
        <f>IF(AND($B87&gt;0,$C87&gt;0,$D87&gt;0,NOT(ISBLANK($H87))),_xlfn.NORM.INV(ABS(VLOOKUP($L$1,VLookups!$A$38:$B$39,2,FALSE)-R$3),$G87,$J87),"")</f>
        <v/>
      </c>
      <c r="S87" s="101" t="str">
        <f>IF(AND($B87&gt;0,$C87&gt;0,$D87&gt;0,NOT(ISBLANK($H87))),_xlfn.NORM.INV(ABS(VLOOKUP($L$1,VLookups!$A$38:$B$39,2,FALSE)-S$3),$G87,$J87),"")</f>
        <v/>
      </c>
      <c r="T87" s="5"/>
      <c r="U87" s="178" t="str">
        <f t="shared" si="365"/>
        <v/>
      </c>
      <c r="V87" s="52" t="str">
        <f t="shared" si="478"/>
        <v/>
      </c>
      <c r="W87" s="52" t="str">
        <f t="shared" si="478"/>
        <v/>
      </c>
      <c r="X87" s="52" t="str">
        <f t="shared" si="478"/>
        <v/>
      </c>
      <c r="Y87" s="52" t="str">
        <f t="shared" si="478"/>
        <v/>
      </c>
      <c r="Z87" s="52" t="str">
        <f t="shared" si="478"/>
        <v/>
      </c>
      <c r="AA87" s="52" t="str">
        <f t="shared" si="478"/>
        <v/>
      </c>
      <c r="AB87" s="52" t="str">
        <f t="shared" si="478"/>
        <v/>
      </c>
      <c r="AC87" s="52" t="str">
        <f t="shared" si="478"/>
        <v/>
      </c>
      <c r="AD87" s="52" t="str">
        <f t="shared" si="478"/>
        <v/>
      </c>
      <c r="AE87" s="52" t="str">
        <f t="shared" si="478"/>
        <v/>
      </c>
      <c r="AF87" s="52" t="str">
        <f t="shared" si="478"/>
        <v/>
      </c>
      <c r="AG87" s="52" t="str">
        <f t="shared" si="478"/>
        <v/>
      </c>
      <c r="AH87" s="52" t="str">
        <f t="shared" si="478"/>
        <v/>
      </c>
      <c r="AI87" s="52" t="str">
        <f t="shared" si="478"/>
        <v/>
      </c>
      <c r="AJ87" s="52" t="str">
        <f t="shared" si="478"/>
        <v/>
      </c>
      <c r="AK87" s="52" t="str">
        <f t="shared" si="478"/>
        <v/>
      </c>
      <c r="AL87" s="52" t="str">
        <f t="shared" si="478"/>
        <v/>
      </c>
      <c r="AM87" s="52" t="str">
        <f t="shared" si="478"/>
        <v/>
      </c>
      <c r="AN87" s="52" t="str">
        <f t="shared" si="478"/>
        <v/>
      </c>
      <c r="AO87" s="52" t="str">
        <f t="shared" si="478"/>
        <v/>
      </c>
      <c r="AP87" s="52" t="str">
        <f t="shared" si="367"/>
        <v/>
      </c>
      <c r="AQ87" s="52" t="str">
        <f t="shared" si="481"/>
        <v/>
      </c>
      <c r="AR87" s="52" t="str">
        <f t="shared" si="481"/>
        <v/>
      </c>
      <c r="AS87" s="52" t="str">
        <f t="shared" si="481"/>
        <v/>
      </c>
      <c r="AT87" s="52" t="str">
        <f t="shared" si="481"/>
        <v/>
      </c>
      <c r="AU87" s="52" t="str">
        <f t="shared" si="481"/>
        <v/>
      </c>
      <c r="AV87" s="52" t="str">
        <f t="shared" si="481"/>
        <v/>
      </c>
      <c r="AW87" s="52" t="str">
        <f t="shared" si="481"/>
        <v/>
      </c>
      <c r="AX87" s="52" t="str">
        <f t="shared" si="481"/>
        <v/>
      </c>
      <c r="AY87" s="52" t="str">
        <f t="shared" si="481"/>
        <v/>
      </c>
      <c r="AZ87" s="52" t="str">
        <f t="shared" si="481"/>
        <v/>
      </c>
      <c r="BA87" s="52" t="str">
        <f t="shared" si="481"/>
        <v/>
      </c>
      <c r="BB87" s="52" t="str">
        <f t="shared" si="481"/>
        <v/>
      </c>
      <c r="BC87" s="52" t="str">
        <f t="shared" si="481"/>
        <v/>
      </c>
      <c r="BD87" s="52" t="str">
        <f t="shared" si="481"/>
        <v/>
      </c>
      <c r="BE87" s="52" t="str">
        <f t="shared" si="481"/>
        <v/>
      </c>
      <c r="BF87" s="52" t="str">
        <f t="shared" si="481"/>
        <v/>
      </c>
      <c r="BG87" s="52" t="str">
        <f t="shared" si="481"/>
        <v/>
      </c>
      <c r="BH87" s="52" t="str">
        <f t="shared" si="481"/>
        <v/>
      </c>
      <c r="BI87" s="52" t="str">
        <f t="shared" si="481"/>
        <v/>
      </c>
      <c r="BJ87" s="52" t="str">
        <f t="shared" si="481"/>
        <v/>
      </c>
      <c r="BK87" s="52" t="str">
        <f t="shared" si="481"/>
        <v/>
      </c>
      <c r="BL87" s="52" t="str">
        <f t="shared" si="481"/>
        <v/>
      </c>
      <c r="BM87" s="52" t="str">
        <f t="shared" si="481"/>
        <v/>
      </c>
      <c r="BN87" s="52" t="str">
        <f t="shared" si="481"/>
        <v/>
      </c>
      <c r="BO87" s="52" t="str">
        <f t="shared" si="481"/>
        <v/>
      </c>
      <c r="BP87" s="52" t="str">
        <f t="shared" si="481"/>
        <v/>
      </c>
      <c r="BQ87" s="52" t="str">
        <f t="shared" si="481"/>
        <v/>
      </c>
      <c r="BR87" s="52" t="str">
        <f t="shared" si="481"/>
        <v/>
      </c>
      <c r="BS87" s="52" t="str">
        <f t="shared" si="481"/>
        <v/>
      </c>
      <c r="BT87" s="52" t="str">
        <f t="shared" si="481"/>
        <v/>
      </c>
      <c r="BU87" s="52" t="str">
        <f t="shared" si="481"/>
        <v/>
      </c>
      <c r="BV87" s="52" t="str">
        <f t="shared" si="481"/>
        <v/>
      </c>
      <c r="BW87" s="52" t="str">
        <f t="shared" si="481"/>
        <v/>
      </c>
      <c r="BX87" s="52" t="str">
        <f t="shared" si="481"/>
        <v/>
      </c>
      <c r="BY87" s="52" t="str">
        <f t="shared" si="481"/>
        <v/>
      </c>
      <c r="BZ87" s="52" t="str">
        <f t="shared" si="481"/>
        <v/>
      </c>
      <c r="CA87" s="52" t="str">
        <f t="shared" si="481"/>
        <v/>
      </c>
      <c r="CB87" s="52" t="str">
        <f t="shared" si="481"/>
        <v/>
      </c>
      <c r="CC87" s="52" t="str">
        <f t="shared" si="481"/>
        <v/>
      </c>
      <c r="CD87" s="52" t="str">
        <f t="shared" si="481"/>
        <v/>
      </c>
      <c r="CE87" s="52" t="str">
        <f t="shared" si="481"/>
        <v/>
      </c>
      <c r="CF87" s="52" t="str">
        <f t="shared" si="481"/>
        <v/>
      </c>
      <c r="CG87" s="52" t="str">
        <f t="shared" si="481"/>
        <v/>
      </c>
      <c r="CH87" s="52" t="str">
        <f t="shared" si="481"/>
        <v/>
      </c>
      <c r="CI87" s="52" t="str">
        <f t="shared" si="481"/>
        <v/>
      </c>
      <c r="CJ87" s="52" t="str">
        <f t="shared" si="481"/>
        <v/>
      </c>
      <c r="CK87" s="52" t="str">
        <f t="shared" si="481"/>
        <v/>
      </c>
      <c r="CL87" s="52" t="str">
        <f t="shared" si="481"/>
        <v/>
      </c>
      <c r="CM87" s="52" t="str">
        <f t="shared" si="481"/>
        <v/>
      </c>
      <c r="CN87" s="52" t="str">
        <f t="shared" si="481"/>
        <v/>
      </c>
      <c r="CO87" s="52" t="str">
        <f t="shared" si="481"/>
        <v/>
      </c>
      <c r="CP87" s="52" t="str">
        <f t="shared" si="481"/>
        <v/>
      </c>
      <c r="CQ87" s="52" t="str">
        <f t="shared" si="481"/>
        <v/>
      </c>
      <c r="CR87" s="52" t="str">
        <f t="shared" si="481"/>
        <v/>
      </c>
      <c r="CS87" s="52" t="str">
        <f t="shared" si="481"/>
        <v/>
      </c>
      <c r="CT87" s="52" t="str">
        <f t="shared" si="481"/>
        <v/>
      </c>
      <c r="CU87" s="52" t="str">
        <f t="shared" si="481"/>
        <v/>
      </c>
      <c r="CV87" s="52" t="str">
        <f t="shared" si="481"/>
        <v/>
      </c>
      <c r="CW87" s="52" t="str">
        <f t="shared" si="481"/>
        <v/>
      </c>
      <c r="CX87" s="52" t="str">
        <f t="shared" si="481"/>
        <v/>
      </c>
      <c r="CY87" s="52" t="str">
        <f t="shared" si="481"/>
        <v/>
      </c>
      <c r="CZ87" s="52" t="str">
        <f t="shared" si="481"/>
        <v/>
      </c>
      <c r="DA87" s="52" t="str">
        <f t="shared" si="481"/>
        <v/>
      </c>
      <c r="DB87" s="52" t="str">
        <f t="shared" si="481"/>
        <v/>
      </c>
      <c r="DC87" s="52" t="str">
        <f t="shared" si="480"/>
        <v/>
      </c>
      <c r="DD87" s="52" t="str">
        <f t="shared" si="480"/>
        <v/>
      </c>
      <c r="DE87" s="52" t="str">
        <f t="shared" si="480"/>
        <v/>
      </c>
      <c r="DF87" s="52" t="str">
        <f t="shared" si="480"/>
        <v/>
      </c>
      <c r="DG87" s="52" t="str">
        <f t="shared" si="480"/>
        <v/>
      </c>
      <c r="DH87" s="52" t="str">
        <f t="shared" si="480"/>
        <v/>
      </c>
      <c r="DI87" s="52" t="str">
        <f t="shared" si="480"/>
        <v/>
      </c>
      <c r="DJ87" s="52" t="str">
        <f t="shared" si="480"/>
        <v/>
      </c>
      <c r="DK87" s="52" t="str">
        <f t="shared" si="480"/>
        <v/>
      </c>
      <c r="DL87" s="52" t="str">
        <f t="shared" si="480"/>
        <v/>
      </c>
      <c r="DM87" s="52" t="str">
        <f t="shared" si="480"/>
        <v/>
      </c>
      <c r="DN87" s="52" t="str">
        <f t="shared" si="480"/>
        <v/>
      </c>
      <c r="DO87" s="52" t="str">
        <f t="shared" si="480"/>
        <v/>
      </c>
      <c r="DP87" s="52" t="str">
        <f t="shared" si="480"/>
        <v/>
      </c>
      <c r="DQ87" s="52" t="str">
        <f t="shared" si="480"/>
        <v/>
      </c>
      <c r="DR87" s="52" t="str">
        <f t="shared" si="480"/>
        <v/>
      </c>
      <c r="DS87" s="179" t="e">
        <f t="shared" si="372"/>
        <v>#N/A</v>
      </c>
      <c r="DT87" s="179" t="e">
        <f t="shared" si="373"/>
        <v>#N/A</v>
      </c>
      <c r="DU87" s="179" t="e">
        <f t="shared" si="374"/>
        <v>#N/A</v>
      </c>
      <c r="DV87" s="179" t="e">
        <f t="shared" si="375"/>
        <v>#N/A</v>
      </c>
      <c r="DW87" s="179" t="e">
        <f t="shared" si="376"/>
        <v>#N/A</v>
      </c>
      <c r="DX87" s="179" t="e">
        <f t="shared" si="377"/>
        <v>#N/A</v>
      </c>
      <c r="DY87" s="179" t="e">
        <f t="shared" si="378"/>
        <v>#N/A</v>
      </c>
      <c r="DZ87" s="179" t="e">
        <f t="shared" si="379"/>
        <v>#N/A</v>
      </c>
      <c r="EA87" s="179" t="e">
        <f t="shared" si="380"/>
        <v>#N/A</v>
      </c>
      <c r="EB87" s="179" t="e">
        <f t="shared" si="381"/>
        <v>#N/A</v>
      </c>
      <c r="EC87" s="179" t="e">
        <f t="shared" si="382"/>
        <v>#N/A</v>
      </c>
      <c r="ED87" s="179" t="e">
        <f t="shared" si="383"/>
        <v>#N/A</v>
      </c>
      <c r="EE87" s="179" t="e">
        <f t="shared" si="384"/>
        <v>#N/A</v>
      </c>
      <c r="EF87" s="179" t="e">
        <f t="shared" si="385"/>
        <v>#N/A</v>
      </c>
      <c r="EG87" s="179" t="e">
        <f t="shared" si="386"/>
        <v>#N/A</v>
      </c>
      <c r="EH87" s="179" t="e">
        <f t="shared" si="387"/>
        <v>#N/A</v>
      </c>
      <c r="EI87" s="179" t="e">
        <f t="shared" si="388"/>
        <v>#N/A</v>
      </c>
      <c r="EJ87" s="179" t="e">
        <f t="shared" si="389"/>
        <v>#N/A</v>
      </c>
      <c r="EK87" s="179" t="e">
        <f t="shared" si="390"/>
        <v>#N/A</v>
      </c>
      <c r="EL87" s="179" t="e">
        <f t="shared" si="391"/>
        <v>#N/A</v>
      </c>
      <c r="EM87" s="179" t="e">
        <f t="shared" si="392"/>
        <v>#N/A</v>
      </c>
      <c r="EN87" s="179" t="e">
        <f t="shared" si="393"/>
        <v>#N/A</v>
      </c>
      <c r="EO87" s="179" t="e">
        <f t="shared" si="394"/>
        <v>#N/A</v>
      </c>
      <c r="EP87" s="179" t="e">
        <f t="shared" si="395"/>
        <v>#N/A</v>
      </c>
      <c r="EQ87" s="179" t="e">
        <f t="shared" si="396"/>
        <v>#N/A</v>
      </c>
      <c r="ER87" s="179" t="e">
        <f t="shared" si="397"/>
        <v>#N/A</v>
      </c>
      <c r="ES87" s="179" t="e">
        <f t="shared" si="398"/>
        <v>#N/A</v>
      </c>
      <c r="ET87" s="179" t="e">
        <f t="shared" si="399"/>
        <v>#N/A</v>
      </c>
      <c r="EU87" s="179" t="e">
        <f t="shared" si="400"/>
        <v>#N/A</v>
      </c>
      <c r="EV87" s="179" t="e">
        <f t="shared" si="401"/>
        <v>#N/A</v>
      </c>
      <c r="EW87" s="179" t="e">
        <f t="shared" si="402"/>
        <v>#N/A</v>
      </c>
      <c r="EX87" s="179" t="e">
        <f t="shared" si="403"/>
        <v>#N/A</v>
      </c>
      <c r="EY87" s="179" t="e">
        <f t="shared" si="404"/>
        <v>#N/A</v>
      </c>
      <c r="EZ87" s="179" t="e">
        <f t="shared" si="405"/>
        <v>#N/A</v>
      </c>
      <c r="FA87" s="179" t="e">
        <f t="shared" si="406"/>
        <v>#N/A</v>
      </c>
      <c r="FB87" s="179" t="e">
        <f t="shared" si="407"/>
        <v>#N/A</v>
      </c>
      <c r="FC87" s="179" t="e">
        <f t="shared" si="408"/>
        <v>#N/A</v>
      </c>
      <c r="FD87" s="179" t="e">
        <f t="shared" si="409"/>
        <v>#N/A</v>
      </c>
      <c r="FE87" s="179" t="e">
        <f t="shared" si="410"/>
        <v>#N/A</v>
      </c>
      <c r="FF87" s="179" t="e">
        <f t="shared" si="411"/>
        <v>#N/A</v>
      </c>
      <c r="FG87" s="179" t="e">
        <f t="shared" si="412"/>
        <v>#N/A</v>
      </c>
      <c r="FH87" s="179" t="e">
        <f t="shared" si="413"/>
        <v>#N/A</v>
      </c>
      <c r="FI87" s="179" t="e">
        <f t="shared" si="414"/>
        <v>#N/A</v>
      </c>
      <c r="FJ87" s="179" t="e">
        <f t="shared" si="415"/>
        <v>#N/A</v>
      </c>
      <c r="FK87" s="179" t="e">
        <f t="shared" si="416"/>
        <v>#N/A</v>
      </c>
      <c r="FL87" s="179" t="e">
        <f t="shared" si="417"/>
        <v>#N/A</v>
      </c>
      <c r="FM87" s="179" t="e">
        <f t="shared" si="418"/>
        <v>#N/A</v>
      </c>
      <c r="FN87" s="179" t="e">
        <f t="shared" si="419"/>
        <v>#N/A</v>
      </c>
      <c r="FO87" s="179" t="e">
        <f t="shared" si="420"/>
        <v>#N/A</v>
      </c>
      <c r="FP87" s="179" t="e">
        <f t="shared" si="421"/>
        <v>#N/A</v>
      </c>
      <c r="FQ87" s="179" t="e">
        <f t="shared" si="422"/>
        <v>#N/A</v>
      </c>
      <c r="FR87" s="179" t="e">
        <f t="shared" si="423"/>
        <v>#N/A</v>
      </c>
      <c r="FS87" s="179" t="e">
        <f t="shared" si="424"/>
        <v>#N/A</v>
      </c>
      <c r="FT87" s="179" t="e">
        <f t="shared" si="425"/>
        <v>#N/A</v>
      </c>
      <c r="FU87" s="179" t="e">
        <f t="shared" si="426"/>
        <v>#N/A</v>
      </c>
      <c r="FV87" s="179" t="e">
        <f t="shared" si="427"/>
        <v>#N/A</v>
      </c>
      <c r="FW87" s="179" t="e">
        <f t="shared" si="428"/>
        <v>#N/A</v>
      </c>
      <c r="FX87" s="179" t="e">
        <f t="shared" si="429"/>
        <v>#N/A</v>
      </c>
      <c r="FY87" s="179" t="e">
        <f t="shared" si="430"/>
        <v>#N/A</v>
      </c>
      <c r="FZ87" s="179" t="e">
        <f t="shared" si="431"/>
        <v>#N/A</v>
      </c>
      <c r="GA87" s="179" t="e">
        <f t="shared" si="432"/>
        <v>#N/A</v>
      </c>
      <c r="GB87" s="179" t="e">
        <f t="shared" si="433"/>
        <v>#N/A</v>
      </c>
      <c r="GC87" s="179" t="e">
        <f t="shared" si="434"/>
        <v>#N/A</v>
      </c>
      <c r="GD87" s="179" t="e">
        <f t="shared" si="435"/>
        <v>#N/A</v>
      </c>
      <c r="GE87" s="179" t="e">
        <f t="shared" si="436"/>
        <v>#N/A</v>
      </c>
      <c r="GF87" s="179" t="e">
        <f t="shared" si="437"/>
        <v>#N/A</v>
      </c>
      <c r="GG87" s="179" t="e">
        <f t="shared" si="438"/>
        <v>#N/A</v>
      </c>
      <c r="GH87" s="179" t="e">
        <f t="shared" si="439"/>
        <v>#N/A</v>
      </c>
      <c r="GI87" s="179" t="e">
        <f t="shared" si="440"/>
        <v>#N/A</v>
      </c>
      <c r="GJ87" s="179" t="e">
        <f t="shared" si="441"/>
        <v>#N/A</v>
      </c>
      <c r="GK87" s="179" t="e">
        <f t="shared" si="442"/>
        <v>#N/A</v>
      </c>
      <c r="GL87" s="179" t="e">
        <f t="shared" si="443"/>
        <v>#N/A</v>
      </c>
      <c r="GM87" s="179" t="e">
        <f t="shared" si="444"/>
        <v>#N/A</v>
      </c>
      <c r="GN87" s="179" t="e">
        <f t="shared" si="445"/>
        <v>#N/A</v>
      </c>
      <c r="GO87" s="179" t="e">
        <f t="shared" si="446"/>
        <v>#N/A</v>
      </c>
      <c r="GP87" s="179" t="e">
        <f t="shared" si="447"/>
        <v>#N/A</v>
      </c>
      <c r="GQ87" s="179" t="e">
        <f t="shared" si="448"/>
        <v>#N/A</v>
      </c>
      <c r="GR87" s="179" t="e">
        <f t="shared" si="449"/>
        <v>#N/A</v>
      </c>
      <c r="GS87" s="179" t="e">
        <f t="shared" si="450"/>
        <v>#N/A</v>
      </c>
      <c r="GT87" s="179" t="e">
        <f t="shared" si="451"/>
        <v>#N/A</v>
      </c>
      <c r="GU87" s="179" t="e">
        <f t="shared" si="452"/>
        <v>#N/A</v>
      </c>
      <c r="GV87" s="179" t="e">
        <f t="shared" si="453"/>
        <v>#N/A</v>
      </c>
      <c r="GW87" s="179" t="e">
        <f t="shared" si="454"/>
        <v>#N/A</v>
      </c>
      <c r="GX87" s="179" t="e">
        <f t="shared" si="455"/>
        <v>#N/A</v>
      </c>
      <c r="GY87" s="179" t="e">
        <f t="shared" si="456"/>
        <v>#N/A</v>
      </c>
      <c r="GZ87" s="179" t="e">
        <f t="shared" si="457"/>
        <v>#N/A</v>
      </c>
      <c r="HA87" s="179" t="e">
        <f t="shared" si="458"/>
        <v>#N/A</v>
      </c>
      <c r="HB87" s="179" t="e">
        <f t="shared" si="459"/>
        <v>#N/A</v>
      </c>
      <c r="HC87" s="179" t="e">
        <f t="shared" si="460"/>
        <v>#N/A</v>
      </c>
      <c r="HD87" s="179" t="e">
        <f t="shared" si="461"/>
        <v>#N/A</v>
      </c>
      <c r="HE87" s="179" t="e">
        <f t="shared" si="462"/>
        <v>#N/A</v>
      </c>
      <c r="HF87" s="179" t="e">
        <f t="shared" si="463"/>
        <v>#N/A</v>
      </c>
      <c r="HG87" s="179" t="e">
        <f t="shared" si="464"/>
        <v>#N/A</v>
      </c>
      <c r="HH87" s="179" t="e">
        <f t="shared" si="465"/>
        <v>#N/A</v>
      </c>
      <c r="HI87" s="179" t="e">
        <f t="shared" si="466"/>
        <v>#N/A</v>
      </c>
      <c r="HJ87" s="179" t="e">
        <f t="shared" si="467"/>
        <v>#N/A</v>
      </c>
      <c r="HK87" s="179" t="e">
        <f t="shared" si="468"/>
        <v>#N/A</v>
      </c>
      <c r="HL87" s="179" t="e">
        <f t="shared" si="469"/>
        <v>#N/A</v>
      </c>
      <c r="HM87" s="179" t="e">
        <f t="shared" si="470"/>
        <v>#N/A</v>
      </c>
      <c r="HN87" s="179" t="e">
        <f t="shared" si="471"/>
        <v>#N/A</v>
      </c>
      <c r="HO87" s="179" t="e">
        <f t="shared" si="472"/>
        <v>#N/A</v>
      </c>
    </row>
    <row r="88" spans="1:223" hidden="1" x14ac:dyDescent="0.25">
      <c r="A88" s="4">
        <v>85</v>
      </c>
      <c r="B88" s="103"/>
      <c r="C88" s="103"/>
      <c r="D88" s="103"/>
      <c r="E88" s="38" t="str">
        <f t="shared" si="361"/>
        <v/>
      </c>
      <c r="F88" s="38" t="str">
        <f t="shared" si="362"/>
        <v/>
      </c>
      <c r="G88" s="81" t="str">
        <f t="shared" si="363"/>
        <v/>
      </c>
      <c r="H88" s="24"/>
      <c r="I88" s="61"/>
      <c r="J88" s="82" t="str">
        <f>IF(AND(B88&gt;0,C88&gt;0,D88&gt;0,NOT(ISBLANK(H88))),(D88-B88)*VLOOKUP(H88,VLookups!$A$2:$B$8,2,FALSE),"")</f>
        <v/>
      </c>
      <c r="K88" s="83" t="str">
        <f t="shared" si="364"/>
        <v/>
      </c>
      <c r="L88" s="103"/>
      <c r="M88" s="34" t="str">
        <f>IF(AND(L88&gt;0,C88&gt;0,J88&gt;0,NOT(ISBLANK(H88))),ABS(VLOOKUP($L$1,VLookups!$A$38:$B$39,2,FALSE)-_xlfn.NORM.DIST(L88,G88,J88,TRUE)),"")</f>
        <v/>
      </c>
      <c r="N88" s="102" t="str">
        <f>IF(AND($B88&gt;0,$C88&gt;0,$D88&gt;0,NOT(ISBLANK($H88))),_xlfn.NORM.INV(ABS(VLOOKUP($L$1,VLookups!$A$38:$B$39,2,FALSE)-N$3),$G88,$J88),"")</f>
        <v/>
      </c>
      <c r="O88" s="101" t="str">
        <f>IF(AND($B88&gt;0,$C88&gt;0,$D88&gt;0,NOT(ISBLANK($H88))),_xlfn.NORM.INV(ABS(VLOOKUP($L$1,VLookups!$A$38:$B$39,2,FALSE)-O$3),$G88,$J88),"")</f>
        <v/>
      </c>
      <c r="P88" s="102" t="str">
        <f>IF(AND($B88&gt;0,$C88&gt;0,$D88&gt;0,NOT(ISBLANK($H88))),_xlfn.NORM.INV(ABS(VLOOKUP($L$1,VLookups!$A$38:$B$39,2,FALSE)-P$3),$G88,$J88),"")</f>
        <v/>
      </c>
      <c r="Q88" s="101" t="str">
        <f>IF(AND($B88&gt;0,$C88&gt;0,$D88&gt;0,NOT(ISBLANK($H88))),_xlfn.NORM.INV(ABS(VLOOKUP($L$1,VLookups!$A$38:$B$39,2,FALSE)-Q$3),$G88,$J88),"")</f>
        <v/>
      </c>
      <c r="R88" s="102" t="str">
        <f>IF(AND($B88&gt;0,$C88&gt;0,$D88&gt;0,NOT(ISBLANK($H88))),_xlfn.NORM.INV(ABS(VLOOKUP($L$1,VLookups!$A$38:$B$39,2,FALSE)-R$3),$G88,$J88),"")</f>
        <v/>
      </c>
      <c r="S88" s="101" t="str">
        <f>IF(AND($B88&gt;0,$C88&gt;0,$D88&gt;0,NOT(ISBLANK($H88))),_xlfn.NORM.INV(ABS(VLOOKUP($L$1,VLookups!$A$38:$B$39,2,FALSE)-S$3),$G88,$J88),"")</f>
        <v/>
      </c>
      <c r="T88" s="5"/>
      <c r="U88" s="178" t="str">
        <f t="shared" si="365"/>
        <v/>
      </c>
      <c r="V88" s="52" t="str">
        <f t="shared" si="478"/>
        <v/>
      </c>
      <c r="W88" s="52" t="str">
        <f t="shared" si="478"/>
        <v/>
      </c>
      <c r="X88" s="52" t="str">
        <f t="shared" si="478"/>
        <v/>
      </c>
      <c r="Y88" s="52" t="str">
        <f t="shared" si="478"/>
        <v/>
      </c>
      <c r="Z88" s="52" t="str">
        <f t="shared" si="478"/>
        <v/>
      </c>
      <c r="AA88" s="52" t="str">
        <f t="shared" si="478"/>
        <v/>
      </c>
      <c r="AB88" s="52" t="str">
        <f t="shared" si="478"/>
        <v/>
      </c>
      <c r="AC88" s="52" t="str">
        <f t="shared" si="478"/>
        <v/>
      </c>
      <c r="AD88" s="52" t="str">
        <f t="shared" si="478"/>
        <v/>
      </c>
      <c r="AE88" s="52" t="str">
        <f t="shared" si="478"/>
        <v/>
      </c>
      <c r="AF88" s="52" t="str">
        <f t="shared" si="478"/>
        <v/>
      </c>
      <c r="AG88" s="52" t="str">
        <f t="shared" si="478"/>
        <v/>
      </c>
      <c r="AH88" s="52" t="str">
        <f t="shared" si="478"/>
        <v/>
      </c>
      <c r="AI88" s="52" t="str">
        <f t="shared" si="478"/>
        <v/>
      </c>
      <c r="AJ88" s="52" t="str">
        <f t="shared" si="478"/>
        <v/>
      </c>
      <c r="AK88" s="52" t="str">
        <f t="shared" si="478"/>
        <v/>
      </c>
      <c r="AL88" s="52" t="str">
        <f t="shared" si="478"/>
        <v/>
      </c>
      <c r="AM88" s="52" t="str">
        <f t="shared" si="478"/>
        <v/>
      </c>
      <c r="AN88" s="52" t="str">
        <f t="shared" si="478"/>
        <v/>
      </c>
      <c r="AO88" s="52" t="str">
        <f t="shared" si="478"/>
        <v/>
      </c>
      <c r="AP88" s="52" t="str">
        <f t="shared" si="367"/>
        <v/>
      </c>
      <c r="AQ88" s="52" t="str">
        <f t="shared" si="481"/>
        <v/>
      </c>
      <c r="AR88" s="52" t="str">
        <f t="shared" si="481"/>
        <v/>
      </c>
      <c r="AS88" s="52" t="str">
        <f t="shared" si="481"/>
        <v/>
      </c>
      <c r="AT88" s="52" t="str">
        <f t="shared" si="481"/>
        <v/>
      </c>
      <c r="AU88" s="52" t="str">
        <f t="shared" si="481"/>
        <v/>
      </c>
      <c r="AV88" s="52" t="str">
        <f t="shared" si="481"/>
        <v/>
      </c>
      <c r="AW88" s="52" t="str">
        <f t="shared" si="481"/>
        <v/>
      </c>
      <c r="AX88" s="52" t="str">
        <f t="shared" si="481"/>
        <v/>
      </c>
      <c r="AY88" s="52" t="str">
        <f t="shared" si="481"/>
        <v/>
      </c>
      <c r="AZ88" s="52" t="str">
        <f t="shared" si="481"/>
        <v/>
      </c>
      <c r="BA88" s="52" t="str">
        <f t="shared" si="481"/>
        <v/>
      </c>
      <c r="BB88" s="52" t="str">
        <f t="shared" si="481"/>
        <v/>
      </c>
      <c r="BC88" s="52" t="str">
        <f t="shared" si="481"/>
        <v/>
      </c>
      <c r="BD88" s="52" t="str">
        <f t="shared" si="481"/>
        <v/>
      </c>
      <c r="BE88" s="52" t="str">
        <f t="shared" si="481"/>
        <v/>
      </c>
      <c r="BF88" s="52" t="str">
        <f t="shared" si="481"/>
        <v/>
      </c>
      <c r="BG88" s="52" t="str">
        <f t="shared" si="481"/>
        <v/>
      </c>
      <c r="BH88" s="52" t="str">
        <f t="shared" si="481"/>
        <v/>
      </c>
      <c r="BI88" s="52" t="str">
        <f t="shared" si="481"/>
        <v/>
      </c>
      <c r="BJ88" s="52" t="str">
        <f t="shared" si="481"/>
        <v/>
      </c>
      <c r="BK88" s="52" t="str">
        <f t="shared" si="481"/>
        <v/>
      </c>
      <c r="BL88" s="52" t="str">
        <f t="shared" si="481"/>
        <v/>
      </c>
      <c r="BM88" s="52" t="str">
        <f t="shared" si="481"/>
        <v/>
      </c>
      <c r="BN88" s="52" t="str">
        <f t="shared" si="481"/>
        <v/>
      </c>
      <c r="BO88" s="52" t="str">
        <f t="shared" si="481"/>
        <v/>
      </c>
      <c r="BP88" s="52" t="str">
        <f t="shared" si="481"/>
        <v/>
      </c>
      <c r="BQ88" s="52" t="str">
        <f t="shared" si="481"/>
        <v/>
      </c>
      <c r="BR88" s="52" t="str">
        <f t="shared" si="481"/>
        <v/>
      </c>
      <c r="BS88" s="52" t="str">
        <f t="shared" si="481"/>
        <v/>
      </c>
      <c r="BT88" s="52" t="str">
        <f t="shared" si="481"/>
        <v/>
      </c>
      <c r="BU88" s="52" t="str">
        <f t="shared" si="481"/>
        <v/>
      </c>
      <c r="BV88" s="52" t="str">
        <f t="shared" si="481"/>
        <v/>
      </c>
      <c r="BW88" s="52" t="str">
        <f t="shared" si="481"/>
        <v/>
      </c>
      <c r="BX88" s="52" t="str">
        <f t="shared" si="481"/>
        <v/>
      </c>
      <c r="BY88" s="52" t="str">
        <f t="shared" si="481"/>
        <v/>
      </c>
      <c r="BZ88" s="52" t="str">
        <f t="shared" si="481"/>
        <v/>
      </c>
      <c r="CA88" s="52" t="str">
        <f t="shared" si="481"/>
        <v/>
      </c>
      <c r="CB88" s="52" t="str">
        <f t="shared" si="481"/>
        <v/>
      </c>
      <c r="CC88" s="52" t="str">
        <f t="shared" si="481"/>
        <v/>
      </c>
      <c r="CD88" s="52" t="str">
        <f t="shared" si="481"/>
        <v/>
      </c>
      <c r="CE88" s="52" t="str">
        <f t="shared" si="481"/>
        <v/>
      </c>
      <c r="CF88" s="52" t="str">
        <f t="shared" si="481"/>
        <v/>
      </c>
      <c r="CG88" s="52" t="str">
        <f t="shared" si="481"/>
        <v/>
      </c>
      <c r="CH88" s="52" t="str">
        <f t="shared" si="481"/>
        <v/>
      </c>
      <c r="CI88" s="52" t="str">
        <f t="shared" si="481"/>
        <v/>
      </c>
      <c r="CJ88" s="52" t="str">
        <f t="shared" si="481"/>
        <v/>
      </c>
      <c r="CK88" s="52" t="str">
        <f t="shared" si="481"/>
        <v/>
      </c>
      <c r="CL88" s="52" t="str">
        <f t="shared" si="481"/>
        <v/>
      </c>
      <c r="CM88" s="52" t="str">
        <f t="shared" si="481"/>
        <v/>
      </c>
      <c r="CN88" s="52" t="str">
        <f t="shared" si="481"/>
        <v/>
      </c>
      <c r="CO88" s="52" t="str">
        <f t="shared" si="481"/>
        <v/>
      </c>
      <c r="CP88" s="52" t="str">
        <f t="shared" si="481"/>
        <v/>
      </c>
      <c r="CQ88" s="52" t="str">
        <f t="shared" si="481"/>
        <v/>
      </c>
      <c r="CR88" s="52" t="str">
        <f t="shared" si="481"/>
        <v/>
      </c>
      <c r="CS88" s="52" t="str">
        <f t="shared" si="481"/>
        <v/>
      </c>
      <c r="CT88" s="52" t="str">
        <f t="shared" si="481"/>
        <v/>
      </c>
      <c r="CU88" s="52" t="str">
        <f t="shared" si="481"/>
        <v/>
      </c>
      <c r="CV88" s="52" t="str">
        <f t="shared" si="481"/>
        <v/>
      </c>
      <c r="CW88" s="52" t="str">
        <f t="shared" si="481"/>
        <v/>
      </c>
      <c r="CX88" s="52" t="str">
        <f t="shared" si="481"/>
        <v/>
      </c>
      <c r="CY88" s="52" t="str">
        <f t="shared" si="481"/>
        <v/>
      </c>
      <c r="CZ88" s="52" t="str">
        <f t="shared" si="481"/>
        <v/>
      </c>
      <c r="DA88" s="52" t="str">
        <f t="shared" si="481"/>
        <v/>
      </c>
      <c r="DB88" s="52" t="str">
        <f t="shared" ref="DB88" si="482">IF(ISNONTEXT($U88),DA88+$U88,"")</f>
        <v/>
      </c>
      <c r="DC88" s="52" t="str">
        <f t="shared" si="480"/>
        <v/>
      </c>
      <c r="DD88" s="52" t="str">
        <f t="shared" si="480"/>
        <v/>
      </c>
      <c r="DE88" s="52" t="str">
        <f t="shared" si="480"/>
        <v/>
      </c>
      <c r="DF88" s="52" t="str">
        <f t="shared" si="480"/>
        <v/>
      </c>
      <c r="DG88" s="52" t="str">
        <f t="shared" si="480"/>
        <v/>
      </c>
      <c r="DH88" s="52" t="str">
        <f t="shared" si="480"/>
        <v/>
      </c>
      <c r="DI88" s="52" t="str">
        <f t="shared" si="480"/>
        <v/>
      </c>
      <c r="DJ88" s="52" t="str">
        <f t="shared" si="480"/>
        <v/>
      </c>
      <c r="DK88" s="52" t="str">
        <f t="shared" si="480"/>
        <v/>
      </c>
      <c r="DL88" s="52" t="str">
        <f t="shared" si="480"/>
        <v/>
      </c>
      <c r="DM88" s="52" t="str">
        <f t="shared" si="480"/>
        <v/>
      </c>
      <c r="DN88" s="52" t="str">
        <f t="shared" si="480"/>
        <v/>
      </c>
      <c r="DO88" s="52" t="str">
        <f t="shared" si="480"/>
        <v/>
      </c>
      <c r="DP88" s="52" t="str">
        <f t="shared" si="480"/>
        <v/>
      </c>
      <c r="DQ88" s="52" t="str">
        <f t="shared" si="480"/>
        <v/>
      </c>
      <c r="DR88" s="52" t="str">
        <f t="shared" si="480"/>
        <v/>
      </c>
      <c r="DS88" s="179" t="e">
        <f t="shared" si="372"/>
        <v>#N/A</v>
      </c>
      <c r="DT88" s="179" t="e">
        <f t="shared" si="373"/>
        <v>#N/A</v>
      </c>
      <c r="DU88" s="179" t="e">
        <f t="shared" si="374"/>
        <v>#N/A</v>
      </c>
      <c r="DV88" s="179" t="e">
        <f t="shared" si="375"/>
        <v>#N/A</v>
      </c>
      <c r="DW88" s="179" t="e">
        <f t="shared" si="376"/>
        <v>#N/A</v>
      </c>
      <c r="DX88" s="179" t="e">
        <f t="shared" si="377"/>
        <v>#N/A</v>
      </c>
      <c r="DY88" s="179" t="e">
        <f t="shared" si="378"/>
        <v>#N/A</v>
      </c>
      <c r="DZ88" s="179" t="e">
        <f t="shared" si="379"/>
        <v>#N/A</v>
      </c>
      <c r="EA88" s="179" t="e">
        <f t="shared" si="380"/>
        <v>#N/A</v>
      </c>
      <c r="EB88" s="179" t="e">
        <f t="shared" si="381"/>
        <v>#N/A</v>
      </c>
      <c r="EC88" s="179" t="e">
        <f t="shared" si="382"/>
        <v>#N/A</v>
      </c>
      <c r="ED88" s="179" t="e">
        <f t="shared" si="383"/>
        <v>#N/A</v>
      </c>
      <c r="EE88" s="179" t="e">
        <f t="shared" si="384"/>
        <v>#N/A</v>
      </c>
      <c r="EF88" s="179" t="e">
        <f t="shared" si="385"/>
        <v>#N/A</v>
      </c>
      <c r="EG88" s="179" t="e">
        <f t="shared" si="386"/>
        <v>#N/A</v>
      </c>
      <c r="EH88" s="179" t="e">
        <f t="shared" si="387"/>
        <v>#N/A</v>
      </c>
      <c r="EI88" s="179" t="e">
        <f t="shared" si="388"/>
        <v>#N/A</v>
      </c>
      <c r="EJ88" s="179" t="e">
        <f t="shared" si="389"/>
        <v>#N/A</v>
      </c>
      <c r="EK88" s="179" t="e">
        <f t="shared" si="390"/>
        <v>#N/A</v>
      </c>
      <c r="EL88" s="179" t="e">
        <f t="shared" si="391"/>
        <v>#N/A</v>
      </c>
      <c r="EM88" s="179" t="e">
        <f t="shared" si="392"/>
        <v>#N/A</v>
      </c>
      <c r="EN88" s="179" t="e">
        <f t="shared" si="393"/>
        <v>#N/A</v>
      </c>
      <c r="EO88" s="179" t="e">
        <f t="shared" si="394"/>
        <v>#N/A</v>
      </c>
      <c r="EP88" s="179" t="e">
        <f t="shared" si="395"/>
        <v>#N/A</v>
      </c>
      <c r="EQ88" s="179" t="e">
        <f t="shared" si="396"/>
        <v>#N/A</v>
      </c>
      <c r="ER88" s="179" t="e">
        <f t="shared" si="397"/>
        <v>#N/A</v>
      </c>
      <c r="ES88" s="179" t="e">
        <f t="shared" si="398"/>
        <v>#N/A</v>
      </c>
      <c r="ET88" s="179" t="e">
        <f t="shared" si="399"/>
        <v>#N/A</v>
      </c>
      <c r="EU88" s="179" t="e">
        <f t="shared" si="400"/>
        <v>#N/A</v>
      </c>
      <c r="EV88" s="179" t="e">
        <f t="shared" si="401"/>
        <v>#N/A</v>
      </c>
      <c r="EW88" s="179" t="e">
        <f t="shared" si="402"/>
        <v>#N/A</v>
      </c>
      <c r="EX88" s="179" t="e">
        <f t="shared" si="403"/>
        <v>#N/A</v>
      </c>
      <c r="EY88" s="179" t="e">
        <f t="shared" si="404"/>
        <v>#N/A</v>
      </c>
      <c r="EZ88" s="179" t="e">
        <f t="shared" si="405"/>
        <v>#N/A</v>
      </c>
      <c r="FA88" s="179" t="e">
        <f t="shared" si="406"/>
        <v>#N/A</v>
      </c>
      <c r="FB88" s="179" t="e">
        <f t="shared" si="407"/>
        <v>#N/A</v>
      </c>
      <c r="FC88" s="179" t="e">
        <f t="shared" si="408"/>
        <v>#N/A</v>
      </c>
      <c r="FD88" s="179" t="e">
        <f t="shared" si="409"/>
        <v>#N/A</v>
      </c>
      <c r="FE88" s="179" t="e">
        <f t="shared" si="410"/>
        <v>#N/A</v>
      </c>
      <c r="FF88" s="179" t="e">
        <f t="shared" si="411"/>
        <v>#N/A</v>
      </c>
      <c r="FG88" s="179" t="e">
        <f t="shared" si="412"/>
        <v>#N/A</v>
      </c>
      <c r="FH88" s="179" t="e">
        <f t="shared" si="413"/>
        <v>#N/A</v>
      </c>
      <c r="FI88" s="179" t="e">
        <f t="shared" si="414"/>
        <v>#N/A</v>
      </c>
      <c r="FJ88" s="179" t="e">
        <f t="shared" si="415"/>
        <v>#N/A</v>
      </c>
      <c r="FK88" s="179" t="e">
        <f t="shared" si="416"/>
        <v>#N/A</v>
      </c>
      <c r="FL88" s="179" t="e">
        <f t="shared" si="417"/>
        <v>#N/A</v>
      </c>
      <c r="FM88" s="179" t="e">
        <f t="shared" si="418"/>
        <v>#N/A</v>
      </c>
      <c r="FN88" s="179" t="e">
        <f t="shared" si="419"/>
        <v>#N/A</v>
      </c>
      <c r="FO88" s="179" t="e">
        <f t="shared" si="420"/>
        <v>#N/A</v>
      </c>
      <c r="FP88" s="179" t="e">
        <f t="shared" si="421"/>
        <v>#N/A</v>
      </c>
      <c r="FQ88" s="179" t="e">
        <f t="shared" si="422"/>
        <v>#N/A</v>
      </c>
      <c r="FR88" s="179" t="e">
        <f t="shared" si="423"/>
        <v>#N/A</v>
      </c>
      <c r="FS88" s="179" t="e">
        <f t="shared" si="424"/>
        <v>#N/A</v>
      </c>
      <c r="FT88" s="179" t="e">
        <f t="shared" si="425"/>
        <v>#N/A</v>
      </c>
      <c r="FU88" s="179" t="e">
        <f t="shared" si="426"/>
        <v>#N/A</v>
      </c>
      <c r="FV88" s="179" t="e">
        <f t="shared" si="427"/>
        <v>#N/A</v>
      </c>
      <c r="FW88" s="179" t="e">
        <f t="shared" si="428"/>
        <v>#N/A</v>
      </c>
      <c r="FX88" s="179" t="e">
        <f t="shared" si="429"/>
        <v>#N/A</v>
      </c>
      <c r="FY88" s="179" t="e">
        <f t="shared" si="430"/>
        <v>#N/A</v>
      </c>
      <c r="FZ88" s="179" t="e">
        <f t="shared" si="431"/>
        <v>#N/A</v>
      </c>
      <c r="GA88" s="179" t="e">
        <f t="shared" si="432"/>
        <v>#N/A</v>
      </c>
      <c r="GB88" s="179" t="e">
        <f t="shared" si="433"/>
        <v>#N/A</v>
      </c>
      <c r="GC88" s="179" t="e">
        <f t="shared" si="434"/>
        <v>#N/A</v>
      </c>
      <c r="GD88" s="179" t="e">
        <f t="shared" si="435"/>
        <v>#N/A</v>
      </c>
      <c r="GE88" s="179" t="e">
        <f t="shared" si="436"/>
        <v>#N/A</v>
      </c>
      <c r="GF88" s="179" t="e">
        <f t="shared" si="437"/>
        <v>#N/A</v>
      </c>
      <c r="GG88" s="179" t="e">
        <f t="shared" si="438"/>
        <v>#N/A</v>
      </c>
      <c r="GH88" s="179" t="e">
        <f t="shared" si="439"/>
        <v>#N/A</v>
      </c>
      <c r="GI88" s="179" t="e">
        <f t="shared" si="440"/>
        <v>#N/A</v>
      </c>
      <c r="GJ88" s="179" t="e">
        <f t="shared" si="441"/>
        <v>#N/A</v>
      </c>
      <c r="GK88" s="179" t="e">
        <f t="shared" si="442"/>
        <v>#N/A</v>
      </c>
      <c r="GL88" s="179" t="e">
        <f t="shared" si="443"/>
        <v>#N/A</v>
      </c>
      <c r="GM88" s="179" t="e">
        <f t="shared" si="444"/>
        <v>#N/A</v>
      </c>
      <c r="GN88" s="179" t="e">
        <f t="shared" si="445"/>
        <v>#N/A</v>
      </c>
      <c r="GO88" s="179" t="e">
        <f t="shared" si="446"/>
        <v>#N/A</v>
      </c>
      <c r="GP88" s="179" t="e">
        <f t="shared" si="447"/>
        <v>#N/A</v>
      </c>
      <c r="GQ88" s="179" t="e">
        <f t="shared" si="448"/>
        <v>#N/A</v>
      </c>
      <c r="GR88" s="179" t="e">
        <f t="shared" si="449"/>
        <v>#N/A</v>
      </c>
      <c r="GS88" s="179" t="e">
        <f t="shared" si="450"/>
        <v>#N/A</v>
      </c>
      <c r="GT88" s="179" t="e">
        <f t="shared" si="451"/>
        <v>#N/A</v>
      </c>
      <c r="GU88" s="179" t="e">
        <f t="shared" si="452"/>
        <v>#N/A</v>
      </c>
      <c r="GV88" s="179" t="e">
        <f t="shared" si="453"/>
        <v>#N/A</v>
      </c>
      <c r="GW88" s="179" t="e">
        <f t="shared" si="454"/>
        <v>#N/A</v>
      </c>
      <c r="GX88" s="179" t="e">
        <f t="shared" si="455"/>
        <v>#N/A</v>
      </c>
      <c r="GY88" s="179" t="e">
        <f t="shared" si="456"/>
        <v>#N/A</v>
      </c>
      <c r="GZ88" s="179" t="e">
        <f t="shared" si="457"/>
        <v>#N/A</v>
      </c>
      <c r="HA88" s="179" t="e">
        <f t="shared" si="458"/>
        <v>#N/A</v>
      </c>
      <c r="HB88" s="179" t="e">
        <f t="shared" si="459"/>
        <v>#N/A</v>
      </c>
      <c r="HC88" s="179" t="e">
        <f t="shared" si="460"/>
        <v>#N/A</v>
      </c>
      <c r="HD88" s="179" t="e">
        <f t="shared" si="461"/>
        <v>#N/A</v>
      </c>
      <c r="HE88" s="179" t="e">
        <f t="shared" si="462"/>
        <v>#N/A</v>
      </c>
      <c r="HF88" s="179" t="e">
        <f t="shared" si="463"/>
        <v>#N/A</v>
      </c>
      <c r="HG88" s="179" t="e">
        <f t="shared" si="464"/>
        <v>#N/A</v>
      </c>
      <c r="HH88" s="179" t="e">
        <f t="shared" si="465"/>
        <v>#N/A</v>
      </c>
      <c r="HI88" s="179" t="e">
        <f t="shared" si="466"/>
        <v>#N/A</v>
      </c>
      <c r="HJ88" s="179" t="e">
        <f t="shared" si="467"/>
        <v>#N/A</v>
      </c>
      <c r="HK88" s="179" t="e">
        <f t="shared" si="468"/>
        <v>#N/A</v>
      </c>
      <c r="HL88" s="179" t="e">
        <f t="shared" si="469"/>
        <v>#N/A</v>
      </c>
      <c r="HM88" s="179" t="e">
        <f t="shared" si="470"/>
        <v>#N/A</v>
      </c>
      <c r="HN88" s="179" t="e">
        <f t="shared" si="471"/>
        <v>#N/A</v>
      </c>
      <c r="HO88" s="179" t="e">
        <f t="shared" si="472"/>
        <v>#N/A</v>
      </c>
    </row>
    <row r="89" spans="1:223" hidden="1" x14ac:dyDescent="0.25">
      <c r="A89" s="4">
        <v>86</v>
      </c>
      <c r="B89" s="103"/>
      <c r="C89" s="103"/>
      <c r="D89" s="103"/>
      <c r="E89" s="38" t="str">
        <f t="shared" si="361"/>
        <v/>
      </c>
      <c r="F89" s="38" t="str">
        <f t="shared" si="362"/>
        <v/>
      </c>
      <c r="G89" s="81" t="str">
        <f t="shared" si="363"/>
        <v/>
      </c>
      <c r="H89" s="24"/>
      <c r="I89" s="61"/>
      <c r="J89" s="82" t="str">
        <f>IF(AND(B89&gt;0,C89&gt;0,D89&gt;0,NOT(ISBLANK(H89))),(D89-B89)*VLOOKUP(H89,VLookups!$A$2:$B$8,2,FALSE),"")</f>
        <v/>
      </c>
      <c r="K89" s="83" t="str">
        <f t="shared" si="364"/>
        <v/>
      </c>
      <c r="L89" s="103"/>
      <c r="M89" s="34" t="str">
        <f>IF(AND(L89&gt;0,C89&gt;0,J89&gt;0,NOT(ISBLANK(H89))),ABS(VLOOKUP($L$1,VLookups!$A$38:$B$39,2,FALSE)-_xlfn.NORM.DIST(L89,G89,J89,TRUE)),"")</f>
        <v/>
      </c>
      <c r="N89" s="102" t="str">
        <f>IF(AND($B89&gt;0,$C89&gt;0,$D89&gt;0,NOT(ISBLANK($H89))),_xlfn.NORM.INV(ABS(VLOOKUP($L$1,VLookups!$A$38:$B$39,2,FALSE)-N$3),$G89,$J89),"")</f>
        <v/>
      </c>
      <c r="O89" s="101" t="str">
        <f>IF(AND($B89&gt;0,$C89&gt;0,$D89&gt;0,NOT(ISBLANK($H89))),_xlfn.NORM.INV(ABS(VLOOKUP($L$1,VLookups!$A$38:$B$39,2,FALSE)-O$3),$G89,$J89),"")</f>
        <v/>
      </c>
      <c r="P89" s="102" t="str">
        <f>IF(AND($B89&gt;0,$C89&gt;0,$D89&gt;0,NOT(ISBLANK($H89))),_xlfn.NORM.INV(ABS(VLOOKUP($L$1,VLookups!$A$38:$B$39,2,FALSE)-P$3),$G89,$J89),"")</f>
        <v/>
      </c>
      <c r="Q89" s="101" t="str">
        <f>IF(AND($B89&gt;0,$C89&gt;0,$D89&gt;0,NOT(ISBLANK($H89))),_xlfn.NORM.INV(ABS(VLOOKUP($L$1,VLookups!$A$38:$B$39,2,FALSE)-Q$3),$G89,$J89),"")</f>
        <v/>
      </c>
      <c r="R89" s="102" t="str">
        <f>IF(AND($B89&gt;0,$C89&gt;0,$D89&gt;0,NOT(ISBLANK($H89))),_xlfn.NORM.INV(ABS(VLOOKUP($L$1,VLookups!$A$38:$B$39,2,FALSE)-R$3),$G89,$J89),"")</f>
        <v/>
      </c>
      <c r="S89" s="101" t="str">
        <f>IF(AND($B89&gt;0,$C89&gt;0,$D89&gt;0,NOT(ISBLANK($H89))),_xlfn.NORM.INV(ABS(VLOOKUP($L$1,VLookups!$A$38:$B$39,2,FALSE)-S$3),$G89,$J89),"")</f>
        <v/>
      </c>
      <c r="T89" s="5"/>
      <c r="U89" s="178" t="str">
        <f t="shared" si="365"/>
        <v/>
      </c>
      <c r="V89" s="52" t="str">
        <f t="shared" si="478"/>
        <v/>
      </c>
      <c r="W89" s="52" t="str">
        <f t="shared" si="478"/>
        <v/>
      </c>
      <c r="X89" s="52" t="str">
        <f t="shared" si="478"/>
        <v/>
      </c>
      <c r="Y89" s="52" t="str">
        <f t="shared" si="478"/>
        <v/>
      </c>
      <c r="Z89" s="52" t="str">
        <f t="shared" si="478"/>
        <v/>
      </c>
      <c r="AA89" s="52" t="str">
        <f t="shared" si="478"/>
        <v/>
      </c>
      <c r="AB89" s="52" t="str">
        <f t="shared" si="478"/>
        <v/>
      </c>
      <c r="AC89" s="52" t="str">
        <f t="shared" si="478"/>
        <v/>
      </c>
      <c r="AD89" s="52" t="str">
        <f t="shared" si="478"/>
        <v/>
      </c>
      <c r="AE89" s="52" t="str">
        <f t="shared" si="478"/>
        <v/>
      </c>
      <c r="AF89" s="52" t="str">
        <f t="shared" si="478"/>
        <v/>
      </c>
      <c r="AG89" s="52" t="str">
        <f t="shared" si="478"/>
        <v/>
      </c>
      <c r="AH89" s="52" t="str">
        <f t="shared" si="478"/>
        <v/>
      </c>
      <c r="AI89" s="52" t="str">
        <f t="shared" si="478"/>
        <v/>
      </c>
      <c r="AJ89" s="52" t="str">
        <f t="shared" si="478"/>
        <v/>
      </c>
      <c r="AK89" s="52" t="str">
        <f t="shared" si="478"/>
        <v/>
      </c>
      <c r="AL89" s="52" t="str">
        <f t="shared" si="478"/>
        <v/>
      </c>
      <c r="AM89" s="52" t="str">
        <f t="shared" si="478"/>
        <v/>
      </c>
      <c r="AN89" s="52" t="str">
        <f t="shared" si="478"/>
        <v/>
      </c>
      <c r="AO89" s="52" t="str">
        <f t="shared" si="478"/>
        <v/>
      </c>
      <c r="AP89" s="52" t="str">
        <f t="shared" si="367"/>
        <v/>
      </c>
      <c r="AQ89" s="52" t="str">
        <f t="shared" ref="AQ89:DB92" si="483">IF(ISNONTEXT($U89),AP89+$U89,"")</f>
        <v/>
      </c>
      <c r="AR89" s="52" t="str">
        <f t="shared" si="483"/>
        <v/>
      </c>
      <c r="AS89" s="52" t="str">
        <f t="shared" si="483"/>
        <v/>
      </c>
      <c r="AT89" s="52" t="str">
        <f t="shared" si="483"/>
        <v/>
      </c>
      <c r="AU89" s="52" t="str">
        <f t="shared" si="483"/>
        <v/>
      </c>
      <c r="AV89" s="52" t="str">
        <f t="shared" si="483"/>
        <v/>
      </c>
      <c r="AW89" s="52" t="str">
        <f t="shared" si="483"/>
        <v/>
      </c>
      <c r="AX89" s="52" t="str">
        <f t="shared" si="483"/>
        <v/>
      </c>
      <c r="AY89" s="52" t="str">
        <f t="shared" si="483"/>
        <v/>
      </c>
      <c r="AZ89" s="52" t="str">
        <f t="shared" si="483"/>
        <v/>
      </c>
      <c r="BA89" s="52" t="str">
        <f t="shared" si="483"/>
        <v/>
      </c>
      <c r="BB89" s="52" t="str">
        <f t="shared" si="483"/>
        <v/>
      </c>
      <c r="BC89" s="52" t="str">
        <f t="shared" si="483"/>
        <v/>
      </c>
      <c r="BD89" s="52" t="str">
        <f t="shared" si="483"/>
        <v/>
      </c>
      <c r="BE89" s="52" t="str">
        <f t="shared" si="483"/>
        <v/>
      </c>
      <c r="BF89" s="52" t="str">
        <f t="shared" si="483"/>
        <v/>
      </c>
      <c r="BG89" s="52" t="str">
        <f t="shared" si="483"/>
        <v/>
      </c>
      <c r="BH89" s="52" t="str">
        <f t="shared" si="483"/>
        <v/>
      </c>
      <c r="BI89" s="52" t="str">
        <f t="shared" si="483"/>
        <v/>
      </c>
      <c r="BJ89" s="52" t="str">
        <f t="shared" si="483"/>
        <v/>
      </c>
      <c r="BK89" s="52" t="str">
        <f t="shared" si="483"/>
        <v/>
      </c>
      <c r="BL89" s="52" t="str">
        <f t="shared" si="483"/>
        <v/>
      </c>
      <c r="BM89" s="52" t="str">
        <f t="shared" si="483"/>
        <v/>
      </c>
      <c r="BN89" s="52" t="str">
        <f t="shared" si="483"/>
        <v/>
      </c>
      <c r="BO89" s="52" t="str">
        <f t="shared" si="483"/>
        <v/>
      </c>
      <c r="BP89" s="52" t="str">
        <f t="shared" si="483"/>
        <v/>
      </c>
      <c r="BQ89" s="52" t="str">
        <f t="shared" si="483"/>
        <v/>
      </c>
      <c r="BR89" s="52" t="str">
        <f t="shared" si="483"/>
        <v/>
      </c>
      <c r="BS89" s="52" t="str">
        <f t="shared" si="483"/>
        <v/>
      </c>
      <c r="BT89" s="52" t="str">
        <f t="shared" si="483"/>
        <v/>
      </c>
      <c r="BU89" s="52" t="str">
        <f t="shared" si="483"/>
        <v/>
      </c>
      <c r="BV89" s="52" t="str">
        <f t="shared" si="483"/>
        <v/>
      </c>
      <c r="BW89" s="52" t="str">
        <f t="shared" si="483"/>
        <v/>
      </c>
      <c r="BX89" s="52" t="str">
        <f t="shared" si="483"/>
        <v/>
      </c>
      <c r="BY89" s="52" t="str">
        <f t="shared" si="483"/>
        <v/>
      </c>
      <c r="BZ89" s="52" t="str">
        <f t="shared" si="483"/>
        <v/>
      </c>
      <c r="CA89" s="52" t="str">
        <f t="shared" si="483"/>
        <v/>
      </c>
      <c r="CB89" s="52" t="str">
        <f t="shared" si="483"/>
        <v/>
      </c>
      <c r="CC89" s="52" t="str">
        <f t="shared" si="483"/>
        <v/>
      </c>
      <c r="CD89" s="52" t="str">
        <f t="shared" si="483"/>
        <v/>
      </c>
      <c r="CE89" s="52" t="str">
        <f t="shared" si="483"/>
        <v/>
      </c>
      <c r="CF89" s="52" t="str">
        <f t="shared" si="483"/>
        <v/>
      </c>
      <c r="CG89" s="52" t="str">
        <f t="shared" si="483"/>
        <v/>
      </c>
      <c r="CH89" s="52" t="str">
        <f t="shared" si="483"/>
        <v/>
      </c>
      <c r="CI89" s="52" t="str">
        <f t="shared" si="483"/>
        <v/>
      </c>
      <c r="CJ89" s="52" t="str">
        <f t="shared" si="483"/>
        <v/>
      </c>
      <c r="CK89" s="52" t="str">
        <f t="shared" si="483"/>
        <v/>
      </c>
      <c r="CL89" s="52" t="str">
        <f t="shared" si="483"/>
        <v/>
      </c>
      <c r="CM89" s="52" t="str">
        <f t="shared" si="483"/>
        <v/>
      </c>
      <c r="CN89" s="52" t="str">
        <f t="shared" si="483"/>
        <v/>
      </c>
      <c r="CO89" s="52" t="str">
        <f t="shared" si="483"/>
        <v/>
      </c>
      <c r="CP89" s="52" t="str">
        <f t="shared" si="483"/>
        <v/>
      </c>
      <c r="CQ89" s="52" t="str">
        <f t="shared" si="483"/>
        <v/>
      </c>
      <c r="CR89" s="52" t="str">
        <f t="shared" si="483"/>
        <v/>
      </c>
      <c r="CS89" s="52" t="str">
        <f t="shared" si="483"/>
        <v/>
      </c>
      <c r="CT89" s="52" t="str">
        <f t="shared" si="483"/>
        <v/>
      </c>
      <c r="CU89" s="52" t="str">
        <f t="shared" si="483"/>
        <v/>
      </c>
      <c r="CV89" s="52" t="str">
        <f t="shared" si="483"/>
        <v/>
      </c>
      <c r="CW89" s="52" t="str">
        <f t="shared" si="483"/>
        <v/>
      </c>
      <c r="CX89" s="52" t="str">
        <f t="shared" si="483"/>
        <v/>
      </c>
      <c r="CY89" s="52" t="str">
        <f t="shared" si="483"/>
        <v/>
      </c>
      <c r="CZ89" s="52" t="str">
        <f t="shared" si="483"/>
        <v/>
      </c>
      <c r="DA89" s="52" t="str">
        <f t="shared" si="483"/>
        <v/>
      </c>
      <c r="DB89" s="52" t="str">
        <f t="shared" si="483"/>
        <v/>
      </c>
      <c r="DC89" s="52" t="str">
        <f t="shared" si="480"/>
        <v/>
      </c>
      <c r="DD89" s="52" t="str">
        <f t="shared" si="480"/>
        <v/>
      </c>
      <c r="DE89" s="52" t="str">
        <f t="shared" si="480"/>
        <v/>
      </c>
      <c r="DF89" s="52" t="str">
        <f t="shared" si="480"/>
        <v/>
      </c>
      <c r="DG89" s="52" t="str">
        <f t="shared" si="480"/>
        <v/>
      </c>
      <c r="DH89" s="52" t="str">
        <f t="shared" si="480"/>
        <v/>
      </c>
      <c r="DI89" s="52" t="str">
        <f t="shared" si="480"/>
        <v/>
      </c>
      <c r="DJ89" s="52" t="str">
        <f t="shared" si="480"/>
        <v/>
      </c>
      <c r="DK89" s="52" t="str">
        <f t="shared" si="480"/>
        <v/>
      </c>
      <c r="DL89" s="52" t="str">
        <f t="shared" si="480"/>
        <v/>
      </c>
      <c r="DM89" s="52" t="str">
        <f t="shared" si="480"/>
        <v/>
      </c>
      <c r="DN89" s="52" t="str">
        <f t="shared" si="480"/>
        <v/>
      </c>
      <c r="DO89" s="52" t="str">
        <f t="shared" si="480"/>
        <v/>
      </c>
      <c r="DP89" s="52" t="str">
        <f t="shared" si="480"/>
        <v/>
      </c>
      <c r="DQ89" s="52" t="str">
        <f t="shared" si="480"/>
        <v/>
      </c>
      <c r="DR89" s="52" t="str">
        <f t="shared" si="480"/>
        <v/>
      </c>
      <c r="DS89" s="179" t="e">
        <f t="shared" si="372"/>
        <v>#N/A</v>
      </c>
      <c r="DT89" s="179" t="e">
        <f t="shared" si="373"/>
        <v>#N/A</v>
      </c>
      <c r="DU89" s="179" t="e">
        <f t="shared" si="374"/>
        <v>#N/A</v>
      </c>
      <c r="DV89" s="179" t="e">
        <f t="shared" si="375"/>
        <v>#N/A</v>
      </c>
      <c r="DW89" s="179" t="e">
        <f t="shared" si="376"/>
        <v>#N/A</v>
      </c>
      <c r="DX89" s="179" t="e">
        <f t="shared" si="377"/>
        <v>#N/A</v>
      </c>
      <c r="DY89" s="179" t="e">
        <f t="shared" si="378"/>
        <v>#N/A</v>
      </c>
      <c r="DZ89" s="179" t="e">
        <f t="shared" si="379"/>
        <v>#N/A</v>
      </c>
      <c r="EA89" s="179" t="e">
        <f t="shared" si="380"/>
        <v>#N/A</v>
      </c>
      <c r="EB89" s="179" t="e">
        <f t="shared" si="381"/>
        <v>#N/A</v>
      </c>
      <c r="EC89" s="179" t="e">
        <f t="shared" si="382"/>
        <v>#N/A</v>
      </c>
      <c r="ED89" s="179" t="e">
        <f t="shared" si="383"/>
        <v>#N/A</v>
      </c>
      <c r="EE89" s="179" t="e">
        <f t="shared" si="384"/>
        <v>#N/A</v>
      </c>
      <c r="EF89" s="179" t="e">
        <f t="shared" si="385"/>
        <v>#N/A</v>
      </c>
      <c r="EG89" s="179" t="e">
        <f t="shared" si="386"/>
        <v>#N/A</v>
      </c>
      <c r="EH89" s="179" t="e">
        <f t="shared" si="387"/>
        <v>#N/A</v>
      </c>
      <c r="EI89" s="179" t="e">
        <f t="shared" si="388"/>
        <v>#N/A</v>
      </c>
      <c r="EJ89" s="179" t="e">
        <f t="shared" si="389"/>
        <v>#N/A</v>
      </c>
      <c r="EK89" s="179" t="e">
        <f t="shared" si="390"/>
        <v>#N/A</v>
      </c>
      <c r="EL89" s="179" t="e">
        <f t="shared" si="391"/>
        <v>#N/A</v>
      </c>
      <c r="EM89" s="179" t="e">
        <f t="shared" si="392"/>
        <v>#N/A</v>
      </c>
      <c r="EN89" s="179" t="e">
        <f t="shared" si="393"/>
        <v>#N/A</v>
      </c>
      <c r="EO89" s="179" t="e">
        <f t="shared" si="394"/>
        <v>#N/A</v>
      </c>
      <c r="EP89" s="179" t="e">
        <f t="shared" si="395"/>
        <v>#N/A</v>
      </c>
      <c r="EQ89" s="179" t="e">
        <f t="shared" si="396"/>
        <v>#N/A</v>
      </c>
      <c r="ER89" s="179" t="e">
        <f t="shared" si="397"/>
        <v>#N/A</v>
      </c>
      <c r="ES89" s="179" t="e">
        <f t="shared" si="398"/>
        <v>#N/A</v>
      </c>
      <c r="ET89" s="179" t="e">
        <f t="shared" si="399"/>
        <v>#N/A</v>
      </c>
      <c r="EU89" s="179" t="e">
        <f t="shared" si="400"/>
        <v>#N/A</v>
      </c>
      <c r="EV89" s="179" t="e">
        <f t="shared" si="401"/>
        <v>#N/A</v>
      </c>
      <c r="EW89" s="179" t="e">
        <f t="shared" si="402"/>
        <v>#N/A</v>
      </c>
      <c r="EX89" s="179" t="e">
        <f t="shared" si="403"/>
        <v>#N/A</v>
      </c>
      <c r="EY89" s="179" t="e">
        <f t="shared" si="404"/>
        <v>#N/A</v>
      </c>
      <c r="EZ89" s="179" t="e">
        <f t="shared" si="405"/>
        <v>#N/A</v>
      </c>
      <c r="FA89" s="179" t="e">
        <f t="shared" si="406"/>
        <v>#N/A</v>
      </c>
      <c r="FB89" s="179" t="e">
        <f t="shared" si="407"/>
        <v>#N/A</v>
      </c>
      <c r="FC89" s="179" t="e">
        <f t="shared" si="408"/>
        <v>#N/A</v>
      </c>
      <c r="FD89" s="179" t="e">
        <f t="shared" si="409"/>
        <v>#N/A</v>
      </c>
      <c r="FE89" s="179" t="e">
        <f t="shared" si="410"/>
        <v>#N/A</v>
      </c>
      <c r="FF89" s="179" t="e">
        <f t="shared" si="411"/>
        <v>#N/A</v>
      </c>
      <c r="FG89" s="179" t="e">
        <f t="shared" si="412"/>
        <v>#N/A</v>
      </c>
      <c r="FH89" s="179" t="e">
        <f t="shared" si="413"/>
        <v>#N/A</v>
      </c>
      <c r="FI89" s="179" t="e">
        <f t="shared" si="414"/>
        <v>#N/A</v>
      </c>
      <c r="FJ89" s="179" t="e">
        <f t="shared" si="415"/>
        <v>#N/A</v>
      </c>
      <c r="FK89" s="179" t="e">
        <f t="shared" si="416"/>
        <v>#N/A</v>
      </c>
      <c r="FL89" s="179" t="e">
        <f t="shared" si="417"/>
        <v>#N/A</v>
      </c>
      <c r="FM89" s="179" t="e">
        <f t="shared" si="418"/>
        <v>#N/A</v>
      </c>
      <c r="FN89" s="179" t="e">
        <f t="shared" si="419"/>
        <v>#N/A</v>
      </c>
      <c r="FO89" s="179" t="e">
        <f t="shared" si="420"/>
        <v>#N/A</v>
      </c>
      <c r="FP89" s="179" t="e">
        <f t="shared" si="421"/>
        <v>#N/A</v>
      </c>
      <c r="FQ89" s="179" t="e">
        <f t="shared" si="422"/>
        <v>#N/A</v>
      </c>
      <c r="FR89" s="179" t="e">
        <f t="shared" si="423"/>
        <v>#N/A</v>
      </c>
      <c r="FS89" s="179" t="e">
        <f t="shared" si="424"/>
        <v>#N/A</v>
      </c>
      <c r="FT89" s="179" t="e">
        <f t="shared" si="425"/>
        <v>#N/A</v>
      </c>
      <c r="FU89" s="179" t="e">
        <f t="shared" si="426"/>
        <v>#N/A</v>
      </c>
      <c r="FV89" s="179" t="e">
        <f t="shared" si="427"/>
        <v>#N/A</v>
      </c>
      <c r="FW89" s="179" t="e">
        <f t="shared" si="428"/>
        <v>#N/A</v>
      </c>
      <c r="FX89" s="179" t="e">
        <f t="shared" si="429"/>
        <v>#N/A</v>
      </c>
      <c r="FY89" s="179" t="e">
        <f t="shared" si="430"/>
        <v>#N/A</v>
      </c>
      <c r="FZ89" s="179" t="e">
        <f t="shared" si="431"/>
        <v>#N/A</v>
      </c>
      <c r="GA89" s="179" t="e">
        <f t="shared" si="432"/>
        <v>#N/A</v>
      </c>
      <c r="GB89" s="179" t="e">
        <f t="shared" si="433"/>
        <v>#N/A</v>
      </c>
      <c r="GC89" s="179" t="e">
        <f t="shared" si="434"/>
        <v>#N/A</v>
      </c>
      <c r="GD89" s="179" t="e">
        <f t="shared" si="435"/>
        <v>#N/A</v>
      </c>
      <c r="GE89" s="179" t="e">
        <f t="shared" si="436"/>
        <v>#N/A</v>
      </c>
      <c r="GF89" s="179" t="e">
        <f t="shared" si="437"/>
        <v>#N/A</v>
      </c>
      <c r="GG89" s="179" t="e">
        <f t="shared" si="438"/>
        <v>#N/A</v>
      </c>
      <c r="GH89" s="179" t="e">
        <f t="shared" si="439"/>
        <v>#N/A</v>
      </c>
      <c r="GI89" s="179" t="e">
        <f t="shared" si="440"/>
        <v>#N/A</v>
      </c>
      <c r="GJ89" s="179" t="e">
        <f t="shared" si="441"/>
        <v>#N/A</v>
      </c>
      <c r="GK89" s="179" t="e">
        <f t="shared" si="442"/>
        <v>#N/A</v>
      </c>
      <c r="GL89" s="179" t="e">
        <f t="shared" si="443"/>
        <v>#N/A</v>
      </c>
      <c r="GM89" s="179" t="e">
        <f t="shared" si="444"/>
        <v>#N/A</v>
      </c>
      <c r="GN89" s="179" t="e">
        <f t="shared" si="445"/>
        <v>#N/A</v>
      </c>
      <c r="GO89" s="179" t="e">
        <f t="shared" si="446"/>
        <v>#N/A</v>
      </c>
      <c r="GP89" s="179" t="e">
        <f t="shared" si="447"/>
        <v>#N/A</v>
      </c>
      <c r="GQ89" s="179" t="e">
        <f t="shared" si="448"/>
        <v>#N/A</v>
      </c>
      <c r="GR89" s="179" t="e">
        <f t="shared" si="449"/>
        <v>#N/A</v>
      </c>
      <c r="GS89" s="179" t="e">
        <f t="shared" si="450"/>
        <v>#N/A</v>
      </c>
      <c r="GT89" s="179" t="e">
        <f t="shared" si="451"/>
        <v>#N/A</v>
      </c>
      <c r="GU89" s="179" t="e">
        <f t="shared" si="452"/>
        <v>#N/A</v>
      </c>
      <c r="GV89" s="179" t="e">
        <f t="shared" si="453"/>
        <v>#N/A</v>
      </c>
      <c r="GW89" s="179" t="e">
        <f t="shared" si="454"/>
        <v>#N/A</v>
      </c>
      <c r="GX89" s="179" t="e">
        <f t="shared" si="455"/>
        <v>#N/A</v>
      </c>
      <c r="GY89" s="179" t="e">
        <f t="shared" si="456"/>
        <v>#N/A</v>
      </c>
      <c r="GZ89" s="179" t="e">
        <f t="shared" si="457"/>
        <v>#N/A</v>
      </c>
      <c r="HA89" s="179" t="e">
        <f t="shared" si="458"/>
        <v>#N/A</v>
      </c>
      <c r="HB89" s="179" t="e">
        <f t="shared" si="459"/>
        <v>#N/A</v>
      </c>
      <c r="HC89" s="179" t="e">
        <f t="shared" si="460"/>
        <v>#N/A</v>
      </c>
      <c r="HD89" s="179" t="e">
        <f t="shared" si="461"/>
        <v>#N/A</v>
      </c>
      <c r="HE89" s="179" t="e">
        <f t="shared" si="462"/>
        <v>#N/A</v>
      </c>
      <c r="HF89" s="179" t="e">
        <f t="shared" si="463"/>
        <v>#N/A</v>
      </c>
      <c r="HG89" s="179" t="e">
        <f t="shared" si="464"/>
        <v>#N/A</v>
      </c>
      <c r="HH89" s="179" t="e">
        <f t="shared" si="465"/>
        <v>#N/A</v>
      </c>
      <c r="HI89" s="179" t="e">
        <f t="shared" si="466"/>
        <v>#N/A</v>
      </c>
      <c r="HJ89" s="179" t="e">
        <f t="shared" si="467"/>
        <v>#N/A</v>
      </c>
      <c r="HK89" s="179" t="e">
        <f t="shared" si="468"/>
        <v>#N/A</v>
      </c>
      <c r="HL89" s="179" t="e">
        <f t="shared" si="469"/>
        <v>#N/A</v>
      </c>
      <c r="HM89" s="179" t="e">
        <f t="shared" si="470"/>
        <v>#N/A</v>
      </c>
      <c r="HN89" s="179" t="e">
        <f t="shared" si="471"/>
        <v>#N/A</v>
      </c>
      <c r="HO89" s="179" t="e">
        <f t="shared" si="472"/>
        <v>#N/A</v>
      </c>
    </row>
    <row r="90" spans="1:223" hidden="1" x14ac:dyDescent="0.25">
      <c r="A90" s="4">
        <v>87</v>
      </c>
      <c r="B90" s="103"/>
      <c r="C90" s="103"/>
      <c r="D90" s="103"/>
      <c r="E90" s="38" t="str">
        <f t="shared" si="361"/>
        <v/>
      </c>
      <c r="F90" s="38" t="str">
        <f t="shared" si="362"/>
        <v/>
      </c>
      <c r="G90" s="81" t="str">
        <f t="shared" si="363"/>
        <v/>
      </c>
      <c r="H90" s="24"/>
      <c r="I90" s="61"/>
      <c r="J90" s="82" t="str">
        <f>IF(AND(B90&gt;0,C90&gt;0,D90&gt;0,NOT(ISBLANK(H90))),(D90-B90)*VLOOKUP(H90,VLookups!$A$2:$B$8,2,FALSE),"")</f>
        <v/>
      </c>
      <c r="K90" s="83" t="str">
        <f t="shared" si="364"/>
        <v/>
      </c>
      <c r="L90" s="103"/>
      <c r="M90" s="34" t="str">
        <f>IF(AND(L90&gt;0,C90&gt;0,J90&gt;0,NOT(ISBLANK(H90))),ABS(VLOOKUP($L$1,VLookups!$A$38:$B$39,2,FALSE)-_xlfn.NORM.DIST(L90,G90,J90,TRUE)),"")</f>
        <v/>
      </c>
      <c r="N90" s="102" t="str">
        <f>IF(AND($B90&gt;0,$C90&gt;0,$D90&gt;0,NOT(ISBLANK($H90))),_xlfn.NORM.INV(ABS(VLOOKUP($L$1,VLookups!$A$38:$B$39,2,FALSE)-N$3),$G90,$J90),"")</f>
        <v/>
      </c>
      <c r="O90" s="101" t="str">
        <f>IF(AND($B90&gt;0,$C90&gt;0,$D90&gt;0,NOT(ISBLANK($H90))),_xlfn.NORM.INV(ABS(VLOOKUP($L$1,VLookups!$A$38:$B$39,2,FALSE)-O$3),$G90,$J90),"")</f>
        <v/>
      </c>
      <c r="P90" s="102" t="str">
        <f>IF(AND($B90&gt;0,$C90&gt;0,$D90&gt;0,NOT(ISBLANK($H90))),_xlfn.NORM.INV(ABS(VLOOKUP($L$1,VLookups!$A$38:$B$39,2,FALSE)-P$3),$G90,$J90),"")</f>
        <v/>
      </c>
      <c r="Q90" s="101" t="str">
        <f>IF(AND($B90&gt;0,$C90&gt;0,$D90&gt;0,NOT(ISBLANK($H90))),_xlfn.NORM.INV(ABS(VLOOKUP($L$1,VLookups!$A$38:$B$39,2,FALSE)-Q$3),$G90,$J90),"")</f>
        <v/>
      </c>
      <c r="R90" s="102" t="str">
        <f>IF(AND($B90&gt;0,$C90&gt;0,$D90&gt;0,NOT(ISBLANK($H90))),_xlfn.NORM.INV(ABS(VLOOKUP($L$1,VLookups!$A$38:$B$39,2,FALSE)-R$3),$G90,$J90),"")</f>
        <v/>
      </c>
      <c r="S90" s="101" t="str">
        <f>IF(AND($B90&gt;0,$C90&gt;0,$D90&gt;0,NOT(ISBLANK($H90))),_xlfn.NORM.INV(ABS(VLOOKUP($L$1,VLookups!$A$38:$B$39,2,FALSE)-S$3),$G90,$J90),"")</f>
        <v/>
      </c>
      <c r="T90" s="5"/>
      <c r="U90" s="178" t="str">
        <f t="shared" si="365"/>
        <v/>
      </c>
      <c r="V90" s="52" t="str">
        <f t="shared" si="478"/>
        <v/>
      </c>
      <c r="W90" s="52" t="str">
        <f t="shared" si="478"/>
        <v/>
      </c>
      <c r="X90" s="52" t="str">
        <f t="shared" si="478"/>
        <v/>
      </c>
      <c r="Y90" s="52" t="str">
        <f t="shared" si="478"/>
        <v/>
      </c>
      <c r="Z90" s="52" t="str">
        <f t="shared" si="478"/>
        <v/>
      </c>
      <c r="AA90" s="52" t="str">
        <f t="shared" si="478"/>
        <v/>
      </c>
      <c r="AB90" s="52" t="str">
        <f t="shared" si="478"/>
        <v/>
      </c>
      <c r="AC90" s="52" t="str">
        <f t="shared" si="478"/>
        <v/>
      </c>
      <c r="AD90" s="52" t="str">
        <f t="shared" si="478"/>
        <v/>
      </c>
      <c r="AE90" s="52" t="str">
        <f t="shared" si="478"/>
        <v/>
      </c>
      <c r="AF90" s="52" t="str">
        <f t="shared" si="478"/>
        <v/>
      </c>
      <c r="AG90" s="52" t="str">
        <f t="shared" si="478"/>
        <v/>
      </c>
      <c r="AH90" s="52" t="str">
        <f t="shared" si="478"/>
        <v/>
      </c>
      <c r="AI90" s="52" t="str">
        <f t="shared" si="478"/>
        <v/>
      </c>
      <c r="AJ90" s="52" t="str">
        <f t="shared" si="478"/>
        <v/>
      </c>
      <c r="AK90" s="52" t="str">
        <f t="shared" si="478"/>
        <v/>
      </c>
      <c r="AL90" s="52" t="str">
        <f t="shared" si="478"/>
        <v/>
      </c>
      <c r="AM90" s="52" t="str">
        <f t="shared" si="478"/>
        <v/>
      </c>
      <c r="AN90" s="52" t="str">
        <f t="shared" si="478"/>
        <v/>
      </c>
      <c r="AO90" s="52" t="str">
        <f t="shared" si="478"/>
        <v/>
      </c>
      <c r="AP90" s="52" t="str">
        <f t="shared" si="367"/>
        <v/>
      </c>
      <c r="AQ90" s="52" t="str">
        <f t="shared" si="483"/>
        <v/>
      </c>
      <c r="AR90" s="52" t="str">
        <f t="shared" si="483"/>
        <v/>
      </c>
      <c r="AS90" s="52" t="str">
        <f t="shared" si="483"/>
        <v/>
      </c>
      <c r="AT90" s="52" t="str">
        <f t="shared" si="483"/>
        <v/>
      </c>
      <c r="AU90" s="52" t="str">
        <f t="shared" si="483"/>
        <v/>
      </c>
      <c r="AV90" s="52" t="str">
        <f t="shared" si="483"/>
        <v/>
      </c>
      <c r="AW90" s="52" t="str">
        <f t="shared" si="483"/>
        <v/>
      </c>
      <c r="AX90" s="52" t="str">
        <f t="shared" si="483"/>
        <v/>
      </c>
      <c r="AY90" s="52" t="str">
        <f t="shared" si="483"/>
        <v/>
      </c>
      <c r="AZ90" s="52" t="str">
        <f t="shared" si="483"/>
        <v/>
      </c>
      <c r="BA90" s="52" t="str">
        <f t="shared" si="483"/>
        <v/>
      </c>
      <c r="BB90" s="52" t="str">
        <f t="shared" si="483"/>
        <v/>
      </c>
      <c r="BC90" s="52" t="str">
        <f t="shared" si="483"/>
        <v/>
      </c>
      <c r="BD90" s="52" t="str">
        <f t="shared" si="483"/>
        <v/>
      </c>
      <c r="BE90" s="52" t="str">
        <f t="shared" si="483"/>
        <v/>
      </c>
      <c r="BF90" s="52" t="str">
        <f t="shared" si="483"/>
        <v/>
      </c>
      <c r="BG90" s="52" t="str">
        <f t="shared" si="483"/>
        <v/>
      </c>
      <c r="BH90" s="52" t="str">
        <f t="shared" si="483"/>
        <v/>
      </c>
      <c r="BI90" s="52" t="str">
        <f t="shared" si="483"/>
        <v/>
      </c>
      <c r="BJ90" s="52" t="str">
        <f t="shared" si="483"/>
        <v/>
      </c>
      <c r="BK90" s="52" t="str">
        <f t="shared" si="483"/>
        <v/>
      </c>
      <c r="BL90" s="52" t="str">
        <f t="shared" si="483"/>
        <v/>
      </c>
      <c r="BM90" s="52" t="str">
        <f t="shared" si="483"/>
        <v/>
      </c>
      <c r="BN90" s="52" t="str">
        <f t="shared" si="483"/>
        <v/>
      </c>
      <c r="BO90" s="52" t="str">
        <f t="shared" si="483"/>
        <v/>
      </c>
      <c r="BP90" s="52" t="str">
        <f t="shared" si="483"/>
        <v/>
      </c>
      <c r="BQ90" s="52" t="str">
        <f t="shared" si="483"/>
        <v/>
      </c>
      <c r="BR90" s="52" t="str">
        <f t="shared" si="483"/>
        <v/>
      </c>
      <c r="BS90" s="52" t="str">
        <f t="shared" si="483"/>
        <v/>
      </c>
      <c r="BT90" s="52" t="str">
        <f t="shared" si="483"/>
        <v/>
      </c>
      <c r="BU90" s="52" t="str">
        <f t="shared" si="483"/>
        <v/>
      </c>
      <c r="BV90" s="52" t="str">
        <f t="shared" si="483"/>
        <v/>
      </c>
      <c r="BW90" s="52" t="str">
        <f t="shared" si="483"/>
        <v/>
      </c>
      <c r="BX90" s="52" t="str">
        <f t="shared" si="483"/>
        <v/>
      </c>
      <c r="BY90" s="52" t="str">
        <f t="shared" si="483"/>
        <v/>
      </c>
      <c r="BZ90" s="52" t="str">
        <f t="shared" si="483"/>
        <v/>
      </c>
      <c r="CA90" s="52" t="str">
        <f t="shared" si="483"/>
        <v/>
      </c>
      <c r="CB90" s="52" t="str">
        <f t="shared" si="483"/>
        <v/>
      </c>
      <c r="CC90" s="52" t="str">
        <f t="shared" si="483"/>
        <v/>
      </c>
      <c r="CD90" s="52" t="str">
        <f t="shared" si="483"/>
        <v/>
      </c>
      <c r="CE90" s="52" t="str">
        <f t="shared" si="483"/>
        <v/>
      </c>
      <c r="CF90" s="52" t="str">
        <f t="shared" si="483"/>
        <v/>
      </c>
      <c r="CG90" s="52" t="str">
        <f t="shared" si="483"/>
        <v/>
      </c>
      <c r="CH90" s="52" t="str">
        <f t="shared" si="483"/>
        <v/>
      </c>
      <c r="CI90" s="52" t="str">
        <f t="shared" si="483"/>
        <v/>
      </c>
      <c r="CJ90" s="52" t="str">
        <f t="shared" si="483"/>
        <v/>
      </c>
      <c r="CK90" s="52" t="str">
        <f t="shared" si="483"/>
        <v/>
      </c>
      <c r="CL90" s="52" t="str">
        <f t="shared" si="483"/>
        <v/>
      </c>
      <c r="CM90" s="52" t="str">
        <f t="shared" si="483"/>
        <v/>
      </c>
      <c r="CN90" s="52" t="str">
        <f t="shared" si="483"/>
        <v/>
      </c>
      <c r="CO90" s="52" t="str">
        <f t="shared" si="483"/>
        <v/>
      </c>
      <c r="CP90" s="52" t="str">
        <f t="shared" si="483"/>
        <v/>
      </c>
      <c r="CQ90" s="52" t="str">
        <f t="shared" si="483"/>
        <v/>
      </c>
      <c r="CR90" s="52" t="str">
        <f t="shared" si="483"/>
        <v/>
      </c>
      <c r="CS90" s="52" t="str">
        <f t="shared" si="483"/>
        <v/>
      </c>
      <c r="CT90" s="52" t="str">
        <f t="shared" si="483"/>
        <v/>
      </c>
      <c r="CU90" s="52" t="str">
        <f t="shared" si="483"/>
        <v/>
      </c>
      <c r="CV90" s="52" t="str">
        <f t="shared" si="483"/>
        <v/>
      </c>
      <c r="CW90" s="52" t="str">
        <f t="shared" si="483"/>
        <v/>
      </c>
      <c r="CX90" s="52" t="str">
        <f t="shared" si="483"/>
        <v/>
      </c>
      <c r="CY90" s="52" t="str">
        <f t="shared" si="483"/>
        <v/>
      </c>
      <c r="CZ90" s="52" t="str">
        <f t="shared" si="483"/>
        <v/>
      </c>
      <c r="DA90" s="52" t="str">
        <f t="shared" si="483"/>
        <v/>
      </c>
      <c r="DB90" s="52" t="str">
        <f t="shared" si="483"/>
        <v/>
      </c>
      <c r="DC90" s="52" t="str">
        <f t="shared" si="480"/>
        <v/>
      </c>
      <c r="DD90" s="52" t="str">
        <f t="shared" si="480"/>
        <v/>
      </c>
      <c r="DE90" s="52" t="str">
        <f t="shared" si="480"/>
        <v/>
      </c>
      <c r="DF90" s="52" t="str">
        <f t="shared" si="480"/>
        <v/>
      </c>
      <c r="DG90" s="52" t="str">
        <f t="shared" si="480"/>
        <v/>
      </c>
      <c r="DH90" s="52" t="str">
        <f t="shared" si="480"/>
        <v/>
      </c>
      <c r="DI90" s="52" t="str">
        <f t="shared" si="480"/>
        <v/>
      </c>
      <c r="DJ90" s="52" t="str">
        <f t="shared" si="480"/>
        <v/>
      </c>
      <c r="DK90" s="52" t="str">
        <f t="shared" si="480"/>
        <v/>
      </c>
      <c r="DL90" s="52" t="str">
        <f t="shared" si="480"/>
        <v/>
      </c>
      <c r="DM90" s="52" t="str">
        <f t="shared" si="480"/>
        <v/>
      </c>
      <c r="DN90" s="52" t="str">
        <f t="shared" si="480"/>
        <v/>
      </c>
      <c r="DO90" s="52" t="str">
        <f t="shared" si="480"/>
        <v/>
      </c>
      <c r="DP90" s="52" t="str">
        <f t="shared" si="480"/>
        <v/>
      </c>
      <c r="DQ90" s="52" t="str">
        <f t="shared" si="480"/>
        <v/>
      </c>
      <c r="DR90" s="52" t="str">
        <f t="shared" si="480"/>
        <v/>
      </c>
      <c r="DS90" s="179" t="e">
        <f t="shared" si="372"/>
        <v>#N/A</v>
      </c>
      <c r="DT90" s="179" t="e">
        <f t="shared" si="373"/>
        <v>#N/A</v>
      </c>
      <c r="DU90" s="179" t="e">
        <f t="shared" si="374"/>
        <v>#N/A</v>
      </c>
      <c r="DV90" s="179" t="e">
        <f t="shared" si="375"/>
        <v>#N/A</v>
      </c>
      <c r="DW90" s="179" t="e">
        <f t="shared" si="376"/>
        <v>#N/A</v>
      </c>
      <c r="DX90" s="179" t="e">
        <f t="shared" si="377"/>
        <v>#N/A</v>
      </c>
      <c r="DY90" s="179" t="e">
        <f t="shared" si="378"/>
        <v>#N/A</v>
      </c>
      <c r="DZ90" s="179" t="e">
        <f t="shared" si="379"/>
        <v>#N/A</v>
      </c>
      <c r="EA90" s="179" t="e">
        <f t="shared" si="380"/>
        <v>#N/A</v>
      </c>
      <c r="EB90" s="179" t="e">
        <f t="shared" si="381"/>
        <v>#N/A</v>
      </c>
      <c r="EC90" s="179" t="e">
        <f t="shared" si="382"/>
        <v>#N/A</v>
      </c>
      <c r="ED90" s="179" t="e">
        <f t="shared" si="383"/>
        <v>#N/A</v>
      </c>
      <c r="EE90" s="179" t="e">
        <f t="shared" si="384"/>
        <v>#N/A</v>
      </c>
      <c r="EF90" s="179" t="e">
        <f t="shared" si="385"/>
        <v>#N/A</v>
      </c>
      <c r="EG90" s="179" t="e">
        <f t="shared" si="386"/>
        <v>#N/A</v>
      </c>
      <c r="EH90" s="179" t="e">
        <f t="shared" si="387"/>
        <v>#N/A</v>
      </c>
      <c r="EI90" s="179" t="e">
        <f t="shared" si="388"/>
        <v>#N/A</v>
      </c>
      <c r="EJ90" s="179" t="e">
        <f t="shared" si="389"/>
        <v>#N/A</v>
      </c>
      <c r="EK90" s="179" t="e">
        <f t="shared" si="390"/>
        <v>#N/A</v>
      </c>
      <c r="EL90" s="179" t="e">
        <f t="shared" si="391"/>
        <v>#N/A</v>
      </c>
      <c r="EM90" s="179" t="e">
        <f t="shared" si="392"/>
        <v>#N/A</v>
      </c>
      <c r="EN90" s="179" t="e">
        <f t="shared" si="393"/>
        <v>#N/A</v>
      </c>
      <c r="EO90" s="179" t="e">
        <f t="shared" si="394"/>
        <v>#N/A</v>
      </c>
      <c r="EP90" s="179" t="e">
        <f t="shared" si="395"/>
        <v>#N/A</v>
      </c>
      <c r="EQ90" s="179" t="e">
        <f t="shared" si="396"/>
        <v>#N/A</v>
      </c>
      <c r="ER90" s="179" t="e">
        <f t="shared" si="397"/>
        <v>#N/A</v>
      </c>
      <c r="ES90" s="179" t="e">
        <f t="shared" si="398"/>
        <v>#N/A</v>
      </c>
      <c r="ET90" s="179" t="e">
        <f t="shared" si="399"/>
        <v>#N/A</v>
      </c>
      <c r="EU90" s="179" t="e">
        <f t="shared" si="400"/>
        <v>#N/A</v>
      </c>
      <c r="EV90" s="179" t="e">
        <f t="shared" si="401"/>
        <v>#N/A</v>
      </c>
      <c r="EW90" s="179" t="e">
        <f t="shared" si="402"/>
        <v>#N/A</v>
      </c>
      <c r="EX90" s="179" t="e">
        <f t="shared" si="403"/>
        <v>#N/A</v>
      </c>
      <c r="EY90" s="179" t="e">
        <f t="shared" si="404"/>
        <v>#N/A</v>
      </c>
      <c r="EZ90" s="179" t="e">
        <f t="shared" si="405"/>
        <v>#N/A</v>
      </c>
      <c r="FA90" s="179" t="e">
        <f t="shared" si="406"/>
        <v>#N/A</v>
      </c>
      <c r="FB90" s="179" t="e">
        <f t="shared" si="407"/>
        <v>#N/A</v>
      </c>
      <c r="FC90" s="179" t="e">
        <f t="shared" si="408"/>
        <v>#N/A</v>
      </c>
      <c r="FD90" s="179" t="e">
        <f t="shared" si="409"/>
        <v>#N/A</v>
      </c>
      <c r="FE90" s="179" t="e">
        <f t="shared" si="410"/>
        <v>#N/A</v>
      </c>
      <c r="FF90" s="179" t="e">
        <f t="shared" si="411"/>
        <v>#N/A</v>
      </c>
      <c r="FG90" s="179" t="e">
        <f t="shared" si="412"/>
        <v>#N/A</v>
      </c>
      <c r="FH90" s="179" t="e">
        <f t="shared" si="413"/>
        <v>#N/A</v>
      </c>
      <c r="FI90" s="179" t="e">
        <f t="shared" si="414"/>
        <v>#N/A</v>
      </c>
      <c r="FJ90" s="179" t="e">
        <f t="shared" si="415"/>
        <v>#N/A</v>
      </c>
      <c r="FK90" s="179" t="e">
        <f t="shared" si="416"/>
        <v>#N/A</v>
      </c>
      <c r="FL90" s="179" t="e">
        <f t="shared" si="417"/>
        <v>#N/A</v>
      </c>
      <c r="FM90" s="179" t="e">
        <f t="shared" si="418"/>
        <v>#N/A</v>
      </c>
      <c r="FN90" s="179" t="e">
        <f t="shared" si="419"/>
        <v>#N/A</v>
      </c>
      <c r="FO90" s="179" t="e">
        <f t="shared" si="420"/>
        <v>#N/A</v>
      </c>
      <c r="FP90" s="179" t="e">
        <f t="shared" si="421"/>
        <v>#N/A</v>
      </c>
      <c r="FQ90" s="179" t="e">
        <f t="shared" si="422"/>
        <v>#N/A</v>
      </c>
      <c r="FR90" s="179" t="e">
        <f t="shared" si="423"/>
        <v>#N/A</v>
      </c>
      <c r="FS90" s="179" t="e">
        <f t="shared" si="424"/>
        <v>#N/A</v>
      </c>
      <c r="FT90" s="179" t="e">
        <f t="shared" si="425"/>
        <v>#N/A</v>
      </c>
      <c r="FU90" s="179" t="e">
        <f t="shared" si="426"/>
        <v>#N/A</v>
      </c>
      <c r="FV90" s="179" t="e">
        <f t="shared" si="427"/>
        <v>#N/A</v>
      </c>
      <c r="FW90" s="179" t="e">
        <f t="shared" si="428"/>
        <v>#N/A</v>
      </c>
      <c r="FX90" s="179" t="e">
        <f t="shared" si="429"/>
        <v>#N/A</v>
      </c>
      <c r="FY90" s="179" t="e">
        <f t="shared" si="430"/>
        <v>#N/A</v>
      </c>
      <c r="FZ90" s="179" t="e">
        <f t="shared" si="431"/>
        <v>#N/A</v>
      </c>
      <c r="GA90" s="179" t="e">
        <f t="shared" si="432"/>
        <v>#N/A</v>
      </c>
      <c r="GB90" s="179" t="e">
        <f t="shared" si="433"/>
        <v>#N/A</v>
      </c>
      <c r="GC90" s="179" t="e">
        <f t="shared" si="434"/>
        <v>#N/A</v>
      </c>
      <c r="GD90" s="179" t="e">
        <f t="shared" si="435"/>
        <v>#N/A</v>
      </c>
      <c r="GE90" s="179" t="e">
        <f t="shared" si="436"/>
        <v>#N/A</v>
      </c>
      <c r="GF90" s="179" t="e">
        <f t="shared" si="437"/>
        <v>#N/A</v>
      </c>
      <c r="GG90" s="179" t="e">
        <f t="shared" si="438"/>
        <v>#N/A</v>
      </c>
      <c r="GH90" s="179" t="e">
        <f t="shared" si="439"/>
        <v>#N/A</v>
      </c>
      <c r="GI90" s="179" t="e">
        <f t="shared" si="440"/>
        <v>#N/A</v>
      </c>
      <c r="GJ90" s="179" t="e">
        <f t="shared" si="441"/>
        <v>#N/A</v>
      </c>
      <c r="GK90" s="179" t="e">
        <f t="shared" si="442"/>
        <v>#N/A</v>
      </c>
      <c r="GL90" s="179" t="e">
        <f t="shared" si="443"/>
        <v>#N/A</v>
      </c>
      <c r="GM90" s="179" t="e">
        <f t="shared" si="444"/>
        <v>#N/A</v>
      </c>
      <c r="GN90" s="179" t="e">
        <f t="shared" si="445"/>
        <v>#N/A</v>
      </c>
      <c r="GO90" s="179" t="e">
        <f t="shared" si="446"/>
        <v>#N/A</v>
      </c>
      <c r="GP90" s="179" t="e">
        <f t="shared" si="447"/>
        <v>#N/A</v>
      </c>
      <c r="GQ90" s="179" t="e">
        <f t="shared" si="448"/>
        <v>#N/A</v>
      </c>
      <c r="GR90" s="179" t="e">
        <f t="shared" si="449"/>
        <v>#N/A</v>
      </c>
      <c r="GS90" s="179" t="e">
        <f t="shared" si="450"/>
        <v>#N/A</v>
      </c>
      <c r="GT90" s="179" t="e">
        <f t="shared" si="451"/>
        <v>#N/A</v>
      </c>
      <c r="GU90" s="179" t="e">
        <f t="shared" si="452"/>
        <v>#N/A</v>
      </c>
      <c r="GV90" s="179" t="e">
        <f t="shared" si="453"/>
        <v>#N/A</v>
      </c>
      <c r="GW90" s="179" t="e">
        <f t="shared" si="454"/>
        <v>#N/A</v>
      </c>
      <c r="GX90" s="179" t="e">
        <f t="shared" si="455"/>
        <v>#N/A</v>
      </c>
      <c r="GY90" s="179" t="e">
        <f t="shared" si="456"/>
        <v>#N/A</v>
      </c>
      <c r="GZ90" s="179" t="e">
        <f t="shared" si="457"/>
        <v>#N/A</v>
      </c>
      <c r="HA90" s="179" t="e">
        <f t="shared" si="458"/>
        <v>#N/A</v>
      </c>
      <c r="HB90" s="179" t="e">
        <f t="shared" si="459"/>
        <v>#N/A</v>
      </c>
      <c r="HC90" s="179" t="e">
        <f t="shared" si="460"/>
        <v>#N/A</v>
      </c>
      <c r="HD90" s="179" t="e">
        <f t="shared" si="461"/>
        <v>#N/A</v>
      </c>
      <c r="HE90" s="179" t="e">
        <f t="shared" si="462"/>
        <v>#N/A</v>
      </c>
      <c r="HF90" s="179" t="e">
        <f t="shared" si="463"/>
        <v>#N/A</v>
      </c>
      <c r="HG90" s="179" t="e">
        <f t="shared" si="464"/>
        <v>#N/A</v>
      </c>
      <c r="HH90" s="179" t="e">
        <f t="shared" si="465"/>
        <v>#N/A</v>
      </c>
      <c r="HI90" s="179" t="e">
        <f t="shared" si="466"/>
        <v>#N/A</v>
      </c>
      <c r="HJ90" s="179" t="e">
        <f t="shared" si="467"/>
        <v>#N/A</v>
      </c>
      <c r="HK90" s="179" t="e">
        <f t="shared" si="468"/>
        <v>#N/A</v>
      </c>
      <c r="HL90" s="179" t="e">
        <f t="shared" si="469"/>
        <v>#N/A</v>
      </c>
      <c r="HM90" s="179" t="e">
        <f t="shared" si="470"/>
        <v>#N/A</v>
      </c>
      <c r="HN90" s="179" t="e">
        <f t="shared" si="471"/>
        <v>#N/A</v>
      </c>
      <c r="HO90" s="179" t="e">
        <f t="shared" si="472"/>
        <v>#N/A</v>
      </c>
    </row>
    <row r="91" spans="1:223" hidden="1" x14ac:dyDescent="0.25">
      <c r="A91" s="4">
        <v>88</v>
      </c>
      <c r="B91" s="103"/>
      <c r="C91" s="103"/>
      <c r="D91" s="103"/>
      <c r="E91" s="38" t="str">
        <f t="shared" si="361"/>
        <v/>
      </c>
      <c r="F91" s="38" t="str">
        <f t="shared" si="362"/>
        <v/>
      </c>
      <c r="G91" s="81" t="str">
        <f t="shared" si="363"/>
        <v/>
      </c>
      <c r="H91" s="24"/>
      <c r="I91" s="61"/>
      <c r="J91" s="82" t="str">
        <f>IF(AND(B91&gt;0,C91&gt;0,D91&gt;0,NOT(ISBLANK(H91))),(D91-B91)*VLOOKUP(H91,VLookups!$A$2:$B$8,2,FALSE),"")</f>
        <v/>
      </c>
      <c r="K91" s="83" t="str">
        <f t="shared" si="364"/>
        <v/>
      </c>
      <c r="L91" s="103"/>
      <c r="M91" s="34" t="str">
        <f>IF(AND(L91&gt;0,C91&gt;0,J91&gt;0,NOT(ISBLANK(H91))),ABS(VLOOKUP($L$1,VLookups!$A$38:$B$39,2,FALSE)-_xlfn.NORM.DIST(L91,G91,J91,TRUE)),"")</f>
        <v/>
      </c>
      <c r="N91" s="102" t="str">
        <f>IF(AND($B91&gt;0,$C91&gt;0,$D91&gt;0,NOT(ISBLANK($H91))),_xlfn.NORM.INV(ABS(VLOOKUP($L$1,VLookups!$A$38:$B$39,2,FALSE)-N$3),$G91,$J91),"")</f>
        <v/>
      </c>
      <c r="O91" s="101" t="str">
        <f>IF(AND($B91&gt;0,$C91&gt;0,$D91&gt;0,NOT(ISBLANK($H91))),_xlfn.NORM.INV(ABS(VLOOKUP($L$1,VLookups!$A$38:$B$39,2,FALSE)-O$3),$G91,$J91),"")</f>
        <v/>
      </c>
      <c r="P91" s="102" t="str">
        <f>IF(AND($B91&gt;0,$C91&gt;0,$D91&gt;0,NOT(ISBLANK($H91))),_xlfn.NORM.INV(ABS(VLOOKUP($L$1,VLookups!$A$38:$B$39,2,FALSE)-P$3),$G91,$J91),"")</f>
        <v/>
      </c>
      <c r="Q91" s="101" t="str">
        <f>IF(AND($B91&gt;0,$C91&gt;0,$D91&gt;0,NOT(ISBLANK($H91))),_xlfn.NORM.INV(ABS(VLOOKUP($L$1,VLookups!$A$38:$B$39,2,FALSE)-Q$3),$G91,$J91),"")</f>
        <v/>
      </c>
      <c r="R91" s="102" t="str">
        <f>IF(AND($B91&gt;0,$C91&gt;0,$D91&gt;0,NOT(ISBLANK($H91))),_xlfn.NORM.INV(ABS(VLOOKUP($L$1,VLookups!$A$38:$B$39,2,FALSE)-R$3),$G91,$J91),"")</f>
        <v/>
      </c>
      <c r="S91" s="101" t="str">
        <f>IF(AND($B91&gt;0,$C91&gt;0,$D91&gt;0,NOT(ISBLANK($H91))),_xlfn.NORM.INV(ABS(VLOOKUP($L$1,VLookups!$A$38:$B$39,2,FALSE)-S$3),$G91,$J91),"")</f>
        <v/>
      </c>
      <c r="T91" s="5"/>
      <c r="U91" s="178" t="str">
        <f t="shared" si="365"/>
        <v/>
      </c>
      <c r="V91" s="52" t="str">
        <f t="shared" si="478"/>
        <v/>
      </c>
      <c r="W91" s="52" t="str">
        <f t="shared" si="478"/>
        <v/>
      </c>
      <c r="X91" s="52" t="str">
        <f t="shared" si="478"/>
        <v/>
      </c>
      <c r="Y91" s="52" t="str">
        <f t="shared" si="478"/>
        <v/>
      </c>
      <c r="Z91" s="52" t="str">
        <f t="shared" si="478"/>
        <v/>
      </c>
      <c r="AA91" s="52" t="str">
        <f t="shared" si="478"/>
        <v/>
      </c>
      <c r="AB91" s="52" t="str">
        <f t="shared" si="478"/>
        <v/>
      </c>
      <c r="AC91" s="52" t="str">
        <f t="shared" si="478"/>
        <v/>
      </c>
      <c r="AD91" s="52" t="str">
        <f t="shared" si="478"/>
        <v/>
      </c>
      <c r="AE91" s="52" t="str">
        <f t="shared" si="478"/>
        <v/>
      </c>
      <c r="AF91" s="52" t="str">
        <f t="shared" si="478"/>
        <v/>
      </c>
      <c r="AG91" s="52" t="str">
        <f t="shared" si="478"/>
        <v/>
      </c>
      <c r="AH91" s="52" t="str">
        <f t="shared" si="478"/>
        <v/>
      </c>
      <c r="AI91" s="52" t="str">
        <f t="shared" si="478"/>
        <v/>
      </c>
      <c r="AJ91" s="52" t="str">
        <f t="shared" si="478"/>
        <v/>
      </c>
      <c r="AK91" s="52" t="str">
        <f t="shared" si="478"/>
        <v/>
      </c>
      <c r="AL91" s="52" t="str">
        <f t="shared" si="478"/>
        <v/>
      </c>
      <c r="AM91" s="52" t="str">
        <f t="shared" si="478"/>
        <v/>
      </c>
      <c r="AN91" s="52" t="str">
        <f t="shared" si="478"/>
        <v/>
      </c>
      <c r="AO91" s="52" t="str">
        <f t="shared" si="478"/>
        <v/>
      </c>
      <c r="AP91" s="52" t="str">
        <f t="shared" si="367"/>
        <v/>
      </c>
      <c r="AQ91" s="52" t="str">
        <f t="shared" si="483"/>
        <v/>
      </c>
      <c r="AR91" s="52" t="str">
        <f t="shared" si="483"/>
        <v/>
      </c>
      <c r="AS91" s="52" t="str">
        <f t="shared" si="483"/>
        <v/>
      </c>
      <c r="AT91" s="52" t="str">
        <f t="shared" si="483"/>
        <v/>
      </c>
      <c r="AU91" s="52" t="str">
        <f t="shared" si="483"/>
        <v/>
      </c>
      <c r="AV91" s="52" t="str">
        <f t="shared" si="483"/>
        <v/>
      </c>
      <c r="AW91" s="52" t="str">
        <f t="shared" si="483"/>
        <v/>
      </c>
      <c r="AX91" s="52" t="str">
        <f t="shared" si="483"/>
        <v/>
      </c>
      <c r="AY91" s="52" t="str">
        <f t="shared" si="483"/>
        <v/>
      </c>
      <c r="AZ91" s="52" t="str">
        <f t="shared" si="483"/>
        <v/>
      </c>
      <c r="BA91" s="52" t="str">
        <f t="shared" si="483"/>
        <v/>
      </c>
      <c r="BB91" s="52" t="str">
        <f t="shared" si="483"/>
        <v/>
      </c>
      <c r="BC91" s="52" t="str">
        <f t="shared" si="483"/>
        <v/>
      </c>
      <c r="BD91" s="52" t="str">
        <f t="shared" si="483"/>
        <v/>
      </c>
      <c r="BE91" s="52" t="str">
        <f t="shared" si="483"/>
        <v/>
      </c>
      <c r="BF91" s="52" t="str">
        <f t="shared" si="483"/>
        <v/>
      </c>
      <c r="BG91" s="52" t="str">
        <f t="shared" si="483"/>
        <v/>
      </c>
      <c r="BH91" s="52" t="str">
        <f t="shared" si="483"/>
        <v/>
      </c>
      <c r="BI91" s="52" t="str">
        <f t="shared" si="483"/>
        <v/>
      </c>
      <c r="BJ91" s="52" t="str">
        <f t="shared" si="483"/>
        <v/>
      </c>
      <c r="BK91" s="52" t="str">
        <f t="shared" si="483"/>
        <v/>
      </c>
      <c r="BL91" s="52" t="str">
        <f t="shared" si="483"/>
        <v/>
      </c>
      <c r="BM91" s="52" t="str">
        <f t="shared" si="483"/>
        <v/>
      </c>
      <c r="BN91" s="52" t="str">
        <f t="shared" si="483"/>
        <v/>
      </c>
      <c r="BO91" s="52" t="str">
        <f t="shared" si="483"/>
        <v/>
      </c>
      <c r="BP91" s="52" t="str">
        <f t="shared" si="483"/>
        <v/>
      </c>
      <c r="BQ91" s="52" t="str">
        <f t="shared" si="483"/>
        <v/>
      </c>
      <c r="BR91" s="52" t="str">
        <f t="shared" si="483"/>
        <v/>
      </c>
      <c r="BS91" s="52" t="str">
        <f t="shared" si="483"/>
        <v/>
      </c>
      <c r="BT91" s="52" t="str">
        <f t="shared" si="483"/>
        <v/>
      </c>
      <c r="BU91" s="52" t="str">
        <f t="shared" si="483"/>
        <v/>
      </c>
      <c r="BV91" s="52" t="str">
        <f t="shared" si="483"/>
        <v/>
      </c>
      <c r="BW91" s="52" t="str">
        <f t="shared" si="483"/>
        <v/>
      </c>
      <c r="BX91" s="52" t="str">
        <f t="shared" si="483"/>
        <v/>
      </c>
      <c r="BY91" s="52" t="str">
        <f t="shared" si="483"/>
        <v/>
      </c>
      <c r="BZ91" s="52" t="str">
        <f t="shared" si="483"/>
        <v/>
      </c>
      <c r="CA91" s="52" t="str">
        <f t="shared" si="483"/>
        <v/>
      </c>
      <c r="CB91" s="52" t="str">
        <f t="shared" si="483"/>
        <v/>
      </c>
      <c r="CC91" s="52" t="str">
        <f t="shared" si="483"/>
        <v/>
      </c>
      <c r="CD91" s="52" t="str">
        <f t="shared" si="483"/>
        <v/>
      </c>
      <c r="CE91" s="52" t="str">
        <f t="shared" si="483"/>
        <v/>
      </c>
      <c r="CF91" s="52" t="str">
        <f t="shared" si="483"/>
        <v/>
      </c>
      <c r="CG91" s="52" t="str">
        <f t="shared" si="483"/>
        <v/>
      </c>
      <c r="CH91" s="52" t="str">
        <f t="shared" si="483"/>
        <v/>
      </c>
      <c r="CI91" s="52" t="str">
        <f t="shared" si="483"/>
        <v/>
      </c>
      <c r="CJ91" s="52" t="str">
        <f t="shared" si="483"/>
        <v/>
      </c>
      <c r="CK91" s="52" t="str">
        <f t="shared" si="483"/>
        <v/>
      </c>
      <c r="CL91" s="52" t="str">
        <f t="shared" si="483"/>
        <v/>
      </c>
      <c r="CM91" s="52" t="str">
        <f t="shared" si="483"/>
        <v/>
      </c>
      <c r="CN91" s="52" t="str">
        <f t="shared" si="483"/>
        <v/>
      </c>
      <c r="CO91" s="52" t="str">
        <f t="shared" si="483"/>
        <v/>
      </c>
      <c r="CP91" s="52" t="str">
        <f t="shared" si="483"/>
        <v/>
      </c>
      <c r="CQ91" s="52" t="str">
        <f t="shared" si="483"/>
        <v/>
      </c>
      <c r="CR91" s="52" t="str">
        <f t="shared" si="483"/>
        <v/>
      </c>
      <c r="CS91" s="52" t="str">
        <f t="shared" si="483"/>
        <v/>
      </c>
      <c r="CT91" s="52" t="str">
        <f t="shared" si="483"/>
        <v/>
      </c>
      <c r="CU91" s="52" t="str">
        <f t="shared" si="483"/>
        <v/>
      </c>
      <c r="CV91" s="52" t="str">
        <f t="shared" si="483"/>
        <v/>
      </c>
      <c r="CW91" s="52" t="str">
        <f t="shared" si="483"/>
        <v/>
      </c>
      <c r="CX91" s="52" t="str">
        <f t="shared" si="483"/>
        <v/>
      </c>
      <c r="CY91" s="52" t="str">
        <f t="shared" si="483"/>
        <v/>
      </c>
      <c r="CZ91" s="52" t="str">
        <f t="shared" si="483"/>
        <v/>
      </c>
      <c r="DA91" s="52" t="str">
        <f t="shared" si="483"/>
        <v/>
      </c>
      <c r="DB91" s="52" t="str">
        <f t="shared" si="483"/>
        <v/>
      </c>
      <c r="DC91" s="52" t="str">
        <f t="shared" si="480"/>
        <v/>
      </c>
      <c r="DD91" s="52" t="str">
        <f t="shared" si="480"/>
        <v/>
      </c>
      <c r="DE91" s="52" t="str">
        <f t="shared" si="480"/>
        <v/>
      </c>
      <c r="DF91" s="52" t="str">
        <f t="shared" si="480"/>
        <v/>
      </c>
      <c r="DG91" s="52" t="str">
        <f t="shared" si="480"/>
        <v/>
      </c>
      <c r="DH91" s="52" t="str">
        <f t="shared" si="480"/>
        <v/>
      </c>
      <c r="DI91" s="52" t="str">
        <f t="shared" si="480"/>
        <v/>
      </c>
      <c r="DJ91" s="52" t="str">
        <f t="shared" si="480"/>
        <v/>
      </c>
      <c r="DK91" s="52" t="str">
        <f t="shared" si="480"/>
        <v/>
      </c>
      <c r="DL91" s="52" t="str">
        <f t="shared" si="480"/>
        <v/>
      </c>
      <c r="DM91" s="52" t="str">
        <f t="shared" si="480"/>
        <v/>
      </c>
      <c r="DN91" s="52" t="str">
        <f t="shared" si="480"/>
        <v/>
      </c>
      <c r="DO91" s="52" t="str">
        <f t="shared" si="480"/>
        <v/>
      </c>
      <c r="DP91" s="52" t="str">
        <f t="shared" si="480"/>
        <v/>
      </c>
      <c r="DQ91" s="52" t="str">
        <f t="shared" si="480"/>
        <v/>
      </c>
      <c r="DR91" s="52" t="str">
        <f t="shared" si="480"/>
        <v/>
      </c>
      <c r="DS91" s="179" t="e">
        <f t="shared" si="372"/>
        <v>#N/A</v>
      </c>
      <c r="DT91" s="179" t="e">
        <f t="shared" si="373"/>
        <v>#N/A</v>
      </c>
      <c r="DU91" s="179" t="e">
        <f t="shared" si="374"/>
        <v>#N/A</v>
      </c>
      <c r="DV91" s="179" t="e">
        <f t="shared" si="375"/>
        <v>#N/A</v>
      </c>
      <c r="DW91" s="179" t="e">
        <f t="shared" si="376"/>
        <v>#N/A</v>
      </c>
      <c r="DX91" s="179" t="e">
        <f t="shared" si="377"/>
        <v>#N/A</v>
      </c>
      <c r="DY91" s="179" t="e">
        <f t="shared" si="378"/>
        <v>#N/A</v>
      </c>
      <c r="DZ91" s="179" t="e">
        <f t="shared" si="379"/>
        <v>#N/A</v>
      </c>
      <c r="EA91" s="179" t="e">
        <f t="shared" si="380"/>
        <v>#N/A</v>
      </c>
      <c r="EB91" s="179" t="e">
        <f t="shared" si="381"/>
        <v>#N/A</v>
      </c>
      <c r="EC91" s="179" t="e">
        <f t="shared" si="382"/>
        <v>#N/A</v>
      </c>
      <c r="ED91" s="179" t="e">
        <f t="shared" si="383"/>
        <v>#N/A</v>
      </c>
      <c r="EE91" s="179" t="e">
        <f t="shared" si="384"/>
        <v>#N/A</v>
      </c>
      <c r="EF91" s="179" t="e">
        <f t="shared" si="385"/>
        <v>#N/A</v>
      </c>
      <c r="EG91" s="179" t="e">
        <f t="shared" si="386"/>
        <v>#N/A</v>
      </c>
      <c r="EH91" s="179" t="e">
        <f t="shared" si="387"/>
        <v>#N/A</v>
      </c>
      <c r="EI91" s="179" t="e">
        <f t="shared" si="388"/>
        <v>#N/A</v>
      </c>
      <c r="EJ91" s="179" t="e">
        <f t="shared" si="389"/>
        <v>#N/A</v>
      </c>
      <c r="EK91" s="179" t="e">
        <f t="shared" si="390"/>
        <v>#N/A</v>
      </c>
      <c r="EL91" s="179" t="e">
        <f t="shared" si="391"/>
        <v>#N/A</v>
      </c>
      <c r="EM91" s="179" t="e">
        <f t="shared" si="392"/>
        <v>#N/A</v>
      </c>
      <c r="EN91" s="179" t="e">
        <f t="shared" si="393"/>
        <v>#N/A</v>
      </c>
      <c r="EO91" s="179" t="e">
        <f t="shared" si="394"/>
        <v>#N/A</v>
      </c>
      <c r="EP91" s="179" t="e">
        <f t="shared" si="395"/>
        <v>#N/A</v>
      </c>
      <c r="EQ91" s="179" t="e">
        <f t="shared" si="396"/>
        <v>#N/A</v>
      </c>
      <c r="ER91" s="179" t="e">
        <f t="shared" si="397"/>
        <v>#N/A</v>
      </c>
      <c r="ES91" s="179" t="e">
        <f t="shared" si="398"/>
        <v>#N/A</v>
      </c>
      <c r="ET91" s="179" t="e">
        <f t="shared" si="399"/>
        <v>#N/A</v>
      </c>
      <c r="EU91" s="179" t="e">
        <f t="shared" si="400"/>
        <v>#N/A</v>
      </c>
      <c r="EV91" s="179" t="e">
        <f t="shared" si="401"/>
        <v>#N/A</v>
      </c>
      <c r="EW91" s="179" t="e">
        <f t="shared" si="402"/>
        <v>#N/A</v>
      </c>
      <c r="EX91" s="179" t="e">
        <f t="shared" si="403"/>
        <v>#N/A</v>
      </c>
      <c r="EY91" s="179" t="e">
        <f t="shared" si="404"/>
        <v>#N/A</v>
      </c>
      <c r="EZ91" s="179" t="e">
        <f t="shared" si="405"/>
        <v>#N/A</v>
      </c>
      <c r="FA91" s="179" t="e">
        <f t="shared" si="406"/>
        <v>#N/A</v>
      </c>
      <c r="FB91" s="179" t="e">
        <f t="shared" si="407"/>
        <v>#N/A</v>
      </c>
      <c r="FC91" s="179" t="e">
        <f t="shared" si="408"/>
        <v>#N/A</v>
      </c>
      <c r="FD91" s="179" t="e">
        <f t="shared" si="409"/>
        <v>#N/A</v>
      </c>
      <c r="FE91" s="179" t="e">
        <f t="shared" si="410"/>
        <v>#N/A</v>
      </c>
      <c r="FF91" s="179" t="e">
        <f t="shared" si="411"/>
        <v>#N/A</v>
      </c>
      <c r="FG91" s="179" t="e">
        <f t="shared" si="412"/>
        <v>#N/A</v>
      </c>
      <c r="FH91" s="179" t="e">
        <f t="shared" si="413"/>
        <v>#N/A</v>
      </c>
      <c r="FI91" s="179" t="e">
        <f t="shared" si="414"/>
        <v>#N/A</v>
      </c>
      <c r="FJ91" s="179" t="e">
        <f t="shared" si="415"/>
        <v>#N/A</v>
      </c>
      <c r="FK91" s="179" t="e">
        <f t="shared" si="416"/>
        <v>#N/A</v>
      </c>
      <c r="FL91" s="179" t="e">
        <f t="shared" si="417"/>
        <v>#N/A</v>
      </c>
      <c r="FM91" s="179" t="e">
        <f t="shared" si="418"/>
        <v>#N/A</v>
      </c>
      <c r="FN91" s="179" t="e">
        <f t="shared" si="419"/>
        <v>#N/A</v>
      </c>
      <c r="FO91" s="179" t="e">
        <f t="shared" si="420"/>
        <v>#N/A</v>
      </c>
      <c r="FP91" s="179" t="e">
        <f t="shared" si="421"/>
        <v>#N/A</v>
      </c>
      <c r="FQ91" s="179" t="e">
        <f t="shared" si="422"/>
        <v>#N/A</v>
      </c>
      <c r="FR91" s="179" t="e">
        <f t="shared" si="423"/>
        <v>#N/A</v>
      </c>
      <c r="FS91" s="179" t="e">
        <f t="shared" si="424"/>
        <v>#N/A</v>
      </c>
      <c r="FT91" s="179" t="e">
        <f t="shared" si="425"/>
        <v>#N/A</v>
      </c>
      <c r="FU91" s="179" t="e">
        <f t="shared" si="426"/>
        <v>#N/A</v>
      </c>
      <c r="FV91" s="179" t="e">
        <f t="shared" si="427"/>
        <v>#N/A</v>
      </c>
      <c r="FW91" s="179" t="e">
        <f t="shared" si="428"/>
        <v>#N/A</v>
      </c>
      <c r="FX91" s="179" t="e">
        <f t="shared" si="429"/>
        <v>#N/A</v>
      </c>
      <c r="FY91" s="179" t="e">
        <f t="shared" si="430"/>
        <v>#N/A</v>
      </c>
      <c r="FZ91" s="179" t="e">
        <f t="shared" si="431"/>
        <v>#N/A</v>
      </c>
      <c r="GA91" s="179" t="e">
        <f t="shared" si="432"/>
        <v>#N/A</v>
      </c>
      <c r="GB91" s="179" t="e">
        <f t="shared" si="433"/>
        <v>#N/A</v>
      </c>
      <c r="GC91" s="179" t="e">
        <f t="shared" si="434"/>
        <v>#N/A</v>
      </c>
      <c r="GD91" s="179" t="e">
        <f t="shared" si="435"/>
        <v>#N/A</v>
      </c>
      <c r="GE91" s="179" t="e">
        <f t="shared" si="436"/>
        <v>#N/A</v>
      </c>
      <c r="GF91" s="179" t="e">
        <f t="shared" si="437"/>
        <v>#N/A</v>
      </c>
      <c r="GG91" s="179" t="e">
        <f t="shared" si="438"/>
        <v>#N/A</v>
      </c>
      <c r="GH91" s="179" t="e">
        <f t="shared" si="439"/>
        <v>#N/A</v>
      </c>
      <c r="GI91" s="179" t="e">
        <f t="shared" si="440"/>
        <v>#N/A</v>
      </c>
      <c r="GJ91" s="179" t="e">
        <f t="shared" si="441"/>
        <v>#N/A</v>
      </c>
      <c r="GK91" s="179" t="e">
        <f t="shared" si="442"/>
        <v>#N/A</v>
      </c>
      <c r="GL91" s="179" t="e">
        <f t="shared" si="443"/>
        <v>#N/A</v>
      </c>
      <c r="GM91" s="179" t="e">
        <f t="shared" si="444"/>
        <v>#N/A</v>
      </c>
      <c r="GN91" s="179" t="e">
        <f t="shared" si="445"/>
        <v>#N/A</v>
      </c>
      <c r="GO91" s="179" t="e">
        <f t="shared" si="446"/>
        <v>#N/A</v>
      </c>
      <c r="GP91" s="179" t="e">
        <f t="shared" si="447"/>
        <v>#N/A</v>
      </c>
      <c r="GQ91" s="179" t="e">
        <f t="shared" si="448"/>
        <v>#N/A</v>
      </c>
      <c r="GR91" s="179" t="e">
        <f t="shared" si="449"/>
        <v>#N/A</v>
      </c>
      <c r="GS91" s="179" t="e">
        <f t="shared" si="450"/>
        <v>#N/A</v>
      </c>
      <c r="GT91" s="179" t="e">
        <f t="shared" si="451"/>
        <v>#N/A</v>
      </c>
      <c r="GU91" s="179" t="e">
        <f t="shared" si="452"/>
        <v>#N/A</v>
      </c>
      <c r="GV91" s="179" t="e">
        <f t="shared" si="453"/>
        <v>#N/A</v>
      </c>
      <c r="GW91" s="179" t="e">
        <f t="shared" si="454"/>
        <v>#N/A</v>
      </c>
      <c r="GX91" s="179" t="e">
        <f t="shared" si="455"/>
        <v>#N/A</v>
      </c>
      <c r="GY91" s="179" t="e">
        <f t="shared" si="456"/>
        <v>#N/A</v>
      </c>
      <c r="GZ91" s="179" t="e">
        <f t="shared" si="457"/>
        <v>#N/A</v>
      </c>
      <c r="HA91" s="179" t="e">
        <f t="shared" si="458"/>
        <v>#N/A</v>
      </c>
      <c r="HB91" s="179" t="e">
        <f t="shared" si="459"/>
        <v>#N/A</v>
      </c>
      <c r="HC91" s="179" t="e">
        <f t="shared" si="460"/>
        <v>#N/A</v>
      </c>
      <c r="HD91" s="179" t="e">
        <f t="shared" si="461"/>
        <v>#N/A</v>
      </c>
      <c r="HE91" s="179" t="e">
        <f t="shared" si="462"/>
        <v>#N/A</v>
      </c>
      <c r="HF91" s="179" t="e">
        <f t="shared" si="463"/>
        <v>#N/A</v>
      </c>
      <c r="HG91" s="179" t="e">
        <f t="shared" si="464"/>
        <v>#N/A</v>
      </c>
      <c r="HH91" s="179" t="e">
        <f t="shared" si="465"/>
        <v>#N/A</v>
      </c>
      <c r="HI91" s="179" t="e">
        <f t="shared" si="466"/>
        <v>#N/A</v>
      </c>
      <c r="HJ91" s="179" t="e">
        <f t="shared" si="467"/>
        <v>#N/A</v>
      </c>
      <c r="HK91" s="179" t="e">
        <f t="shared" si="468"/>
        <v>#N/A</v>
      </c>
      <c r="HL91" s="179" t="e">
        <f t="shared" si="469"/>
        <v>#N/A</v>
      </c>
      <c r="HM91" s="179" t="e">
        <f t="shared" si="470"/>
        <v>#N/A</v>
      </c>
      <c r="HN91" s="179" t="e">
        <f t="shared" si="471"/>
        <v>#N/A</v>
      </c>
      <c r="HO91" s="179" t="e">
        <f t="shared" si="472"/>
        <v>#N/A</v>
      </c>
    </row>
    <row r="92" spans="1:223" hidden="1" x14ac:dyDescent="0.25">
      <c r="A92" s="4">
        <v>89</v>
      </c>
      <c r="B92" s="103"/>
      <c r="C92" s="103"/>
      <c r="D92" s="103"/>
      <c r="E92" s="38" t="str">
        <f t="shared" si="361"/>
        <v/>
      </c>
      <c r="F92" s="38" t="str">
        <f t="shared" si="362"/>
        <v/>
      </c>
      <c r="G92" s="81" t="str">
        <f t="shared" si="363"/>
        <v/>
      </c>
      <c r="H92" s="24"/>
      <c r="I92" s="61"/>
      <c r="J92" s="82" t="str">
        <f>IF(AND(B92&gt;0,C92&gt;0,D92&gt;0,NOT(ISBLANK(H92))),(D92-B92)*VLOOKUP(H92,VLookups!$A$2:$B$8,2,FALSE),"")</f>
        <v/>
      </c>
      <c r="K92" s="83" t="str">
        <f t="shared" si="364"/>
        <v/>
      </c>
      <c r="L92" s="103"/>
      <c r="M92" s="34" t="str">
        <f>IF(AND(L92&gt;0,C92&gt;0,J92&gt;0,NOT(ISBLANK(H92))),ABS(VLOOKUP($L$1,VLookups!$A$38:$B$39,2,FALSE)-_xlfn.NORM.DIST(L92,G92,J92,TRUE)),"")</f>
        <v/>
      </c>
      <c r="N92" s="102" t="str">
        <f>IF(AND($B92&gt;0,$C92&gt;0,$D92&gt;0,NOT(ISBLANK($H92))),_xlfn.NORM.INV(ABS(VLOOKUP($L$1,VLookups!$A$38:$B$39,2,FALSE)-N$3),$G92,$J92),"")</f>
        <v/>
      </c>
      <c r="O92" s="101" t="str">
        <f>IF(AND($B92&gt;0,$C92&gt;0,$D92&gt;0,NOT(ISBLANK($H92))),_xlfn.NORM.INV(ABS(VLOOKUP($L$1,VLookups!$A$38:$B$39,2,FALSE)-O$3),$G92,$J92),"")</f>
        <v/>
      </c>
      <c r="P92" s="102" t="str">
        <f>IF(AND($B92&gt;0,$C92&gt;0,$D92&gt;0,NOT(ISBLANK($H92))),_xlfn.NORM.INV(ABS(VLOOKUP($L$1,VLookups!$A$38:$B$39,2,FALSE)-P$3),$G92,$J92),"")</f>
        <v/>
      </c>
      <c r="Q92" s="101" t="str">
        <f>IF(AND($B92&gt;0,$C92&gt;0,$D92&gt;0,NOT(ISBLANK($H92))),_xlfn.NORM.INV(ABS(VLOOKUP($L$1,VLookups!$A$38:$B$39,2,FALSE)-Q$3),$G92,$J92),"")</f>
        <v/>
      </c>
      <c r="R92" s="102" t="str">
        <f>IF(AND($B92&gt;0,$C92&gt;0,$D92&gt;0,NOT(ISBLANK($H92))),_xlfn.NORM.INV(ABS(VLOOKUP($L$1,VLookups!$A$38:$B$39,2,FALSE)-R$3),$G92,$J92),"")</f>
        <v/>
      </c>
      <c r="S92" s="101" t="str">
        <f>IF(AND($B92&gt;0,$C92&gt;0,$D92&gt;0,NOT(ISBLANK($H92))),_xlfn.NORM.INV(ABS(VLOOKUP($L$1,VLookups!$A$38:$B$39,2,FALSE)-S$3),$G92,$J92),"")</f>
        <v/>
      </c>
      <c r="T92" s="5"/>
      <c r="U92" s="178" t="str">
        <f t="shared" si="365"/>
        <v/>
      </c>
      <c r="V92" s="52" t="str">
        <f t="shared" si="478"/>
        <v/>
      </c>
      <c r="W92" s="52" t="str">
        <f t="shared" si="478"/>
        <v/>
      </c>
      <c r="X92" s="52" t="str">
        <f t="shared" si="478"/>
        <v/>
      </c>
      <c r="Y92" s="52" t="str">
        <f t="shared" si="478"/>
        <v/>
      </c>
      <c r="Z92" s="52" t="str">
        <f t="shared" si="478"/>
        <v/>
      </c>
      <c r="AA92" s="52" t="str">
        <f t="shared" si="478"/>
        <v/>
      </c>
      <c r="AB92" s="52" t="str">
        <f t="shared" si="478"/>
        <v/>
      </c>
      <c r="AC92" s="52" t="str">
        <f t="shared" si="478"/>
        <v/>
      </c>
      <c r="AD92" s="52" t="str">
        <f t="shared" si="478"/>
        <v/>
      </c>
      <c r="AE92" s="52" t="str">
        <f t="shared" si="478"/>
        <v/>
      </c>
      <c r="AF92" s="52" t="str">
        <f t="shared" si="478"/>
        <v/>
      </c>
      <c r="AG92" s="52" t="str">
        <f t="shared" si="478"/>
        <v/>
      </c>
      <c r="AH92" s="52" t="str">
        <f t="shared" si="478"/>
        <v/>
      </c>
      <c r="AI92" s="52" t="str">
        <f t="shared" si="478"/>
        <v/>
      </c>
      <c r="AJ92" s="52" t="str">
        <f t="shared" si="478"/>
        <v/>
      </c>
      <c r="AK92" s="52" t="str">
        <f t="shared" si="478"/>
        <v/>
      </c>
      <c r="AL92" s="52" t="str">
        <f t="shared" si="478"/>
        <v/>
      </c>
      <c r="AM92" s="52" t="str">
        <f t="shared" si="478"/>
        <v/>
      </c>
      <c r="AN92" s="52" t="str">
        <f t="shared" si="478"/>
        <v/>
      </c>
      <c r="AO92" s="52" t="str">
        <f t="shared" si="478"/>
        <v/>
      </c>
      <c r="AP92" s="52" t="str">
        <f t="shared" si="367"/>
        <v/>
      </c>
      <c r="AQ92" s="52" t="str">
        <f t="shared" si="483"/>
        <v/>
      </c>
      <c r="AR92" s="52" t="str">
        <f t="shared" si="483"/>
        <v/>
      </c>
      <c r="AS92" s="52" t="str">
        <f t="shared" si="483"/>
        <v/>
      </c>
      <c r="AT92" s="52" t="str">
        <f t="shared" si="483"/>
        <v/>
      </c>
      <c r="AU92" s="52" t="str">
        <f t="shared" si="483"/>
        <v/>
      </c>
      <c r="AV92" s="52" t="str">
        <f t="shared" si="483"/>
        <v/>
      </c>
      <c r="AW92" s="52" t="str">
        <f t="shared" si="483"/>
        <v/>
      </c>
      <c r="AX92" s="52" t="str">
        <f t="shared" si="483"/>
        <v/>
      </c>
      <c r="AY92" s="52" t="str">
        <f t="shared" si="483"/>
        <v/>
      </c>
      <c r="AZ92" s="52" t="str">
        <f t="shared" si="483"/>
        <v/>
      </c>
      <c r="BA92" s="52" t="str">
        <f t="shared" si="483"/>
        <v/>
      </c>
      <c r="BB92" s="52" t="str">
        <f t="shared" si="483"/>
        <v/>
      </c>
      <c r="BC92" s="52" t="str">
        <f t="shared" si="483"/>
        <v/>
      </c>
      <c r="BD92" s="52" t="str">
        <f t="shared" si="483"/>
        <v/>
      </c>
      <c r="BE92" s="52" t="str">
        <f t="shared" si="483"/>
        <v/>
      </c>
      <c r="BF92" s="52" t="str">
        <f t="shared" si="483"/>
        <v/>
      </c>
      <c r="BG92" s="52" t="str">
        <f t="shared" si="483"/>
        <v/>
      </c>
      <c r="BH92" s="52" t="str">
        <f t="shared" si="483"/>
        <v/>
      </c>
      <c r="BI92" s="52" t="str">
        <f t="shared" si="483"/>
        <v/>
      </c>
      <c r="BJ92" s="52" t="str">
        <f t="shared" si="483"/>
        <v/>
      </c>
      <c r="BK92" s="52" t="str">
        <f t="shared" si="483"/>
        <v/>
      </c>
      <c r="BL92" s="52" t="str">
        <f t="shared" si="483"/>
        <v/>
      </c>
      <c r="BM92" s="52" t="str">
        <f t="shared" si="483"/>
        <v/>
      </c>
      <c r="BN92" s="52" t="str">
        <f t="shared" si="483"/>
        <v/>
      </c>
      <c r="BO92" s="52" t="str">
        <f t="shared" si="483"/>
        <v/>
      </c>
      <c r="BP92" s="52" t="str">
        <f t="shared" si="483"/>
        <v/>
      </c>
      <c r="BQ92" s="52" t="str">
        <f t="shared" si="483"/>
        <v/>
      </c>
      <c r="BR92" s="52" t="str">
        <f t="shared" si="483"/>
        <v/>
      </c>
      <c r="BS92" s="52" t="str">
        <f t="shared" si="483"/>
        <v/>
      </c>
      <c r="BT92" s="52" t="str">
        <f t="shared" si="483"/>
        <v/>
      </c>
      <c r="BU92" s="52" t="str">
        <f t="shared" si="483"/>
        <v/>
      </c>
      <c r="BV92" s="52" t="str">
        <f t="shared" si="483"/>
        <v/>
      </c>
      <c r="BW92" s="52" t="str">
        <f t="shared" si="483"/>
        <v/>
      </c>
      <c r="BX92" s="52" t="str">
        <f t="shared" si="483"/>
        <v/>
      </c>
      <c r="BY92" s="52" t="str">
        <f t="shared" si="483"/>
        <v/>
      </c>
      <c r="BZ92" s="52" t="str">
        <f t="shared" si="483"/>
        <v/>
      </c>
      <c r="CA92" s="52" t="str">
        <f t="shared" si="483"/>
        <v/>
      </c>
      <c r="CB92" s="52" t="str">
        <f t="shared" si="483"/>
        <v/>
      </c>
      <c r="CC92" s="52" t="str">
        <f t="shared" si="483"/>
        <v/>
      </c>
      <c r="CD92" s="52" t="str">
        <f t="shared" si="483"/>
        <v/>
      </c>
      <c r="CE92" s="52" t="str">
        <f t="shared" si="483"/>
        <v/>
      </c>
      <c r="CF92" s="52" t="str">
        <f t="shared" si="483"/>
        <v/>
      </c>
      <c r="CG92" s="52" t="str">
        <f t="shared" si="483"/>
        <v/>
      </c>
      <c r="CH92" s="52" t="str">
        <f t="shared" si="483"/>
        <v/>
      </c>
      <c r="CI92" s="52" t="str">
        <f t="shared" si="483"/>
        <v/>
      </c>
      <c r="CJ92" s="52" t="str">
        <f t="shared" si="483"/>
        <v/>
      </c>
      <c r="CK92" s="52" t="str">
        <f t="shared" si="483"/>
        <v/>
      </c>
      <c r="CL92" s="52" t="str">
        <f t="shared" si="483"/>
        <v/>
      </c>
      <c r="CM92" s="52" t="str">
        <f t="shared" si="483"/>
        <v/>
      </c>
      <c r="CN92" s="52" t="str">
        <f t="shared" si="483"/>
        <v/>
      </c>
      <c r="CO92" s="52" t="str">
        <f t="shared" si="483"/>
        <v/>
      </c>
      <c r="CP92" s="52" t="str">
        <f t="shared" si="483"/>
        <v/>
      </c>
      <c r="CQ92" s="52" t="str">
        <f t="shared" si="483"/>
        <v/>
      </c>
      <c r="CR92" s="52" t="str">
        <f t="shared" si="483"/>
        <v/>
      </c>
      <c r="CS92" s="52" t="str">
        <f t="shared" si="483"/>
        <v/>
      </c>
      <c r="CT92" s="52" t="str">
        <f t="shared" si="483"/>
        <v/>
      </c>
      <c r="CU92" s="52" t="str">
        <f t="shared" si="483"/>
        <v/>
      </c>
      <c r="CV92" s="52" t="str">
        <f t="shared" si="483"/>
        <v/>
      </c>
      <c r="CW92" s="52" t="str">
        <f t="shared" si="483"/>
        <v/>
      </c>
      <c r="CX92" s="52" t="str">
        <f t="shared" si="483"/>
        <v/>
      </c>
      <c r="CY92" s="52" t="str">
        <f t="shared" si="483"/>
        <v/>
      </c>
      <c r="CZ92" s="52" t="str">
        <f t="shared" si="483"/>
        <v/>
      </c>
      <c r="DA92" s="52" t="str">
        <f t="shared" si="483"/>
        <v/>
      </c>
      <c r="DB92" s="52" t="str">
        <f t="shared" ref="DB92" si="484">IF(ISNONTEXT($U92),DA92+$U92,"")</f>
        <v/>
      </c>
      <c r="DC92" s="52" t="str">
        <f t="shared" si="480"/>
        <v/>
      </c>
      <c r="DD92" s="52" t="str">
        <f t="shared" si="480"/>
        <v/>
      </c>
      <c r="DE92" s="52" t="str">
        <f t="shared" si="480"/>
        <v/>
      </c>
      <c r="DF92" s="52" t="str">
        <f t="shared" si="480"/>
        <v/>
      </c>
      <c r="DG92" s="52" t="str">
        <f t="shared" si="480"/>
        <v/>
      </c>
      <c r="DH92" s="52" t="str">
        <f t="shared" si="480"/>
        <v/>
      </c>
      <c r="DI92" s="52" t="str">
        <f t="shared" si="480"/>
        <v/>
      </c>
      <c r="DJ92" s="52" t="str">
        <f t="shared" si="480"/>
        <v/>
      </c>
      <c r="DK92" s="52" t="str">
        <f t="shared" si="480"/>
        <v/>
      </c>
      <c r="DL92" s="52" t="str">
        <f t="shared" si="480"/>
        <v/>
      </c>
      <c r="DM92" s="52" t="str">
        <f t="shared" si="480"/>
        <v/>
      </c>
      <c r="DN92" s="52" t="str">
        <f t="shared" si="480"/>
        <v/>
      </c>
      <c r="DO92" s="52" t="str">
        <f t="shared" si="480"/>
        <v/>
      </c>
      <c r="DP92" s="52" t="str">
        <f t="shared" si="480"/>
        <v/>
      </c>
      <c r="DQ92" s="52" t="str">
        <f t="shared" si="480"/>
        <v/>
      </c>
      <c r="DR92" s="52" t="str">
        <f t="shared" si="480"/>
        <v/>
      </c>
      <c r="DS92" s="179" t="e">
        <f t="shared" si="372"/>
        <v>#N/A</v>
      </c>
      <c r="DT92" s="179" t="e">
        <f t="shared" si="373"/>
        <v>#N/A</v>
      </c>
      <c r="DU92" s="179" t="e">
        <f t="shared" si="374"/>
        <v>#N/A</v>
      </c>
      <c r="DV92" s="179" t="e">
        <f t="shared" si="375"/>
        <v>#N/A</v>
      </c>
      <c r="DW92" s="179" t="e">
        <f t="shared" si="376"/>
        <v>#N/A</v>
      </c>
      <c r="DX92" s="179" t="e">
        <f t="shared" si="377"/>
        <v>#N/A</v>
      </c>
      <c r="DY92" s="179" t="e">
        <f t="shared" si="378"/>
        <v>#N/A</v>
      </c>
      <c r="DZ92" s="179" t="e">
        <f t="shared" si="379"/>
        <v>#N/A</v>
      </c>
      <c r="EA92" s="179" t="e">
        <f t="shared" si="380"/>
        <v>#N/A</v>
      </c>
      <c r="EB92" s="179" t="e">
        <f t="shared" si="381"/>
        <v>#N/A</v>
      </c>
      <c r="EC92" s="179" t="e">
        <f t="shared" si="382"/>
        <v>#N/A</v>
      </c>
      <c r="ED92" s="179" t="e">
        <f t="shared" si="383"/>
        <v>#N/A</v>
      </c>
      <c r="EE92" s="179" t="e">
        <f t="shared" si="384"/>
        <v>#N/A</v>
      </c>
      <c r="EF92" s="179" t="e">
        <f t="shared" si="385"/>
        <v>#N/A</v>
      </c>
      <c r="EG92" s="179" t="e">
        <f t="shared" si="386"/>
        <v>#N/A</v>
      </c>
      <c r="EH92" s="179" t="e">
        <f t="shared" si="387"/>
        <v>#N/A</v>
      </c>
      <c r="EI92" s="179" t="e">
        <f t="shared" si="388"/>
        <v>#N/A</v>
      </c>
      <c r="EJ92" s="179" t="e">
        <f t="shared" si="389"/>
        <v>#N/A</v>
      </c>
      <c r="EK92" s="179" t="e">
        <f t="shared" si="390"/>
        <v>#N/A</v>
      </c>
      <c r="EL92" s="179" t="e">
        <f t="shared" si="391"/>
        <v>#N/A</v>
      </c>
      <c r="EM92" s="179" t="e">
        <f t="shared" si="392"/>
        <v>#N/A</v>
      </c>
      <c r="EN92" s="179" t="e">
        <f t="shared" si="393"/>
        <v>#N/A</v>
      </c>
      <c r="EO92" s="179" t="e">
        <f t="shared" si="394"/>
        <v>#N/A</v>
      </c>
      <c r="EP92" s="179" t="e">
        <f t="shared" si="395"/>
        <v>#N/A</v>
      </c>
      <c r="EQ92" s="179" t="e">
        <f t="shared" si="396"/>
        <v>#N/A</v>
      </c>
      <c r="ER92" s="179" t="e">
        <f t="shared" si="397"/>
        <v>#N/A</v>
      </c>
      <c r="ES92" s="179" t="e">
        <f t="shared" si="398"/>
        <v>#N/A</v>
      </c>
      <c r="ET92" s="179" t="e">
        <f t="shared" si="399"/>
        <v>#N/A</v>
      </c>
      <c r="EU92" s="179" t="e">
        <f t="shared" si="400"/>
        <v>#N/A</v>
      </c>
      <c r="EV92" s="179" t="e">
        <f t="shared" si="401"/>
        <v>#N/A</v>
      </c>
      <c r="EW92" s="179" t="e">
        <f t="shared" si="402"/>
        <v>#N/A</v>
      </c>
      <c r="EX92" s="179" t="e">
        <f t="shared" si="403"/>
        <v>#N/A</v>
      </c>
      <c r="EY92" s="179" t="e">
        <f t="shared" si="404"/>
        <v>#N/A</v>
      </c>
      <c r="EZ92" s="179" t="e">
        <f t="shared" si="405"/>
        <v>#N/A</v>
      </c>
      <c r="FA92" s="179" t="e">
        <f t="shared" si="406"/>
        <v>#N/A</v>
      </c>
      <c r="FB92" s="179" t="e">
        <f t="shared" si="407"/>
        <v>#N/A</v>
      </c>
      <c r="FC92" s="179" t="e">
        <f t="shared" si="408"/>
        <v>#N/A</v>
      </c>
      <c r="FD92" s="179" t="e">
        <f t="shared" si="409"/>
        <v>#N/A</v>
      </c>
      <c r="FE92" s="179" t="e">
        <f t="shared" si="410"/>
        <v>#N/A</v>
      </c>
      <c r="FF92" s="179" t="e">
        <f t="shared" si="411"/>
        <v>#N/A</v>
      </c>
      <c r="FG92" s="179" t="e">
        <f t="shared" si="412"/>
        <v>#N/A</v>
      </c>
      <c r="FH92" s="179" t="e">
        <f t="shared" si="413"/>
        <v>#N/A</v>
      </c>
      <c r="FI92" s="179" t="e">
        <f t="shared" si="414"/>
        <v>#N/A</v>
      </c>
      <c r="FJ92" s="179" t="e">
        <f t="shared" si="415"/>
        <v>#N/A</v>
      </c>
      <c r="FK92" s="179" t="e">
        <f t="shared" si="416"/>
        <v>#N/A</v>
      </c>
      <c r="FL92" s="179" t="e">
        <f t="shared" si="417"/>
        <v>#N/A</v>
      </c>
      <c r="FM92" s="179" t="e">
        <f t="shared" si="418"/>
        <v>#N/A</v>
      </c>
      <c r="FN92" s="179" t="e">
        <f t="shared" si="419"/>
        <v>#N/A</v>
      </c>
      <c r="FO92" s="179" t="e">
        <f t="shared" si="420"/>
        <v>#N/A</v>
      </c>
      <c r="FP92" s="179" t="e">
        <f t="shared" si="421"/>
        <v>#N/A</v>
      </c>
      <c r="FQ92" s="179" t="e">
        <f t="shared" si="422"/>
        <v>#N/A</v>
      </c>
      <c r="FR92" s="179" t="e">
        <f t="shared" si="423"/>
        <v>#N/A</v>
      </c>
      <c r="FS92" s="179" t="e">
        <f t="shared" si="424"/>
        <v>#N/A</v>
      </c>
      <c r="FT92" s="179" t="e">
        <f t="shared" si="425"/>
        <v>#N/A</v>
      </c>
      <c r="FU92" s="179" t="e">
        <f t="shared" si="426"/>
        <v>#N/A</v>
      </c>
      <c r="FV92" s="179" t="e">
        <f t="shared" si="427"/>
        <v>#N/A</v>
      </c>
      <c r="FW92" s="179" t="e">
        <f t="shared" si="428"/>
        <v>#N/A</v>
      </c>
      <c r="FX92" s="179" t="e">
        <f t="shared" si="429"/>
        <v>#N/A</v>
      </c>
      <c r="FY92" s="179" t="e">
        <f t="shared" si="430"/>
        <v>#N/A</v>
      </c>
      <c r="FZ92" s="179" t="e">
        <f t="shared" si="431"/>
        <v>#N/A</v>
      </c>
      <c r="GA92" s="179" t="e">
        <f t="shared" si="432"/>
        <v>#N/A</v>
      </c>
      <c r="GB92" s="179" t="e">
        <f t="shared" si="433"/>
        <v>#N/A</v>
      </c>
      <c r="GC92" s="179" t="e">
        <f t="shared" si="434"/>
        <v>#N/A</v>
      </c>
      <c r="GD92" s="179" t="e">
        <f t="shared" si="435"/>
        <v>#N/A</v>
      </c>
      <c r="GE92" s="179" t="e">
        <f t="shared" si="436"/>
        <v>#N/A</v>
      </c>
      <c r="GF92" s="179" t="e">
        <f t="shared" si="437"/>
        <v>#N/A</v>
      </c>
      <c r="GG92" s="179" t="e">
        <f t="shared" si="438"/>
        <v>#N/A</v>
      </c>
      <c r="GH92" s="179" t="e">
        <f t="shared" si="439"/>
        <v>#N/A</v>
      </c>
      <c r="GI92" s="179" t="e">
        <f t="shared" si="440"/>
        <v>#N/A</v>
      </c>
      <c r="GJ92" s="179" t="e">
        <f t="shared" si="441"/>
        <v>#N/A</v>
      </c>
      <c r="GK92" s="179" t="e">
        <f t="shared" si="442"/>
        <v>#N/A</v>
      </c>
      <c r="GL92" s="179" t="e">
        <f t="shared" si="443"/>
        <v>#N/A</v>
      </c>
      <c r="GM92" s="179" t="e">
        <f t="shared" si="444"/>
        <v>#N/A</v>
      </c>
      <c r="GN92" s="179" t="e">
        <f t="shared" si="445"/>
        <v>#N/A</v>
      </c>
      <c r="GO92" s="179" t="e">
        <f t="shared" si="446"/>
        <v>#N/A</v>
      </c>
      <c r="GP92" s="179" t="e">
        <f t="shared" si="447"/>
        <v>#N/A</v>
      </c>
      <c r="GQ92" s="179" t="e">
        <f t="shared" si="448"/>
        <v>#N/A</v>
      </c>
      <c r="GR92" s="179" t="e">
        <f t="shared" si="449"/>
        <v>#N/A</v>
      </c>
      <c r="GS92" s="179" t="e">
        <f t="shared" si="450"/>
        <v>#N/A</v>
      </c>
      <c r="GT92" s="179" t="e">
        <f t="shared" si="451"/>
        <v>#N/A</v>
      </c>
      <c r="GU92" s="179" t="e">
        <f t="shared" si="452"/>
        <v>#N/A</v>
      </c>
      <c r="GV92" s="179" t="e">
        <f t="shared" si="453"/>
        <v>#N/A</v>
      </c>
      <c r="GW92" s="179" t="e">
        <f t="shared" si="454"/>
        <v>#N/A</v>
      </c>
      <c r="GX92" s="179" t="e">
        <f t="shared" si="455"/>
        <v>#N/A</v>
      </c>
      <c r="GY92" s="179" t="e">
        <f t="shared" si="456"/>
        <v>#N/A</v>
      </c>
      <c r="GZ92" s="179" t="e">
        <f t="shared" si="457"/>
        <v>#N/A</v>
      </c>
      <c r="HA92" s="179" t="e">
        <f t="shared" si="458"/>
        <v>#N/A</v>
      </c>
      <c r="HB92" s="179" t="e">
        <f t="shared" si="459"/>
        <v>#N/A</v>
      </c>
      <c r="HC92" s="179" t="e">
        <f t="shared" si="460"/>
        <v>#N/A</v>
      </c>
      <c r="HD92" s="179" t="e">
        <f t="shared" si="461"/>
        <v>#N/A</v>
      </c>
      <c r="HE92" s="179" t="e">
        <f t="shared" si="462"/>
        <v>#N/A</v>
      </c>
      <c r="HF92" s="179" t="e">
        <f t="shared" si="463"/>
        <v>#N/A</v>
      </c>
      <c r="HG92" s="179" t="e">
        <f t="shared" si="464"/>
        <v>#N/A</v>
      </c>
      <c r="HH92" s="179" t="e">
        <f t="shared" si="465"/>
        <v>#N/A</v>
      </c>
      <c r="HI92" s="179" t="e">
        <f t="shared" si="466"/>
        <v>#N/A</v>
      </c>
      <c r="HJ92" s="179" t="e">
        <f t="shared" si="467"/>
        <v>#N/A</v>
      </c>
      <c r="HK92" s="179" t="e">
        <f t="shared" si="468"/>
        <v>#N/A</v>
      </c>
      <c r="HL92" s="179" t="e">
        <f t="shared" si="469"/>
        <v>#N/A</v>
      </c>
      <c r="HM92" s="179" t="e">
        <f t="shared" si="470"/>
        <v>#N/A</v>
      </c>
      <c r="HN92" s="179" t="e">
        <f t="shared" si="471"/>
        <v>#N/A</v>
      </c>
      <c r="HO92" s="179" t="e">
        <f t="shared" si="472"/>
        <v>#N/A</v>
      </c>
    </row>
    <row r="93" spans="1:223" hidden="1" x14ac:dyDescent="0.25">
      <c r="A93" s="4">
        <v>90</v>
      </c>
      <c r="B93" s="103"/>
      <c r="C93" s="103"/>
      <c r="D93" s="103"/>
      <c r="E93" s="38" t="str">
        <f t="shared" si="361"/>
        <v/>
      </c>
      <c r="F93" s="38" t="str">
        <f t="shared" si="362"/>
        <v/>
      </c>
      <c r="G93" s="81" t="str">
        <f t="shared" si="363"/>
        <v/>
      </c>
      <c r="H93" s="24"/>
      <c r="I93" s="61"/>
      <c r="J93" s="82" t="str">
        <f>IF(AND(B93&gt;0,C93&gt;0,D93&gt;0,NOT(ISBLANK(H93))),(D93-B93)*VLOOKUP(H93,VLookups!$A$2:$B$8,2,FALSE),"")</f>
        <v/>
      </c>
      <c r="K93" s="83" t="str">
        <f t="shared" si="364"/>
        <v/>
      </c>
      <c r="L93" s="103"/>
      <c r="M93" s="34" t="str">
        <f>IF(AND(L93&gt;0,C93&gt;0,J93&gt;0,NOT(ISBLANK(H93))),ABS(VLOOKUP($L$1,VLookups!$A$38:$B$39,2,FALSE)-_xlfn.NORM.DIST(L93,G93,J93,TRUE)),"")</f>
        <v/>
      </c>
      <c r="N93" s="102" t="str">
        <f>IF(AND($B93&gt;0,$C93&gt;0,$D93&gt;0,NOT(ISBLANK($H93))),_xlfn.NORM.INV(ABS(VLOOKUP($L$1,VLookups!$A$38:$B$39,2,FALSE)-N$3),$G93,$J93),"")</f>
        <v/>
      </c>
      <c r="O93" s="101" t="str">
        <f>IF(AND($B93&gt;0,$C93&gt;0,$D93&gt;0,NOT(ISBLANK($H93))),_xlfn.NORM.INV(ABS(VLOOKUP($L$1,VLookups!$A$38:$B$39,2,FALSE)-O$3),$G93,$J93),"")</f>
        <v/>
      </c>
      <c r="P93" s="102" t="str">
        <f>IF(AND($B93&gt;0,$C93&gt;0,$D93&gt;0,NOT(ISBLANK($H93))),_xlfn.NORM.INV(ABS(VLOOKUP($L$1,VLookups!$A$38:$B$39,2,FALSE)-P$3),$G93,$J93),"")</f>
        <v/>
      </c>
      <c r="Q93" s="101" t="str">
        <f>IF(AND($B93&gt;0,$C93&gt;0,$D93&gt;0,NOT(ISBLANK($H93))),_xlfn.NORM.INV(ABS(VLOOKUP($L$1,VLookups!$A$38:$B$39,2,FALSE)-Q$3),$G93,$J93),"")</f>
        <v/>
      </c>
      <c r="R93" s="102" t="str">
        <f>IF(AND($B93&gt;0,$C93&gt;0,$D93&gt;0,NOT(ISBLANK($H93))),_xlfn.NORM.INV(ABS(VLOOKUP($L$1,VLookups!$A$38:$B$39,2,FALSE)-R$3),$G93,$J93),"")</f>
        <v/>
      </c>
      <c r="S93" s="101" t="str">
        <f>IF(AND($B93&gt;0,$C93&gt;0,$D93&gt;0,NOT(ISBLANK($H93))),_xlfn.NORM.INV(ABS(VLOOKUP($L$1,VLookups!$A$38:$B$39,2,FALSE)-S$3),$G93,$J93),"")</f>
        <v/>
      </c>
      <c r="T93" s="5"/>
      <c r="U93" s="178" t="str">
        <f t="shared" si="365"/>
        <v/>
      </c>
      <c r="V93" s="52" t="str">
        <f t="shared" si="478"/>
        <v/>
      </c>
      <c r="W93" s="52" t="str">
        <f t="shared" si="478"/>
        <v/>
      </c>
      <c r="X93" s="52" t="str">
        <f t="shared" si="478"/>
        <v/>
      </c>
      <c r="Y93" s="52" t="str">
        <f t="shared" si="478"/>
        <v/>
      </c>
      <c r="Z93" s="52" t="str">
        <f t="shared" si="478"/>
        <v/>
      </c>
      <c r="AA93" s="52" t="str">
        <f t="shared" si="478"/>
        <v/>
      </c>
      <c r="AB93" s="52" t="str">
        <f t="shared" si="478"/>
        <v/>
      </c>
      <c r="AC93" s="52" t="str">
        <f t="shared" si="478"/>
        <v/>
      </c>
      <c r="AD93" s="52" t="str">
        <f t="shared" si="478"/>
        <v/>
      </c>
      <c r="AE93" s="52" t="str">
        <f t="shared" si="478"/>
        <v/>
      </c>
      <c r="AF93" s="52" t="str">
        <f t="shared" si="478"/>
        <v/>
      </c>
      <c r="AG93" s="52" t="str">
        <f t="shared" si="478"/>
        <v/>
      </c>
      <c r="AH93" s="52" t="str">
        <f t="shared" si="478"/>
        <v/>
      </c>
      <c r="AI93" s="52" t="str">
        <f t="shared" si="478"/>
        <v/>
      </c>
      <c r="AJ93" s="52" t="str">
        <f t="shared" si="478"/>
        <v/>
      </c>
      <c r="AK93" s="52" t="str">
        <f t="shared" si="478"/>
        <v/>
      </c>
      <c r="AL93" s="52" t="str">
        <f t="shared" si="478"/>
        <v/>
      </c>
      <c r="AM93" s="52" t="str">
        <f t="shared" si="478"/>
        <v/>
      </c>
      <c r="AN93" s="52" t="str">
        <f t="shared" si="478"/>
        <v/>
      </c>
      <c r="AO93" s="52" t="str">
        <f t="shared" si="478"/>
        <v/>
      </c>
      <c r="AP93" s="52" t="str">
        <f t="shared" si="367"/>
        <v/>
      </c>
      <c r="AQ93" s="52" t="str">
        <f t="shared" ref="AQ93:DB96" si="485">IF(ISNONTEXT($U93),AP93+$U93,"")</f>
        <v/>
      </c>
      <c r="AR93" s="52" t="str">
        <f t="shared" si="485"/>
        <v/>
      </c>
      <c r="AS93" s="52" t="str">
        <f t="shared" si="485"/>
        <v/>
      </c>
      <c r="AT93" s="52" t="str">
        <f t="shared" si="485"/>
        <v/>
      </c>
      <c r="AU93" s="52" t="str">
        <f t="shared" si="485"/>
        <v/>
      </c>
      <c r="AV93" s="52" t="str">
        <f t="shared" si="485"/>
        <v/>
      </c>
      <c r="AW93" s="52" t="str">
        <f t="shared" si="485"/>
        <v/>
      </c>
      <c r="AX93" s="52" t="str">
        <f t="shared" si="485"/>
        <v/>
      </c>
      <c r="AY93" s="52" t="str">
        <f t="shared" si="485"/>
        <v/>
      </c>
      <c r="AZ93" s="52" t="str">
        <f t="shared" si="485"/>
        <v/>
      </c>
      <c r="BA93" s="52" t="str">
        <f t="shared" si="485"/>
        <v/>
      </c>
      <c r="BB93" s="52" t="str">
        <f t="shared" si="485"/>
        <v/>
      </c>
      <c r="BC93" s="52" t="str">
        <f t="shared" si="485"/>
        <v/>
      </c>
      <c r="BD93" s="52" t="str">
        <f t="shared" si="485"/>
        <v/>
      </c>
      <c r="BE93" s="52" t="str">
        <f t="shared" si="485"/>
        <v/>
      </c>
      <c r="BF93" s="52" t="str">
        <f t="shared" si="485"/>
        <v/>
      </c>
      <c r="BG93" s="52" t="str">
        <f t="shared" si="485"/>
        <v/>
      </c>
      <c r="BH93" s="52" t="str">
        <f t="shared" si="485"/>
        <v/>
      </c>
      <c r="BI93" s="52" t="str">
        <f t="shared" si="485"/>
        <v/>
      </c>
      <c r="BJ93" s="52" t="str">
        <f t="shared" si="485"/>
        <v/>
      </c>
      <c r="BK93" s="52" t="str">
        <f t="shared" si="485"/>
        <v/>
      </c>
      <c r="BL93" s="52" t="str">
        <f t="shared" si="485"/>
        <v/>
      </c>
      <c r="BM93" s="52" t="str">
        <f t="shared" si="485"/>
        <v/>
      </c>
      <c r="BN93" s="52" t="str">
        <f t="shared" si="485"/>
        <v/>
      </c>
      <c r="BO93" s="52" t="str">
        <f t="shared" si="485"/>
        <v/>
      </c>
      <c r="BP93" s="52" t="str">
        <f t="shared" si="485"/>
        <v/>
      </c>
      <c r="BQ93" s="52" t="str">
        <f t="shared" si="485"/>
        <v/>
      </c>
      <c r="BR93" s="52" t="str">
        <f t="shared" si="485"/>
        <v/>
      </c>
      <c r="BS93" s="52" t="str">
        <f t="shared" si="485"/>
        <v/>
      </c>
      <c r="BT93" s="52" t="str">
        <f t="shared" si="485"/>
        <v/>
      </c>
      <c r="BU93" s="52" t="str">
        <f t="shared" si="485"/>
        <v/>
      </c>
      <c r="BV93" s="52" t="str">
        <f t="shared" si="485"/>
        <v/>
      </c>
      <c r="BW93" s="52" t="str">
        <f t="shared" si="485"/>
        <v/>
      </c>
      <c r="BX93" s="52" t="str">
        <f t="shared" si="485"/>
        <v/>
      </c>
      <c r="BY93" s="52" t="str">
        <f t="shared" si="485"/>
        <v/>
      </c>
      <c r="BZ93" s="52" t="str">
        <f t="shared" si="485"/>
        <v/>
      </c>
      <c r="CA93" s="52" t="str">
        <f t="shared" si="485"/>
        <v/>
      </c>
      <c r="CB93" s="52" t="str">
        <f t="shared" si="485"/>
        <v/>
      </c>
      <c r="CC93" s="52" t="str">
        <f t="shared" si="485"/>
        <v/>
      </c>
      <c r="CD93" s="52" t="str">
        <f t="shared" si="485"/>
        <v/>
      </c>
      <c r="CE93" s="52" t="str">
        <f t="shared" si="485"/>
        <v/>
      </c>
      <c r="CF93" s="52" t="str">
        <f t="shared" si="485"/>
        <v/>
      </c>
      <c r="CG93" s="52" t="str">
        <f t="shared" si="485"/>
        <v/>
      </c>
      <c r="CH93" s="52" t="str">
        <f t="shared" si="485"/>
        <v/>
      </c>
      <c r="CI93" s="52" t="str">
        <f t="shared" si="485"/>
        <v/>
      </c>
      <c r="CJ93" s="52" t="str">
        <f t="shared" si="485"/>
        <v/>
      </c>
      <c r="CK93" s="52" t="str">
        <f t="shared" si="485"/>
        <v/>
      </c>
      <c r="CL93" s="52" t="str">
        <f t="shared" si="485"/>
        <v/>
      </c>
      <c r="CM93" s="52" t="str">
        <f t="shared" si="485"/>
        <v/>
      </c>
      <c r="CN93" s="52" t="str">
        <f t="shared" si="485"/>
        <v/>
      </c>
      <c r="CO93" s="52" t="str">
        <f t="shared" si="485"/>
        <v/>
      </c>
      <c r="CP93" s="52" t="str">
        <f t="shared" si="485"/>
        <v/>
      </c>
      <c r="CQ93" s="52" t="str">
        <f t="shared" si="485"/>
        <v/>
      </c>
      <c r="CR93" s="52" t="str">
        <f t="shared" si="485"/>
        <v/>
      </c>
      <c r="CS93" s="52" t="str">
        <f t="shared" si="485"/>
        <v/>
      </c>
      <c r="CT93" s="52" t="str">
        <f t="shared" si="485"/>
        <v/>
      </c>
      <c r="CU93" s="52" t="str">
        <f t="shared" si="485"/>
        <v/>
      </c>
      <c r="CV93" s="52" t="str">
        <f t="shared" si="485"/>
        <v/>
      </c>
      <c r="CW93" s="52" t="str">
        <f t="shared" si="485"/>
        <v/>
      </c>
      <c r="CX93" s="52" t="str">
        <f t="shared" si="485"/>
        <v/>
      </c>
      <c r="CY93" s="52" t="str">
        <f t="shared" si="485"/>
        <v/>
      </c>
      <c r="CZ93" s="52" t="str">
        <f t="shared" si="485"/>
        <v/>
      </c>
      <c r="DA93" s="52" t="str">
        <f t="shared" si="485"/>
        <v/>
      </c>
      <c r="DB93" s="52" t="str">
        <f t="shared" si="485"/>
        <v/>
      </c>
      <c r="DC93" s="52" t="str">
        <f t="shared" si="480"/>
        <v/>
      </c>
      <c r="DD93" s="52" t="str">
        <f t="shared" si="480"/>
        <v/>
      </c>
      <c r="DE93" s="52" t="str">
        <f t="shared" si="480"/>
        <v/>
      </c>
      <c r="DF93" s="52" t="str">
        <f t="shared" si="480"/>
        <v/>
      </c>
      <c r="DG93" s="52" t="str">
        <f t="shared" si="480"/>
        <v/>
      </c>
      <c r="DH93" s="52" t="str">
        <f t="shared" si="480"/>
        <v/>
      </c>
      <c r="DI93" s="52" t="str">
        <f t="shared" si="480"/>
        <v/>
      </c>
      <c r="DJ93" s="52" t="str">
        <f t="shared" si="480"/>
        <v/>
      </c>
      <c r="DK93" s="52" t="str">
        <f t="shared" si="480"/>
        <v/>
      </c>
      <c r="DL93" s="52" t="str">
        <f t="shared" si="480"/>
        <v/>
      </c>
      <c r="DM93" s="52" t="str">
        <f t="shared" si="480"/>
        <v/>
      </c>
      <c r="DN93" s="52" t="str">
        <f t="shared" si="480"/>
        <v/>
      </c>
      <c r="DO93" s="52" t="str">
        <f t="shared" si="480"/>
        <v/>
      </c>
      <c r="DP93" s="52" t="str">
        <f t="shared" si="480"/>
        <v/>
      </c>
      <c r="DQ93" s="52" t="str">
        <f t="shared" si="480"/>
        <v/>
      </c>
      <c r="DR93" s="52" t="str">
        <f t="shared" si="480"/>
        <v/>
      </c>
      <c r="DS93" s="179" t="e">
        <f t="shared" si="372"/>
        <v>#N/A</v>
      </c>
      <c r="DT93" s="179" t="e">
        <f t="shared" si="373"/>
        <v>#N/A</v>
      </c>
      <c r="DU93" s="179" t="e">
        <f t="shared" si="374"/>
        <v>#N/A</v>
      </c>
      <c r="DV93" s="179" t="e">
        <f t="shared" si="375"/>
        <v>#N/A</v>
      </c>
      <c r="DW93" s="179" t="e">
        <f t="shared" si="376"/>
        <v>#N/A</v>
      </c>
      <c r="DX93" s="179" t="e">
        <f t="shared" si="377"/>
        <v>#N/A</v>
      </c>
      <c r="DY93" s="179" t="e">
        <f t="shared" si="378"/>
        <v>#N/A</v>
      </c>
      <c r="DZ93" s="179" t="e">
        <f t="shared" si="379"/>
        <v>#N/A</v>
      </c>
      <c r="EA93" s="179" t="e">
        <f t="shared" si="380"/>
        <v>#N/A</v>
      </c>
      <c r="EB93" s="179" t="e">
        <f t="shared" si="381"/>
        <v>#N/A</v>
      </c>
      <c r="EC93" s="179" t="e">
        <f t="shared" si="382"/>
        <v>#N/A</v>
      </c>
      <c r="ED93" s="179" t="e">
        <f t="shared" si="383"/>
        <v>#N/A</v>
      </c>
      <c r="EE93" s="179" t="e">
        <f t="shared" si="384"/>
        <v>#N/A</v>
      </c>
      <c r="EF93" s="179" t="e">
        <f t="shared" si="385"/>
        <v>#N/A</v>
      </c>
      <c r="EG93" s="179" t="e">
        <f t="shared" si="386"/>
        <v>#N/A</v>
      </c>
      <c r="EH93" s="179" t="e">
        <f t="shared" si="387"/>
        <v>#N/A</v>
      </c>
      <c r="EI93" s="179" t="e">
        <f t="shared" si="388"/>
        <v>#N/A</v>
      </c>
      <c r="EJ93" s="179" t="e">
        <f t="shared" si="389"/>
        <v>#N/A</v>
      </c>
      <c r="EK93" s="179" t="e">
        <f t="shared" si="390"/>
        <v>#N/A</v>
      </c>
      <c r="EL93" s="179" t="e">
        <f t="shared" si="391"/>
        <v>#N/A</v>
      </c>
      <c r="EM93" s="179" t="e">
        <f t="shared" si="392"/>
        <v>#N/A</v>
      </c>
      <c r="EN93" s="179" t="e">
        <f t="shared" si="393"/>
        <v>#N/A</v>
      </c>
      <c r="EO93" s="179" t="e">
        <f t="shared" si="394"/>
        <v>#N/A</v>
      </c>
      <c r="EP93" s="179" t="e">
        <f t="shared" si="395"/>
        <v>#N/A</v>
      </c>
      <c r="EQ93" s="179" t="e">
        <f t="shared" si="396"/>
        <v>#N/A</v>
      </c>
      <c r="ER93" s="179" t="e">
        <f t="shared" si="397"/>
        <v>#N/A</v>
      </c>
      <c r="ES93" s="179" t="e">
        <f t="shared" si="398"/>
        <v>#N/A</v>
      </c>
      <c r="ET93" s="179" t="e">
        <f t="shared" si="399"/>
        <v>#N/A</v>
      </c>
      <c r="EU93" s="179" t="e">
        <f t="shared" si="400"/>
        <v>#N/A</v>
      </c>
      <c r="EV93" s="179" t="e">
        <f t="shared" si="401"/>
        <v>#N/A</v>
      </c>
      <c r="EW93" s="179" t="e">
        <f t="shared" si="402"/>
        <v>#N/A</v>
      </c>
      <c r="EX93" s="179" t="e">
        <f t="shared" si="403"/>
        <v>#N/A</v>
      </c>
      <c r="EY93" s="179" t="e">
        <f t="shared" si="404"/>
        <v>#N/A</v>
      </c>
      <c r="EZ93" s="179" t="e">
        <f t="shared" si="405"/>
        <v>#N/A</v>
      </c>
      <c r="FA93" s="179" t="e">
        <f t="shared" si="406"/>
        <v>#N/A</v>
      </c>
      <c r="FB93" s="179" t="e">
        <f t="shared" si="407"/>
        <v>#N/A</v>
      </c>
      <c r="FC93" s="179" t="e">
        <f t="shared" si="408"/>
        <v>#N/A</v>
      </c>
      <c r="FD93" s="179" t="e">
        <f t="shared" si="409"/>
        <v>#N/A</v>
      </c>
      <c r="FE93" s="179" t="e">
        <f t="shared" si="410"/>
        <v>#N/A</v>
      </c>
      <c r="FF93" s="179" t="e">
        <f t="shared" si="411"/>
        <v>#N/A</v>
      </c>
      <c r="FG93" s="179" t="e">
        <f t="shared" si="412"/>
        <v>#N/A</v>
      </c>
      <c r="FH93" s="179" t="e">
        <f t="shared" si="413"/>
        <v>#N/A</v>
      </c>
      <c r="FI93" s="179" t="e">
        <f t="shared" si="414"/>
        <v>#N/A</v>
      </c>
      <c r="FJ93" s="179" t="e">
        <f t="shared" si="415"/>
        <v>#N/A</v>
      </c>
      <c r="FK93" s="179" t="e">
        <f t="shared" si="416"/>
        <v>#N/A</v>
      </c>
      <c r="FL93" s="179" t="e">
        <f t="shared" si="417"/>
        <v>#N/A</v>
      </c>
      <c r="FM93" s="179" t="e">
        <f t="shared" si="418"/>
        <v>#N/A</v>
      </c>
      <c r="FN93" s="179" t="e">
        <f t="shared" si="419"/>
        <v>#N/A</v>
      </c>
      <c r="FO93" s="179" t="e">
        <f t="shared" si="420"/>
        <v>#N/A</v>
      </c>
      <c r="FP93" s="179" t="e">
        <f t="shared" si="421"/>
        <v>#N/A</v>
      </c>
      <c r="FQ93" s="179" t="e">
        <f t="shared" si="422"/>
        <v>#N/A</v>
      </c>
      <c r="FR93" s="179" t="e">
        <f t="shared" si="423"/>
        <v>#N/A</v>
      </c>
      <c r="FS93" s="179" t="e">
        <f t="shared" si="424"/>
        <v>#N/A</v>
      </c>
      <c r="FT93" s="179" t="e">
        <f t="shared" si="425"/>
        <v>#N/A</v>
      </c>
      <c r="FU93" s="179" t="e">
        <f t="shared" si="426"/>
        <v>#N/A</v>
      </c>
      <c r="FV93" s="179" t="e">
        <f t="shared" si="427"/>
        <v>#N/A</v>
      </c>
      <c r="FW93" s="179" t="e">
        <f t="shared" si="428"/>
        <v>#N/A</v>
      </c>
      <c r="FX93" s="179" t="e">
        <f t="shared" si="429"/>
        <v>#N/A</v>
      </c>
      <c r="FY93" s="179" t="e">
        <f t="shared" si="430"/>
        <v>#N/A</v>
      </c>
      <c r="FZ93" s="179" t="e">
        <f t="shared" si="431"/>
        <v>#N/A</v>
      </c>
      <c r="GA93" s="179" t="e">
        <f t="shared" si="432"/>
        <v>#N/A</v>
      </c>
      <c r="GB93" s="179" t="e">
        <f t="shared" si="433"/>
        <v>#N/A</v>
      </c>
      <c r="GC93" s="179" t="e">
        <f t="shared" si="434"/>
        <v>#N/A</v>
      </c>
      <c r="GD93" s="179" t="e">
        <f t="shared" si="435"/>
        <v>#N/A</v>
      </c>
      <c r="GE93" s="179" t="e">
        <f t="shared" si="436"/>
        <v>#N/A</v>
      </c>
      <c r="GF93" s="179" t="e">
        <f t="shared" si="437"/>
        <v>#N/A</v>
      </c>
      <c r="GG93" s="179" t="e">
        <f t="shared" si="438"/>
        <v>#N/A</v>
      </c>
      <c r="GH93" s="179" t="e">
        <f t="shared" si="439"/>
        <v>#N/A</v>
      </c>
      <c r="GI93" s="179" t="e">
        <f t="shared" si="440"/>
        <v>#N/A</v>
      </c>
      <c r="GJ93" s="179" t="e">
        <f t="shared" si="441"/>
        <v>#N/A</v>
      </c>
      <c r="GK93" s="179" t="e">
        <f t="shared" si="442"/>
        <v>#N/A</v>
      </c>
      <c r="GL93" s="179" t="e">
        <f t="shared" si="443"/>
        <v>#N/A</v>
      </c>
      <c r="GM93" s="179" t="e">
        <f t="shared" si="444"/>
        <v>#N/A</v>
      </c>
      <c r="GN93" s="179" t="e">
        <f t="shared" si="445"/>
        <v>#N/A</v>
      </c>
      <c r="GO93" s="179" t="e">
        <f t="shared" si="446"/>
        <v>#N/A</v>
      </c>
      <c r="GP93" s="179" t="e">
        <f t="shared" si="447"/>
        <v>#N/A</v>
      </c>
      <c r="GQ93" s="179" t="e">
        <f t="shared" si="448"/>
        <v>#N/A</v>
      </c>
      <c r="GR93" s="179" t="e">
        <f t="shared" si="449"/>
        <v>#N/A</v>
      </c>
      <c r="GS93" s="179" t="e">
        <f t="shared" si="450"/>
        <v>#N/A</v>
      </c>
      <c r="GT93" s="179" t="e">
        <f t="shared" si="451"/>
        <v>#N/A</v>
      </c>
      <c r="GU93" s="179" t="e">
        <f t="shared" si="452"/>
        <v>#N/A</v>
      </c>
      <c r="GV93" s="179" t="e">
        <f t="shared" si="453"/>
        <v>#N/A</v>
      </c>
      <c r="GW93" s="179" t="e">
        <f t="shared" si="454"/>
        <v>#N/A</v>
      </c>
      <c r="GX93" s="179" t="e">
        <f t="shared" si="455"/>
        <v>#N/A</v>
      </c>
      <c r="GY93" s="179" t="e">
        <f t="shared" si="456"/>
        <v>#N/A</v>
      </c>
      <c r="GZ93" s="179" t="e">
        <f t="shared" si="457"/>
        <v>#N/A</v>
      </c>
      <c r="HA93" s="179" t="e">
        <f t="shared" si="458"/>
        <v>#N/A</v>
      </c>
      <c r="HB93" s="179" t="e">
        <f t="shared" si="459"/>
        <v>#N/A</v>
      </c>
      <c r="HC93" s="179" t="e">
        <f t="shared" si="460"/>
        <v>#N/A</v>
      </c>
      <c r="HD93" s="179" t="e">
        <f t="shared" si="461"/>
        <v>#N/A</v>
      </c>
      <c r="HE93" s="179" t="e">
        <f t="shared" si="462"/>
        <v>#N/A</v>
      </c>
      <c r="HF93" s="179" t="e">
        <f t="shared" si="463"/>
        <v>#N/A</v>
      </c>
      <c r="HG93" s="179" t="e">
        <f t="shared" si="464"/>
        <v>#N/A</v>
      </c>
      <c r="HH93" s="179" t="e">
        <f t="shared" si="465"/>
        <v>#N/A</v>
      </c>
      <c r="HI93" s="179" t="e">
        <f t="shared" si="466"/>
        <v>#N/A</v>
      </c>
      <c r="HJ93" s="179" t="e">
        <f t="shared" si="467"/>
        <v>#N/A</v>
      </c>
      <c r="HK93" s="179" t="e">
        <f t="shared" si="468"/>
        <v>#N/A</v>
      </c>
      <c r="HL93" s="179" t="e">
        <f t="shared" si="469"/>
        <v>#N/A</v>
      </c>
      <c r="HM93" s="179" t="e">
        <f t="shared" si="470"/>
        <v>#N/A</v>
      </c>
      <c r="HN93" s="179" t="e">
        <f t="shared" si="471"/>
        <v>#N/A</v>
      </c>
      <c r="HO93" s="179" t="e">
        <f t="shared" si="472"/>
        <v>#N/A</v>
      </c>
    </row>
    <row r="94" spans="1:223" hidden="1" x14ac:dyDescent="0.25">
      <c r="A94" s="4">
        <v>91</v>
      </c>
      <c r="B94" s="103"/>
      <c r="C94" s="103"/>
      <c r="D94" s="103"/>
      <c r="E94" s="38" t="str">
        <f t="shared" si="361"/>
        <v/>
      </c>
      <c r="F94" s="38" t="str">
        <f t="shared" si="362"/>
        <v/>
      </c>
      <c r="G94" s="81" t="str">
        <f t="shared" si="363"/>
        <v/>
      </c>
      <c r="H94" s="24"/>
      <c r="I94" s="61"/>
      <c r="J94" s="82" t="str">
        <f>IF(AND(B94&gt;0,C94&gt;0,D94&gt;0,NOT(ISBLANK(H94))),(D94-B94)*VLOOKUP(H94,VLookups!$A$2:$B$8,2,FALSE),"")</f>
        <v/>
      </c>
      <c r="K94" s="83" t="str">
        <f t="shared" si="364"/>
        <v/>
      </c>
      <c r="L94" s="103"/>
      <c r="M94" s="34" t="str">
        <f>IF(AND(L94&gt;0,C94&gt;0,J94&gt;0,NOT(ISBLANK(H94))),ABS(VLOOKUP($L$1,VLookups!$A$38:$B$39,2,FALSE)-_xlfn.NORM.DIST(L94,G94,J94,TRUE)),"")</f>
        <v/>
      </c>
      <c r="N94" s="102" t="str">
        <f>IF(AND($B94&gt;0,$C94&gt;0,$D94&gt;0,NOT(ISBLANK($H94))),_xlfn.NORM.INV(ABS(VLOOKUP($L$1,VLookups!$A$38:$B$39,2,FALSE)-N$3),$G94,$J94),"")</f>
        <v/>
      </c>
      <c r="O94" s="101" t="str">
        <f>IF(AND($B94&gt;0,$C94&gt;0,$D94&gt;0,NOT(ISBLANK($H94))),_xlfn.NORM.INV(ABS(VLOOKUP($L$1,VLookups!$A$38:$B$39,2,FALSE)-O$3),$G94,$J94),"")</f>
        <v/>
      </c>
      <c r="P94" s="102" t="str">
        <f>IF(AND($B94&gt;0,$C94&gt;0,$D94&gt;0,NOT(ISBLANK($H94))),_xlfn.NORM.INV(ABS(VLOOKUP($L$1,VLookups!$A$38:$B$39,2,FALSE)-P$3),$G94,$J94),"")</f>
        <v/>
      </c>
      <c r="Q94" s="101" t="str">
        <f>IF(AND($B94&gt;0,$C94&gt;0,$D94&gt;0,NOT(ISBLANK($H94))),_xlfn.NORM.INV(ABS(VLOOKUP($L$1,VLookups!$A$38:$B$39,2,FALSE)-Q$3),$G94,$J94),"")</f>
        <v/>
      </c>
      <c r="R94" s="102" t="str">
        <f>IF(AND($B94&gt;0,$C94&gt;0,$D94&gt;0,NOT(ISBLANK($H94))),_xlfn.NORM.INV(ABS(VLOOKUP($L$1,VLookups!$A$38:$B$39,2,FALSE)-R$3),$G94,$J94),"")</f>
        <v/>
      </c>
      <c r="S94" s="101" t="str">
        <f>IF(AND($B94&gt;0,$C94&gt;0,$D94&gt;0,NOT(ISBLANK($H94))),_xlfn.NORM.INV(ABS(VLOOKUP($L$1,VLookups!$A$38:$B$39,2,FALSE)-S$3),$G94,$J94),"")</f>
        <v/>
      </c>
      <c r="T94" s="5"/>
      <c r="U94" s="178" t="str">
        <f t="shared" si="365"/>
        <v/>
      </c>
      <c r="V94" s="52" t="str">
        <f t="shared" si="478"/>
        <v/>
      </c>
      <c r="W94" s="52" t="str">
        <f t="shared" si="478"/>
        <v/>
      </c>
      <c r="X94" s="52" t="str">
        <f t="shared" si="478"/>
        <v/>
      </c>
      <c r="Y94" s="52" t="str">
        <f t="shared" si="478"/>
        <v/>
      </c>
      <c r="Z94" s="52" t="str">
        <f t="shared" si="478"/>
        <v/>
      </c>
      <c r="AA94" s="52" t="str">
        <f t="shared" si="478"/>
        <v/>
      </c>
      <c r="AB94" s="52" t="str">
        <f t="shared" si="478"/>
        <v/>
      </c>
      <c r="AC94" s="52" t="str">
        <f t="shared" si="478"/>
        <v/>
      </c>
      <c r="AD94" s="52" t="str">
        <f t="shared" si="478"/>
        <v/>
      </c>
      <c r="AE94" s="52" t="str">
        <f t="shared" si="478"/>
        <v/>
      </c>
      <c r="AF94" s="52" t="str">
        <f t="shared" si="478"/>
        <v/>
      </c>
      <c r="AG94" s="52" t="str">
        <f t="shared" si="478"/>
        <v/>
      </c>
      <c r="AH94" s="52" t="str">
        <f t="shared" si="478"/>
        <v/>
      </c>
      <c r="AI94" s="52" t="str">
        <f t="shared" si="478"/>
        <v/>
      </c>
      <c r="AJ94" s="52" t="str">
        <f t="shared" si="478"/>
        <v/>
      </c>
      <c r="AK94" s="52" t="str">
        <f t="shared" si="478"/>
        <v/>
      </c>
      <c r="AL94" s="52" t="str">
        <f t="shared" si="478"/>
        <v/>
      </c>
      <c r="AM94" s="52" t="str">
        <f t="shared" si="478"/>
        <v/>
      </c>
      <c r="AN94" s="52" t="str">
        <f t="shared" si="478"/>
        <v/>
      </c>
      <c r="AO94" s="52" t="str">
        <f t="shared" si="478"/>
        <v/>
      </c>
      <c r="AP94" s="52" t="str">
        <f t="shared" si="367"/>
        <v/>
      </c>
      <c r="AQ94" s="52" t="str">
        <f t="shared" si="485"/>
        <v/>
      </c>
      <c r="AR94" s="52" t="str">
        <f t="shared" si="485"/>
        <v/>
      </c>
      <c r="AS94" s="52" t="str">
        <f t="shared" si="485"/>
        <v/>
      </c>
      <c r="AT94" s="52" t="str">
        <f t="shared" si="485"/>
        <v/>
      </c>
      <c r="AU94" s="52" t="str">
        <f t="shared" si="485"/>
        <v/>
      </c>
      <c r="AV94" s="52" t="str">
        <f t="shared" si="485"/>
        <v/>
      </c>
      <c r="AW94" s="52" t="str">
        <f t="shared" si="485"/>
        <v/>
      </c>
      <c r="AX94" s="52" t="str">
        <f t="shared" si="485"/>
        <v/>
      </c>
      <c r="AY94" s="52" t="str">
        <f t="shared" si="485"/>
        <v/>
      </c>
      <c r="AZ94" s="52" t="str">
        <f t="shared" si="485"/>
        <v/>
      </c>
      <c r="BA94" s="52" t="str">
        <f t="shared" si="485"/>
        <v/>
      </c>
      <c r="BB94" s="52" t="str">
        <f t="shared" si="485"/>
        <v/>
      </c>
      <c r="BC94" s="52" t="str">
        <f t="shared" si="485"/>
        <v/>
      </c>
      <c r="BD94" s="52" t="str">
        <f t="shared" si="485"/>
        <v/>
      </c>
      <c r="BE94" s="52" t="str">
        <f t="shared" si="485"/>
        <v/>
      </c>
      <c r="BF94" s="52" t="str">
        <f t="shared" si="485"/>
        <v/>
      </c>
      <c r="BG94" s="52" t="str">
        <f t="shared" si="485"/>
        <v/>
      </c>
      <c r="BH94" s="52" t="str">
        <f t="shared" si="485"/>
        <v/>
      </c>
      <c r="BI94" s="52" t="str">
        <f t="shared" si="485"/>
        <v/>
      </c>
      <c r="BJ94" s="52" t="str">
        <f t="shared" si="485"/>
        <v/>
      </c>
      <c r="BK94" s="52" t="str">
        <f t="shared" si="485"/>
        <v/>
      </c>
      <c r="BL94" s="52" t="str">
        <f t="shared" si="485"/>
        <v/>
      </c>
      <c r="BM94" s="52" t="str">
        <f t="shared" si="485"/>
        <v/>
      </c>
      <c r="BN94" s="52" t="str">
        <f t="shared" si="485"/>
        <v/>
      </c>
      <c r="BO94" s="52" t="str">
        <f t="shared" si="485"/>
        <v/>
      </c>
      <c r="BP94" s="52" t="str">
        <f t="shared" si="485"/>
        <v/>
      </c>
      <c r="BQ94" s="52" t="str">
        <f t="shared" si="485"/>
        <v/>
      </c>
      <c r="BR94" s="52" t="str">
        <f t="shared" si="485"/>
        <v/>
      </c>
      <c r="BS94" s="52" t="str">
        <f t="shared" si="485"/>
        <v/>
      </c>
      <c r="BT94" s="52" t="str">
        <f t="shared" si="485"/>
        <v/>
      </c>
      <c r="BU94" s="52" t="str">
        <f t="shared" si="485"/>
        <v/>
      </c>
      <c r="BV94" s="52" t="str">
        <f t="shared" si="485"/>
        <v/>
      </c>
      <c r="BW94" s="52" t="str">
        <f t="shared" si="485"/>
        <v/>
      </c>
      <c r="BX94" s="52" t="str">
        <f t="shared" si="485"/>
        <v/>
      </c>
      <c r="BY94" s="52" t="str">
        <f t="shared" si="485"/>
        <v/>
      </c>
      <c r="BZ94" s="52" t="str">
        <f t="shared" si="485"/>
        <v/>
      </c>
      <c r="CA94" s="52" t="str">
        <f t="shared" si="485"/>
        <v/>
      </c>
      <c r="CB94" s="52" t="str">
        <f t="shared" si="485"/>
        <v/>
      </c>
      <c r="CC94" s="52" t="str">
        <f t="shared" si="485"/>
        <v/>
      </c>
      <c r="CD94" s="52" t="str">
        <f t="shared" si="485"/>
        <v/>
      </c>
      <c r="CE94" s="52" t="str">
        <f t="shared" si="485"/>
        <v/>
      </c>
      <c r="CF94" s="52" t="str">
        <f t="shared" si="485"/>
        <v/>
      </c>
      <c r="CG94" s="52" t="str">
        <f t="shared" si="485"/>
        <v/>
      </c>
      <c r="CH94" s="52" t="str">
        <f t="shared" si="485"/>
        <v/>
      </c>
      <c r="CI94" s="52" t="str">
        <f t="shared" si="485"/>
        <v/>
      </c>
      <c r="CJ94" s="52" t="str">
        <f t="shared" si="485"/>
        <v/>
      </c>
      <c r="CK94" s="52" t="str">
        <f t="shared" si="485"/>
        <v/>
      </c>
      <c r="CL94" s="52" t="str">
        <f t="shared" si="485"/>
        <v/>
      </c>
      <c r="CM94" s="52" t="str">
        <f t="shared" si="485"/>
        <v/>
      </c>
      <c r="CN94" s="52" t="str">
        <f t="shared" si="485"/>
        <v/>
      </c>
      <c r="CO94" s="52" t="str">
        <f t="shared" si="485"/>
        <v/>
      </c>
      <c r="CP94" s="52" t="str">
        <f t="shared" si="485"/>
        <v/>
      </c>
      <c r="CQ94" s="52" t="str">
        <f t="shared" si="485"/>
        <v/>
      </c>
      <c r="CR94" s="52" t="str">
        <f t="shared" si="485"/>
        <v/>
      </c>
      <c r="CS94" s="52" t="str">
        <f t="shared" si="485"/>
        <v/>
      </c>
      <c r="CT94" s="52" t="str">
        <f t="shared" si="485"/>
        <v/>
      </c>
      <c r="CU94" s="52" t="str">
        <f t="shared" si="485"/>
        <v/>
      </c>
      <c r="CV94" s="52" t="str">
        <f t="shared" si="485"/>
        <v/>
      </c>
      <c r="CW94" s="52" t="str">
        <f t="shared" si="485"/>
        <v/>
      </c>
      <c r="CX94" s="52" t="str">
        <f t="shared" si="485"/>
        <v/>
      </c>
      <c r="CY94" s="52" t="str">
        <f t="shared" si="485"/>
        <v/>
      </c>
      <c r="CZ94" s="52" t="str">
        <f t="shared" si="485"/>
        <v/>
      </c>
      <c r="DA94" s="52" t="str">
        <f t="shared" si="485"/>
        <v/>
      </c>
      <c r="DB94" s="52" t="str">
        <f t="shared" si="485"/>
        <v/>
      </c>
      <c r="DC94" s="52" t="str">
        <f t="shared" si="480"/>
        <v/>
      </c>
      <c r="DD94" s="52" t="str">
        <f t="shared" si="480"/>
        <v/>
      </c>
      <c r="DE94" s="52" t="str">
        <f t="shared" si="480"/>
        <v/>
      </c>
      <c r="DF94" s="52" t="str">
        <f t="shared" si="480"/>
        <v/>
      </c>
      <c r="DG94" s="52" t="str">
        <f t="shared" si="480"/>
        <v/>
      </c>
      <c r="DH94" s="52" t="str">
        <f t="shared" si="480"/>
        <v/>
      </c>
      <c r="DI94" s="52" t="str">
        <f t="shared" si="480"/>
        <v/>
      </c>
      <c r="DJ94" s="52" t="str">
        <f t="shared" si="480"/>
        <v/>
      </c>
      <c r="DK94" s="52" t="str">
        <f t="shared" si="480"/>
        <v/>
      </c>
      <c r="DL94" s="52" t="str">
        <f t="shared" si="480"/>
        <v/>
      </c>
      <c r="DM94" s="52" t="str">
        <f t="shared" si="480"/>
        <v/>
      </c>
      <c r="DN94" s="52" t="str">
        <f t="shared" si="480"/>
        <v/>
      </c>
      <c r="DO94" s="52" t="str">
        <f t="shared" si="480"/>
        <v/>
      </c>
      <c r="DP94" s="52" t="str">
        <f t="shared" si="480"/>
        <v/>
      </c>
      <c r="DQ94" s="52" t="str">
        <f t="shared" si="480"/>
        <v/>
      </c>
      <c r="DR94" s="52" t="str">
        <f t="shared" si="480"/>
        <v/>
      </c>
      <c r="DS94" s="179" t="e">
        <f t="shared" si="372"/>
        <v>#N/A</v>
      </c>
      <c r="DT94" s="179" t="e">
        <f t="shared" si="373"/>
        <v>#N/A</v>
      </c>
      <c r="DU94" s="179" t="e">
        <f t="shared" si="374"/>
        <v>#N/A</v>
      </c>
      <c r="DV94" s="179" t="e">
        <f t="shared" si="375"/>
        <v>#N/A</v>
      </c>
      <c r="DW94" s="179" t="e">
        <f t="shared" si="376"/>
        <v>#N/A</v>
      </c>
      <c r="DX94" s="179" t="e">
        <f t="shared" si="377"/>
        <v>#N/A</v>
      </c>
      <c r="DY94" s="179" t="e">
        <f t="shared" si="378"/>
        <v>#N/A</v>
      </c>
      <c r="DZ94" s="179" t="e">
        <f t="shared" si="379"/>
        <v>#N/A</v>
      </c>
      <c r="EA94" s="179" t="e">
        <f t="shared" si="380"/>
        <v>#N/A</v>
      </c>
      <c r="EB94" s="179" t="e">
        <f t="shared" si="381"/>
        <v>#N/A</v>
      </c>
      <c r="EC94" s="179" t="e">
        <f t="shared" si="382"/>
        <v>#N/A</v>
      </c>
      <c r="ED94" s="179" t="e">
        <f t="shared" si="383"/>
        <v>#N/A</v>
      </c>
      <c r="EE94" s="179" t="e">
        <f t="shared" si="384"/>
        <v>#N/A</v>
      </c>
      <c r="EF94" s="179" t="e">
        <f t="shared" si="385"/>
        <v>#N/A</v>
      </c>
      <c r="EG94" s="179" t="e">
        <f t="shared" si="386"/>
        <v>#N/A</v>
      </c>
      <c r="EH94" s="179" t="e">
        <f t="shared" si="387"/>
        <v>#N/A</v>
      </c>
      <c r="EI94" s="179" t="e">
        <f t="shared" si="388"/>
        <v>#N/A</v>
      </c>
      <c r="EJ94" s="179" t="e">
        <f t="shared" si="389"/>
        <v>#N/A</v>
      </c>
      <c r="EK94" s="179" t="e">
        <f t="shared" si="390"/>
        <v>#N/A</v>
      </c>
      <c r="EL94" s="179" t="e">
        <f t="shared" si="391"/>
        <v>#N/A</v>
      </c>
      <c r="EM94" s="179" t="e">
        <f t="shared" si="392"/>
        <v>#N/A</v>
      </c>
      <c r="EN94" s="179" t="e">
        <f t="shared" si="393"/>
        <v>#N/A</v>
      </c>
      <c r="EO94" s="179" t="e">
        <f t="shared" si="394"/>
        <v>#N/A</v>
      </c>
      <c r="EP94" s="179" t="e">
        <f t="shared" si="395"/>
        <v>#N/A</v>
      </c>
      <c r="EQ94" s="179" t="e">
        <f t="shared" si="396"/>
        <v>#N/A</v>
      </c>
      <c r="ER94" s="179" t="e">
        <f t="shared" si="397"/>
        <v>#N/A</v>
      </c>
      <c r="ES94" s="179" t="e">
        <f t="shared" si="398"/>
        <v>#N/A</v>
      </c>
      <c r="ET94" s="179" t="e">
        <f t="shared" si="399"/>
        <v>#N/A</v>
      </c>
      <c r="EU94" s="179" t="e">
        <f t="shared" si="400"/>
        <v>#N/A</v>
      </c>
      <c r="EV94" s="179" t="e">
        <f t="shared" si="401"/>
        <v>#N/A</v>
      </c>
      <c r="EW94" s="179" t="e">
        <f t="shared" si="402"/>
        <v>#N/A</v>
      </c>
      <c r="EX94" s="179" t="e">
        <f t="shared" si="403"/>
        <v>#N/A</v>
      </c>
      <c r="EY94" s="179" t="e">
        <f t="shared" si="404"/>
        <v>#N/A</v>
      </c>
      <c r="EZ94" s="179" t="e">
        <f t="shared" si="405"/>
        <v>#N/A</v>
      </c>
      <c r="FA94" s="179" t="e">
        <f t="shared" si="406"/>
        <v>#N/A</v>
      </c>
      <c r="FB94" s="179" t="e">
        <f t="shared" si="407"/>
        <v>#N/A</v>
      </c>
      <c r="FC94" s="179" t="e">
        <f t="shared" si="408"/>
        <v>#N/A</v>
      </c>
      <c r="FD94" s="179" t="e">
        <f t="shared" si="409"/>
        <v>#N/A</v>
      </c>
      <c r="FE94" s="179" t="e">
        <f t="shared" si="410"/>
        <v>#N/A</v>
      </c>
      <c r="FF94" s="179" t="e">
        <f t="shared" si="411"/>
        <v>#N/A</v>
      </c>
      <c r="FG94" s="179" t="e">
        <f t="shared" si="412"/>
        <v>#N/A</v>
      </c>
      <c r="FH94" s="179" t="e">
        <f t="shared" si="413"/>
        <v>#N/A</v>
      </c>
      <c r="FI94" s="179" t="e">
        <f t="shared" si="414"/>
        <v>#N/A</v>
      </c>
      <c r="FJ94" s="179" t="e">
        <f t="shared" si="415"/>
        <v>#N/A</v>
      </c>
      <c r="FK94" s="179" t="e">
        <f t="shared" si="416"/>
        <v>#N/A</v>
      </c>
      <c r="FL94" s="179" t="e">
        <f t="shared" si="417"/>
        <v>#N/A</v>
      </c>
      <c r="FM94" s="179" t="e">
        <f t="shared" si="418"/>
        <v>#N/A</v>
      </c>
      <c r="FN94" s="179" t="e">
        <f t="shared" si="419"/>
        <v>#N/A</v>
      </c>
      <c r="FO94" s="179" t="e">
        <f t="shared" si="420"/>
        <v>#N/A</v>
      </c>
      <c r="FP94" s="179" t="e">
        <f t="shared" si="421"/>
        <v>#N/A</v>
      </c>
      <c r="FQ94" s="179" t="e">
        <f t="shared" si="422"/>
        <v>#N/A</v>
      </c>
      <c r="FR94" s="179" t="e">
        <f t="shared" si="423"/>
        <v>#N/A</v>
      </c>
      <c r="FS94" s="179" t="e">
        <f t="shared" si="424"/>
        <v>#N/A</v>
      </c>
      <c r="FT94" s="179" t="e">
        <f t="shared" si="425"/>
        <v>#N/A</v>
      </c>
      <c r="FU94" s="179" t="e">
        <f t="shared" si="426"/>
        <v>#N/A</v>
      </c>
      <c r="FV94" s="179" t="e">
        <f t="shared" si="427"/>
        <v>#N/A</v>
      </c>
      <c r="FW94" s="179" t="e">
        <f t="shared" si="428"/>
        <v>#N/A</v>
      </c>
      <c r="FX94" s="179" t="e">
        <f t="shared" si="429"/>
        <v>#N/A</v>
      </c>
      <c r="FY94" s="179" t="e">
        <f t="shared" si="430"/>
        <v>#N/A</v>
      </c>
      <c r="FZ94" s="179" t="e">
        <f t="shared" si="431"/>
        <v>#N/A</v>
      </c>
      <c r="GA94" s="179" t="e">
        <f t="shared" si="432"/>
        <v>#N/A</v>
      </c>
      <c r="GB94" s="179" t="e">
        <f t="shared" si="433"/>
        <v>#N/A</v>
      </c>
      <c r="GC94" s="179" t="e">
        <f t="shared" si="434"/>
        <v>#N/A</v>
      </c>
      <c r="GD94" s="179" t="e">
        <f t="shared" si="435"/>
        <v>#N/A</v>
      </c>
      <c r="GE94" s="179" t="e">
        <f t="shared" si="436"/>
        <v>#N/A</v>
      </c>
      <c r="GF94" s="179" t="e">
        <f t="shared" si="437"/>
        <v>#N/A</v>
      </c>
      <c r="GG94" s="179" t="e">
        <f t="shared" si="438"/>
        <v>#N/A</v>
      </c>
      <c r="GH94" s="179" t="e">
        <f t="shared" si="439"/>
        <v>#N/A</v>
      </c>
      <c r="GI94" s="179" t="e">
        <f t="shared" si="440"/>
        <v>#N/A</v>
      </c>
      <c r="GJ94" s="179" t="e">
        <f t="shared" si="441"/>
        <v>#N/A</v>
      </c>
      <c r="GK94" s="179" t="e">
        <f t="shared" si="442"/>
        <v>#N/A</v>
      </c>
      <c r="GL94" s="179" t="e">
        <f t="shared" si="443"/>
        <v>#N/A</v>
      </c>
      <c r="GM94" s="179" t="e">
        <f t="shared" si="444"/>
        <v>#N/A</v>
      </c>
      <c r="GN94" s="179" t="e">
        <f t="shared" si="445"/>
        <v>#N/A</v>
      </c>
      <c r="GO94" s="179" t="e">
        <f t="shared" si="446"/>
        <v>#N/A</v>
      </c>
      <c r="GP94" s="179" t="e">
        <f t="shared" si="447"/>
        <v>#N/A</v>
      </c>
      <c r="GQ94" s="179" t="e">
        <f t="shared" si="448"/>
        <v>#N/A</v>
      </c>
      <c r="GR94" s="179" t="e">
        <f t="shared" si="449"/>
        <v>#N/A</v>
      </c>
      <c r="GS94" s="179" t="e">
        <f t="shared" si="450"/>
        <v>#N/A</v>
      </c>
      <c r="GT94" s="179" t="e">
        <f t="shared" si="451"/>
        <v>#N/A</v>
      </c>
      <c r="GU94" s="179" t="e">
        <f t="shared" si="452"/>
        <v>#N/A</v>
      </c>
      <c r="GV94" s="179" t="e">
        <f t="shared" si="453"/>
        <v>#N/A</v>
      </c>
      <c r="GW94" s="179" t="e">
        <f t="shared" si="454"/>
        <v>#N/A</v>
      </c>
      <c r="GX94" s="179" t="e">
        <f t="shared" si="455"/>
        <v>#N/A</v>
      </c>
      <c r="GY94" s="179" t="e">
        <f t="shared" si="456"/>
        <v>#N/A</v>
      </c>
      <c r="GZ94" s="179" t="e">
        <f t="shared" si="457"/>
        <v>#N/A</v>
      </c>
      <c r="HA94" s="179" t="e">
        <f t="shared" si="458"/>
        <v>#N/A</v>
      </c>
      <c r="HB94" s="179" t="e">
        <f t="shared" si="459"/>
        <v>#N/A</v>
      </c>
      <c r="HC94" s="179" t="e">
        <f t="shared" si="460"/>
        <v>#N/A</v>
      </c>
      <c r="HD94" s="179" t="e">
        <f t="shared" si="461"/>
        <v>#N/A</v>
      </c>
      <c r="HE94" s="179" t="e">
        <f t="shared" si="462"/>
        <v>#N/A</v>
      </c>
      <c r="HF94" s="179" t="e">
        <f t="shared" si="463"/>
        <v>#N/A</v>
      </c>
      <c r="HG94" s="179" t="e">
        <f t="shared" si="464"/>
        <v>#N/A</v>
      </c>
      <c r="HH94" s="179" t="e">
        <f t="shared" si="465"/>
        <v>#N/A</v>
      </c>
      <c r="HI94" s="179" t="e">
        <f t="shared" si="466"/>
        <v>#N/A</v>
      </c>
      <c r="HJ94" s="179" t="e">
        <f t="shared" si="467"/>
        <v>#N/A</v>
      </c>
      <c r="HK94" s="179" t="e">
        <f t="shared" si="468"/>
        <v>#N/A</v>
      </c>
      <c r="HL94" s="179" t="e">
        <f t="shared" si="469"/>
        <v>#N/A</v>
      </c>
      <c r="HM94" s="179" t="e">
        <f t="shared" si="470"/>
        <v>#N/A</v>
      </c>
      <c r="HN94" s="179" t="e">
        <f t="shared" si="471"/>
        <v>#N/A</v>
      </c>
      <c r="HO94" s="179" t="e">
        <f t="shared" si="472"/>
        <v>#N/A</v>
      </c>
    </row>
    <row r="95" spans="1:223" hidden="1" x14ac:dyDescent="0.25">
      <c r="A95" s="4">
        <v>92</v>
      </c>
      <c r="B95" s="103"/>
      <c r="C95" s="103"/>
      <c r="D95" s="103"/>
      <c r="E95" s="38" t="str">
        <f t="shared" si="361"/>
        <v/>
      </c>
      <c r="F95" s="38" t="str">
        <f t="shared" si="362"/>
        <v/>
      </c>
      <c r="G95" s="81" t="str">
        <f t="shared" si="363"/>
        <v/>
      </c>
      <c r="H95" s="24"/>
      <c r="I95" s="61"/>
      <c r="J95" s="82" t="str">
        <f>IF(AND(B95&gt;0,C95&gt;0,D95&gt;0,NOT(ISBLANK(H95))),(D95-B95)*VLOOKUP(H95,VLookups!$A$2:$B$8,2,FALSE),"")</f>
        <v/>
      </c>
      <c r="K95" s="83" t="str">
        <f t="shared" si="364"/>
        <v/>
      </c>
      <c r="L95" s="103"/>
      <c r="M95" s="34" t="str">
        <f>IF(AND(L95&gt;0,C95&gt;0,J95&gt;0,NOT(ISBLANK(H95))),ABS(VLOOKUP($L$1,VLookups!$A$38:$B$39,2,FALSE)-_xlfn.NORM.DIST(L95,G95,J95,TRUE)),"")</f>
        <v/>
      </c>
      <c r="N95" s="102" t="str">
        <f>IF(AND($B95&gt;0,$C95&gt;0,$D95&gt;0,NOT(ISBLANK($H95))),_xlfn.NORM.INV(ABS(VLOOKUP($L$1,VLookups!$A$38:$B$39,2,FALSE)-N$3),$G95,$J95),"")</f>
        <v/>
      </c>
      <c r="O95" s="101" t="str">
        <f>IF(AND($B95&gt;0,$C95&gt;0,$D95&gt;0,NOT(ISBLANK($H95))),_xlfn.NORM.INV(ABS(VLOOKUP($L$1,VLookups!$A$38:$B$39,2,FALSE)-O$3),$G95,$J95),"")</f>
        <v/>
      </c>
      <c r="P95" s="102" t="str">
        <f>IF(AND($B95&gt;0,$C95&gt;0,$D95&gt;0,NOT(ISBLANK($H95))),_xlfn.NORM.INV(ABS(VLOOKUP($L$1,VLookups!$A$38:$B$39,2,FALSE)-P$3),$G95,$J95),"")</f>
        <v/>
      </c>
      <c r="Q95" s="101" t="str">
        <f>IF(AND($B95&gt;0,$C95&gt;0,$D95&gt;0,NOT(ISBLANK($H95))),_xlfn.NORM.INV(ABS(VLOOKUP($L$1,VLookups!$A$38:$B$39,2,FALSE)-Q$3),$G95,$J95),"")</f>
        <v/>
      </c>
      <c r="R95" s="102" t="str">
        <f>IF(AND($B95&gt;0,$C95&gt;0,$D95&gt;0,NOT(ISBLANK($H95))),_xlfn.NORM.INV(ABS(VLOOKUP($L$1,VLookups!$A$38:$B$39,2,FALSE)-R$3),$G95,$J95),"")</f>
        <v/>
      </c>
      <c r="S95" s="101" t="str">
        <f>IF(AND($B95&gt;0,$C95&gt;0,$D95&gt;0,NOT(ISBLANK($H95))),_xlfn.NORM.INV(ABS(VLOOKUP($L$1,VLookups!$A$38:$B$39,2,FALSE)-S$3),$G95,$J95),"")</f>
        <v/>
      </c>
      <c r="T95" s="5"/>
      <c r="U95" s="178" t="str">
        <f t="shared" si="365"/>
        <v/>
      </c>
      <c r="V95" s="52" t="str">
        <f t="shared" si="478"/>
        <v/>
      </c>
      <c r="W95" s="52" t="str">
        <f t="shared" si="478"/>
        <v/>
      </c>
      <c r="X95" s="52" t="str">
        <f t="shared" si="478"/>
        <v/>
      </c>
      <c r="Y95" s="52" t="str">
        <f t="shared" si="478"/>
        <v/>
      </c>
      <c r="Z95" s="52" t="str">
        <f t="shared" si="478"/>
        <v/>
      </c>
      <c r="AA95" s="52" t="str">
        <f t="shared" si="478"/>
        <v/>
      </c>
      <c r="AB95" s="52" t="str">
        <f t="shared" si="478"/>
        <v/>
      </c>
      <c r="AC95" s="52" t="str">
        <f t="shared" si="478"/>
        <v/>
      </c>
      <c r="AD95" s="52" t="str">
        <f t="shared" si="478"/>
        <v/>
      </c>
      <c r="AE95" s="52" t="str">
        <f t="shared" si="478"/>
        <v/>
      </c>
      <c r="AF95" s="52" t="str">
        <f t="shared" si="478"/>
        <v/>
      </c>
      <c r="AG95" s="52" t="str">
        <f t="shared" si="478"/>
        <v/>
      </c>
      <c r="AH95" s="52" t="str">
        <f t="shared" si="478"/>
        <v/>
      </c>
      <c r="AI95" s="52" t="str">
        <f t="shared" si="478"/>
        <v/>
      </c>
      <c r="AJ95" s="52" t="str">
        <f t="shared" si="478"/>
        <v/>
      </c>
      <c r="AK95" s="52" t="str">
        <f t="shared" ref="AK95:AO95" si="486">IF(ISNONTEXT($U95),AL95-$U95,"")</f>
        <v/>
      </c>
      <c r="AL95" s="52" t="str">
        <f t="shared" si="486"/>
        <v/>
      </c>
      <c r="AM95" s="52" t="str">
        <f t="shared" si="486"/>
        <v/>
      </c>
      <c r="AN95" s="52" t="str">
        <f t="shared" si="486"/>
        <v/>
      </c>
      <c r="AO95" s="52" t="str">
        <f t="shared" si="486"/>
        <v/>
      </c>
      <c r="AP95" s="52" t="str">
        <f t="shared" si="367"/>
        <v/>
      </c>
      <c r="AQ95" s="52" t="str">
        <f t="shared" si="485"/>
        <v/>
      </c>
      <c r="AR95" s="52" t="str">
        <f t="shared" si="485"/>
        <v/>
      </c>
      <c r="AS95" s="52" t="str">
        <f t="shared" si="485"/>
        <v/>
      </c>
      <c r="AT95" s="52" t="str">
        <f t="shared" si="485"/>
        <v/>
      </c>
      <c r="AU95" s="52" t="str">
        <f t="shared" si="485"/>
        <v/>
      </c>
      <c r="AV95" s="52" t="str">
        <f t="shared" si="485"/>
        <v/>
      </c>
      <c r="AW95" s="52" t="str">
        <f t="shared" si="485"/>
        <v/>
      </c>
      <c r="AX95" s="52" t="str">
        <f t="shared" si="485"/>
        <v/>
      </c>
      <c r="AY95" s="52" t="str">
        <f t="shared" si="485"/>
        <v/>
      </c>
      <c r="AZ95" s="52" t="str">
        <f t="shared" si="485"/>
        <v/>
      </c>
      <c r="BA95" s="52" t="str">
        <f t="shared" si="485"/>
        <v/>
      </c>
      <c r="BB95" s="52" t="str">
        <f t="shared" si="485"/>
        <v/>
      </c>
      <c r="BC95" s="52" t="str">
        <f t="shared" si="485"/>
        <v/>
      </c>
      <c r="BD95" s="52" t="str">
        <f t="shared" si="485"/>
        <v/>
      </c>
      <c r="BE95" s="52" t="str">
        <f t="shared" si="485"/>
        <v/>
      </c>
      <c r="BF95" s="52" t="str">
        <f t="shared" si="485"/>
        <v/>
      </c>
      <c r="BG95" s="52" t="str">
        <f t="shared" si="485"/>
        <v/>
      </c>
      <c r="BH95" s="52" t="str">
        <f t="shared" si="485"/>
        <v/>
      </c>
      <c r="BI95" s="52" t="str">
        <f t="shared" si="485"/>
        <v/>
      </c>
      <c r="BJ95" s="52" t="str">
        <f t="shared" si="485"/>
        <v/>
      </c>
      <c r="BK95" s="52" t="str">
        <f t="shared" si="485"/>
        <v/>
      </c>
      <c r="BL95" s="52" t="str">
        <f t="shared" si="485"/>
        <v/>
      </c>
      <c r="BM95" s="52" t="str">
        <f t="shared" si="485"/>
        <v/>
      </c>
      <c r="BN95" s="52" t="str">
        <f t="shared" si="485"/>
        <v/>
      </c>
      <c r="BO95" s="52" t="str">
        <f t="shared" si="485"/>
        <v/>
      </c>
      <c r="BP95" s="52" t="str">
        <f t="shared" si="485"/>
        <v/>
      </c>
      <c r="BQ95" s="52" t="str">
        <f t="shared" si="485"/>
        <v/>
      </c>
      <c r="BR95" s="52" t="str">
        <f t="shared" si="485"/>
        <v/>
      </c>
      <c r="BS95" s="52" t="str">
        <f t="shared" si="485"/>
        <v/>
      </c>
      <c r="BT95" s="52" t="str">
        <f t="shared" si="485"/>
        <v/>
      </c>
      <c r="BU95" s="52" t="str">
        <f t="shared" si="485"/>
        <v/>
      </c>
      <c r="BV95" s="52" t="str">
        <f t="shared" si="485"/>
        <v/>
      </c>
      <c r="BW95" s="52" t="str">
        <f t="shared" si="485"/>
        <v/>
      </c>
      <c r="BX95" s="52" t="str">
        <f t="shared" si="485"/>
        <v/>
      </c>
      <c r="BY95" s="52" t="str">
        <f t="shared" si="485"/>
        <v/>
      </c>
      <c r="BZ95" s="52" t="str">
        <f t="shared" si="485"/>
        <v/>
      </c>
      <c r="CA95" s="52" t="str">
        <f t="shared" si="485"/>
        <v/>
      </c>
      <c r="CB95" s="52" t="str">
        <f t="shared" si="485"/>
        <v/>
      </c>
      <c r="CC95" s="52" t="str">
        <f t="shared" si="485"/>
        <v/>
      </c>
      <c r="CD95" s="52" t="str">
        <f t="shared" si="485"/>
        <v/>
      </c>
      <c r="CE95" s="52" t="str">
        <f t="shared" si="485"/>
        <v/>
      </c>
      <c r="CF95" s="52" t="str">
        <f t="shared" si="485"/>
        <v/>
      </c>
      <c r="CG95" s="52" t="str">
        <f t="shared" si="485"/>
        <v/>
      </c>
      <c r="CH95" s="52" t="str">
        <f t="shared" si="485"/>
        <v/>
      </c>
      <c r="CI95" s="52" t="str">
        <f t="shared" si="485"/>
        <v/>
      </c>
      <c r="CJ95" s="52" t="str">
        <f t="shared" si="485"/>
        <v/>
      </c>
      <c r="CK95" s="52" t="str">
        <f t="shared" si="485"/>
        <v/>
      </c>
      <c r="CL95" s="52" t="str">
        <f t="shared" si="485"/>
        <v/>
      </c>
      <c r="CM95" s="52" t="str">
        <f t="shared" si="485"/>
        <v/>
      </c>
      <c r="CN95" s="52" t="str">
        <f t="shared" si="485"/>
        <v/>
      </c>
      <c r="CO95" s="52" t="str">
        <f t="shared" si="485"/>
        <v/>
      </c>
      <c r="CP95" s="52" t="str">
        <f t="shared" si="485"/>
        <v/>
      </c>
      <c r="CQ95" s="52" t="str">
        <f t="shared" si="485"/>
        <v/>
      </c>
      <c r="CR95" s="52" t="str">
        <f t="shared" si="485"/>
        <v/>
      </c>
      <c r="CS95" s="52" t="str">
        <f t="shared" si="485"/>
        <v/>
      </c>
      <c r="CT95" s="52" t="str">
        <f t="shared" si="485"/>
        <v/>
      </c>
      <c r="CU95" s="52" t="str">
        <f t="shared" si="485"/>
        <v/>
      </c>
      <c r="CV95" s="52" t="str">
        <f t="shared" si="485"/>
        <v/>
      </c>
      <c r="CW95" s="52" t="str">
        <f t="shared" si="485"/>
        <v/>
      </c>
      <c r="CX95" s="52" t="str">
        <f t="shared" si="485"/>
        <v/>
      </c>
      <c r="CY95" s="52" t="str">
        <f t="shared" si="485"/>
        <v/>
      </c>
      <c r="CZ95" s="52" t="str">
        <f t="shared" si="485"/>
        <v/>
      </c>
      <c r="DA95" s="52" t="str">
        <f t="shared" si="485"/>
        <v/>
      </c>
      <c r="DB95" s="52" t="str">
        <f t="shared" si="485"/>
        <v/>
      </c>
      <c r="DC95" s="52" t="str">
        <f t="shared" si="480"/>
        <v/>
      </c>
      <c r="DD95" s="52" t="str">
        <f t="shared" si="480"/>
        <v/>
      </c>
      <c r="DE95" s="52" t="str">
        <f t="shared" si="480"/>
        <v/>
      </c>
      <c r="DF95" s="52" t="str">
        <f t="shared" si="480"/>
        <v/>
      </c>
      <c r="DG95" s="52" t="str">
        <f t="shared" si="480"/>
        <v/>
      </c>
      <c r="DH95" s="52" t="str">
        <f t="shared" si="480"/>
        <v/>
      </c>
      <c r="DI95" s="52" t="str">
        <f t="shared" si="480"/>
        <v/>
      </c>
      <c r="DJ95" s="52" t="str">
        <f t="shared" si="480"/>
        <v/>
      </c>
      <c r="DK95" s="52" t="str">
        <f t="shared" si="480"/>
        <v/>
      </c>
      <c r="DL95" s="52" t="str">
        <f t="shared" si="480"/>
        <v/>
      </c>
      <c r="DM95" s="52" t="str">
        <f t="shared" si="480"/>
        <v/>
      </c>
      <c r="DN95" s="52" t="str">
        <f t="shared" si="480"/>
        <v/>
      </c>
      <c r="DO95" s="52" t="str">
        <f t="shared" si="480"/>
        <v/>
      </c>
      <c r="DP95" s="52" t="str">
        <f t="shared" si="480"/>
        <v/>
      </c>
      <c r="DQ95" s="52" t="str">
        <f t="shared" si="480"/>
        <v/>
      </c>
      <c r="DR95" s="52" t="str">
        <f t="shared" si="480"/>
        <v/>
      </c>
      <c r="DS95" s="179" t="e">
        <f t="shared" si="372"/>
        <v>#N/A</v>
      </c>
      <c r="DT95" s="179" t="e">
        <f t="shared" si="373"/>
        <v>#N/A</v>
      </c>
      <c r="DU95" s="179" t="e">
        <f t="shared" si="374"/>
        <v>#N/A</v>
      </c>
      <c r="DV95" s="179" t="e">
        <f t="shared" si="375"/>
        <v>#N/A</v>
      </c>
      <c r="DW95" s="179" t="e">
        <f t="shared" si="376"/>
        <v>#N/A</v>
      </c>
      <c r="DX95" s="179" t="e">
        <f t="shared" si="377"/>
        <v>#N/A</v>
      </c>
      <c r="DY95" s="179" t="e">
        <f t="shared" si="378"/>
        <v>#N/A</v>
      </c>
      <c r="DZ95" s="179" t="e">
        <f t="shared" si="379"/>
        <v>#N/A</v>
      </c>
      <c r="EA95" s="179" t="e">
        <f t="shared" si="380"/>
        <v>#N/A</v>
      </c>
      <c r="EB95" s="179" t="e">
        <f t="shared" si="381"/>
        <v>#N/A</v>
      </c>
      <c r="EC95" s="179" t="e">
        <f t="shared" si="382"/>
        <v>#N/A</v>
      </c>
      <c r="ED95" s="179" t="e">
        <f t="shared" si="383"/>
        <v>#N/A</v>
      </c>
      <c r="EE95" s="179" t="e">
        <f t="shared" si="384"/>
        <v>#N/A</v>
      </c>
      <c r="EF95" s="179" t="e">
        <f t="shared" si="385"/>
        <v>#N/A</v>
      </c>
      <c r="EG95" s="179" t="e">
        <f t="shared" si="386"/>
        <v>#N/A</v>
      </c>
      <c r="EH95" s="179" t="e">
        <f t="shared" si="387"/>
        <v>#N/A</v>
      </c>
      <c r="EI95" s="179" t="e">
        <f t="shared" si="388"/>
        <v>#N/A</v>
      </c>
      <c r="EJ95" s="179" t="e">
        <f t="shared" si="389"/>
        <v>#N/A</v>
      </c>
      <c r="EK95" s="179" t="e">
        <f t="shared" si="390"/>
        <v>#N/A</v>
      </c>
      <c r="EL95" s="179" t="e">
        <f t="shared" si="391"/>
        <v>#N/A</v>
      </c>
      <c r="EM95" s="179" t="e">
        <f t="shared" si="392"/>
        <v>#N/A</v>
      </c>
      <c r="EN95" s="179" t="e">
        <f t="shared" si="393"/>
        <v>#N/A</v>
      </c>
      <c r="EO95" s="179" t="e">
        <f t="shared" si="394"/>
        <v>#N/A</v>
      </c>
      <c r="EP95" s="179" t="e">
        <f t="shared" si="395"/>
        <v>#N/A</v>
      </c>
      <c r="EQ95" s="179" t="e">
        <f t="shared" si="396"/>
        <v>#N/A</v>
      </c>
      <c r="ER95" s="179" t="e">
        <f t="shared" si="397"/>
        <v>#N/A</v>
      </c>
      <c r="ES95" s="179" t="e">
        <f t="shared" si="398"/>
        <v>#N/A</v>
      </c>
      <c r="ET95" s="179" t="e">
        <f t="shared" si="399"/>
        <v>#N/A</v>
      </c>
      <c r="EU95" s="179" t="e">
        <f t="shared" si="400"/>
        <v>#N/A</v>
      </c>
      <c r="EV95" s="179" t="e">
        <f t="shared" si="401"/>
        <v>#N/A</v>
      </c>
      <c r="EW95" s="179" t="e">
        <f t="shared" si="402"/>
        <v>#N/A</v>
      </c>
      <c r="EX95" s="179" t="e">
        <f t="shared" si="403"/>
        <v>#N/A</v>
      </c>
      <c r="EY95" s="179" t="e">
        <f t="shared" si="404"/>
        <v>#N/A</v>
      </c>
      <c r="EZ95" s="179" t="e">
        <f t="shared" si="405"/>
        <v>#N/A</v>
      </c>
      <c r="FA95" s="179" t="e">
        <f t="shared" si="406"/>
        <v>#N/A</v>
      </c>
      <c r="FB95" s="179" t="e">
        <f t="shared" si="407"/>
        <v>#N/A</v>
      </c>
      <c r="FC95" s="179" t="e">
        <f t="shared" si="408"/>
        <v>#N/A</v>
      </c>
      <c r="FD95" s="179" t="e">
        <f t="shared" si="409"/>
        <v>#N/A</v>
      </c>
      <c r="FE95" s="179" t="e">
        <f t="shared" si="410"/>
        <v>#N/A</v>
      </c>
      <c r="FF95" s="179" t="e">
        <f t="shared" si="411"/>
        <v>#N/A</v>
      </c>
      <c r="FG95" s="179" t="e">
        <f t="shared" si="412"/>
        <v>#N/A</v>
      </c>
      <c r="FH95" s="179" t="e">
        <f t="shared" si="413"/>
        <v>#N/A</v>
      </c>
      <c r="FI95" s="179" t="e">
        <f t="shared" si="414"/>
        <v>#N/A</v>
      </c>
      <c r="FJ95" s="179" t="e">
        <f t="shared" si="415"/>
        <v>#N/A</v>
      </c>
      <c r="FK95" s="179" t="e">
        <f t="shared" si="416"/>
        <v>#N/A</v>
      </c>
      <c r="FL95" s="179" t="e">
        <f t="shared" si="417"/>
        <v>#N/A</v>
      </c>
      <c r="FM95" s="179" t="e">
        <f t="shared" si="418"/>
        <v>#N/A</v>
      </c>
      <c r="FN95" s="179" t="e">
        <f t="shared" si="419"/>
        <v>#N/A</v>
      </c>
      <c r="FO95" s="179" t="e">
        <f t="shared" si="420"/>
        <v>#N/A</v>
      </c>
      <c r="FP95" s="179" t="e">
        <f t="shared" si="421"/>
        <v>#N/A</v>
      </c>
      <c r="FQ95" s="179" t="e">
        <f t="shared" si="422"/>
        <v>#N/A</v>
      </c>
      <c r="FR95" s="179" t="e">
        <f t="shared" si="423"/>
        <v>#N/A</v>
      </c>
      <c r="FS95" s="179" t="e">
        <f t="shared" si="424"/>
        <v>#N/A</v>
      </c>
      <c r="FT95" s="179" t="e">
        <f t="shared" si="425"/>
        <v>#N/A</v>
      </c>
      <c r="FU95" s="179" t="e">
        <f t="shared" si="426"/>
        <v>#N/A</v>
      </c>
      <c r="FV95" s="179" t="e">
        <f t="shared" si="427"/>
        <v>#N/A</v>
      </c>
      <c r="FW95" s="179" t="e">
        <f t="shared" si="428"/>
        <v>#N/A</v>
      </c>
      <c r="FX95" s="179" t="e">
        <f t="shared" si="429"/>
        <v>#N/A</v>
      </c>
      <c r="FY95" s="179" t="e">
        <f t="shared" si="430"/>
        <v>#N/A</v>
      </c>
      <c r="FZ95" s="179" t="e">
        <f t="shared" si="431"/>
        <v>#N/A</v>
      </c>
      <c r="GA95" s="179" t="e">
        <f t="shared" si="432"/>
        <v>#N/A</v>
      </c>
      <c r="GB95" s="179" t="e">
        <f t="shared" si="433"/>
        <v>#N/A</v>
      </c>
      <c r="GC95" s="179" t="e">
        <f t="shared" si="434"/>
        <v>#N/A</v>
      </c>
      <c r="GD95" s="179" t="e">
        <f t="shared" si="435"/>
        <v>#N/A</v>
      </c>
      <c r="GE95" s="179" t="e">
        <f t="shared" si="436"/>
        <v>#N/A</v>
      </c>
      <c r="GF95" s="179" t="e">
        <f t="shared" si="437"/>
        <v>#N/A</v>
      </c>
      <c r="GG95" s="179" t="e">
        <f t="shared" si="438"/>
        <v>#N/A</v>
      </c>
      <c r="GH95" s="179" t="e">
        <f t="shared" si="439"/>
        <v>#N/A</v>
      </c>
      <c r="GI95" s="179" t="e">
        <f t="shared" si="440"/>
        <v>#N/A</v>
      </c>
      <c r="GJ95" s="179" t="e">
        <f t="shared" si="441"/>
        <v>#N/A</v>
      </c>
      <c r="GK95" s="179" t="e">
        <f t="shared" si="442"/>
        <v>#N/A</v>
      </c>
      <c r="GL95" s="179" t="e">
        <f t="shared" si="443"/>
        <v>#N/A</v>
      </c>
      <c r="GM95" s="179" t="e">
        <f t="shared" si="444"/>
        <v>#N/A</v>
      </c>
      <c r="GN95" s="179" t="e">
        <f t="shared" si="445"/>
        <v>#N/A</v>
      </c>
      <c r="GO95" s="179" t="e">
        <f t="shared" si="446"/>
        <v>#N/A</v>
      </c>
      <c r="GP95" s="179" t="e">
        <f t="shared" si="447"/>
        <v>#N/A</v>
      </c>
      <c r="GQ95" s="179" t="e">
        <f t="shared" si="448"/>
        <v>#N/A</v>
      </c>
      <c r="GR95" s="179" t="e">
        <f t="shared" si="449"/>
        <v>#N/A</v>
      </c>
      <c r="GS95" s="179" t="e">
        <f t="shared" si="450"/>
        <v>#N/A</v>
      </c>
      <c r="GT95" s="179" t="e">
        <f t="shared" si="451"/>
        <v>#N/A</v>
      </c>
      <c r="GU95" s="179" t="e">
        <f t="shared" si="452"/>
        <v>#N/A</v>
      </c>
      <c r="GV95" s="179" t="e">
        <f t="shared" si="453"/>
        <v>#N/A</v>
      </c>
      <c r="GW95" s="179" t="e">
        <f t="shared" si="454"/>
        <v>#N/A</v>
      </c>
      <c r="GX95" s="179" t="e">
        <f t="shared" si="455"/>
        <v>#N/A</v>
      </c>
      <c r="GY95" s="179" t="e">
        <f t="shared" si="456"/>
        <v>#N/A</v>
      </c>
      <c r="GZ95" s="179" t="e">
        <f t="shared" si="457"/>
        <v>#N/A</v>
      </c>
      <c r="HA95" s="179" t="e">
        <f t="shared" si="458"/>
        <v>#N/A</v>
      </c>
      <c r="HB95" s="179" t="e">
        <f t="shared" si="459"/>
        <v>#N/A</v>
      </c>
      <c r="HC95" s="179" t="e">
        <f t="shared" si="460"/>
        <v>#N/A</v>
      </c>
      <c r="HD95" s="179" t="e">
        <f t="shared" si="461"/>
        <v>#N/A</v>
      </c>
      <c r="HE95" s="179" t="e">
        <f t="shared" si="462"/>
        <v>#N/A</v>
      </c>
      <c r="HF95" s="179" t="e">
        <f t="shared" si="463"/>
        <v>#N/A</v>
      </c>
      <c r="HG95" s="179" t="e">
        <f t="shared" si="464"/>
        <v>#N/A</v>
      </c>
      <c r="HH95" s="179" t="e">
        <f t="shared" si="465"/>
        <v>#N/A</v>
      </c>
      <c r="HI95" s="179" t="e">
        <f t="shared" si="466"/>
        <v>#N/A</v>
      </c>
      <c r="HJ95" s="179" t="e">
        <f t="shared" si="467"/>
        <v>#N/A</v>
      </c>
      <c r="HK95" s="179" t="e">
        <f t="shared" si="468"/>
        <v>#N/A</v>
      </c>
      <c r="HL95" s="179" t="e">
        <f t="shared" si="469"/>
        <v>#N/A</v>
      </c>
      <c r="HM95" s="179" t="e">
        <f t="shared" si="470"/>
        <v>#N/A</v>
      </c>
      <c r="HN95" s="179" t="e">
        <f t="shared" si="471"/>
        <v>#N/A</v>
      </c>
      <c r="HO95" s="179" t="e">
        <f t="shared" si="472"/>
        <v>#N/A</v>
      </c>
    </row>
    <row r="96" spans="1:223" hidden="1" x14ac:dyDescent="0.25">
      <c r="A96" s="4">
        <v>93</v>
      </c>
      <c r="B96" s="103"/>
      <c r="C96" s="103"/>
      <c r="D96" s="103"/>
      <c r="E96" s="38" t="str">
        <f t="shared" si="361"/>
        <v/>
      </c>
      <c r="F96" s="38" t="str">
        <f t="shared" si="362"/>
        <v/>
      </c>
      <c r="G96" s="81" t="str">
        <f t="shared" si="363"/>
        <v/>
      </c>
      <c r="H96" s="24"/>
      <c r="I96" s="61"/>
      <c r="J96" s="82" t="str">
        <f>IF(AND(B96&gt;0,C96&gt;0,D96&gt;0,NOT(ISBLANK(H96))),(D96-B96)*VLOOKUP(H96,VLookups!$A$2:$B$8,2,FALSE),"")</f>
        <v/>
      </c>
      <c r="K96" s="83" t="str">
        <f t="shared" si="364"/>
        <v/>
      </c>
      <c r="L96" s="103"/>
      <c r="M96" s="34" t="str">
        <f>IF(AND(L96&gt;0,C96&gt;0,J96&gt;0,NOT(ISBLANK(H96))),ABS(VLOOKUP($L$1,VLookups!$A$38:$B$39,2,FALSE)-_xlfn.NORM.DIST(L96,G96,J96,TRUE)),"")</f>
        <v/>
      </c>
      <c r="N96" s="102" t="str">
        <f>IF(AND($B96&gt;0,$C96&gt;0,$D96&gt;0,NOT(ISBLANK($H96))),_xlfn.NORM.INV(ABS(VLOOKUP($L$1,VLookups!$A$38:$B$39,2,FALSE)-N$3),$G96,$J96),"")</f>
        <v/>
      </c>
      <c r="O96" s="101" t="str">
        <f>IF(AND($B96&gt;0,$C96&gt;0,$D96&gt;0,NOT(ISBLANK($H96))),_xlfn.NORM.INV(ABS(VLOOKUP($L$1,VLookups!$A$38:$B$39,2,FALSE)-O$3),$G96,$J96),"")</f>
        <v/>
      </c>
      <c r="P96" s="102" t="str">
        <f>IF(AND($B96&gt;0,$C96&gt;0,$D96&gt;0,NOT(ISBLANK($H96))),_xlfn.NORM.INV(ABS(VLOOKUP($L$1,VLookups!$A$38:$B$39,2,FALSE)-P$3),$G96,$J96),"")</f>
        <v/>
      </c>
      <c r="Q96" s="101" t="str">
        <f>IF(AND($B96&gt;0,$C96&gt;0,$D96&gt;0,NOT(ISBLANK($H96))),_xlfn.NORM.INV(ABS(VLOOKUP($L$1,VLookups!$A$38:$B$39,2,FALSE)-Q$3),$G96,$J96),"")</f>
        <v/>
      </c>
      <c r="R96" s="102" t="str">
        <f>IF(AND($B96&gt;0,$C96&gt;0,$D96&gt;0,NOT(ISBLANK($H96))),_xlfn.NORM.INV(ABS(VLOOKUP($L$1,VLookups!$A$38:$B$39,2,FALSE)-R$3),$G96,$J96),"")</f>
        <v/>
      </c>
      <c r="S96" s="101" t="str">
        <f>IF(AND($B96&gt;0,$C96&gt;0,$D96&gt;0,NOT(ISBLANK($H96))),_xlfn.NORM.INV(ABS(VLOOKUP($L$1,VLookups!$A$38:$B$39,2,FALSE)-S$3),$G96,$J96),"")</f>
        <v/>
      </c>
      <c r="T96" s="5"/>
      <c r="U96" s="178" t="str">
        <f t="shared" si="365"/>
        <v/>
      </c>
      <c r="V96" s="52" t="str">
        <f t="shared" ref="V96:AO103" si="487">IF(ISNONTEXT($U96),W96-$U96,"")</f>
        <v/>
      </c>
      <c r="W96" s="52" t="str">
        <f t="shared" si="487"/>
        <v/>
      </c>
      <c r="X96" s="52" t="str">
        <f t="shared" si="487"/>
        <v/>
      </c>
      <c r="Y96" s="52" t="str">
        <f t="shared" si="487"/>
        <v/>
      </c>
      <c r="Z96" s="52" t="str">
        <f t="shared" si="487"/>
        <v/>
      </c>
      <c r="AA96" s="52" t="str">
        <f t="shared" si="487"/>
        <v/>
      </c>
      <c r="AB96" s="52" t="str">
        <f t="shared" si="487"/>
        <v/>
      </c>
      <c r="AC96" s="52" t="str">
        <f t="shared" si="487"/>
        <v/>
      </c>
      <c r="AD96" s="52" t="str">
        <f t="shared" si="487"/>
        <v/>
      </c>
      <c r="AE96" s="52" t="str">
        <f t="shared" si="487"/>
        <v/>
      </c>
      <c r="AF96" s="52" t="str">
        <f t="shared" si="487"/>
        <v/>
      </c>
      <c r="AG96" s="52" t="str">
        <f t="shared" si="487"/>
        <v/>
      </c>
      <c r="AH96" s="52" t="str">
        <f t="shared" si="487"/>
        <v/>
      </c>
      <c r="AI96" s="52" t="str">
        <f t="shared" si="487"/>
        <v/>
      </c>
      <c r="AJ96" s="52" t="str">
        <f t="shared" si="487"/>
        <v/>
      </c>
      <c r="AK96" s="52" t="str">
        <f t="shared" si="487"/>
        <v/>
      </c>
      <c r="AL96" s="52" t="str">
        <f t="shared" si="487"/>
        <v/>
      </c>
      <c r="AM96" s="52" t="str">
        <f t="shared" si="487"/>
        <v/>
      </c>
      <c r="AN96" s="52" t="str">
        <f t="shared" si="487"/>
        <v/>
      </c>
      <c r="AO96" s="52" t="str">
        <f t="shared" si="487"/>
        <v/>
      </c>
      <c r="AP96" s="52" t="str">
        <f t="shared" si="367"/>
        <v/>
      </c>
      <c r="AQ96" s="52" t="str">
        <f t="shared" si="485"/>
        <v/>
      </c>
      <c r="AR96" s="52" t="str">
        <f t="shared" si="485"/>
        <v/>
      </c>
      <c r="AS96" s="52" t="str">
        <f t="shared" si="485"/>
        <v/>
      </c>
      <c r="AT96" s="52" t="str">
        <f t="shared" si="485"/>
        <v/>
      </c>
      <c r="AU96" s="52" t="str">
        <f t="shared" si="485"/>
        <v/>
      </c>
      <c r="AV96" s="52" t="str">
        <f t="shared" si="485"/>
        <v/>
      </c>
      <c r="AW96" s="52" t="str">
        <f t="shared" si="485"/>
        <v/>
      </c>
      <c r="AX96" s="52" t="str">
        <f t="shared" si="485"/>
        <v/>
      </c>
      <c r="AY96" s="52" t="str">
        <f t="shared" si="485"/>
        <v/>
      </c>
      <c r="AZ96" s="52" t="str">
        <f t="shared" si="485"/>
        <v/>
      </c>
      <c r="BA96" s="52" t="str">
        <f t="shared" si="485"/>
        <v/>
      </c>
      <c r="BB96" s="52" t="str">
        <f t="shared" si="485"/>
        <v/>
      </c>
      <c r="BC96" s="52" t="str">
        <f t="shared" si="485"/>
        <v/>
      </c>
      <c r="BD96" s="52" t="str">
        <f t="shared" si="485"/>
        <v/>
      </c>
      <c r="BE96" s="52" t="str">
        <f t="shared" si="485"/>
        <v/>
      </c>
      <c r="BF96" s="52" t="str">
        <f t="shared" si="485"/>
        <v/>
      </c>
      <c r="BG96" s="52" t="str">
        <f t="shared" si="485"/>
        <v/>
      </c>
      <c r="BH96" s="52" t="str">
        <f t="shared" si="485"/>
        <v/>
      </c>
      <c r="BI96" s="52" t="str">
        <f t="shared" si="485"/>
        <v/>
      </c>
      <c r="BJ96" s="52" t="str">
        <f t="shared" si="485"/>
        <v/>
      </c>
      <c r="BK96" s="52" t="str">
        <f t="shared" si="485"/>
        <v/>
      </c>
      <c r="BL96" s="52" t="str">
        <f t="shared" si="485"/>
        <v/>
      </c>
      <c r="BM96" s="52" t="str">
        <f t="shared" si="485"/>
        <v/>
      </c>
      <c r="BN96" s="52" t="str">
        <f t="shared" si="485"/>
        <v/>
      </c>
      <c r="BO96" s="52" t="str">
        <f t="shared" si="485"/>
        <v/>
      </c>
      <c r="BP96" s="52" t="str">
        <f t="shared" si="485"/>
        <v/>
      </c>
      <c r="BQ96" s="52" t="str">
        <f t="shared" si="485"/>
        <v/>
      </c>
      <c r="BR96" s="52" t="str">
        <f t="shared" si="485"/>
        <v/>
      </c>
      <c r="BS96" s="52" t="str">
        <f t="shared" si="485"/>
        <v/>
      </c>
      <c r="BT96" s="52" t="str">
        <f t="shared" si="485"/>
        <v/>
      </c>
      <c r="BU96" s="52" t="str">
        <f t="shared" si="485"/>
        <v/>
      </c>
      <c r="BV96" s="52" t="str">
        <f t="shared" si="485"/>
        <v/>
      </c>
      <c r="BW96" s="52" t="str">
        <f t="shared" si="485"/>
        <v/>
      </c>
      <c r="BX96" s="52" t="str">
        <f t="shared" si="485"/>
        <v/>
      </c>
      <c r="BY96" s="52" t="str">
        <f t="shared" si="485"/>
        <v/>
      </c>
      <c r="BZ96" s="52" t="str">
        <f t="shared" si="485"/>
        <v/>
      </c>
      <c r="CA96" s="52" t="str">
        <f t="shared" si="485"/>
        <v/>
      </c>
      <c r="CB96" s="52" t="str">
        <f t="shared" si="485"/>
        <v/>
      </c>
      <c r="CC96" s="52" t="str">
        <f t="shared" si="485"/>
        <v/>
      </c>
      <c r="CD96" s="52" t="str">
        <f t="shared" si="485"/>
        <v/>
      </c>
      <c r="CE96" s="52" t="str">
        <f t="shared" si="485"/>
        <v/>
      </c>
      <c r="CF96" s="52" t="str">
        <f t="shared" si="485"/>
        <v/>
      </c>
      <c r="CG96" s="52" t="str">
        <f t="shared" si="485"/>
        <v/>
      </c>
      <c r="CH96" s="52" t="str">
        <f t="shared" si="485"/>
        <v/>
      </c>
      <c r="CI96" s="52" t="str">
        <f t="shared" si="485"/>
        <v/>
      </c>
      <c r="CJ96" s="52" t="str">
        <f t="shared" si="485"/>
        <v/>
      </c>
      <c r="CK96" s="52" t="str">
        <f t="shared" si="485"/>
        <v/>
      </c>
      <c r="CL96" s="52" t="str">
        <f t="shared" si="485"/>
        <v/>
      </c>
      <c r="CM96" s="52" t="str">
        <f t="shared" si="485"/>
        <v/>
      </c>
      <c r="CN96" s="52" t="str">
        <f t="shared" si="485"/>
        <v/>
      </c>
      <c r="CO96" s="52" t="str">
        <f t="shared" si="485"/>
        <v/>
      </c>
      <c r="CP96" s="52" t="str">
        <f t="shared" si="485"/>
        <v/>
      </c>
      <c r="CQ96" s="52" t="str">
        <f t="shared" si="485"/>
        <v/>
      </c>
      <c r="CR96" s="52" t="str">
        <f t="shared" si="485"/>
        <v/>
      </c>
      <c r="CS96" s="52" t="str">
        <f t="shared" si="485"/>
        <v/>
      </c>
      <c r="CT96" s="52" t="str">
        <f t="shared" si="485"/>
        <v/>
      </c>
      <c r="CU96" s="52" t="str">
        <f t="shared" si="485"/>
        <v/>
      </c>
      <c r="CV96" s="52" t="str">
        <f t="shared" si="485"/>
        <v/>
      </c>
      <c r="CW96" s="52" t="str">
        <f t="shared" si="485"/>
        <v/>
      </c>
      <c r="CX96" s="52" t="str">
        <f t="shared" si="485"/>
        <v/>
      </c>
      <c r="CY96" s="52" t="str">
        <f t="shared" si="485"/>
        <v/>
      </c>
      <c r="CZ96" s="52" t="str">
        <f t="shared" si="485"/>
        <v/>
      </c>
      <c r="DA96" s="52" t="str">
        <f t="shared" si="485"/>
        <v/>
      </c>
      <c r="DB96" s="52" t="str">
        <f t="shared" ref="DB96" si="488">IF(ISNONTEXT($U96),DA96+$U96,"")</f>
        <v/>
      </c>
      <c r="DC96" s="52" t="str">
        <f t="shared" si="480"/>
        <v/>
      </c>
      <c r="DD96" s="52" t="str">
        <f t="shared" si="480"/>
        <v/>
      </c>
      <c r="DE96" s="52" t="str">
        <f t="shared" si="480"/>
        <v/>
      </c>
      <c r="DF96" s="52" t="str">
        <f t="shared" si="480"/>
        <v/>
      </c>
      <c r="DG96" s="52" t="str">
        <f t="shared" si="480"/>
        <v/>
      </c>
      <c r="DH96" s="52" t="str">
        <f t="shared" si="480"/>
        <v/>
      </c>
      <c r="DI96" s="52" t="str">
        <f t="shared" si="480"/>
        <v/>
      </c>
      <c r="DJ96" s="52" t="str">
        <f t="shared" si="480"/>
        <v/>
      </c>
      <c r="DK96" s="52" t="str">
        <f t="shared" si="480"/>
        <v/>
      </c>
      <c r="DL96" s="52" t="str">
        <f t="shared" si="480"/>
        <v/>
      </c>
      <c r="DM96" s="52" t="str">
        <f t="shared" si="480"/>
        <v/>
      </c>
      <c r="DN96" s="52" t="str">
        <f t="shared" si="480"/>
        <v/>
      </c>
      <c r="DO96" s="52" t="str">
        <f t="shared" si="480"/>
        <v/>
      </c>
      <c r="DP96" s="52" t="str">
        <f t="shared" si="480"/>
        <v/>
      </c>
      <c r="DQ96" s="52" t="str">
        <f t="shared" si="480"/>
        <v/>
      </c>
      <c r="DR96" s="52" t="str">
        <f t="shared" si="480"/>
        <v/>
      </c>
      <c r="DS96" s="179" t="e">
        <f t="shared" si="372"/>
        <v>#N/A</v>
      </c>
      <c r="DT96" s="179" t="e">
        <f t="shared" si="373"/>
        <v>#N/A</v>
      </c>
      <c r="DU96" s="179" t="e">
        <f t="shared" si="374"/>
        <v>#N/A</v>
      </c>
      <c r="DV96" s="179" t="e">
        <f t="shared" si="375"/>
        <v>#N/A</v>
      </c>
      <c r="DW96" s="179" t="e">
        <f t="shared" si="376"/>
        <v>#N/A</v>
      </c>
      <c r="DX96" s="179" t="e">
        <f t="shared" si="377"/>
        <v>#N/A</v>
      </c>
      <c r="DY96" s="179" t="e">
        <f t="shared" si="378"/>
        <v>#N/A</v>
      </c>
      <c r="DZ96" s="179" t="e">
        <f t="shared" si="379"/>
        <v>#N/A</v>
      </c>
      <c r="EA96" s="179" t="e">
        <f t="shared" si="380"/>
        <v>#N/A</v>
      </c>
      <c r="EB96" s="179" t="e">
        <f t="shared" si="381"/>
        <v>#N/A</v>
      </c>
      <c r="EC96" s="179" t="e">
        <f t="shared" si="382"/>
        <v>#N/A</v>
      </c>
      <c r="ED96" s="179" t="e">
        <f t="shared" si="383"/>
        <v>#N/A</v>
      </c>
      <c r="EE96" s="179" t="e">
        <f t="shared" si="384"/>
        <v>#N/A</v>
      </c>
      <c r="EF96" s="179" t="e">
        <f t="shared" si="385"/>
        <v>#N/A</v>
      </c>
      <c r="EG96" s="179" t="e">
        <f t="shared" si="386"/>
        <v>#N/A</v>
      </c>
      <c r="EH96" s="179" t="e">
        <f t="shared" si="387"/>
        <v>#N/A</v>
      </c>
      <c r="EI96" s="179" t="e">
        <f t="shared" si="388"/>
        <v>#N/A</v>
      </c>
      <c r="EJ96" s="179" t="e">
        <f t="shared" si="389"/>
        <v>#N/A</v>
      </c>
      <c r="EK96" s="179" t="e">
        <f t="shared" si="390"/>
        <v>#N/A</v>
      </c>
      <c r="EL96" s="179" t="e">
        <f t="shared" si="391"/>
        <v>#N/A</v>
      </c>
      <c r="EM96" s="179" t="e">
        <f t="shared" si="392"/>
        <v>#N/A</v>
      </c>
      <c r="EN96" s="179" t="e">
        <f t="shared" si="393"/>
        <v>#N/A</v>
      </c>
      <c r="EO96" s="179" t="e">
        <f t="shared" si="394"/>
        <v>#N/A</v>
      </c>
      <c r="EP96" s="179" t="e">
        <f t="shared" si="395"/>
        <v>#N/A</v>
      </c>
      <c r="EQ96" s="179" t="e">
        <f t="shared" si="396"/>
        <v>#N/A</v>
      </c>
      <c r="ER96" s="179" t="e">
        <f t="shared" si="397"/>
        <v>#N/A</v>
      </c>
      <c r="ES96" s="179" t="e">
        <f t="shared" si="398"/>
        <v>#N/A</v>
      </c>
      <c r="ET96" s="179" t="e">
        <f t="shared" si="399"/>
        <v>#N/A</v>
      </c>
      <c r="EU96" s="179" t="e">
        <f t="shared" si="400"/>
        <v>#N/A</v>
      </c>
      <c r="EV96" s="179" t="e">
        <f t="shared" si="401"/>
        <v>#N/A</v>
      </c>
      <c r="EW96" s="179" t="e">
        <f t="shared" si="402"/>
        <v>#N/A</v>
      </c>
      <c r="EX96" s="179" t="e">
        <f t="shared" si="403"/>
        <v>#N/A</v>
      </c>
      <c r="EY96" s="179" t="e">
        <f t="shared" si="404"/>
        <v>#N/A</v>
      </c>
      <c r="EZ96" s="179" t="e">
        <f t="shared" si="405"/>
        <v>#N/A</v>
      </c>
      <c r="FA96" s="179" t="e">
        <f t="shared" si="406"/>
        <v>#N/A</v>
      </c>
      <c r="FB96" s="179" t="e">
        <f t="shared" si="407"/>
        <v>#N/A</v>
      </c>
      <c r="FC96" s="179" t="e">
        <f t="shared" si="408"/>
        <v>#N/A</v>
      </c>
      <c r="FD96" s="179" t="e">
        <f t="shared" si="409"/>
        <v>#N/A</v>
      </c>
      <c r="FE96" s="179" t="e">
        <f t="shared" si="410"/>
        <v>#N/A</v>
      </c>
      <c r="FF96" s="179" t="e">
        <f t="shared" si="411"/>
        <v>#N/A</v>
      </c>
      <c r="FG96" s="179" t="e">
        <f t="shared" si="412"/>
        <v>#N/A</v>
      </c>
      <c r="FH96" s="179" t="e">
        <f t="shared" si="413"/>
        <v>#N/A</v>
      </c>
      <c r="FI96" s="179" t="e">
        <f t="shared" si="414"/>
        <v>#N/A</v>
      </c>
      <c r="FJ96" s="179" t="e">
        <f t="shared" si="415"/>
        <v>#N/A</v>
      </c>
      <c r="FK96" s="179" t="e">
        <f t="shared" si="416"/>
        <v>#N/A</v>
      </c>
      <c r="FL96" s="179" t="e">
        <f t="shared" si="417"/>
        <v>#N/A</v>
      </c>
      <c r="FM96" s="179" t="e">
        <f t="shared" si="418"/>
        <v>#N/A</v>
      </c>
      <c r="FN96" s="179" t="e">
        <f t="shared" si="419"/>
        <v>#N/A</v>
      </c>
      <c r="FO96" s="179" t="e">
        <f t="shared" si="420"/>
        <v>#N/A</v>
      </c>
      <c r="FP96" s="179" t="e">
        <f t="shared" si="421"/>
        <v>#N/A</v>
      </c>
      <c r="FQ96" s="179" t="e">
        <f t="shared" si="422"/>
        <v>#N/A</v>
      </c>
      <c r="FR96" s="179" t="e">
        <f t="shared" si="423"/>
        <v>#N/A</v>
      </c>
      <c r="FS96" s="179" t="e">
        <f t="shared" si="424"/>
        <v>#N/A</v>
      </c>
      <c r="FT96" s="179" t="e">
        <f t="shared" si="425"/>
        <v>#N/A</v>
      </c>
      <c r="FU96" s="179" t="e">
        <f t="shared" si="426"/>
        <v>#N/A</v>
      </c>
      <c r="FV96" s="179" t="e">
        <f t="shared" si="427"/>
        <v>#N/A</v>
      </c>
      <c r="FW96" s="179" t="e">
        <f t="shared" si="428"/>
        <v>#N/A</v>
      </c>
      <c r="FX96" s="179" t="e">
        <f t="shared" si="429"/>
        <v>#N/A</v>
      </c>
      <c r="FY96" s="179" t="e">
        <f t="shared" si="430"/>
        <v>#N/A</v>
      </c>
      <c r="FZ96" s="179" t="e">
        <f t="shared" si="431"/>
        <v>#N/A</v>
      </c>
      <c r="GA96" s="179" t="e">
        <f t="shared" si="432"/>
        <v>#N/A</v>
      </c>
      <c r="GB96" s="179" t="e">
        <f t="shared" si="433"/>
        <v>#N/A</v>
      </c>
      <c r="GC96" s="179" t="e">
        <f t="shared" si="434"/>
        <v>#N/A</v>
      </c>
      <c r="GD96" s="179" t="e">
        <f t="shared" si="435"/>
        <v>#N/A</v>
      </c>
      <c r="GE96" s="179" t="e">
        <f t="shared" si="436"/>
        <v>#N/A</v>
      </c>
      <c r="GF96" s="179" t="e">
        <f t="shared" si="437"/>
        <v>#N/A</v>
      </c>
      <c r="GG96" s="179" t="e">
        <f t="shared" si="438"/>
        <v>#N/A</v>
      </c>
      <c r="GH96" s="179" t="e">
        <f t="shared" si="439"/>
        <v>#N/A</v>
      </c>
      <c r="GI96" s="179" t="e">
        <f t="shared" si="440"/>
        <v>#N/A</v>
      </c>
      <c r="GJ96" s="179" t="e">
        <f t="shared" si="441"/>
        <v>#N/A</v>
      </c>
      <c r="GK96" s="179" t="e">
        <f t="shared" si="442"/>
        <v>#N/A</v>
      </c>
      <c r="GL96" s="179" t="e">
        <f t="shared" si="443"/>
        <v>#N/A</v>
      </c>
      <c r="GM96" s="179" t="e">
        <f t="shared" si="444"/>
        <v>#N/A</v>
      </c>
      <c r="GN96" s="179" t="e">
        <f t="shared" si="445"/>
        <v>#N/A</v>
      </c>
      <c r="GO96" s="179" t="e">
        <f t="shared" si="446"/>
        <v>#N/A</v>
      </c>
      <c r="GP96" s="179" t="e">
        <f t="shared" si="447"/>
        <v>#N/A</v>
      </c>
      <c r="GQ96" s="179" t="e">
        <f t="shared" si="448"/>
        <v>#N/A</v>
      </c>
      <c r="GR96" s="179" t="e">
        <f t="shared" si="449"/>
        <v>#N/A</v>
      </c>
      <c r="GS96" s="179" t="e">
        <f t="shared" si="450"/>
        <v>#N/A</v>
      </c>
      <c r="GT96" s="179" t="e">
        <f t="shared" si="451"/>
        <v>#N/A</v>
      </c>
      <c r="GU96" s="179" t="e">
        <f t="shared" si="452"/>
        <v>#N/A</v>
      </c>
      <c r="GV96" s="179" t="e">
        <f t="shared" si="453"/>
        <v>#N/A</v>
      </c>
      <c r="GW96" s="179" t="e">
        <f t="shared" si="454"/>
        <v>#N/A</v>
      </c>
      <c r="GX96" s="179" t="e">
        <f t="shared" si="455"/>
        <v>#N/A</v>
      </c>
      <c r="GY96" s="179" t="e">
        <f t="shared" si="456"/>
        <v>#N/A</v>
      </c>
      <c r="GZ96" s="179" t="e">
        <f t="shared" si="457"/>
        <v>#N/A</v>
      </c>
      <c r="HA96" s="179" t="e">
        <f t="shared" si="458"/>
        <v>#N/A</v>
      </c>
      <c r="HB96" s="179" t="e">
        <f t="shared" si="459"/>
        <v>#N/A</v>
      </c>
      <c r="HC96" s="179" t="e">
        <f t="shared" si="460"/>
        <v>#N/A</v>
      </c>
      <c r="HD96" s="179" t="e">
        <f t="shared" si="461"/>
        <v>#N/A</v>
      </c>
      <c r="HE96" s="179" t="e">
        <f t="shared" si="462"/>
        <v>#N/A</v>
      </c>
      <c r="HF96" s="179" t="e">
        <f t="shared" si="463"/>
        <v>#N/A</v>
      </c>
      <c r="HG96" s="179" t="e">
        <f t="shared" si="464"/>
        <v>#N/A</v>
      </c>
      <c r="HH96" s="179" t="e">
        <f t="shared" si="465"/>
        <v>#N/A</v>
      </c>
      <c r="HI96" s="179" t="e">
        <f t="shared" si="466"/>
        <v>#N/A</v>
      </c>
      <c r="HJ96" s="179" t="e">
        <f t="shared" si="467"/>
        <v>#N/A</v>
      </c>
      <c r="HK96" s="179" t="e">
        <f t="shared" si="468"/>
        <v>#N/A</v>
      </c>
      <c r="HL96" s="179" t="e">
        <f t="shared" si="469"/>
        <v>#N/A</v>
      </c>
      <c r="HM96" s="179" t="e">
        <f t="shared" si="470"/>
        <v>#N/A</v>
      </c>
      <c r="HN96" s="179" t="e">
        <f t="shared" si="471"/>
        <v>#N/A</v>
      </c>
      <c r="HO96" s="179" t="e">
        <f t="shared" si="472"/>
        <v>#N/A</v>
      </c>
    </row>
    <row r="97" spans="1:223" hidden="1" x14ac:dyDescent="0.25">
      <c r="A97" s="4">
        <v>94</v>
      </c>
      <c r="B97" s="103"/>
      <c r="C97" s="103"/>
      <c r="D97" s="103"/>
      <c r="E97" s="38" t="str">
        <f t="shared" si="361"/>
        <v/>
      </c>
      <c r="F97" s="38" t="str">
        <f t="shared" si="362"/>
        <v/>
      </c>
      <c r="G97" s="81" t="str">
        <f t="shared" si="363"/>
        <v/>
      </c>
      <c r="H97" s="24"/>
      <c r="I97" s="61"/>
      <c r="J97" s="82" t="str">
        <f>IF(AND(B97&gt;0,C97&gt;0,D97&gt;0,NOT(ISBLANK(H97))),(D97-B97)*VLOOKUP(H97,VLookups!$A$2:$B$8,2,FALSE),"")</f>
        <v/>
      </c>
      <c r="K97" s="83" t="str">
        <f t="shared" si="364"/>
        <v/>
      </c>
      <c r="L97" s="103"/>
      <c r="M97" s="34" t="str">
        <f>IF(AND(L97&gt;0,C97&gt;0,J97&gt;0,NOT(ISBLANK(H97))),ABS(VLOOKUP($L$1,VLookups!$A$38:$B$39,2,FALSE)-_xlfn.NORM.DIST(L97,G97,J97,TRUE)),"")</f>
        <v/>
      </c>
      <c r="N97" s="102" t="str">
        <f>IF(AND($B97&gt;0,$C97&gt;0,$D97&gt;0,NOT(ISBLANK($H97))),_xlfn.NORM.INV(ABS(VLOOKUP($L$1,VLookups!$A$38:$B$39,2,FALSE)-N$3),$G97,$J97),"")</f>
        <v/>
      </c>
      <c r="O97" s="101" t="str">
        <f>IF(AND($B97&gt;0,$C97&gt;0,$D97&gt;0,NOT(ISBLANK($H97))),_xlfn.NORM.INV(ABS(VLOOKUP($L$1,VLookups!$A$38:$B$39,2,FALSE)-O$3),$G97,$J97),"")</f>
        <v/>
      </c>
      <c r="P97" s="102" t="str">
        <f>IF(AND($B97&gt;0,$C97&gt;0,$D97&gt;0,NOT(ISBLANK($H97))),_xlfn.NORM.INV(ABS(VLOOKUP($L$1,VLookups!$A$38:$B$39,2,FALSE)-P$3),$G97,$J97),"")</f>
        <v/>
      </c>
      <c r="Q97" s="101" t="str">
        <f>IF(AND($B97&gt;0,$C97&gt;0,$D97&gt;0,NOT(ISBLANK($H97))),_xlfn.NORM.INV(ABS(VLOOKUP($L$1,VLookups!$A$38:$B$39,2,FALSE)-Q$3),$G97,$J97),"")</f>
        <v/>
      </c>
      <c r="R97" s="102" t="str">
        <f>IF(AND($B97&gt;0,$C97&gt;0,$D97&gt;0,NOT(ISBLANK($H97))),_xlfn.NORM.INV(ABS(VLOOKUP($L$1,VLookups!$A$38:$B$39,2,FALSE)-R$3),$G97,$J97),"")</f>
        <v/>
      </c>
      <c r="S97" s="101" t="str">
        <f>IF(AND($B97&gt;0,$C97&gt;0,$D97&gt;0,NOT(ISBLANK($H97))),_xlfn.NORM.INV(ABS(VLOOKUP($L$1,VLookups!$A$38:$B$39,2,FALSE)-S$3),$G97,$J97),"")</f>
        <v/>
      </c>
      <c r="T97" s="5"/>
      <c r="U97" s="178" t="str">
        <f t="shared" si="365"/>
        <v/>
      </c>
      <c r="V97" s="52" t="str">
        <f t="shared" si="487"/>
        <v/>
      </c>
      <c r="W97" s="52" t="str">
        <f t="shared" si="487"/>
        <v/>
      </c>
      <c r="X97" s="52" t="str">
        <f t="shared" si="487"/>
        <v/>
      </c>
      <c r="Y97" s="52" t="str">
        <f t="shared" si="487"/>
        <v/>
      </c>
      <c r="Z97" s="52" t="str">
        <f t="shared" si="487"/>
        <v/>
      </c>
      <c r="AA97" s="52" t="str">
        <f t="shared" si="487"/>
        <v/>
      </c>
      <c r="AB97" s="52" t="str">
        <f t="shared" si="487"/>
        <v/>
      </c>
      <c r="AC97" s="52" t="str">
        <f t="shared" si="487"/>
        <v/>
      </c>
      <c r="AD97" s="52" t="str">
        <f t="shared" si="487"/>
        <v/>
      </c>
      <c r="AE97" s="52" t="str">
        <f t="shared" si="487"/>
        <v/>
      </c>
      <c r="AF97" s="52" t="str">
        <f t="shared" si="487"/>
        <v/>
      </c>
      <c r="AG97" s="52" t="str">
        <f t="shared" si="487"/>
        <v/>
      </c>
      <c r="AH97" s="52" t="str">
        <f t="shared" si="487"/>
        <v/>
      </c>
      <c r="AI97" s="52" t="str">
        <f t="shared" si="487"/>
        <v/>
      </c>
      <c r="AJ97" s="52" t="str">
        <f t="shared" si="487"/>
        <v/>
      </c>
      <c r="AK97" s="52" t="str">
        <f t="shared" si="487"/>
        <v/>
      </c>
      <c r="AL97" s="52" t="str">
        <f t="shared" si="487"/>
        <v/>
      </c>
      <c r="AM97" s="52" t="str">
        <f t="shared" si="487"/>
        <v/>
      </c>
      <c r="AN97" s="52" t="str">
        <f t="shared" si="487"/>
        <v/>
      </c>
      <c r="AO97" s="52" t="str">
        <f t="shared" si="487"/>
        <v/>
      </c>
      <c r="AP97" s="52" t="str">
        <f t="shared" si="367"/>
        <v/>
      </c>
      <c r="AQ97" s="52" t="str">
        <f t="shared" ref="AQ97:DB100" si="489">IF(ISNONTEXT($U97),AP97+$U97,"")</f>
        <v/>
      </c>
      <c r="AR97" s="52" t="str">
        <f t="shared" si="489"/>
        <v/>
      </c>
      <c r="AS97" s="52" t="str">
        <f t="shared" si="489"/>
        <v/>
      </c>
      <c r="AT97" s="52" t="str">
        <f t="shared" si="489"/>
        <v/>
      </c>
      <c r="AU97" s="52" t="str">
        <f t="shared" si="489"/>
        <v/>
      </c>
      <c r="AV97" s="52" t="str">
        <f t="shared" si="489"/>
        <v/>
      </c>
      <c r="AW97" s="52" t="str">
        <f t="shared" si="489"/>
        <v/>
      </c>
      <c r="AX97" s="52" t="str">
        <f t="shared" si="489"/>
        <v/>
      </c>
      <c r="AY97" s="52" t="str">
        <f t="shared" si="489"/>
        <v/>
      </c>
      <c r="AZ97" s="52" t="str">
        <f t="shared" si="489"/>
        <v/>
      </c>
      <c r="BA97" s="52" t="str">
        <f t="shared" si="489"/>
        <v/>
      </c>
      <c r="BB97" s="52" t="str">
        <f t="shared" si="489"/>
        <v/>
      </c>
      <c r="BC97" s="52" t="str">
        <f t="shared" si="489"/>
        <v/>
      </c>
      <c r="BD97" s="52" t="str">
        <f t="shared" si="489"/>
        <v/>
      </c>
      <c r="BE97" s="52" t="str">
        <f t="shared" si="489"/>
        <v/>
      </c>
      <c r="BF97" s="52" t="str">
        <f t="shared" si="489"/>
        <v/>
      </c>
      <c r="BG97" s="52" t="str">
        <f t="shared" si="489"/>
        <v/>
      </c>
      <c r="BH97" s="52" t="str">
        <f t="shared" si="489"/>
        <v/>
      </c>
      <c r="BI97" s="52" t="str">
        <f t="shared" si="489"/>
        <v/>
      </c>
      <c r="BJ97" s="52" t="str">
        <f t="shared" si="489"/>
        <v/>
      </c>
      <c r="BK97" s="52" t="str">
        <f t="shared" si="489"/>
        <v/>
      </c>
      <c r="BL97" s="52" t="str">
        <f t="shared" si="489"/>
        <v/>
      </c>
      <c r="BM97" s="52" t="str">
        <f t="shared" si="489"/>
        <v/>
      </c>
      <c r="BN97" s="52" t="str">
        <f t="shared" si="489"/>
        <v/>
      </c>
      <c r="BO97" s="52" t="str">
        <f t="shared" si="489"/>
        <v/>
      </c>
      <c r="BP97" s="52" t="str">
        <f t="shared" si="489"/>
        <v/>
      </c>
      <c r="BQ97" s="52" t="str">
        <f t="shared" si="489"/>
        <v/>
      </c>
      <c r="BR97" s="52" t="str">
        <f t="shared" si="489"/>
        <v/>
      </c>
      <c r="BS97" s="52" t="str">
        <f t="shared" si="489"/>
        <v/>
      </c>
      <c r="BT97" s="52" t="str">
        <f t="shared" si="489"/>
        <v/>
      </c>
      <c r="BU97" s="52" t="str">
        <f t="shared" si="489"/>
        <v/>
      </c>
      <c r="BV97" s="52" t="str">
        <f t="shared" si="489"/>
        <v/>
      </c>
      <c r="BW97" s="52" t="str">
        <f t="shared" si="489"/>
        <v/>
      </c>
      <c r="BX97" s="52" t="str">
        <f t="shared" si="489"/>
        <v/>
      </c>
      <c r="BY97" s="52" t="str">
        <f t="shared" si="489"/>
        <v/>
      </c>
      <c r="BZ97" s="52" t="str">
        <f t="shared" si="489"/>
        <v/>
      </c>
      <c r="CA97" s="52" t="str">
        <f t="shared" si="489"/>
        <v/>
      </c>
      <c r="CB97" s="52" t="str">
        <f t="shared" si="489"/>
        <v/>
      </c>
      <c r="CC97" s="52" t="str">
        <f t="shared" si="489"/>
        <v/>
      </c>
      <c r="CD97" s="52" t="str">
        <f t="shared" si="489"/>
        <v/>
      </c>
      <c r="CE97" s="52" t="str">
        <f t="shared" si="489"/>
        <v/>
      </c>
      <c r="CF97" s="52" t="str">
        <f t="shared" si="489"/>
        <v/>
      </c>
      <c r="CG97" s="52" t="str">
        <f t="shared" si="489"/>
        <v/>
      </c>
      <c r="CH97" s="52" t="str">
        <f t="shared" si="489"/>
        <v/>
      </c>
      <c r="CI97" s="52" t="str">
        <f t="shared" si="489"/>
        <v/>
      </c>
      <c r="CJ97" s="52" t="str">
        <f t="shared" si="489"/>
        <v/>
      </c>
      <c r="CK97" s="52" t="str">
        <f t="shared" si="489"/>
        <v/>
      </c>
      <c r="CL97" s="52" t="str">
        <f t="shared" si="489"/>
        <v/>
      </c>
      <c r="CM97" s="52" t="str">
        <f t="shared" si="489"/>
        <v/>
      </c>
      <c r="CN97" s="52" t="str">
        <f t="shared" si="489"/>
        <v/>
      </c>
      <c r="CO97" s="52" t="str">
        <f t="shared" si="489"/>
        <v/>
      </c>
      <c r="CP97" s="52" t="str">
        <f t="shared" si="489"/>
        <v/>
      </c>
      <c r="CQ97" s="52" t="str">
        <f t="shared" si="489"/>
        <v/>
      </c>
      <c r="CR97" s="52" t="str">
        <f t="shared" si="489"/>
        <v/>
      </c>
      <c r="CS97" s="52" t="str">
        <f t="shared" si="489"/>
        <v/>
      </c>
      <c r="CT97" s="52" t="str">
        <f t="shared" si="489"/>
        <v/>
      </c>
      <c r="CU97" s="52" t="str">
        <f t="shared" si="489"/>
        <v/>
      </c>
      <c r="CV97" s="52" t="str">
        <f t="shared" si="489"/>
        <v/>
      </c>
      <c r="CW97" s="52" t="str">
        <f t="shared" si="489"/>
        <v/>
      </c>
      <c r="CX97" s="52" t="str">
        <f t="shared" si="489"/>
        <v/>
      </c>
      <c r="CY97" s="52" t="str">
        <f t="shared" si="489"/>
        <v/>
      </c>
      <c r="CZ97" s="52" t="str">
        <f t="shared" si="489"/>
        <v/>
      </c>
      <c r="DA97" s="52" t="str">
        <f t="shared" si="489"/>
        <v/>
      </c>
      <c r="DB97" s="52" t="str">
        <f t="shared" si="489"/>
        <v/>
      </c>
      <c r="DC97" s="52" t="str">
        <f t="shared" si="480"/>
        <v/>
      </c>
      <c r="DD97" s="52" t="str">
        <f t="shared" si="480"/>
        <v/>
      </c>
      <c r="DE97" s="52" t="str">
        <f t="shared" si="480"/>
        <v/>
      </c>
      <c r="DF97" s="52" t="str">
        <f t="shared" si="480"/>
        <v/>
      </c>
      <c r="DG97" s="52" t="str">
        <f t="shared" si="480"/>
        <v/>
      </c>
      <c r="DH97" s="52" t="str">
        <f t="shared" si="480"/>
        <v/>
      </c>
      <c r="DI97" s="52" t="str">
        <f t="shared" si="480"/>
        <v/>
      </c>
      <c r="DJ97" s="52" t="str">
        <f t="shared" si="480"/>
        <v/>
      </c>
      <c r="DK97" s="52" t="str">
        <f t="shared" si="480"/>
        <v/>
      </c>
      <c r="DL97" s="52" t="str">
        <f t="shared" si="480"/>
        <v/>
      </c>
      <c r="DM97" s="52" t="str">
        <f t="shared" si="480"/>
        <v/>
      </c>
      <c r="DN97" s="52" t="str">
        <f t="shared" si="480"/>
        <v/>
      </c>
      <c r="DO97" s="52" t="str">
        <f t="shared" si="480"/>
        <v/>
      </c>
      <c r="DP97" s="52" t="str">
        <f t="shared" si="480"/>
        <v/>
      </c>
      <c r="DQ97" s="52" t="str">
        <f t="shared" si="480"/>
        <v/>
      </c>
      <c r="DR97" s="52" t="str">
        <f t="shared" si="480"/>
        <v/>
      </c>
      <c r="DS97" s="179" t="e">
        <f t="shared" si="372"/>
        <v>#N/A</v>
      </c>
      <c r="DT97" s="179" t="e">
        <f t="shared" si="373"/>
        <v>#N/A</v>
      </c>
      <c r="DU97" s="179" t="e">
        <f t="shared" si="374"/>
        <v>#N/A</v>
      </c>
      <c r="DV97" s="179" t="e">
        <f t="shared" si="375"/>
        <v>#N/A</v>
      </c>
      <c r="DW97" s="179" t="e">
        <f t="shared" si="376"/>
        <v>#N/A</v>
      </c>
      <c r="DX97" s="179" t="e">
        <f t="shared" si="377"/>
        <v>#N/A</v>
      </c>
      <c r="DY97" s="179" t="e">
        <f t="shared" si="378"/>
        <v>#N/A</v>
      </c>
      <c r="DZ97" s="179" t="e">
        <f t="shared" si="379"/>
        <v>#N/A</v>
      </c>
      <c r="EA97" s="179" t="e">
        <f t="shared" si="380"/>
        <v>#N/A</v>
      </c>
      <c r="EB97" s="179" t="e">
        <f t="shared" si="381"/>
        <v>#N/A</v>
      </c>
      <c r="EC97" s="179" t="e">
        <f t="shared" si="382"/>
        <v>#N/A</v>
      </c>
      <c r="ED97" s="179" t="e">
        <f t="shared" si="383"/>
        <v>#N/A</v>
      </c>
      <c r="EE97" s="179" t="e">
        <f t="shared" si="384"/>
        <v>#N/A</v>
      </c>
      <c r="EF97" s="179" t="e">
        <f t="shared" si="385"/>
        <v>#N/A</v>
      </c>
      <c r="EG97" s="179" t="e">
        <f t="shared" si="386"/>
        <v>#N/A</v>
      </c>
      <c r="EH97" s="179" t="e">
        <f t="shared" si="387"/>
        <v>#N/A</v>
      </c>
      <c r="EI97" s="179" t="e">
        <f t="shared" si="388"/>
        <v>#N/A</v>
      </c>
      <c r="EJ97" s="179" t="e">
        <f t="shared" si="389"/>
        <v>#N/A</v>
      </c>
      <c r="EK97" s="179" t="e">
        <f t="shared" si="390"/>
        <v>#N/A</v>
      </c>
      <c r="EL97" s="179" t="e">
        <f t="shared" si="391"/>
        <v>#N/A</v>
      </c>
      <c r="EM97" s="179" t="e">
        <f t="shared" si="392"/>
        <v>#N/A</v>
      </c>
      <c r="EN97" s="179" t="e">
        <f t="shared" si="393"/>
        <v>#N/A</v>
      </c>
      <c r="EO97" s="179" t="e">
        <f t="shared" si="394"/>
        <v>#N/A</v>
      </c>
      <c r="EP97" s="179" t="e">
        <f t="shared" si="395"/>
        <v>#N/A</v>
      </c>
      <c r="EQ97" s="179" t="e">
        <f t="shared" si="396"/>
        <v>#N/A</v>
      </c>
      <c r="ER97" s="179" t="e">
        <f t="shared" si="397"/>
        <v>#N/A</v>
      </c>
      <c r="ES97" s="179" t="e">
        <f t="shared" si="398"/>
        <v>#N/A</v>
      </c>
      <c r="ET97" s="179" t="e">
        <f t="shared" si="399"/>
        <v>#N/A</v>
      </c>
      <c r="EU97" s="179" t="e">
        <f t="shared" si="400"/>
        <v>#N/A</v>
      </c>
      <c r="EV97" s="179" t="e">
        <f t="shared" si="401"/>
        <v>#N/A</v>
      </c>
      <c r="EW97" s="179" t="e">
        <f t="shared" si="402"/>
        <v>#N/A</v>
      </c>
      <c r="EX97" s="179" t="e">
        <f t="shared" si="403"/>
        <v>#N/A</v>
      </c>
      <c r="EY97" s="179" t="e">
        <f t="shared" si="404"/>
        <v>#N/A</v>
      </c>
      <c r="EZ97" s="179" t="e">
        <f t="shared" si="405"/>
        <v>#N/A</v>
      </c>
      <c r="FA97" s="179" t="e">
        <f t="shared" si="406"/>
        <v>#N/A</v>
      </c>
      <c r="FB97" s="179" t="e">
        <f t="shared" si="407"/>
        <v>#N/A</v>
      </c>
      <c r="FC97" s="179" t="e">
        <f t="shared" si="408"/>
        <v>#N/A</v>
      </c>
      <c r="FD97" s="179" t="e">
        <f t="shared" si="409"/>
        <v>#N/A</v>
      </c>
      <c r="FE97" s="179" t="e">
        <f t="shared" si="410"/>
        <v>#N/A</v>
      </c>
      <c r="FF97" s="179" t="e">
        <f t="shared" si="411"/>
        <v>#N/A</v>
      </c>
      <c r="FG97" s="179" t="e">
        <f t="shared" si="412"/>
        <v>#N/A</v>
      </c>
      <c r="FH97" s="179" t="e">
        <f t="shared" si="413"/>
        <v>#N/A</v>
      </c>
      <c r="FI97" s="179" t="e">
        <f t="shared" si="414"/>
        <v>#N/A</v>
      </c>
      <c r="FJ97" s="179" t="e">
        <f t="shared" si="415"/>
        <v>#N/A</v>
      </c>
      <c r="FK97" s="179" t="e">
        <f t="shared" si="416"/>
        <v>#N/A</v>
      </c>
      <c r="FL97" s="179" t="e">
        <f t="shared" si="417"/>
        <v>#N/A</v>
      </c>
      <c r="FM97" s="179" t="e">
        <f t="shared" si="418"/>
        <v>#N/A</v>
      </c>
      <c r="FN97" s="179" t="e">
        <f t="shared" si="419"/>
        <v>#N/A</v>
      </c>
      <c r="FO97" s="179" t="e">
        <f t="shared" si="420"/>
        <v>#N/A</v>
      </c>
      <c r="FP97" s="179" t="e">
        <f t="shared" si="421"/>
        <v>#N/A</v>
      </c>
      <c r="FQ97" s="179" t="e">
        <f t="shared" si="422"/>
        <v>#N/A</v>
      </c>
      <c r="FR97" s="179" t="e">
        <f t="shared" si="423"/>
        <v>#N/A</v>
      </c>
      <c r="FS97" s="179" t="e">
        <f t="shared" si="424"/>
        <v>#N/A</v>
      </c>
      <c r="FT97" s="179" t="e">
        <f t="shared" si="425"/>
        <v>#N/A</v>
      </c>
      <c r="FU97" s="179" t="e">
        <f t="shared" si="426"/>
        <v>#N/A</v>
      </c>
      <c r="FV97" s="179" t="e">
        <f t="shared" si="427"/>
        <v>#N/A</v>
      </c>
      <c r="FW97" s="179" t="e">
        <f t="shared" si="428"/>
        <v>#N/A</v>
      </c>
      <c r="FX97" s="179" t="e">
        <f t="shared" si="429"/>
        <v>#N/A</v>
      </c>
      <c r="FY97" s="179" t="e">
        <f t="shared" si="430"/>
        <v>#N/A</v>
      </c>
      <c r="FZ97" s="179" t="e">
        <f t="shared" si="431"/>
        <v>#N/A</v>
      </c>
      <c r="GA97" s="179" t="e">
        <f t="shared" si="432"/>
        <v>#N/A</v>
      </c>
      <c r="GB97" s="179" t="e">
        <f t="shared" si="433"/>
        <v>#N/A</v>
      </c>
      <c r="GC97" s="179" t="e">
        <f t="shared" si="434"/>
        <v>#N/A</v>
      </c>
      <c r="GD97" s="179" t="e">
        <f t="shared" si="435"/>
        <v>#N/A</v>
      </c>
      <c r="GE97" s="179" t="e">
        <f t="shared" si="436"/>
        <v>#N/A</v>
      </c>
      <c r="GF97" s="179" t="e">
        <f t="shared" si="437"/>
        <v>#N/A</v>
      </c>
      <c r="GG97" s="179" t="e">
        <f t="shared" si="438"/>
        <v>#N/A</v>
      </c>
      <c r="GH97" s="179" t="e">
        <f t="shared" si="439"/>
        <v>#N/A</v>
      </c>
      <c r="GI97" s="179" t="e">
        <f t="shared" si="440"/>
        <v>#N/A</v>
      </c>
      <c r="GJ97" s="179" t="e">
        <f t="shared" si="441"/>
        <v>#N/A</v>
      </c>
      <c r="GK97" s="179" t="e">
        <f t="shared" si="442"/>
        <v>#N/A</v>
      </c>
      <c r="GL97" s="179" t="e">
        <f t="shared" si="443"/>
        <v>#N/A</v>
      </c>
      <c r="GM97" s="179" t="e">
        <f t="shared" si="444"/>
        <v>#N/A</v>
      </c>
      <c r="GN97" s="179" t="e">
        <f t="shared" si="445"/>
        <v>#N/A</v>
      </c>
      <c r="GO97" s="179" t="e">
        <f t="shared" si="446"/>
        <v>#N/A</v>
      </c>
      <c r="GP97" s="179" t="e">
        <f t="shared" si="447"/>
        <v>#N/A</v>
      </c>
      <c r="GQ97" s="179" t="e">
        <f t="shared" si="448"/>
        <v>#N/A</v>
      </c>
      <c r="GR97" s="179" t="e">
        <f t="shared" si="449"/>
        <v>#N/A</v>
      </c>
      <c r="GS97" s="179" t="e">
        <f t="shared" si="450"/>
        <v>#N/A</v>
      </c>
      <c r="GT97" s="179" t="e">
        <f t="shared" si="451"/>
        <v>#N/A</v>
      </c>
      <c r="GU97" s="179" t="e">
        <f t="shared" si="452"/>
        <v>#N/A</v>
      </c>
      <c r="GV97" s="179" t="e">
        <f t="shared" si="453"/>
        <v>#N/A</v>
      </c>
      <c r="GW97" s="179" t="e">
        <f t="shared" si="454"/>
        <v>#N/A</v>
      </c>
      <c r="GX97" s="179" t="e">
        <f t="shared" si="455"/>
        <v>#N/A</v>
      </c>
      <c r="GY97" s="179" t="e">
        <f t="shared" si="456"/>
        <v>#N/A</v>
      </c>
      <c r="GZ97" s="179" t="e">
        <f t="shared" si="457"/>
        <v>#N/A</v>
      </c>
      <c r="HA97" s="179" t="e">
        <f t="shared" si="458"/>
        <v>#N/A</v>
      </c>
      <c r="HB97" s="179" t="e">
        <f t="shared" si="459"/>
        <v>#N/A</v>
      </c>
      <c r="HC97" s="179" t="e">
        <f t="shared" si="460"/>
        <v>#N/A</v>
      </c>
      <c r="HD97" s="179" t="e">
        <f t="shared" si="461"/>
        <v>#N/A</v>
      </c>
      <c r="HE97" s="179" t="e">
        <f t="shared" si="462"/>
        <v>#N/A</v>
      </c>
      <c r="HF97" s="179" t="e">
        <f t="shared" si="463"/>
        <v>#N/A</v>
      </c>
      <c r="HG97" s="179" t="e">
        <f t="shared" si="464"/>
        <v>#N/A</v>
      </c>
      <c r="HH97" s="179" t="e">
        <f t="shared" si="465"/>
        <v>#N/A</v>
      </c>
      <c r="HI97" s="179" t="e">
        <f t="shared" si="466"/>
        <v>#N/A</v>
      </c>
      <c r="HJ97" s="179" t="e">
        <f t="shared" si="467"/>
        <v>#N/A</v>
      </c>
      <c r="HK97" s="179" t="e">
        <f t="shared" si="468"/>
        <v>#N/A</v>
      </c>
      <c r="HL97" s="179" t="e">
        <f t="shared" si="469"/>
        <v>#N/A</v>
      </c>
      <c r="HM97" s="179" t="e">
        <f t="shared" si="470"/>
        <v>#N/A</v>
      </c>
      <c r="HN97" s="179" t="e">
        <f t="shared" si="471"/>
        <v>#N/A</v>
      </c>
      <c r="HO97" s="179" t="e">
        <f t="shared" si="472"/>
        <v>#N/A</v>
      </c>
    </row>
    <row r="98" spans="1:223" hidden="1" x14ac:dyDescent="0.25">
      <c r="A98" s="4">
        <v>95</v>
      </c>
      <c r="B98" s="103"/>
      <c r="C98" s="103"/>
      <c r="D98" s="103"/>
      <c r="E98" s="38" t="str">
        <f t="shared" si="361"/>
        <v/>
      </c>
      <c r="F98" s="38" t="str">
        <f t="shared" si="362"/>
        <v/>
      </c>
      <c r="G98" s="81" t="str">
        <f t="shared" si="363"/>
        <v/>
      </c>
      <c r="H98" s="24"/>
      <c r="I98" s="61"/>
      <c r="J98" s="82" t="str">
        <f>IF(AND(B98&gt;0,C98&gt;0,D98&gt;0,NOT(ISBLANK(H98))),(D98-B98)*VLOOKUP(H98,VLookups!$A$2:$B$8,2,FALSE),"")</f>
        <v/>
      </c>
      <c r="K98" s="83" t="str">
        <f t="shared" si="364"/>
        <v/>
      </c>
      <c r="L98" s="103"/>
      <c r="M98" s="34" t="str">
        <f>IF(AND(L98&gt;0,C98&gt;0,J98&gt;0,NOT(ISBLANK(H98))),ABS(VLOOKUP($L$1,VLookups!$A$38:$B$39,2,FALSE)-_xlfn.NORM.DIST(L98,G98,J98,TRUE)),"")</f>
        <v/>
      </c>
      <c r="N98" s="102" t="str">
        <f>IF(AND($B98&gt;0,$C98&gt;0,$D98&gt;0,NOT(ISBLANK($H98))),_xlfn.NORM.INV(ABS(VLOOKUP($L$1,VLookups!$A$38:$B$39,2,FALSE)-N$3),$G98,$J98),"")</f>
        <v/>
      </c>
      <c r="O98" s="101" t="str">
        <f>IF(AND($B98&gt;0,$C98&gt;0,$D98&gt;0,NOT(ISBLANK($H98))),_xlfn.NORM.INV(ABS(VLOOKUP($L$1,VLookups!$A$38:$B$39,2,FALSE)-O$3),$G98,$J98),"")</f>
        <v/>
      </c>
      <c r="P98" s="102" t="str">
        <f>IF(AND($B98&gt;0,$C98&gt;0,$D98&gt;0,NOT(ISBLANK($H98))),_xlfn.NORM.INV(ABS(VLOOKUP($L$1,VLookups!$A$38:$B$39,2,FALSE)-P$3),$G98,$J98),"")</f>
        <v/>
      </c>
      <c r="Q98" s="101" t="str">
        <f>IF(AND($B98&gt;0,$C98&gt;0,$D98&gt;0,NOT(ISBLANK($H98))),_xlfn.NORM.INV(ABS(VLOOKUP($L$1,VLookups!$A$38:$B$39,2,FALSE)-Q$3),$G98,$J98),"")</f>
        <v/>
      </c>
      <c r="R98" s="102" t="str">
        <f>IF(AND($B98&gt;0,$C98&gt;0,$D98&gt;0,NOT(ISBLANK($H98))),_xlfn.NORM.INV(ABS(VLOOKUP($L$1,VLookups!$A$38:$B$39,2,FALSE)-R$3),$G98,$J98),"")</f>
        <v/>
      </c>
      <c r="S98" s="101" t="str">
        <f>IF(AND($B98&gt;0,$C98&gt;0,$D98&gt;0,NOT(ISBLANK($H98))),_xlfn.NORM.INV(ABS(VLOOKUP($L$1,VLookups!$A$38:$B$39,2,FALSE)-S$3),$G98,$J98),"")</f>
        <v/>
      </c>
      <c r="T98" s="5"/>
      <c r="U98" s="178" t="str">
        <f t="shared" si="365"/>
        <v/>
      </c>
      <c r="V98" s="52" t="str">
        <f t="shared" si="487"/>
        <v/>
      </c>
      <c r="W98" s="52" t="str">
        <f t="shared" si="487"/>
        <v/>
      </c>
      <c r="X98" s="52" t="str">
        <f t="shared" si="487"/>
        <v/>
      </c>
      <c r="Y98" s="52" t="str">
        <f t="shared" si="487"/>
        <v/>
      </c>
      <c r="Z98" s="52" t="str">
        <f t="shared" si="487"/>
        <v/>
      </c>
      <c r="AA98" s="52" t="str">
        <f t="shared" si="487"/>
        <v/>
      </c>
      <c r="AB98" s="52" t="str">
        <f t="shared" si="487"/>
        <v/>
      </c>
      <c r="AC98" s="52" t="str">
        <f t="shared" si="487"/>
        <v/>
      </c>
      <c r="AD98" s="52" t="str">
        <f t="shared" si="487"/>
        <v/>
      </c>
      <c r="AE98" s="52" t="str">
        <f t="shared" si="487"/>
        <v/>
      </c>
      <c r="AF98" s="52" t="str">
        <f t="shared" si="487"/>
        <v/>
      </c>
      <c r="AG98" s="52" t="str">
        <f t="shared" si="487"/>
        <v/>
      </c>
      <c r="AH98" s="52" t="str">
        <f t="shared" si="487"/>
        <v/>
      </c>
      <c r="AI98" s="52" t="str">
        <f t="shared" si="487"/>
        <v/>
      </c>
      <c r="AJ98" s="52" t="str">
        <f t="shared" si="487"/>
        <v/>
      </c>
      <c r="AK98" s="52" t="str">
        <f t="shared" si="487"/>
        <v/>
      </c>
      <c r="AL98" s="52" t="str">
        <f t="shared" si="487"/>
        <v/>
      </c>
      <c r="AM98" s="52" t="str">
        <f t="shared" si="487"/>
        <v/>
      </c>
      <c r="AN98" s="52" t="str">
        <f t="shared" si="487"/>
        <v/>
      </c>
      <c r="AO98" s="52" t="str">
        <f t="shared" si="487"/>
        <v/>
      </c>
      <c r="AP98" s="52" t="str">
        <f t="shared" si="367"/>
        <v/>
      </c>
      <c r="AQ98" s="52" t="str">
        <f t="shared" si="489"/>
        <v/>
      </c>
      <c r="AR98" s="52" t="str">
        <f t="shared" si="489"/>
        <v/>
      </c>
      <c r="AS98" s="52" t="str">
        <f t="shared" si="489"/>
        <v/>
      </c>
      <c r="AT98" s="52" t="str">
        <f t="shared" si="489"/>
        <v/>
      </c>
      <c r="AU98" s="52" t="str">
        <f t="shared" si="489"/>
        <v/>
      </c>
      <c r="AV98" s="52" t="str">
        <f t="shared" si="489"/>
        <v/>
      </c>
      <c r="AW98" s="52" t="str">
        <f t="shared" si="489"/>
        <v/>
      </c>
      <c r="AX98" s="52" t="str">
        <f t="shared" si="489"/>
        <v/>
      </c>
      <c r="AY98" s="52" t="str">
        <f t="shared" si="489"/>
        <v/>
      </c>
      <c r="AZ98" s="52" t="str">
        <f t="shared" si="489"/>
        <v/>
      </c>
      <c r="BA98" s="52" t="str">
        <f t="shared" si="489"/>
        <v/>
      </c>
      <c r="BB98" s="52" t="str">
        <f t="shared" si="489"/>
        <v/>
      </c>
      <c r="BC98" s="52" t="str">
        <f t="shared" si="489"/>
        <v/>
      </c>
      <c r="BD98" s="52" t="str">
        <f t="shared" si="489"/>
        <v/>
      </c>
      <c r="BE98" s="52" t="str">
        <f t="shared" si="489"/>
        <v/>
      </c>
      <c r="BF98" s="52" t="str">
        <f t="shared" si="489"/>
        <v/>
      </c>
      <c r="BG98" s="52" t="str">
        <f t="shared" si="489"/>
        <v/>
      </c>
      <c r="BH98" s="52" t="str">
        <f t="shared" si="489"/>
        <v/>
      </c>
      <c r="BI98" s="52" t="str">
        <f t="shared" si="489"/>
        <v/>
      </c>
      <c r="BJ98" s="52" t="str">
        <f t="shared" si="489"/>
        <v/>
      </c>
      <c r="BK98" s="52" t="str">
        <f t="shared" si="489"/>
        <v/>
      </c>
      <c r="BL98" s="52" t="str">
        <f t="shared" si="489"/>
        <v/>
      </c>
      <c r="BM98" s="52" t="str">
        <f t="shared" si="489"/>
        <v/>
      </c>
      <c r="BN98" s="52" t="str">
        <f t="shared" si="489"/>
        <v/>
      </c>
      <c r="BO98" s="52" t="str">
        <f t="shared" si="489"/>
        <v/>
      </c>
      <c r="BP98" s="52" t="str">
        <f t="shared" si="489"/>
        <v/>
      </c>
      <c r="BQ98" s="52" t="str">
        <f t="shared" si="489"/>
        <v/>
      </c>
      <c r="BR98" s="52" t="str">
        <f t="shared" si="489"/>
        <v/>
      </c>
      <c r="BS98" s="52" t="str">
        <f t="shared" si="489"/>
        <v/>
      </c>
      <c r="BT98" s="52" t="str">
        <f t="shared" si="489"/>
        <v/>
      </c>
      <c r="BU98" s="52" t="str">
        <f t="shared" si="489"/>
        <v/>
      </c>
      <c r="BV98" s="52" t="str">
        <f t="shared" si="489"/>
        <v/>
      </c>
      <c r="BW98" s="52" t="str">
        <f t="shared" si="489"/>
        <v/>
      </c>
      <c r="BX98" s="52" t="str">
        <f t="shared" si="489"/>
        <v/>
      </c>
      <c r="BY98" s="52" t="str">
        <f t="shared" si="489"/>
        <v/>
      </c>
      <c r="BZ98" s="52" t="str">
        <f t="shared" si="489"/>
        <v/>
      </c>
      <c r="CA98" s="52" t="str">
        <f t="shared" si="489"/>
        <v/>
      </c>
      <c r="CB98" s="52" t="str">
        <f t="shared" si="489"/>
        <v/>
      </c>
      <c r="CC98" s="52" t="str">
        <f t="shared" si="489"/>
        <v/>
      </c>
      <c r="CD98" s="52" t="str">
        <f t="shared" si="489"/>
        <v/>
      </c>
      <c r="CE98" s="52" t="str">
        <f t="shared" si="489"/>
        <v/>
      </c>
      <c r="CF98" s="52" t="str">
        <f t="shared" si="489"/>
        <v/>
      </c>
      <c r="CG98" s="52" t="str">
        <f t="shared" si="489"/>
        <v/>
      </c>
      <c r="CH98" s="52" t="str">
        <f t="shared" si="489"/>
        <v/>
      </c>
      <c r="CI98" s="52" t="str">
        <f t="shared" si="489"/>
        <v/>
      </c>
      <c r="CJ98" s="52" t="str">
        <f t="shared" si="489"/>
        <v/>
      </c>
      <c r="CK98" s="52" t="str">
        <f t="shared" si="489"/>
        <v/>
      </c>
      <c r="CL98" s="52" t="str">
        <f t="shared" si="489"/>
        <v/>
      </c>
      <c r="CM98" s="52" t="str">
        <f t="shared" si="489"/>
        <v/>
      </c>
      <c r="CN98" s="52" t="str">
        <f t="shared" si="489"/>
        <v/>
      </c>
      <c r="CO98" s="52" t="str">
        <f t="shared" si="489"/>
        <v/>
      </c>
      <c r="CP98" s="52" t="str">
        <f t="shared" si="489"/>
        <v/>
      </c>
      <c r="CQ98" s="52" t="str">
        <f t="shared" si="489"/>
        <v/>
      </c>
      <c r="CR98" s="52" t="str">
        <f t="shared" si="489"/>
        <v/>
      </c>
      <c r="CS98" s="52" t="str">
        <f t="shared" si="489"/>
        <v/>
      </c>
      <c r="CT98" s="52" t="str">
        <f t="shared" si="489"/>
        <v/>
      </c>
      <c r="CU98" s="52" t="str">
        <f t="shared" si="489"/>
        <v/>
      </c>
      <c r="CV98" s="52" t="str">
        <f t="shared" si="489"/>
        <v/>
      </c>
      <c r="CW98" s="52" t="str">
        <f t="shared" si="489"/>
        <v/>
      </c>
      <c r="CX98" s="52" t="str">
        <f t="shared" si="489"/>
        <v/>
      </c>
      <c r="CY98" s="52" t="str">
        <f t="shared" si="489"/>
        <v/>
      </c>
      <c r="CZ98" s="52" t="str">
        <f t="shared" si="489"/>
        <v/>
      </c>
      <c r="DA98" s="52" t="str">
        <f t="shared" si="489"/>
        <v/>
      </c>
      <c r="DB98" s="52" t="str">
        <f t="shared" si="489"/>
        <v/>
      </c>
      <c r="DC98" s="52" t="str">
        <f t="shared" si="480"/>
        <v/>
      </c>
      <c r="DD98" s="52" t="str">
        <f t="shared" si="480"/>
        <v/>
      </c>
      <c r="DE98" s="52" t="str">
        <f t="shared" si="480"/>
        <v/>
      </c>
      <c r="DF98" s="52" t="str">
        <f t="shared" si="480"/>
        <v/>
      </c>
      <c r="DG98" s="52" t="str">
        <f t="shared" si="480"/>
        <v/>
      </c>
      <c r="DH98" s="52" t="str">
        <f t="shared" si="480"/>
        <v/>
      </c>
      <c r="DI98" s="52" t="str">
        <f t="shared" si="480"/>
        <v/>
      </c>
      <c r="DJ98" s="52" t="str">
        <f t="shared" si="480"/>
        <v/>
      </c>
      <c r="DK98" s="52" t="str">
        <f t="shared" si="480"/>
        <v/>
      </c>
      <c r="DL98" s="52" t="str">
        <f t="shared" si="480"/>
        <v/>
      </c>
      <c r="DM98" s="52" t="str">
        <f t="shared" si="480"/>
        <v/>
      </c>
      <c r="DN98" s="52" t="str">
        <f t="shared" si="480"/>
        <v/>
      </c>
      <c r="DO98" s="52" t="str">
        <f t="shared" si="480"/>
        <v/>
      </c>
      <c r="DP98" s="52" t="str">
        <f t="shared" si="480"/>
        <v/>
      </c>
      <c r="DQ98" s="52" t="str">
        <f t="shared" si="480"/>
        <v/>
      </c>
      <c r="DR98" s="52" t="str">
        <f t="shared" si="480"/>
        <v/>
      </c>
      <c r="DS98" s="179" t="e">
        <f t="shared" si="372"/>
        <v>#N/A</v>
      </c>
      <c r="DT98" s="179" t="e">
        <f t="shared" si="373"/>
        <v>#N/A</v>
      </c>
      <c r="DU98" s="179" t="e">
        <f t="shared" si="374"/>
        <v>#N/A</v>
      </c>
      <c r="DV98" s="179" t="e">
        <f t="shared" si="375"/>
        <v>#N/A</v>
      </c>
      <c r="DW98" s="179" t="e">
        <f t="shared" si="376"/>
        <v>#N/A</v>
      </c>
      <c r="DX98" s="179" t="e">
        <f t="shared" si="377"/>
        <v>#N/A</v>
      </c>
      <c r="DY98" s="179" t="e">
        <f t="shared" si="378"/>
        <v>#N/A</v>
      </c>
      <c r="DZ98" s="179" t="e">
        <f t="shared" si="379"/>
        <v>#N/A</v>
      </c>
      <c r="EA98" s="179" t="e">
        <f t="shared" si="380"/>
        <v>#N/A</v>
      </c>
      <c r="EB98" s="179" t="e">
        <f t="shared" si="381"/>
        <v>#N/A</v>
      </c>
      <c r="EC98" s="179" t="e">
        <f t="shared" si="382"/>
        <v>#N/A</v>
      </c>
      <c r="ED98" s="179" t="e">
        <f t="shared" si="383"/>
        <v>#N/A</v>
      </c>
      <c r="EE98" s="179" t="e">
        <f t="shared" si="384"/>
        <v>#N/A</v>
      </c>
      <c r="EF98" s="179" t="e">
        <f t="shared" si="385"/>
        <v>#N/A</v>
      </c>
      <c r="EG98" s="179" t="e">
        <f t="shared" si="386"/>
        <v>#N/A</v>
      </c>
      <c r="EH98" s="179" t="e">
        <f t="shared" si="387"/>
        <v>#N/A</v>
      </c>
      <c r="EI98" s="179" t="e">
        <f t="shared" si="388"/>
        <v>#N/A</v>
      </c>
      <c r="EJ98" s="179" t="e">
        <f t="shared" si="389"/>
        <v>#N/A</v>
      </c>
      <c r="EK98" s="179" t="e">
        <f t="shared" si="390"/>
        <v>#N/A</v>
      </c>
      <c r="EL98" s="179" t="e">
        <f t="shared" si="391"/>
        <v>#N/A</v>
      </c>
      <c r="EM98" s="179" t="e">
        <f t="shared" si="392"/>
        <v>#N/A</v>
      </c>
      <c r="EN98" s="179" t="e">
        <f t="shared" si="393"/>
        <v>#N/A</v>
      </c>
      <c r="EO98" s="179" t="e">
        <f t="shared" si="394"/>
        <v>#N/A</v>
      </c>
      <c r="EP98" s="179" t="e">
        <f t="shared" si="395"/>
        <v>#N/A</v>
      </c>
      <c r="EQ98" s="179" t="e">
        <f t="shared" si="396"/>
        <v>#N/A</v>
      </c>
      <c r="ER98" s="179" t="e">
        <f t="shared" si="397"/>
        <v>#N/A</v>
      </c>
      <c r="ES98" s="179" t="e">
        <f t="shared" si="398"/>
        <v>#N/A</v>
      </c>
      <c r="ET98" s="179" t="e">
        <f t="shared" si="399"/>
        <v>#N/A</v>
      </c>
      <c r="EU98" s="179" t="e">
        <f t="shared" si="400"/>
        <v>#N/A</v>
      </c>
      <c r="EV98" s="179" t="e">
        <f t="shared" si="401"/>
        <v>#N/A</v>
      </c>
      <c r="EW98" s="179" t="e">
        <f t="shared" si="402"/>
        <v>#N/A</v>
      </c>
      <c r="EX98" s="179" t="e">
        <f t="shared" si="403"/>
        <v>#N/A</v>
      </c>
      <c r="EY98" s="179" t="e">
        <f t="shared" si="404"/>
        <v>#N/A</v>
      </c>
      <c r="EZ98" s="179" t="e">
        <f t="shared" si="405"/>
        <v>#N/A</v>
      </c>
      <c r="FA98" s="179" t="e">
        <f t="shared" si="406"/>
        <v>#N/A</v>
      </c>
      <c r="FB98" s="179" t="e">
        <f t="shared" si="407"/>
        <v>#N/A</v>
      </c>
      <c r="FC98" s="179" t="e">
        <f t="shared" si="408"/>
        <v>#N/A</v>
      </c>
      <c r="FD98" s="179" t="e">
        <f t="shared" si="409"/>
        <v>#N/A</v>
      </c>
      <c r="FE98" s="179" t="e">
        <f t="shared" si="410"/>
        <v>#N/A</v>
      </c>
      <c r="FF98" s="179" t="e">
        <f t="shared" si="411"/>
        <v>#N/A</v>
      </c>
      <c r="FG98" s="179" t="e">
        <f t="shared" si="412"/>
        <v>#N/A</v>
      </c>
      <c r="FH98" s="179" t="e">
        <f t="shared" si="413"/>
        <v>#N/A</v>
      </c>
      <c r="FI98" s="179" t="e">
        <f t="shared" si="414"/>
        <v>#N/A</v>
      </c>
      <c r="FJ98" s="179" t="e">
        <f t="shared" si="415"/>
        <v>#N/A</v>
      </c>
      <c r="FK98" s="179" t="e">
        <f t="shared" si="416"/>
        <v>#N/A</v>
      </c>
      <c r="FL98" s="179" t="e">
        <f t="shared" si="417"/>
        <v>#N/A</v>
      </c>
      <c r="FM98" s="179" t="e">
        <f t="shared" si="418"/>
        <v>#N/A</v>
      </c>
      <c r="FN98" s="179" t="e">
        <f t="shared" si="419"/>
        <v>#N/A</v>
      </c>
      <c r="FO98" s="179" t="e">
        <f t="shared" si="420"/>
        <v>#N/A</v>
      </c>
      <c r="FP98" s="179" t="e">
        <f t="shared" si="421"/>
        <v>#N/A</v>
      </c>
      <c r="FQ98" s="179" t="e">
        <f t="shared" si="422"/>
        <v>#N/A</v>
      </c>
      <c r="FR98" s="179" t="e">
        <f t="shared" si="423"/>
        <v>#N/A</v>
      </c>
      <c r="FS98" s="179" t="e">
        <f t="shared" si="424"/>
        <v>#N/A</v>
      </c>
      <c r="FT98" s="179" t="e">
        <f t="shared" si="425"/>
        <v>#N/A</v>
      </c>
      <c r="FU98" s="179" t="e">
        <f t="shared" si="426"/>
        <v>#N/A</v>
      </c>
      <c r="FV98" s="179" t="e">
        <f t="shared" si="427"/>
        <v>#N/A</v>
      </c>
      <c r="FW98" s="179" t="e">
        <f t="shared" si="428"/>
        <v>#N/A</v>
      </c>
      <c r="FX98" s="179" t="e">
        <f t="shared" si="429"/>
        <v>#N/A</v>
      </c>
      <c r="FY98" s="179" t="e">
        <f t="shared" si="430"/>
        <v>#N/A</v>
      </c>
      <c r="FZ98" s="179" t="e">
        <f t="shared" si="431"/>
        <v>#N/A</v>
      </c>
      <c r="GA98" s="179" t="e">
        <f t="shared" si="432"/>
        <v>#N/A</v>
      </c>
      <c r="GB98" s="179" t="e">
        <f t="shared" si="433"/>
        <v>#N/A</v>
      </c>
      <c r="GC98" s="179" t="e">
        <f t="shared" si="434"/>
        <v>#N/A</v>
      </c>
      <c r="GD98" s="179" t="e">
        <f t="shared" si="435"/>
        <v>#N/A</v>
      </c>
      <c r="GE98" s="179" t="e">
        <f t="shared" si="436"/>
        <v>#N/A</v>
      </c>
      <c r="GF98" s="179" t="e">
        <f t="shared" si="437"/>
        <v>#N/A</v>
      </c>
      <c r="GG98" s="179" t="e">
        <f t="shared" si="438"/>
        <v>#N/A</v>
      </c>
      <c r="GH98" s="179" t="e">
        <f t="shared" si="439"/>
        <v>#N/A</v>
      </c>
      <c r="GI98" s="179" t="e">
        <f t="shared" si="440"/>
        <v>#N/A</v>
      </c>
      <c r="GJ98" s="179" t="e">
        <f t="shared" si="441"/>
        <v>#N/A</v>
      </c>
      <c r="GK98" s="179" t="e">
        <f t="shared" si="442"/>
        <v>#N/A</v>
      </c>
      <c r="GL98" s="179" t="e">
        <f t="shared" si="443"/>
        <v>#N/A</v>
      </c>
      <c r="GM98" s="179" t="e">
        <f t="shared" si="444"/>
        <v>#N/A</v>
      </c>
      <c r="GN98" s="179" t="e">
        <f t="shared" si="445"/>
        <v>#N/A</v>
      </c>
      <c r="GO98" s="179" t="e">
        <f t="shared" si="446"/>
        <v>#N/A</v>
      </c>
      <c r="GP98" s="179" t="e">
        <f t="shared" si="447"/>
        <v>#N/A</v>
      </c>
      <c r="GQ98" s="179" t="e">
        <f t="shared" si="448"/>
        <v>#N/A</v>
      </c>
      <c r="GR98" s="179" t="e">
        <f t="shared" si="449"/>
        <v>#N/A</v>
      </c>
      <c r="GS98" s="179" t="e">
        <f t="shared" si="450"/>
        <v>#N/A</v>
      </c>
      <c r="GT98" s="179" t="e">
        <f t="shared" si="451"/>
        <v>#N/A</v>
      </c>
      <c r="GU98" s="179" t="e">
        <f t="shared" si="452"/>
        <v>#N/A</v>
      </c>
      <c r="GV98" s="179" t="e">
        <f t="shared" si="453"/>
        <v>#N/A</v>
      </c>
      <c r="GW98" s="179" t="e">
        <f t="shared" si="454"/>
        <v>#N/A</v>
      </c>
      <c r="GX98" s="179" t="e">
        <f t="shared" si="455"/>
        <v>#N/A</v>
      </c>
      <c r="GY98" s="179" t="e">
        <f t="shared" si="456"/>
        <v>#N/A</v>
      </c>
      <c r="GZ98" s="179" t="e">
        <f t="shared" si="457"/>
        <v>#N/A</v>
      </c>
      <c r="HA98" s="179" t="e">
        <f t="shared" si="458"/>
        <v>#N/A</v>
      </c>
      <c r="HB98" s="179" t="e">
        <f t="shared" si="459"/>
        <v>#N/A</v>
      </c>
      <c r="HC98" s="179" t="e">
        <f t="shared" si="460"/>
        <v>#N/A</v>
      </c>
      <c r="HD98" s="179" t="e">
        <f t="shared" si="461"/>
        <v>#N/A</v>
      </c>
      <c r="HE98" s="179" t="e">
        <f t="shared" si="462"/>
        <v>#N/A</v>
      </c>
      <c r="HF98" s="179" t="e">
        <f t="shared" si="463"/>
        <v>#N/A</v>
      </c>
      <c r="HG98" s="179" t="e">
        <f t="shared" si="464"/>
        <v>#N/A</v>
      </c>
      <c r="HH98" s="179" t="e">
        <f t="shared" si="465"/>
        <v>#N/A</v>
      </c>
      <c r="HI98" s="179" t="e">
        <f t="shared" si="466"/>
        <v>#N/A</v>
      </c>
      <c r="HJ98" s="179" t="e">
        <f t="shared" si="467"/>
        <v>#N/A</v>
      </c>
      <c r="HK98" s="179" t="e">
        <f t="shared" si="468"/>
        <v>#N/A</v>
      </c>
      <c r="HL98" s="179" t="e">
        <f t="shared" si="469"/>
        <v>#N/A</v>
      </c>
      <c r="HM98" s="179" t="e">
        <f t="shared" si="470"/>
        <v>#N/A</v>
      </c>
      <c r="HN98" s="179" t="e">
        <f t="shared" si="471"/>
        <v>#N/A</v>
      </c>
      <c r="HO98" s="179" t="e">
        <f t="shared" si="472"/>
        <v>#N/A</v>
      </c>
    </row>
    <row r="99" spans="1:223" hidden="1" x14ac:dyDescent="0.25">
      <c r="A99" s="4">
        <v>96</v>
      </c>
      <c r="B99" s="103"/>
      <c r="C99" s="103"/>
      <c r="D99" s="103"/>
      <c r="E99" s="38" t="str">
        <f t="shared" si="361"/>
        <v/>
      </c>
      <c r="F99" s="38" t="str">
        <f t="shared" si="362"/>
        <v/>
      </c>
      <c r="G99" s="81" t="str">
        <f t="shared" si="363"/>
        <v/>
      </c>
      <c r="H99" s="24"/>
      <c r="I99" s="61"/>
      <c r="J99" s="82" t="str">
        <f>IF(AND(B99&gt;0,C99&gt;0,D99&gt;0,NOT(ISBLANK(H99))),(D99-B99)*VLOOKUP(H99,VLookups!$A$2:$B$8,2,FALSE),"")</f>
        <v/>
      </c>
      <c r="K99" s="83" t="str">
        <f t="shared" si="364"/>
        <v/>
      </c>
      <c r="L99" s="103"/>
      <c r="M99" s="34" t="str">
        <f>IF(AND(L99&gt;0,C99&gt;0,J99&gt;0,NOT(ISBLANK(H99))),ABS(VLOOKUP($L$1,VLookups!$A$38:$B$39,2,FALSE)-_xlfn.NORM.DIST(L99,G99,J99,TRUE)),"")</f>
        <v/>
      </c>
      <c r="N99" s="102" t="str">
        <f>IF(AND($B99&gt;0,$C99&gt;0,$D99&gt;0,NOT(ISBLANK($H99))),_xlfn.NORM.INV(ABS(VLOOKUP($L$1,VLookups!$A$38:$B$39,2,FALSE)-N$3),$G99,$J99),"")</f>
        <v/>
      </c>
      <c r="O99" s="101" t="str">
        <f>IF(AND($B99&gt;0,$C99&gt;0,$D99&gt;0,NOT(ISBLANK($H99))),_xlfn.NORM.INV(ABS(VLOOKUP($L$1,VLookups!$A$38:$B$39,2,FALSE)-O$3),$G99,$J99),"")</f>
        <v/>
      </c>
      <c r="P99" s="102" t="str">
        <f>IF(AND($B99&gt;0,$C99&gt;0,$D99&gt;0,NOT(ISBLANK($H99))),_xlfn.NORM.INV(ABS(VLOOKUP($L$1,VLookups!$A$38:$B$39,2,FALSE)-P$3),$G99,$J99),"")</f>
        <v/>
      </c>
      <c r="Q99" s="101" t="str">
        <f>IF(AND($B99&gt;0,$C99&gt;0,$D99&gt;0,NOT(ISBLANK($H99))),_xlfn.NORM.INV(ABS(VLOOKUP($L$1,VLookups!$A$38:$B$39,2,FALSE)-Q$3),$G99,$J99),"")</f>
        <v/>
      </c>
      <c r="R99" s="102" t="str">
        <f>IF(AND($B99&gt;0,$C99&gt;0,$D99&gt;0,NOT(ISBLANK($H99))),_xlfn.NORM.INV(ABS(VLOOKUP($L$1,VLookups!$A$38:$B$39,2,FALSE)-R$3),$G99,$J99),"")</f>
        <v/>
      </c>
      <c r="S99" s="101" t="str">
        <f>IF(AND($B99&gt;0,$C99&gt;0,$D99&gt;0,NOT(ISBLANK($H99))),_xlfn.NORM.INV(ABS(VLOOKUP($L$1,VLookups!$A$38:$B$39,2,FALSE)-S$3),$G99,$J99),"")</f>
        <v/>
      </c>
      <c r="T99" s="5"/>
      <c r="U99" s="178" t="str">
        <f t="shared" si="365"/>
        <v/>
      </c>
      <c r="V99" s="52" t="str">
        <f t="shared" si="487"/>
        <v/>
      </c>
      <c r="W99" s="52" t="str">
        <f t="shared" si="487"/>
        <v/>
      </c>
      <c r="X99" s="52" t="str">
        <f t="shared" si="487"/>
        <v/>
      </c>
      <c r="Y99" s="52" t="str">
        <f t="shared" si="487"/>
        <v/>
      </c>
      <c r="Z99" s="52" t="str">
        <f t="shared" si="487"/>
        <v/>
      </c>
      <c r="AA99" s="52" t="str">
        <f t="shared" si="487"/>
        <v/>
      </c>
      <c r="AB99" s="52" t="str">
        <f t="shared" si="487"/>
        <v/>
      </c>
      <c r="AC99" s="52" t="str">
        <f t="shared" si="487"/>
        <v/>
      </c>
      <c r="AD99" s="52" t="str">
        <f t="shared" si="487"/>
        <v/>
      </c>
      <c r="AE99" s="52" t="str">
        <f t="shared" si="487"/>
        <v/>
      </c>
      <c r="AF99" s="52" t="str">
        <f t="shared" si="487"/>
        <v/>
      </c>
      <c r="AG99" s="52" t="str">
        <f t="shared" si="487"/>
        <v/>
      </c>
      <c r="AH99" s="52" t="str">
        <f t="shared" si="487"/>
        <v/>
      </c>
      <c r="AI99" s="52" t="str">
        <f t="shared" si="487"/>
        <v/>
      </c>
      <c r="AJ99" s="52" t="str">
        <f t="shared" si="487"/>
        <v/>
      </c>
      <c r="AK99" s="52" t="str">
        <f t="shared" si="487"/>
        <v/>
      </c>
      <c r="AL99" s="52" t="str">
        <f t="shared" si="487"/>
        <v/>
      </c>
      <c r="AM99" s="52" t="str">
        <f t="shared" si="487"/>
        <v/>
      </c>
      <c r="AN99" s="52" t="str">
        <f t="shared" si="487"/>
        <v/>
      </c>
      <c r="AO99" s="52" t="str">
        <f t="shared" si="487"/>
        <v/>
      </c>
      <c r="AP99" s="52" t="str">
        <f t="shared" si="367"/>
        <v/>
      </c>
      <c r="AQ99" s="52" t="str">
        <f t="shared" si="489"/>
        <v/>
      </c>
      <c r="AR99" s="52" t="str">
        <f t="shared" si="489"/>
        <v/>
      </c>
      <c r="AS99" s="52" t="str">
        <f t="shared" si="489"/>
        <v/>
      </c>
      <c r="AT99" s="52" t="str">
        <f t="shared" si="489"/>
        <v/>
      </c>
      <c r="AU99" s="52" t="str">
        <f t="shared" si="489"/>
        <v/>
      </c>
      <c r="AV99" s="52" t="str">
        <f t="shared" si="489"/>
        <v/>
      </c>
      <c r="AW99" s="52" t="str">
        <f t="shared" si="489"/>
        <v/>
      </c>
      <c r="AX99" s="52" t="str">
        <f t="shared" si="489"/>
        <v/>
      </c>
      <c r="AY99" s="52" t="str">
        <f t="shared" si="489"/>
        <v/>
      </c>
      <c r="AZ99" s="52" t="str">
        <f t="shared" si="489"/>
        <v/>
      </c>
      <c r="BA99" s="52" t="str">
        <f t="shared" si="489"/>
        <v/>
      </c>
      <c r="BB99" s="52" t="str">
        <f t="shared" si="489"/>
        <v/>
      </c>
      <c r="BC99" s="52" t="str">
        <f t="shared" si="489"/>
        <v/>
      </c>
      <c r="BD99" s="52" t="str">
        <f t="shared" si="489"/>
        <v/>
      </c>
      <c r="BE99" s="52" t="str">
        <f t="shared" si="489"/>
        <v/>
      </c>
      <c r="BF99" s="52" t="str">
        <f t="shared" si="489"/>
        <v/>
      </c>
      <c r="BG99" s="52" t="str">
        <f t="shared" si="489"/>
        <v/>
      </c>
      <c r="BH99" s="52" t="str">
        <f t="shared" si="489"/>
        <v/>
      </c>
      <c r="BI99" s="52" t="str">
        <f t="shared" si="489"/>
        <v/>
      </c>
      <c r="BJ99" s="52" t="str">
        <f t="shared" si="489"/>
        <v/>
      </c>
      <c r="BK99" s="52" t="str">
        <f t="shared" si="489"/>
        <v/>
      </c>
      <c r="BL99" s="52" t="str">
        <f t="shared" si="489"/>
        <v/>
      </c>
      <c r="BM99" s="52" t="str">
        <f t="shared" si="489"/>
        <v/>
      </c>
      <c r="BN99" s="52" t="str">
        <f t="shared" si="489"/>
        <v/>
      </c>
      <c r="BO99" s="52" t="str">
        <f t="shared" si="489"/>
        <v/>
      </c>
      <c r="BP99" s="52" t="str">
        <f t="shared" si="489"/>
        <v/>
      </c>
      <c r="BQ99" s="52" t="str">
        <f t="shared" si="489"/>
        <v/>
      </c>
      <c r="BR99" s="52" t="str">
        <f t="shared" si="489"/>
        <v/>
      </c>
      <c r="BS99" s="52" t="str">
        <f t="shared" si="489"/>
        <v/>
      </c>
      <c r="BT99" s="52" t="str">
        <f t="shared" si="489"/>
        <v/>
      </c>
      <c r="BU99" s="52" t="str">
        <f t="shared" si="489"/>
        <v/>
      </c>
      <c r="BV99" s="52" t="str">
        <f t="shared" si="489"/>
        <v/>
      </c>
      <c r="BW99" s="52" t="str">
        <f t="shared" si="489"/>
        <v/>
      </c>
      <c r="BX99" s="52" t="str">
        <f t="shared" si="489"/>
        <v/>
      </c>
      <c r="BY99" s="52" t="str">
        <f t="shared" si="489"/>
        <v/>
      </c>
      <c r="BZ99" s="52" t="str">
        <f t="shared" si="489"/>
        <v/>
      </c>
      <c r="CA99" s="52" t="str">
        <f t="shared" si="489"/>
        <v/>
      </c>
      <c r="CB99" s="52" t="str">
        <f t="shared" si="489"/>
        <v/>
      </c>
      <c r="CC99" s="52" t="str">
        <f t="shared" si="489"/>
        <v/>
      </c>
      <c r="CD99" s="52" t="str">
        <f t="shared" si="489"/>
        <v/>
      </c>
      <c r="CE99" s="52" t="str">
        <f t="shared" si="489"/>
        <v/>
      </c>
      <c r="CF99" s="52" t="str">
        <f t="shared" si="489"/>
        <v/>
      </c>
      <c r="CG99" s="52" t="str">
        <f t="shared" si="489"/>
        <v/>
      </c>
      <c r="CH99" s="52" t="str">
        <f t="shared" si="489"/>
        <v/>
      </c>
      <c r="CI99" s="52" t="str">
        <f t="shared" si="489"/>
        <v/>
      </c>
      <c r="CJ99" s="52" t="str">
        <f t="shared" si="489"/>
        <v/>
      </c>
      <c r="CK99" s="52" t="str">
        <f t="shared" si="489"/>
        <v/>
      </c>
      <c r="CL99" s="52" t="str">
        <f t="shared" si="489"/>
        <v/>
      </c>
      <c r="CM99" s="52" t="str">
        <f t="shared" si="489"/>
        <v/>
      </c>
      <c r="CN99" s="52" t="str">
        <f t="shared" si="489"/>
        <v/>
      </c>
      <c r="CO99" s="52" t="str">
        <f t="shared" si="489"/>
        <v/>
      </c>
      <c r="CP99" s="52" t="str">
        <f t="shared" si="489"/>
        <v/>
      </c>
      <c r="CQ99" s="52" t="str">
        <f t="shared" si="489"/>
        <v/>
      </c>
      <c r="CR99" s="52" t="str">
        <f t="shared" si="489"/>
        <v/>
      </c>
      <c r="CS99" s="52" t="str">
        <f t="shared" si="489"/>
        <v/>
      </c>
      <c r="CT99" s="52" t="str">
        <f t="shared" si="489"/>
        <v/>
      </c>
      <c r="CU99" s="52" t="str">
        <f t="shared" si="489"/>
        <v/>
      </c>
      <c r="CV99" s="52" t="str">
        <f t="shared" si="489"/>
        <v/>
      </c>
      <c r="CW99" s="52" t="str">
        <f t="shared" si="489"/>
        <v/>
      </c>
      <c r="CX99" s="52" t="str">
        <f t="shared" si="489"/>
        <v/>
      </c>
      <c r="CY99" s="52" t="str">
        <f t="shared" si="489"/>
        <v/>
      </c>
      <c r="CZ99" s="52" t="str">
        <f t="shared" si="489"/>
        <v/>
      </c>
      <c r="DA99" s="52" t="str">
        <f t="shared" si="489"/>
        <v/>
      </c>
      <c r="DB99" s="52" t="str">
        <f t="shared" si="489"/>
        <v/>
      </c>
      <c r="DC99" s="52" t="str">
        <f t="shared" si="480"/>
        <v/>
      </c>
      <c r="DD99" s="52" t="str">
        <f t="shared" si="480"/>
        <v/>
      </c>
      <c r="DE99" s="52" t="str">
        <f t="shared" si="480"/>
        <v/>
      </c>
      <c r="DF99" s="52" t="str">
        <f t="shared" si="480"/>
        <v/>
      </c>
      <c r="DG99" s="52" t="str">
        <f t="shared" si="480"/>
        <v/>
      </c>
      <c r="DH99" s="52" t="str">
        <f t="shared" si="480"/>
        <v/>
      </c>
      <c r="DI99" s="52" t="str">
        <f t="shared" si="480"/>
        <v/>
      </c>
      <c r="DJ99" s="52" t="str">
        <f t="shared" si="480"/>
        <v/>
      </c>
      <c r="DK99" s="52" t="str">
        <f t="shared" si="480"/>
        <v/>
      </c>
      <c r="DL99" s="52" t="str">
        <f t="shared" si="480"/>
        <v/>
      </c>
      <c r="DM99" s="52" t="str">
        <f t="shared" si="480"/>
        <v/>
      </c>
      <c r="DN99" s="52" t="str">
        <f t="shared" si="480"/>
        <v/>
      </c>
      <c r="DO99" s="52" t="str">
        <f t="shared" si="480"/>
        <v/>
      </c>
      <c r="DP99" s="52" t="str">
        <f t="shared" si="480"/>
        <v/>
      </c>
      <c r="DQ99" s="52" t="str">
        <f t="shared" ref="DQ99:DR99" si="490">IF(ISNONTEXT($U99),DP99+$U99,"")</f>
        <v/>
      </c>
      <c r="DR99" s="52" t="str">
        <f t="shared" si="490"/>
        <v/>
      </c>
      <c r="DS99" s="179" t="e">
        <f t="shared" si="372"/>
        <v>#N/A</v>
      </c>
      <c r="DT99" s="179" t="e">
        <f t="shared" si="373"/>
        <v>#N/A</v>
      </c>
      <c r="DU99" s="179" t="e">
        <f t="shared" si="374"/>
        <v>#N/A</v>
      </c>
      <c r="DV99" s="179" t="e">
        <f t="shared" si="375"/>
        <v>#N/A</v>
      </c>
      <c r="DW99" s="179" t="e">
        <f t="shared" si="376"/>
        <v>#N/A</v>
      </c>
      <c r="DX99" s="179" t="e">
        <f t="shared" si="377"/>
        <v>#N/A</v>
      </c>
      <c r="DY99" s="179" t="e">
        <f t="shared" si="378"/>
        <v>#N/A</v>
      </c>
      <c r="DZ99" s="179" t="e">
        <f t="shared" si="379"/>
        <v>#N/A</v>
      </c>
      <c r="EA99" s="179" t="e">
        <f t="shared" si="380"/>
        <v>#N/A</v>
      </c>
      <c r="EB99" s="179" t="e">
        <f t="shared" si="381"/>
        <v>#N/A</v>
      </c>
      <c r="EC99" s="179" t="e">
        <f t="shared" si="382"/>
        <v>#N/A</v>
      </c>
      <c r="ED99" s="179" t="e">
        <f t="shared" si="383"/>
        <v>#N/A</v>
      </c>
      <c r="EE99" s="179" t="e">
        <f t="shared" si="384"/>
        <v>#N/A</v>
      </c>
      <c r="EF99" s="179" t="e">
        <f t="shared" si="385"/>
        <v>#N/A</v>
      </c>
      <c r="EG99" s="179" t="e">
        <f t="shared" si="386"/>
        <v>#N/A</v>
      </c>
      <c r="EH99" s="179" t="e">
        <f t="shared" si="387"/>
        <v>#N/A</v>
      </c>
      <c r="EI99" s="179" t="e">
        <f t="shared" si="388"/>
        <v>#N/A</v>
      </c>
      <c r="EJ99" s="179" t="e">
        <f t="shared" si="389"/>
        <v>#N/A</v>
      </c>
      <c r="EK99" s="179" t="e">
        <f t="shared" si="390"/>
        <v>#N/A</v>
      </c>
      <c r="EL99" s="179" t="e">
        <f t="shared" si="391"/>
        <v>#N/A</v>
      </c>
      <c r="EM99" s="179" t="e">
        <f t="shared" si="392"/>
        <v>#N/A</v>
      </c>
      <c r="EN99" s="179" t="e">
        <f t="shared" si="393"/>
        <v>#N/A</v>
      </c>
      <c r="EO99" s="179" t="e">
        <f t="shared" si="394"/>
        <v>#N/A</v>
      </c>
      <c r="EP99" s="179" t="e">
        <f t="shared" si="395"/>
        <v>#N/A</v>
      </c>
      <c r="EQ99" s="179" t="e">
        <f t="shared" si="396"/>
        <v>#N/A</v>
      </c>
      <c r="ER99" s="179" t="e">
        <f t="shared" si="397"/>
        <v>#N/A</v>
      </c>
      <c r="ES99" s="179" t="e">
        <f t="shared" si="398"/>
        <v>#N/A</v>
      </c>
      <c r="ET99" s="179" t="e">
        <f t="shared" si="399"/>
        <v>#N/A</v>
      </c>
      <c r="EU99" s="179" t="e">
        <f t="shared" si="400"/>
        <v>#N/A</v>
      </c>
      <c r="EV99" s="179" t="e">
        <f t="shared" si="401"/>
        <v>#N/A</v>
      </c>
      <c r="EW99" s="179" t="e">
        <f t="shared" si="402"/>
        <v>#N/A</v>
      </c>
      <c r="EX99" s="179" t="e">
        <f t="shared" si="403"/>
        <v>#N/A</v>
      </c>
      <c r="EY99" s="179" t="e">
        <f t="shared" si="404"/>
        <v>#N/A</v>
      </c>
      <c r="EZ99" s="179" t="e">
        <f t="shared" si="405"/>
        <v>#N/A</v>
      </c>
      <c r="FA99" s="179" t="e">
        <f t="shared" si="406"/>
        <v>#N/A</v>
      </c>
      <c r="FB99" s="179" t="e">
        <f t="shared" si="407"/>
        <v>#N/A</v>
      </c>
      <c r="FC99" s="179" t="e">
        <f t="shared" si="408"/>
        <v>#N/A</v>
      </c>
      <c r="FD99" s="179" t="e">
        <f t="shared" si="409"/>
        <v>#N/A</v>
      </c>
      <c r="FE99" s="179" t="e">
        <f t="shared" si="410"/>
        <v>#N/A</v>
      </c>
      <c r="FF99" s="179" t="e">
        <f t="shared" si="411"/>
        <v>#N/A</v>
      </c>
      <c r="FG99" s="179" t="e">
        <f t="shared" si="412"/>
        <v>#N/A</v>
      </c>
      <c r="FH99" s="179" t="e">
        <f t="shared" si="413"/>
        <v>#N/A</v>
      </c>
      <c r="FI99" s="179" t="e">
        <f t="shared" si="414"/>
        <v>#N/A</v>
      </c>
      <c r="FJ99" s="179" t="e">
        <f t="shared" si="415"/>
        <v>#N/A</v>
      </c>
      <c r="FK99" s="179" t="e">
        <f t="shared" si="416"/>
        <v>#N/A</v>
      </c>
      <c r="FL99" s="179" t="e">
        <f t="shared" si="417"/>
        <v>#N/A</v>
      </c>
      <c r="FM99" s="179" t="e">
        <f t="shared" si="418"/>
        <v>#N/A</v>
      </c>
      <c r="FN99" s="179" t="e">
        <f t="shared" si="419"/>
        <v>#N/A</v>
      </c>
      <c r="FO99" s="179" t="e">
        <f t="shared" si="420"/>
        <v>#N/A</v>
      </c>
      <c r="FP99" s="179" t="e">
        <f t="shared" si="421"/>
        <v>#N/A</v>
      </c>
      <c r="FQ99" s="179" t="e">
        <f t="shared" si="422"/>
        <v>#N/A</v>
      </c>
      <c r="FR99" s="179" t="e">
        <f t="shared" si="423"/>
        <v>#N/A</v>
      </c>
      <c r="FS99" s="179" t="e">
        <f t="shared" si="424"/>
        <v>#N/A</v>
      </c>
      <c r="FT99" s="179" t="e">
        <f t="shared" si="425"/>
        <v>#N/A</v>
      </c>
      <c r="FU99" s="179" t="e">
        <f t="shared" si="426"/>
        <v>#N/A</v>
      </c>
      <c r="FV99" s="179" t="e">
        <f t="shared" si="427"/>
        <v>#N/A</v>
      </c>
      <c r="FW99" s="179" t="e">
        <f t="shared" si="428"/>
        <v>#N/A</v>
      </c>
      <c r="FX99" s="179" t="e">
        <f t="shared" si="429"/>
        <v>#N/A</v>
      </c>
      <c r="FY99" s="179" t="e">
        <f t="shared" si="430"/>
        <v>#N/A</v>
      </c>
      <c r="FZ99" s="179" t="e">
        <f t="shared" si="431"/>
        <v>#N/A</v>
      </c>
      <c r="GA99" s="179" t="e">
        <f t="shared" si="432"/>
        <v>#N/A</v>
      </c>
      <c r="GB99" s="179" t="e">
        <f t="shared" si="433"/>
        <v>#N/A</v>
      </c>
      <c r="GC99" s="179" t="e">
        <f t="shared" si="434"/>
        <v>#N/A</v>
      </c>
      <c r="GD99" s="179" t="e">
        <f t="shared" si="435"/>
        <v>#N/A</v>
      </c>
      <c r="GE99" s="179" t="e">
        <f t="shared" si="436"/>
        <v>#N/A</v>
      </c>
      <c r="GF99" s="179" t="e">
        <f t="shared" si="437"/>
        <v>#N/A</v>
      </c>
      <c r="GG99" s="179" t="e">
        <f t="shared" si="438"/>
        <v>#N/A</v>
      </c>
      <c r="GH99" s="179" t="e">
        <f t="shared" si="439"/>
        <v>#N/A</v>
      </c>
      <c r="GI99" s="179" t="e">
        <f t="shared" si="440"/>
        <v>#N/A</v>
      </c>
      <c r="GJ99" s="179" t="e">
        <f t="shared" si="441"/>
        <v>#N/A</v>
      </c>
      <c r="GK99" s="179" t="e">
        <f t="shared" si="442"/>
        <v>#N/A</v>
      </c>
      <c r="GL99" s="179" t="e">
        <f t="shared" si="443"/>
        <v>#N/A</v>
      </c>
      <c r="GM99" s="179" t="e">
        <f t="shared" si="444"/>
        <v>#N/A</v>
      </c>
      <c r="GN99" s="179" t="e">
        <f t="shared" si="445"/>
        <v>#N/A</v>
      </c>
      <c r="GO99" s="179" t="e">
        <f t="shared" si="446"/>
        <v>#N/A</v>
      </c>
      <c r="GP99" s="179" t="e">
        <f t="shared" si="447"/>
        <v>#N/A</v>
      </c>
      <c r="GQ99" s="179" t="e">
        <f t="shared" si="448"/>
        <v>#N/A</v>
      </c>
      <c r="GR99" s="179" t="e">
        <f t="shared" si="449"/>
        <v>#N/A</v>
      </c>
      <c r="GS99" s="179" t="e">
        <f t="shared" si="450"/>
        <v>#N/A</v>
      </c>
      <c r="GT99" s="179" t="e">
        <f t="shared" si="451"/>
        <v>#N/A</v>
      </c>
      <c r="GU99" s="179" t="e">
        <f t="shared" si="452"/>
        <v>#N/A</v>
      </c>
      <c r="GV99" s="179" t="e">
        <f t="shared" si="453"/>
        <v>#N/A</v>
      </c>
      <c r="GW99" s="179" t="e">
        <f t="shared" si="454"/>
        <v>#N/A</v>
      </c>
      <c r="GX99" s="179" t="e">
        <f t="shared" si="455"/>
        <v>#N/A</v>
      </c>
      <c r="GY99" s="179" t="e">
        <f t="shared" si="456"/>
        <v>#N/A</v>
      </c>
      <c r="GZ99" s="179" t="e">
        <f t="shared" si="457"/>
        <v>#N/A</v>
      </c>
      <c r="HA99" s="179" t="e">
        <f t="shared" si="458"/>
        <v>#N/A</v>
      </c>
      <c r="HB99" s="179" t="e">
        <f t="shared" si="459"/>
        <v>#N/A</v>
      </c>
      <c r="HC99" s="179" t="e">
        <f t="shared" si="460"/>
        <v>#N/A</v>
      </c>
      <c r="HD99" s="179" t="e">
        <f t="shared" si="461"/>
        <v>#N/A</v>
      </c>
      <c r="HE99" s="179" t="e">
        <f t="shared" si="462"/>
        <v>#N/A</v>
      </c>
      <c r="HF99" s="179" t="e">
        <f t="shared" si="463"/>
        <v>#N/A</v>
      </c>
      <c r="HG99" s="179" t="e">
        <f t="shared" si="464"/>
        <v>#N/A</v>
      </c>
      <c r="HH99" s="179" t="e">
        <f t="shared" si="465"/>
        <v>#N/A</v>
      </c>
      <c r="HI99" s="179" t="e">
        <f t="shared" si="466"/>
        <v>#N/A</v>
      </c>
      <c r="HJ99" s="179" t="e">
        <f t="shared" si="467"/>
        <v>#N/A</v>
      </c>
      <c r="HK99" s="179" t="e">
        <f t="shared" si="468"/>
        <v>#N/A</v>
      </c>
      <c r="HL99" s="179" t="e">
        <f t="shared" si="469"/>
        <v>#N/A</v>
      </c>
      <c r="HM99" s="179" t="e">
        <f t="shared" si="470"/>
        <v>#N/A</v>
      </c>
      <c r="HN99" s="179" t="e">
        <f t="shared" si="471"/>
        <v>#N/A</v>
      </c>
      <c r="HO99" s="179" t="e">
        <f t="shared" si="472"/>
        <v>#N/A</v>
      </c>
    </row>
    <row r="100" spans="1:223" hidden="1" x14ac:dyDescent="0.25">
      <c r="A100" s="4">
        <v>97</v>
      </c>
      <c r="B100" s="103"/>
      <c r="C100" s="103"/>
      <c r="D100" s="103"/>
      <c r="E100" s="38" t="str">
        <f t="shared" si="361"/>
        <v/>
      </c>
      <c r="F100" s="38" t="str">
        <f t="shared" si="362"/>
        <v/>
      </c>
      <c r="G100" s="81" t="str">
        <f t="shared" si="363"/>
        <v/>
      </c>
      <c r="H100" s="24"/>
      <c r="I100" s="61"/>
      <c r="J100" s="82" t="str">
        <f>IF(AND(B100&gt;0,C100&gt;0,D100&gt;0,NOT(ISBLANK(H100))),(D100-B100)*VLOOKUP(H100,VLookups!$A$2:$B$8,2,FALSE),"")</f>
        <v/>
      </c>
      <c r="K100" s="83" t="str">
        <f t="shared" si="364"/>
        <v/>
      </c>
      <c r="L100" s="103"/>
      <c r="M100" s="34" t="str">
        <f>IF(AND(L100&gt;0,C100&gt;0,J100&gt;0,NOT(ISBLANK(H100))),ABS(VLOOKUP($L$1,VLookups!$A$38:$B$39,2,FALSE)-_xlfn.NORM.DIST(L100,G100,J100,TRUE)),"")</f>
        <v/>
      </c>
      <c r="N100" s="102" t="str">
        <f>IF(AND($B100&gt;0,$C100&gt;0,$D100&gt;0,NOT(ISBLANK($H100))),_xlfn.NORM.INV(ABS(VLOOKUP($L$1,VLookups!$A$38:$B$39,2,FALSE)-N$3),$G100,$J100),"")</f>
        <v/>
      </c>
      <c r="O100" s="101" t="str">
        <f>IF(AND($B100&gt;0,$C100&gt;0,$D100&gt;0,NOT(ISBLANK($H100))),_xlfn.NORM.INV(ABS(VLOOKUP($L$1,VLookups!$A$38:$B$39,2,FALSE)-O$3),$G100,$J100),"")</f>
        <v/>
      </c>
      <c r="P100" s="102" t="str">
        <f>IF(AND($B100&gt;0,$C100&gt;0,$D100&gt;0,NOT(ISBLANK($H100))),_xlfn.NORM.INV(ABS(VLOOKUP($L$1,VLookups!$A$38:$B$39,2,FALSE)-P$3),$G100,$J100),"")</f>
        <v/>
      </c>
      <c r="Q100" s="101" t="str">
        <f>IF(AND($B100&gt;0,$C100&gt;0,$D100&gt;0,NOT(ISBLANK($H100))),_xlfn.NORM.INV(ABS(VLOOKUP($L$1,VLookups!$A$38:$B$39,2,FALSE)-Q$3),$G100,$J100),"")</f>
        <v/>
      </c>
      <c r="R100" s="102" t="str">
        <f>IF(AND($B100&gt;0,$C100&gt;0,$D100&gt;0,NOT(ISBLANK($H100))),_xlfn.NORM.INV(ABS(VLOOKUP($L$1,VLookups!$A$38:$B$39,2,FALSE)-R$3),$G100,$J100),"")</f>
        <v/>
      </c>
      <c r="S100" s="101" t="str">
        <f>IF(AND($B100&gt;0,$C100&gt;0,$D100&gt;0,NOT(ISBLANK($H100))),_xlfn.NORM.INV(ABS(VLOOKUP($L$1,VLookups!$A$38:$B$39,2,FALSE)-S$3),$G100,$J100),"")</f>
        <v/>
      </c>
      <c r="T100" s="5"/>
      <c r="U100" s="178" t="str">
        <f t="shared" si="365"/>
        <v/>
      </c>
      <c r="V100" s="52" t="str">
        <f t="shared" si="487"/>
        <v/>
      </c>
      <c r="W100" s="52" t="str">
        <f t="shared" si="487"/>
        <v/>
      </c>
      <c r="X100" s="52" t="str">
        <f t="shared" si="487"/>
        <v/>
      </c>
      <c r="Y100" s="52" t="str">
        <f t="shared" si="487"/>
        <v/>
      </c>
      <c r="Z100" s="52" t="str">
        <f t="shared" si="487"/>
        <v/>
      </c>
      <c r="AA100" s="52" t="str">
        <f t="shared" si="487"/>
        <v/>
      </c>
      <c r="AB100" s="52" t="str">
        <f t="shared" si="487"/>
        <v/>
      </c>
      <c r="AC100" s="52" t="str">
        <f t="shared" si="487"/>
        <v/>
      </c>
      <c r="AD100" s="52" t="str">
        <f t="shared" si="487"/>
        <v/>
      </c>
      <c r="AE100" s="52" t="str">
        <f t="shared" si="487"/>
        <v/>
      </c>
      <c r="AF100" s="52" t="str">
        <f t="shared" si="487"/>
        <v/>
      </c>
      <c r="AG100" s="52" t="str">
        <f t="shared" si="487"/>
        <v/>
      </c>
      <c r="AH100" s="52" t="str">
        <f t="shared" si="487"/>
        <v/>
      </c>
      <c r="AI100" s="52" t="str">
        <f t="shared" si="487"/>
        <v/>
      </c>
      <c r="AJ100" s="52" t="str">
        <f t="shared" si="487"/>
        <v/>
      </c>
      <c r="AK100" s="52" t="str">
        <f t="shared" si="487"/>
        <v/>
      </c>
      <c r="AL100" s="52" t="str">
        <f t="shared" si="487"/>
        <v/>
      </c>
      <c r="AM100" s="52" t="str">
        <f t="shared" si="487"/>
        <v/>
      </c>
      <c r="AN100" s="52" t="str">
        <f t="shared" si="487"/>
        <v/>
      </c>
      <c r="AO100" s="52" t="str">
        <f t="shared" si="487"/>
        <v/>
      </c>
      <c r="AP100" s="52" t="str">
        <f t="shared" si="367"/>
        <v/>
      </c>
      <c r="AQ100" s="52" t="str">
        <f t="shared" si="489"/>
        <v/>
      </c>
      <c r="AR100" s="52" t="str">
        <f t="shared" si="489"/>
        <v/>
      </c>
      <c r="AS100" s="52" t="str">
        <f t="shared" si="489"/>
        <v/>
      </c>
      <c r="AT100" s="52" t="str">
        <f t="shared" si="489"/>
        <v/>
      </c>
      <c r="AU100" s="52" t="str">
        <f t="shared" si="489"/>
        <v/>
      </c>
      <c r="AV100" s="52" t="str">
        <f t="shared" si="489"/>
        <v/>
      </c>
      <c r="AW100" s="52" t="str">
        <f t="shared" si="489"/>
        <v/>
      </c>
      <c r="AX100" s="52" t="str">
        <f t="shared" si="489"/>
        <v/>
      </c>
      <c r="AY100" s="52" t="str">
        <f t="shared" si="489"/>
        <v/>
      </c>
      <c r="AZ100" s="52" t="str">
        <f t="shared" si="489"/>
        <v/>
      </c>
      <c r="BA100" s="52" t="str">
        <f t="shared" si="489"/>
        <v/>
      </c>
      <c r="BB100" s="52" t="str">
        <f t="shared" si="489"/>
        <v/>
      </c>
      <c r="BC100" s="52" t="str">
        <f t="shared" si="489"/>
        <v/>
      </c>
      <c r="BD100" s="52" t="str">
        <f t="shared" si="489"/>
        <v/>
      </c>
      <c r="BE100" s="52" t="str">
        <f t="shared" si="489"/>
        <v/>
      </c>
      <c r="BF100" s="52" t="str">
        <f t="shared" si="489"/>
        <v/>
      </c>
      <c r="BG100" s="52" t="str">
        <f t="shared" si="489"/>
        <v/>
      </c>
      <c r="BH100" s="52" t="str">
        <f t="shared" si="489"/>
        <v/>
      </c>
      <c r="BI100" s="52" t="str">
        <f t="shared" si="489"/>
        <v/>
      </c>
      <c r="BJ100" s="52" t="str">
        <f t="shared" si="489"/>
        <v/>
      </c>
      <c r="BK100" s="52" t="str">
        <f t="shared" si="489"/>
        <v/>
      </c>
      <c r="BL100" s="52" t="str">
        <f t="shared" si="489"/>
        <v/>
      </c>
      <c r="BM100" s="52" t="str">
        <f t="shared" si="489"/>
        <v/>
      </c>
      <c r="BN100" s="52" t="str">
        <f t="shared" si="489"/>
        <v/>
      </c>
      <c r="BO100" s="52" t="str">
        <f t="shared" si="489"/>
        <v/>
      </c>
      <c r="BP100" s="52" t="str">
        <f t="shared" si="489"/>
        <v/>
      </c>
      <c r="BQ100" s="52" t="str">
        <f t="shared" si="489"/>
        <v/>
      </c>
      <c r="BR100" s="52" t="str">
        <f t="shared" si="489"/>
        <v/>
      </c>
      <c r="BS100" s="52" t="str">
        <f t="shared" si="489"/>
        <v/>
      </c>
      <c r="BT100" s="52" t="str">
        <f t="shared" si="489"/>
        <v/>
      </c>
      <c r="BU100" s="52" t="str">
        <f t="shared" si="489"/>
        <v/>
      </c>
      <c r="BV100" s="52" t="str">
        <f t="shared" si="489"/>
        <v/>
      </c>
      <c r="BW100" s="52" t="str">
        <f t="shared" si="489"/>
        <v/>
      </c>
      <c r="BX100" s="52" t="str">
        <f t="shared" si="489"/>
        <v/>
      </c>
      <c r="BY100" s="52" t="str">
        <f t="shared" si="489"/>
        <v/>
      </c>
      <c r="BZ100" s="52" t="str">
        <f t="shared" si="489"/>
        <v/>
      </c>
      <c r="CA100" s="52" t="str">
        <f t="shared" si="489"/>
        <v/>
      </c>
      <c r="CB100" s="52" t="str">
        <f t="shared" si="489"/>
        <v/>
      </c>
      <c r="CC100" s="52" t="str">
        <f t="shared" si="489"/>
        <v/>
      </c>
      <c r="CD100" s="52" t="str">
        <f t="shared" si="489"/>
        <v/>
      </c>
      <c r="CE100" s="52" t="str">
        <f t="shared" si="489"/>
        <v/>
      </c>
      <c r="CF100" s="52" t="str">
        <f t="shared" si="489"/>
        <v/>
      </c>
      <c r="CG100" s="52" t="str">
        <f t="shared" si="489"/>
        <v/>
      </c>
      <c r="CH100" s="52" t="str">
        <f t="shared" si="489"/>
        <v/>
      </c>
      <c r="CI100" s="52" t="str">
        <f t="shared" si="489"/>
        <v/>
      </c>
      <c r="CJ100" s="52" t="str">
        <f t="shared" si="489"/>
        <v/>
      </c>
      <c r="CK100" s="52" t="str">
        <f t="shared" si="489"/>
        <v/>
      </c>
      <c r="CL100" s="52" t="str">
        <f t="shared" si="489"/>
        <v/>
      </c>
      <c r="CM100" s="52" t="str">
        <f t="shared" si="489"/>
        <v/>
      </c>
      <c r="CN100" s="52" t="str">
        <f t="shared" si="489"/>
        <v/>
      </c>
      <c r="CO100" s="52" t="str">
        <f t="shared" si="489"/>
        <v/>
      </c>
      <c r="CP100" s="52" t="str">
        <f t="shared" si="489"/>
        <v/>
      </c>
      <c r="CQ100" s="52" t="str">
        <f t="shared" si="489"/>
        <v/>
      </c>
      <c r="CR100" s="52" t="str">
        <f t="shared" si="489"/>
        <v/>
      </c>
      <c r="CS100" s="52" t="str">
        <f t="shared" si="489"/>
        <v/>
      </c>
      <c r="CT100" s="52" t="str">
        <f t="shared" si="489"/>
        <v/>
      </c>
      <c r="CU100" s="52" t="str">
        <f t="shared" si="489"/>
        <v/>
      </c>
      <c r="CV100" s="52" t="str">
        <f t="shared" si="489"/>
        <v/>
      </c>
      <c r="CW100" s="52" t="str">
        <f t="shared" si="489"/>
        <v/>
      </c>
      <c r="CX100" s="52" t="str">
        <f t="shared" si="489"/>
        <v/>
      </c>
      <c r="CY100" s="52" t="str">
        <f t="shared" si="489"/>
        <v/>
      </c>
      <c r="CZ100" s="52" t="str">
        <f t="shared" si="489"/>
        <v/>
      </c>
      <c r="DA100" s="52" t="str">
        <f t="shared" si="489"/>
        <v/>
      </c>
      <c r="DB100" s="52" t="str">
        <f t="shared" ref="DB100:DR103" si="491">IF(ISNONTEXT($U100),DA100+$U100,"")</f>
        <v/>
      </c>
      <c r="DC100" s="52" t="str">
        <f t="shared" si="491"/>
        <v/>
      </c>
      <c r="DD100" s="52" t="str">
        <f t="shared" si="491"/>
        <v/>
      </c>
      <c r="DE100" s="52" t="str">
        <f t="shared" si="491"/>
        <v/>
      </c>
      <c r="DF100" s="52" t="str">
        <f t="shared" si="491"/>
        <v/>
      </c>
      <c r="DG100" s="52" t="str">
        <f t="shared" si="491"/>
        <v/>
      </c>
      <c r="DH100" s="52" t="str">
        <f t="shared" si="491"/>
        <v/>
      </c>
      <c r="DI100" s="52" t="str">
        <f t="shared" si="491"/>
        <v/>
      </c>
      <c r="DJ100" s="52" t="str">
        <f t="shared" si="491"/>
        <v/>
      </c>
      <c r="DK100" s="52" t="str">
        <f t="shared" si="491"/>
        <v/>
      </c>
      <c r="DL100" s="52" t="str">
        <f t="shared" si="491"/>
        <v/>
      </c>
      <c r="DM100" s="52" t="str">
        <f t="shared" si="491"/>
        <v/>
      </c>
      <c r="DN100" s="52" t="str">
        <f t="shared" si="491"/>
        <v/>
      </c>
      <c r="DO100" s="52" t="str">
        <f t="shared" si="491"/>
        <v/>
      </c>
      <c r="DP100" s="52" t="str">
        <f t="shared" si="491"/>
        <v/>
      </c>
      <c r="DQ100" s="52" t="str">
        <f t="shared" si="491"/>
        <v/>
      </c>
      <c r="DR100" s="52" t="str">
        <f t="shared" si="491"/>
        <v/>
      </c>
      <c r="DS100" s="179" t="e">
        <f t="shared" si="372"/>
        <v>#N/A</v>
      </c>
      <c r="DT100" s="179" t="e">
        <f t="shared" si="373"/>
        <v>#N/A</v>
      </c>
      <c r="DU100" s="179" t="e">
        <f t="shared" si="374"/>
        <v>#N/A</v>
      </c>
      <c r="DV100" s="179" t="e">
        <f t="shared" si="375"/>
        <v>#N/A</v>
      </c>
      <c r="DW100" s="179" t="e">
        <f t="shared" si="376"/>
        <v>#N/A</v>
      </c>
      <c r="DX100" s="179" t="e">
        <f t="shared" si="377"/>
        <v>#N/A</v>
      </c>
      <c r="DY100" s="179" t="e">
        <f t="shared" si="378"/>
        <v>#N/A</v>
      </c>
      <c r="DZ100" s="179" t="e">
        <f t="shared" si="379"/>
        <v>#N/A</v>
      </c>
      <c r="EA100" s="179" t="e">
        <f t="shared" si="380"/>
        <v>#N/A</v>
      </c>
      <c r="EB100" s="179" t="e">
        <f t="shared" si="381"/>
        <v>#N/A</v>
      </c>
      <c r="EC100" s="179" t="e">
        <f t="shared" si="382"/>
        <v>#N/A</v>
      </c>
      <c r="ED100" s="179" t="e">
        <f t="shared" si="383"/>
        <v>#N/A</v>
      </c>
      <c r="EE100" s="179" t="e">
        <f t="shared" si="384"/>
        <v>#N/A</v>
      </c>
      <c r="EF100" s="179" t="e">
        <f t="shared" si="385"/>
        <v>#N/A</v>
      </c>
      <c r="EG100" s="179" t="e">
        <f t="shared" si="386"/>
        <v>#N/A</v>
      </c>
      <c r="EH100" s="179" t="e">
        <f t="shared" si="387"/>
        <v>#N/A</v>
      </c>
      <c r="EI100" s="179" t="e">
        <f t="shared" si="388"/>
        <v>#N/A</v>
      </c>
      <c r="EJ100" s="179" t="e">
        <f t="shared" si="389"/>
        <v>#N/A</v>
      </c>
      <c r="EK100" s="179" t="e">
        <f t="shared" si="390"/>
        <v>#N/A</v>
      </c>
      <c r="EL100" s="179" t="e">
        <f t="shared" si="391"/>
        <v>#N/A</v>
      </c>
      <c r="EM100" s="179" t="e">
        <f t="shared" si="392"/>
        <v>#N/A</v>
      </c>
      <c r="EN100" s="179" t="e">
        <f t="shared" si="393"/>
        <v>#N/A</v>
      </c>
      <c r="EO100" s="179" t="e">
        <f t="shared" si="394"/>
        <v>#N/A</v>
      </c>
      <c r="EP100" s="179" t="e">
        <f t="shared" si="395"/>
        <v>#N/A</v>
      </c>
      <c r="EQ100" s="179" t="e">
        <f t="shared" si="396"/>
        <v>#N/A</v>
      </c>
      <c r="ER100" s="179" t="e">
        <f t="shared" si="397"/>
        <v>#N/A</v>
      </c>
      <c r="ES100" s="179" t="e">
        <f t="shared" si="398"/>
        <v>#N/A</v>
      </c>
      <c r="ET100" s="179" t="e">
        <f t="shared" si="399"/>
        <v>#N/A</v>
      </c>
      <c r="EU100" s="179" t="e">
        <f t="shared" si="400"/>
        <v>#N/A</v>
      </c>
      <c r="EV100" s="179" t="e">
        <f t="shared" si="401"/>
        <v>#N/A</v>
      </c>
      <c r="EW100" s="179" t="e">
        <f t="shared" si="402"/>
        <v>#N/A</v>
      </c>
      <c r="EX100" s="179" t="e">
        <f t="shared" si="403"/>
        <v>#N/A</v>
      </c>
      <c r="EY100" s="179" t="e">
        <f t="shared" si="404"/>
        <v>#N/A</v>
      </c>
      <c r="EZ100" s="179" t="e">
        <f t="shared" si="405"/>
        <v>#N/A</v>
      </c>
      <c r="FA100" s="179" t="e">
        <f t="shared" si="406"/>
        <v>#N/A</v>
      </c>
      <c r="FB100" s="179" t="e">
        <f t="shared" si="407"/>
        <v>#N/A</v>
      </c>
      <c r="FC100" s="179" t="e">
        <f t="shared" si="408"/>
        <v>#N/A</v>
      </c>
      <c r="FD100" s="179" t="e">
        <f t="shared" si="409"/>
        <v>#N/A</v>
      </c>
      <c r="FE100" s="179" t="e">
        <f t="shared" si="410"/>
        <v>#N/A</v>
      </c>
      <c r="FF100" s="179" t="e">
        <f t="shared" si="411"/>
        <v>#N/A</v>
      </c>
      <c r="FG100" s="179" t="e">
        <f t="shared" si="412"/>
        <v>#N/A</v>
      </c>
      <c r="FH100" s="179" t="e">
        <f t="shared" si="413"/>
        <v>#N/A</v>
      </c>
      <c r="FI100" s="179" t="e">
        <f t="shared" si="414"/>
        <v>#N/A</v>
      </c>
      <c r="FJ100" s="179" t="e">
        <f t="shared" si="415"/>
        <v>#N/A</v>
      </c>
      <c r="FK100" s="179" t="e">
        <f t="shared" si="416"/>
        <v>#N/A</v>
      </c>
      <c r="FL100" s="179" t="e">
        <f t="shared" si="417"/>
        <v>#N/A</v>
      </c>
      <c r="FM100" s="179" t="e">
        <f t="shared" si="418"/>
        <v>#N/A</v>
      </c>
      <c r="FN100" s="179" t="e">
        <f t="shared" si="419"/>
        <v>#N/A</v>
      </c>
      <c r="FO100" s="179" t="e">
        <f t="shared" si="420"/>
        <v>#N/A</v>
      </c>
      <c r="FP100" s="179" t="e">
        <f t="shared" si="421"/>
        <v>#N/A</v>
      </c>
      <c r="FQ100" s="179" t="e">
        <f t="shared" si="422"/>
        <v>#N/A</v>
      </c>
      <c r="FR100" s="179" t="e">
        <f t="shared" si="423"/>
        <v>#N/A</v>
      </c>
      <c r="FS100" s="179" t="e">
        <f t="shared" si="424"/>
        <v>#N/A</v>
      </c>
      <c r="FT100" s="179" t="e">
        <f t="shared" si="425"/>
        <v>#N/A</v>
      </c>
      <c r="FU100" s="179" t="e">
        <f t="shared" si="426"/>
        <v>#N/A</v>
      </c>
      <c r="FV100" s="179" t="e">
        <f t="shared" si="427"/>
        <v>#N/A</v>
      </c>
      <c r="FW100" s="179" t="e">
        <f t="shared" si="428"/>
        <v>#N/A</v>
      </c>
      <c r="FX100" s="179" t="e">
        <f t="shared" si="429"/>
        <v>#N/A</v>
      </c>
      <c r="FY100" s="179" t="e">
        <f t="shared" si="430"/>
        <v>#N/A</v>
      </c>
      <c r="FZ100" s="179" t="e">
        <f t="shared" si="431"/>
        <v>#N/A</v>
      </c>
      <c r="GA100" s="179" t="e">
        <f t="shared" si="432"/>
        <v>#N/A</v>
      </c>
      <c r="GB100" s="179" t="e">
        <f t="shared" si="433"/>
        <v>#N/A</v>
      </c>
      <c r="GC100" s="179" t="e">
        <f t="shared" si="434"/>
        <v>#N/A</v>
      </c>
      <c r="GD100" s="179" t="e">
        <f t="shared" si="435"/>
        <v>#N/A</v>
      </c>
      <c r="GE100" s="179" t="e">
        <f t="shared" si="436"/>
        <v>#N/A</v>
      </c>
      <c r="GF100" s="179" t="e">
        <f t="shared" si="437"/>
        <v>#N/A</v>
      </c>
      <c r="GG100" s="179" t="e">
        <f t="shared" si="438"/>
        <v>#N/A</v>
      </c>
      <c r="GH100" s="179" t="e">
        <f t="shared" si="439"/>
        <v>#N/A</v>
      </c>
      <c r="GI100" s="179" t="e">
        <f t="shared" si="440"/>
        <v>#N/A</v>
      </c>
      <c r="GJ100" s="179" t="e">
        <f t="shared" si="441"/>
        <v>#N/A</v>
      </c>
      <c r="GK100" s="179" t="e">
        <f t="shared" si="442"/>
        <v>#N/A</v>
      </c>
      <c r="GL100" s="179" t="e">
        <f t="shared" si="443"/>
        <v>#N/A</v>
      </c>
      <c r="GM100" s="179" t="e">
        <f t="shared" si="444"/>
        <v>#N/A</v>
      </c>
      <c r="GN100" s="179" t="e">
        <f t="shared" si="445"/>
        <v>#N/A</v>
      </c>
      <c r="GO100" s="179" t="e">
        <f t="shared" si="446"/>
        <v>#N/A</v>
      </c>
      <c r="GP100" s="179" t="e">
        <f t="shared" si="447"/>
        <v>#N/A</v>
      </c>
      <c r="GQ100" s="179" t="e">
        <f t="shared" si="448"/>
        <v>#N/A</v>
      </c>
      <c r="GR100" s="179" t="e">
        <f t="shared" si="449"/>
        <v>#N/A</v>
      </c>
      <c r="GS100" s="179" t="e">
        <f t="shared" si="450"/>
        <v>#N/A</v>
      </c>
      <c r="GT100" s="179" t="e">
        <f t="shared" si="451"/>
        <v>#N/A</v>
      </c>
      <c r="GU100" s="179" t="e">
        <f t="shared" si="452"/>
        <v>#N/A</v>
      </c>
      <c r="GV100" s="179" t="e">
        <f t="shared" si="453"/>
        <v>#N/A</v>
      </c>
      <c r="GW100" s="179" t="e">
        <f t="shared" si="454"/>
        <v>#N/A</v>
      </c>
      <c r="GX100" s="179" t="e">
        <f t="shared" si="455"/>
        <v>#N/A</v>
      </c>
      <c r="GY100" s="179" t="e">
        <f t="shared" si="456"/>
        <v>#N/A</v>
      </c>
      <c r="GZ100" s="179" t="e">
        <f t="shared" si="457"/>
        <v>#N/A</v>
      </c>
      <c r="HA100" s="179" t="e">
        <f t="shared" si="458"/>
        <v>#N/A</v>
      </c>
      <c r="HB100" s="179" t="e">
        <f t="shared" si="459"/>
        <v>#N/A</v>
      </c>
      <c r="HC100" s="179" t="e">
        <f t="shared" si="460"/>
        <v>#N/A</v>
      </c>
      <c r="HD100" s="179" t="e">
        <f t="shared" si="461"/>
        <v>#N/A</v>
      </c>
      <c r="HE100" s="179" t="e">
        <f t="shared" si="462"/>
        <v>#N/A</v>
      </c>
      <c r="HF100" s="179" t="e">
        <f t="shared" si="463"/>
        <v>#N/A</v>
      </c>
      <c r="HG100" s="179" t="e">
        <f t="shared" si="464"/>
        <v>#N/A</v>
      </c>
      <c r="HH100" s="179" t="e">
        <f t="shared" si="465"/>
        <v>#N/A</v>
      </c>
      <c r="HI100" s="179" t="e">
        <f t="shared" si="466"/>
        <v>#N/A</v>
      </c>
      <c r="HJ100" s="179" t="e">
        <f t="shared" si="467"/>
        <v>#N/A</v>
      </c>
      <c r="HK100" s="179" t="e">
        <f t="shared" si="468"/>
        <v>#N/A</v>
      </c>
      <c r="HL100" s="179" t="e">
        <f t="shared" si="469"/>
        <v>#N/A</v>
      </c>
      <c r="HM100" s="179" t="e">
        <f t="shared" si="470"/>
        <v>#N/A</v>
      </c>
      <c r="HN100" s="179" t="e">
        <f t="shared" si="471"/>
        <v>#N/A</v>
      </c>
      <c r="HO100" s="179" t="e">
        <f t="shared" si="472"/>
        <v>#N/A</v>
      </c>
    </row>
    <row r="101" spans="1:223" hidden="1" x14ac:dyDescent="0.25">
      <c r="A101" s="4">
        <v>98</v>
      </c>
      <c r="B101" s="103"/>
      <c r="C101" s="103"/>
      <c r="D101" s="103"/>
      <c r="E101" s="38" t="str">
        <f t="shared" si="361"/>
        <v/>
      </c>
      <c r="F101" s="38" t="str">
        <f t="shared" si="362"/>
        <v/>
      </c>
      <c r="G101" s="81" t="str">
        <f t="shared" si="363"/>
        <v/>
      </c>
      <c r="H101" s="24"/>
      <c r="I101" s="61"/>
      <c r="J101" s="82" t="str">
        <f>IF(AND(B101&gt;0,C101&gt;0,D101&gt;0,NOT(ISBLANK(H101))),(D101-B101)*VLOOKUP(H101,VLookups!$A$2:$B$8,2,FALSE),"")</f>
        <v/>
      </c>
      <c r="K101" s="83" t="str">
        <f t="shared" si="364"/>
        <v/>
      </c>
      <c r="L101" s="103"/>
      <c r="M101" s="34" t="str">
        <f>IF(AND(L101&gt;0,C101&gt;0,J101&gt;0,NOT(ISBLANK(H101))),ABS(VLOOKUP($L$1,VLookups!$A$38:$B$39,2,FALSE)-_xlfn.NORM.DIST(L101,G101,J101,TRUE)),"")</f>
        <v/>
      </c>
      <c r="N101" s="102" t="str">
        <f>IF(AND($B101&gt;0,$C101&gt;0,$D101&gt;0,NOT(ISBLANK($H101))),_xlfn.NORM.INV(ABS(VLOOKUP($L$1,VLookups!$A$38:$B$39,2,FALSE)-N$3),$G101,$J101),"")</f>
        <v/>
      </c>
      <c r="O101" s="101" t="str">
        <f>IF(AND($B101&gt;0,$C101&gt;0,$D101&gt;0,NOT(ISBLANK($H101))),_xlfn.NORM.INV(ABS(VLOOKUP($L$1,VLookups!$A$38:$B$39,2,FALSE)-O$3),$G101,$J101),"")</f>
        <v/>
      </c>
      <c r="P101" s="102" t="str">
        <f>IF(AND($B101&gt;0,$C101&gt;0,$D101&gt;0,NOT(ISBLANK($H101))),_xlfn.NORM.INV(ABS(VLOOKUP($L$1,VLookups!$A$38:$B$39,2,FALSE)-P$3),$G101,$J101),"")</f>
        <v/>
      </c>
      <c r="Q101" s="101" t="str">
        <f>IF(AND($B101&gt;0,$C101&gt;0,$D101&gt;0,NOT(ISBLANK($H101))),_xlfn.NORM.INV(ABS(VLOOKUP($L$1,VLookups!$A$38:$B$39,2,FALSE)-Q$3),$G101,$J101),"")</f>
        <v/>
      </c>
      <c r="R101" s="102" t="str">
        <f>IF(AND($B101&gt;0,$C101&gt;0,$D101&gt;0,NOT(ISBLANK($H101))),_xlfn.NORM.INV(ABS(VLOOKUP($L$1,VLookups!$A$38:$B$39,2,FALSE)-R$3),$G101,$J101),"")</f>
        <v/>
      </c>
      <c r="S101" s="101" t="str">
        <f>IF(AND($B101&gt;0,$C101&gt;0,$D101&gt;0,NOT(ISBLANK($H101))),_xlfn.NORM.INV(ABS(VLOOKUP($L$1,VLookups!$A$38:$B$39,2,FALSE)-S$3),$G101,$J101),"")</f>
        <v/>
      </c>
      <c r="T101" s="5"/>
      <c r="U101" s="178" t="str">
        <f t="shared" si="365"/>
        <v/>
      </c>
      <c r="V101" s="52" t="str">
        <f t="shared" si="487"/>
        <v/>
      </c>
      <c r="W101" s="52" t="str">
        <f t="shared" si="487"/>
        <v/>
      </c>
      <c r="X101" s="52" t="str">
        <f t="shared" si="487"/>
        <v/>
      </c>
      <c r="Y101" s="52" t="str">
        <f t="shared" si="487"/>
        <v/>
      </c>
      <c r="Z101" s="52" t="str">
        <f t="shared" si="487"/>
        <v/>
      </c>
      <c r="AA101" s="52" t="str">
        <f t="shared" si="487"/>
        <v/>
      </c>
      <c r="AB101" s="52" t="str">
        <f t="shared" si="487"/>
        <v/>
      </c>
      <c r="AC101" s="52" t="str">
        <f t="shared" si="487"/>
        <v/>
      </c>
      <c r="AD101" s="52" t="str">
        <f t="shared" si="487"/>
        <v/>
      </c>
      <c r="AE101" s="52" t="str">
        <f t="shared" si="487"/>
        <v/>
      </c>
      <c r="AF101" s="52" t="str">
        <f t="shared" si="487"/>
        <v/>
      </c>
      <c r="AG101" s="52" t="str">
        <f t="shared" si="487"/>
        <v/>
      </c>
      <c r="AH101" s="52" t="str">
        <f t="shared" si="487"/>
        <v/>
      </c>
      <c r="AI101" s="52" t="str">
        <f t="shared" si="487"/>
        <v/>
      </c>
      <c r="AJ101" s="52" t="str">
        <f t="shared" si="487"/>
        <v/>
      </c>
      <c r="AK101" s="52" t="str">
        <f t="shared" si="487"/>
        <v/>
      </c>
      <c r="AL101" s="52" t="str">
        <f t="shared" si="487"/>
        <v/>
      </c>
      <c r="AM101" s="52" t="str">
        <f t="shared" si="487"/>
        <v/>
      </c>
      <c r="AN101" s="52" t="str">
        <f t="shared" si="487"/>
        <v/>
      </c>
      <c r="AO101" s="52" t="str">
        <f t="shared" si="487"/>
        <v/>
      </c>
      <c r="AP101" s="52" t="str">
        <f t="shared" si="367"/>
        <v/>
      </c>
      <c r="AQ101" s="52" t="str">
        <f t="shared" ref="AQ101:DB103" si="492">IF(ISNONTEXT($U101),AP101+$U101,"")</f>
        <v/>
      </c>
      <c r="AR101" s="52" t="str">
        <f t="shared" si="492"/>
        <v/>
      </c>
      <c r="AS101" s="52" t="str">
        <f t="shared" si="492"/>
        <v/>
      </c>
      <c r="AT101" s="52" t="str">
        <f t="shared" si="492"/>
        <v/>
      </c>
      <c r="AU101" s="52" t="str">
        <f t="shared" si="492"/>
        <v/>
      </c>
      <c r="AV101" s="52" t="str">
        <f t="shared" si="492"/>
        <v/>
      </c>
      <c r="AW101" s="52" t="str">
        <f t="shared" si="492"/>
        <v/>
      </c>
      <c r="AX101" s="52" t="str">
        <f t="shared" si="492"/>
        <v/>
      </c>
      <c r="AY101" s="52" t="str">
        <f t="shared" si="492"/>
        <v/>
      </c>
      <c r="AZ101" s="52" t="str">
        <f t="shared" si="492"/>
        <v/>
      </c>
      <c r="BA101" s="52" t="str">
        <f t="shared" si="492"/>
        <v/>
      </c>
      <c r="BB101" s="52" t="str">
        <f t="shared" si="492"/>
        <v/>
      </c>
      <c r="BC101" s="52" t="str">
        <f t="shared" si="492"/>
        <v/>
      </c>
      <c r="BD101" s="52" t="str">
        <f t="shared" si="492"/>
        <v/>
      </c>
      <c r="BE101" s="52" t="str">
        <f t="shared" si="492"/>
        <v/>
      </c>
      <c r="BF101" s="52" t="str">
        <f t="shared" si="492"/>
        <v/>
      </c>
      <c r="BG101" s="52" t="str">
        <f t="shared" si="492"/>
        <v/>
      </c>
      <c r="BH101" s="52" t="str">
        <f t="shared" si="492"/>
        <v/>
      </c>
      <c r="BI101" s="52" t="str">
        <f t="shared" si="492"/>
        <v/>
      </c>
      <c r="BJ101" s="52" t="str">
        <f t="shared" si="492"/>
        <v/>
      </c>
      <c r="BK101" s="52" t="str">
        <f t="shared" si="492"/>
        <v/>
      </c>
      <c r="BL101" s="52" t="str">
        <f t="shared" si="492"/>
        <v/>
      </c>
      <c r="BM101" s="52" t="str">
        <f t="shared" si="492"/>
        <v/>
      </c>
      <c r="BN101" s="52" t="str">
        <f t="shared" si="492"/>
        <v/>
      </c>
      <c r="BO101" s="52" t="str">
        <f t="shared" si="492"/>
        <v/>
      </c>
      <c r="BP101" s="52" t="str">
        <f t="shared" si="492"/>
        <v/>
      </c>
      <c r="BQ101" s="52" t="str">
        <f t="shared" si="492"/>
        <v/>
      </c>
      <c r="BR101" s="52" t="str">
        <f t="shared" si="492"/>
        <v/>
      </c>
      <c r="BS101" s="52" t="str">
        <f t="shared" si="492"/>
        <v/>
      </c>
      <c r="BT101" s="52" t="str">
        <f t="shared" si="492"/>
        <v/>
      </c>
      <c r="BU101" s="52" t="str">
        <f t="shared" si="492"/>
        <v/>
      </c>
      <c r="BV101" s="52" t="str">
        <f t="shared" si="492"/>
        <v/>
      </c>
      <c r="BW101" s="52" t="str">
        <f t="shared" si="492"/>
        <v/>
      </c>
      <c r="BX101" s="52" t="str">
        <f t="shared" si="492"/>
        <v/>
      </c>
      <c r="BY101" s="52" t="str">
        <f t="shared" si="492"/>
        <v/>
      </c>
      <c r="BZ101" s="52" t="str">
        <f t="shared" si="492"/>
        <v/>
      </c>
      <c r="CA101" s="52" t="str">
        <f t="shared" si="492"/>
        <v/>
      </c>
      <c r="CB101" s="52" t="str">
        <f t="shared" si="492"/>
        <v/>
      </c>
      <c r="CC101" s="52" t="str">
        <f t="shared" si="492"/>
        <v/>
      </c>
      <c r="CD101" s="52" t="str">
        <f t="shared" si="492"/>
        <v/>
      </c>
      <c r="CE101" s="52" t="str">
        <f t="shared" si="492"/>
        <v/>
      </c>
      <c r="CF101" s="52" t="str">
        <f t="shared" si="492"/>
        <v/>
      </c>
      <c r="CG101" s="52" t="str">
        <f t="shared" si="492"/>
        <v/>
      </c>
      <c r="CH101" s="52" t="str">
        <f t="shared" si="492"/>
        <v/>
      </c>
      <c r="CI101" s="52" t="str">
        <f t="shared" si="492"/>
        <v/>
      </c>
      <c r="CJ101" s="52" t="str">
        <f t="shared" si="492"/>
        <v/>
      </c>
      <c r="CK101" s="52" t="str">
        <f t="shared" si="492"/>
        <v/>
      </c>
      <c r="CL101" s="52" t="str">
        <f t="shared" si="492"/>
        <v/>
      </c>
      <c r="CM101" s="52" t="str">
        <f t="shared" si="492"/>
        <v/>
      </c>
      <c r="CN101" s="52" t="str">
        <f t="shared" si="492"/>
        <v/>
      </c>
      <c r="CO101" s="52" t="str">
        <f t="shared" si="492"/>
        <v/>
      </c>
      <c r="CP101" s="52" t="str">
        <f t="shared" si="492"/>
        <v/>
      </c>
      <c r="CQ101" s="52" t="str">
        <f t="shared" si="492"/>
        <v/>
      </c>
      <c r="CR101" s="52" t="str">
        <f t="shared" si="492"/>
        <v/>
      </c>
      <c r="CS101" s="52" t="str">
        <f t="shared" si="492"/>
        <v/>
      </c>
      <c r="CT101" s="52" t="str">
        <f t="shared" si="492"/>
        <v/>
      </c>
      <c r="CU101" s="52" t="str">
        <f t="shared" si="492"/>
        <v/>
      </c>
      <c r="CV101" s="52" t="str">
        <f t="shared" si="492"/>
        <v/>
      </c>
      <c r="CW101" s="52" t="str">
        <f t="shared" si="492"/>
        <v/>
      </c>
      <c r="CX101" s="52" t="str">
        <f t="shared" si="492"/>
        <v/>
      </c>
      <c r="CY101" s="52" t="str">
        <f t="shared" si="492"/>
        <v/>
      </c>
      <c r="CZ101" s="52" t="str">
        <f t="shared" si="492"/>
        <v/>
      </c>
      <c r="DA101" s="52" t="str">
        <f t="shared" si="492"/>
        <v/>
      </c>
      <c r="DB101" s="52" t="str">
        <f t="shared" si="492"/>
        <v/>
      </c>
      <c r="DC101" s="52" t="str">
        <f t="shared" si="491"/>
        <v/>
      </c>
      <c r="DD101" s="52" t="str">
        <f t="shared" si="491"/>
        <v/>
      </c>
      <c r="DE101" s="52" t="str">
        <f t="shared" si="491"/>
        <v/>
      </c>
      <c r="DF101" s="52" t="str">
        <f t="shared" si="491"/>
        <v/>
      </c>
      <c r="DG101" s="52" t="str">
        <f t="shared" si="491"/>
        <v/>
      </c>
      <c r="DH101" s="52" t="str">
        <f t="shared" si="491"/>
        <v/>
      </c>
      <c r="DI101" s="52" t="str">
        <f t="shared" si="491"/>
        <v/>
      </c>
      <c r="DJ101" s="52" t="str">
        <f t="shared" si="491"/>
        <v/>
      </c>
      <c r="DK101" s="52" t="str">
        <f t="shared" si="491"/>
        <v/>
      </c>
      <c r="DL101" s="52" t="str">
        <f t="shared" si="491"/>
        <v/>
      </c>
      <c r="DM101" s="52" t="str">
        <f t="shared" si="491"/>
        <v/>
      </c>
      <c r="DN101" s="52" t="str">
        <f t="shared" si="491"/>
        <v/>
      </c>
      <c r="DO101" s="52" t="str">
        <f t="shared" si="491"/>
        <v/>
      </c>
      <c r="DP101" s="52" t="str">
        <f t="shared" si="491"/>
        <v/>
      </c>
      <c r="DQ101" s="52" t="str">
        <f t="shared" si="491"/>
        <v/>
      </c>
      <c r="DR101" s="52" t="str">
        <f t="shared" si="491"/>
        <v/>
      </c>
      <c r="DS101" s="179" t="e">
        <f t="shared" si="372"/>
        <v>#N/A</v>
      </c>
      <c r="DT101" s="179" t="e">
        <f t="shared" si="373"/>
        <v>#N/A</v>
      </c>
      <c r="DU101" s="179" t="e">
        <f t="shared" si="374"/>
        <v>#N/A</v>
      </c>
      <c r="DV101" s="179" t="e">
        <f t="shared" si="375"/>
        <v>#N/A</v>
      </c>
      <c r="DW101" s="179" t="e">
        <f t="shared" si="376"/>
        <v>#N/A</v>
      </c>
      <c r="DX101" s="179" t="e">
        <f t="shared" si="377"/>
        <v>#N/A</v>
      </c>
      <c r="DY101" s="179" t="e">
        <f t="shared" si="378"/>
        <v>#N/A</v>
      </c>
      <c r="DZ101" s="179" t="e">
        <f t="shared" si="379"/>
        <v>#N/A</v>
      </c>
      <c r="EA101" s="179" t="e">
        <f t="shared" si="380"/>
        <v>#N/A</v>
      </c>
      <c r="EB101" s="179" t="e">
        <f t="shared" si="381"/>
        <v>#N/A</v>
      </c>
      <c r="EC101" s="179" t="e">
        <f t="shared" si="382"/>
        <v>#N/A</v>
      </c>
      <c r="ED101" s="179" t="e">
        <f t="shared" si="383"/>
        <v>#N/A</v>
      </c>
      <c r="EE101" s="179" t="e">
        <f t="shared" si="384"/>
        <v>#N/A</v>
      </c>
      <c r="EF101" s="179" t="e">
        <f t="shared" si="385"/>
        <v>#N/A</v>
      </c>
      <c r="EG101" s="179" t="e">
        <f t="shared" si="386"/>
        <v>#N/A</v>
      </c>
      <c r="EH101" s="179" t="e">
        <f t="shared" si="387"/>
        <v>#N/A</v>
      </c>
      <c r="EI101" s="179" t="e">
        <f t="shared" si="388"/>
        <v>#N/A</v>
      </c>
      <c r="EJ101" s="179" t="e">
        <f t="shared" si="389"/>
        <v>#N/A</v>
      </c>
      <c r="EK101" s="179" t="e">
        <f t="shared" si="390"/>
        <v>#N/A</v>
      </c>
      <c r="EL101" s="179" t="e">
        <f t="shared" si="391"/>
        <v>#N/A</v>
      </c>
      <c r="EM101" s="179" t="e">
        <f t="shared" si="392"/>
        <v>#N/A</v>
      </c>
      <c r="EN101" s="179" t="e">
        <f t="shared" si="393"/>
        <v>#N/A</v>
      </c>
      <c r="EO101" s="179" t="e">
        <f t="shared" si="394"/>
        <v>#N/A</v>
      </c>
      <c r="EP101" s="179" t="e">
        <f t="shared" si="395"/>
        <v>#N/A</v>
      </c>
      <c r="EQ101" s="179" t="e">
        <f t="shared" si="396"/>
        <v>#N/A</v>
      </c>
      <c r="ER101" s="179" t="e">
        <f t="shared" si="397"/>
        <v>#N/A</v>
      </c>
      <c r="ES101" s="179" t="e">
        <f t="shared" si="398"/>
        <v>#N/A</v>
      </c>
      <c r="ET101" s="179" t="e">
        <f t="shared" si="399"/>
        <v>#N/A</v>
      </c>
      <c r="EU101" s="179" t="e">
        <f t="shared" si="400"/>
        <v>#N/A</v>
      </c>
      <c r="EV101" s="179" t="e">
        <f t="shared" si="401"/>
        <v>#N/A</v>
      </c>
      <c r="EW101" s="179" t="e">
        <f t="shared" si="402"/>
        <v>#N/A</v>
      </c>
      <c r="EX101" s="179" t="e">
        <f t="shared" si="403"/>
        <v>#N/A</v>
      </c>
      <c r="EY101" s="179" t="e">
        <f t="shared" si="404"/>
        <v>#N/A</v>
      </c>
      <c r="EZ101" s="179" t="e">
        <f t="shared" si="405"/>
        <v>#N/A</v>
      </c>
      <c r="FA101" s="179" t="e">
        <f t="shared" si="406"/>
        <v>#N/A</v>
      </c>
      <c r="FB101" s="179" t="e">
        <f t="shared" si="407"/>
        <v>#N/A</v>
      </c>
      <c r="FC101" s="179" t="e">
        <f t="shared" si="408"/>
        <v>#N/A</v>
      </c>
      <c r="FD101" s="179" t="e">
        <f t="shared" si="409"/>
        <v>#N/A</v>
      </c>
      <c r="FE101" s="179" t="e">
        <f t="shared" si="410"/>
        <v>#N/A</v>
      </c>
      <c r="FF101" s="179" t="e">
        <f t="shared" si="411"/>
        <v>#N/A</v>
      </c>
      <c r="FG101" s="179" t="e">
        <f t="shared" si="412"/>
        <v>#N/A</v>
      </c>
      <c r="FH101" s="179" t="e">
        <f t="shared" si="413"/>
        <v>#N/A</v>
      </c>
      <c r="FI101" s="179" t="e">
        <f t="shared" si="414"/>
        <v>#N/A</v>
      </c>
      <c r="FJ101" s="179" t="e">
        <f t="shared" si="415"/>
        <v>#N/A</v>
      </c>
      <c r="FK101" s="179" t="e">
        <f t="shared" si="416"/>
        <v>#N/A</v>
      </c>
      <c r="FL101" s="179" t="e">
        <f t="shared" si="417"/>
        <v>#N/A</v>
      </c>
      <c r="FM101" s="179" t="e">
        <f t="shared" si="418"/>
        <v>#N/A</v>
      </c>
      <c r="FN101" s="179" t="e">
        <f t="shared" si="419"/>
        <v>#N/A</v>
      </c>
      <c r="FO101" s="179" t="e">
        <f t="shared" si="420"/>
        <v>#N/A</v>
      </c>
      <c r="FP101" s="179" t="e">
        <f t="shared" si="421"/>
        <v>#N/A</v>
      </c>
      <c r="FQ101" s="179" t="e">
        <f t="shared" si="422"/>
        <v>#N/A</v>
      </c>
      <c r="FR101" s="179" t="e">
        <f t="shared" si="423"/>
        <v>#N/A</v>
      </c>
      <c r="FS101" s="179" t="e">
        <f t="shared" si="424"/>
        <v>#N/A</v>
      </c>
      <c r="FT101" s="179" t="e">
        <f t="shared" si="425"/>
        <v>#N/A</v>
      </c>
      <c r="FU101" s="179" t="e">
        <f t="shared" si="426"/>
        <v>#N/A</v>
      </c>
      <c r="FV101" s="179" t="e">
        <f t="shared" si="427"/>
        <v>#N/A</v>
      </c>
      <c r="FW101" s="179" t="e">
        <f t="shared" si="428"/>
        <v>#N/A</v>
      </c>
      <c r="FX101" s="179" t="e">
        <f t="shared" si="429"/>
        <v>#N/A</v>
      </c>
      <c r="FY101" s="179" t="e">
        <f t="shared" si="430"/>
        <v>#N/A</v>
      </c>
      <c r="FZ101" s="179" t="e">
        <f t="shared" si="431"/>
        <v>#N/A</v>
      </c>
      <c r="GA101" s="179" t="e">
        <f t="shared" si="432"/>
        <v>#N/A</v>
      </c>
      <c r="GB101" s="179" t="e">
        <f t="shared" si="433"/>
        <v>#N/A</v>
      </c>
      <c r="GC101" s="179" t="e">
        <f t="shared" si="434"/>
        <v>#N/A</v>
      </c>
      <c r="GD101" s="179" t="e">
        <f t="shared" si="435"/>
        <v>#N/A</v>
      </c>
      <c r="GE101" s="179" t="e">
        <f t="shared" si="436"/>
        <v>#N/A</v>
      </c>
      <c r="GF101" s="179" t="e">
        <f t="shared" si="437"/>
        <v>#N/A</v>
      </c>
      <c r="GG101" s="179" t="e">
        <f t="shared" si="438"/>
        <v>#N/A</v>
      </c>
      <c r="GH101" s="179" t="e">
        <f t="shared" si="439"/>
        <v>#N/A</v>
      </c>
      <c r="GI101" s="179" t="e">
        <f t="shared" si="440"/>
        <v>#N/A</v>
      </c>
      <c r="GJ101" s="179" t="e">
        <f t="shared" si="441"/>
        <v>#N/A</v>
      </c>
      <c r="GK101" s="179" t="e">
        <f t="shared" si="442"/>
        <v>#N/A</v>
      </c>
      <c r="GL101" s="179" t="e">
        <f t="shared" si="443"/>
        <v>#N/A</v>
      </c>
      <c r="GM101" s="179" t="e">
        <f t="shared" si="444"/>
        <v>#N/A</v>
      </c>
      <c r="GN101" s="179" t="e">
        <f t="shared" si="445"/>
        <v>#N/A</v>
      </c>
      <c r="GO101" s="179" t="e">
        <f t="shared" si="446"/>
        <v>#N/A</v>
      </c>
      <c r="GP101" s="179" t="e">
        <f t="shared" si="447"/>
        <v>#N/A</v>
      </c>
      <c r="GQ101" s="179" t="e">
        <f t="shared" si="448"/>
        <v>#N/A</v>
      </c>
      <c r="GR101" s="179" t="e">
        <f t="shared" si="449"/>
        <v>#N/A</v>
      </c>
      <c r="GS101" s="179" t="e">
        <f t="shared" si="450"/>
        <v>#N/A</v>
      </c>
      <c r="GT101" s="179" t="e">
        <f t="shared" si="451"/>
        <v>#N/A</v>
      </c>
      <c r="GU101" s="179" t="e">
        <f t="shared" si="452"/>
        <v>#N/A</v>
      </c>
      <c r="GV101" s="179" t="e">
        <f t="shared" si="453"/>
        <v>#N/A</v>
      </c>
      <c r="GW101" s="179" t="e">
        <f t="shared" si="454"/>
        <v>#N/A</v>
      </c>
      <c r="GX101" s="179" t="e">
        <f t="shared" si="455"/>
        <v>#N/A</v>
      </c>
      <c r="GY101" s="179" t="e">
        <f t="shared" si="456"/>
        <v>#N/A</v>
      </c>
      <c r="GZ101" s="179" t="e">
        <f t="shared" si="457"/>
        <v>#N/A</v>
      </c>
      <c r="HA101" s="179" t="e">
        <f t="shared" si="458"/>
        <v>#N/A</v>
      </c>
      <c r="HB101" s="179" t="e">
        <f t="shared" si="459"/>
        <v>#N/A</v>
      </c>
      <c r="HC101" s="179" t="e">
        <f t="shared" si="460"/>
        <v>#N/A</v>
      </c>
      <c r="HD101" s="179" t="e">
        <f t="shared" si="461"/>
        <v>#N/A</v>
      </c>
      <c r="HE101" s="179" t="e">
        <f t="shared" si="462"/>
        <v>#N/A</v>
      </c>
      <c r="HF101" s="179" t="e">
        <f t="shared" si="463"/>
        <v>#N/A</v>
      </c>
      <c r="HG101" s="179" t="e">
        <f t="shared" si="464"/>
        <v>#N/A</v>
      </c>
      <c r="HH101" s="179" t="e">
        <f t="shared" si="465"/>
        <v>#N/A</v>
      </c>
      <c r="HI101" s="179" t="e">
        <f t="shared" si="466"/>
        <v>#N/A</v>
      </c>
      <c r="HJ101" s="179" t="e">
        <f t="shared" si="467"/>
        <v>#N/A</v>
      </c>
      <c r="HK101" s="179" t="e">
        <f t="shared" si="468"/>
        <v>#N/A</v>
      </c>
      <c r="HL101" s="179" t="e">
        <f t="shared" si="469"/>
        <v>#N/A</v>
      </c>
      <c r="HM101" s="179" t="e">
        <f t="shared" si="470"/>
        <v>#N/A</v>
      </c>
      <c r="HN101" s="179" t="e">
        <f t="shared" si="471"/>
        <v>#N/A</v>
      </c>
      <c r="HO101" s="179" t="e">
        <f t="shared" si="472"/>
        <v>#N/A</v>
      </c>
    </row>
    <row r="102" spans="1:223" hidden="1" x14ac:dyDescent="0.25">
      <c r="A102" s="4">
        <v>99</v>
      </c>
      <c r="B102" s="103"/>
      <c r="C102" s="103"/>
      <c r="D102" s="103"/>
      <c r="E102" s="38" t="str">
        <f t="shared" si="361"/>
        <v/>
      </c>
      <c r="F102" s="38" t="str">
        <f t="shared" si="362"/>
        <v/>
      </c>
      <c r="G102" s="81" t="str">
        <f t="shared" si="363"/>
        <v/>
      </c>
      <c r="H102" s="24"/>
      <c r="I102" s="61"/>
      <c r="J102" s="82" t="str">
        <f>IF(AND(B102&gt;0,C102&gt;0,D102&gt;0,NOT(ISBLANK(H102))),(D102-B102)*VLOOKUP(H102,VLookups!$A$2:$B$8,2,FALSE),"")</f>
        <v/>
      </c>
      <c r="K102" s="83" t="str">
        <f t="shared" si="364"/>
        <v/>
      </c>
      <c r="L102" s="103"/>
      <c r="M102" s="34" t="str">
        <f>IF(AND(L102&gt;0,C102&gt;0,J102&gt;0,NOT(ISBLANK(H102))),ABS(VLOOKUP($L$1,VLookups!$A$38:$B$39,2,FALSE)-_xlfn.NORM.DIST(L102,G102,J102,TRUE)),"")</f>
        <v/>
      </c>
      <c r="N102" s="102" t="str">
        <f>IF(AND($B102&gt;0,$C102&gt;0,$D102&gt;0,NOT(ISBLANK($H102))),_xlfn.NORM.INV(ABS(VLOOKUP($L$1,VLookups!$A$38:$B$39,2,FALSE)-N$3),$G102,$J102),"")</f>
        <v/>
      </c>
      <c r="O102" s="101" t="str">
        <f>IF(AND($B102&gt;0,$C102&gt;0,$D102&gt;0,NOT(ISBLANK($H102))),_xlfn.NORM.INV(ABS(VLOOKUP($L$1,VLookups!$A$38:$B$39,2,FALSE)-O$3),$G102,$J102),"")</f>
        <v/>
      </c>
      <c r="P102" s="102" t="str">
        <f>IF(AND($B102&gt;0,$C102&gt;0,$D102&gt;0,NOT(ISBLANK($H102))),_xlfn.NORM.INV(ABS(VLOOKUP($L$1,VLookups!$A$38:$B$39,2,FALSE)-P$3),$G102,$J102),"")</f>
        <v/>
      </c>
      <c r="Q102" s="101" t="str">
        <f>IF(AND($B102&gt;0,$C102&gt;0,$D102&gt;0,NOT(ISBLANK($H102))),_xlfn.NORM.INV(ABS(VLOOKUP($L$1,VLookups!$A$38:$B$39,2,FALSE)-Q$3),$G102,$J102),"")</f>
        <v/>
      </c>
      <c r="R102" s="102" t="str">
        <f>IF(AND($B102&gt;0,$C102&gt;0,$D102&gt;0,NOT(ISBLANK($H102))),_xlfn.NORM.INV(ABS(VLOOKUP($L$1,VLookups!$A$38:$B$39,2,FALSE)-R$3),$G102,$J102),"")</f>
        <v/>
      </c>
      <c r="S102" s="101" t="str">
        <f>IF(AND($B102&gt;0,$C102&gt;0,$D102&gt;0,NOT(ISBLANK($H102))),_xlfn.NORM.INV(ABS(VLOOKUP($L$1,VLookups!$A$38:$B$39,2,FALSE)-S$3),$G102,$J102),"")</f>
        <v/>
      </c>
      <c r="T102" s="5"/>
      <c r="U102" s="178" t="str">
        <f t="shared" si="365"/>
        <v/>
      </c>
      <c r="V102" s="52" t="str">
        <f t="shared" si="487"/>
        <v/>
      </c>
      <c r="W102" s="52" t="str">
        <f t="shared" si="487"/>
        <v/>
      </c>
      <c r="X102" s="52" t="str">
        <f t="shared" si="487"/>
        <v/>
      </c>
      <c r="Y102" s="52" t="str">
        <f t="shared" si="487"/>
        <v/>
      </c>
      <c r="Z102" s="52" t="str">
        <f t="shared" si="487"/>
        <v/>
      </c>
      <c r="AA102" s="52" t="str">
        <f t="shared" si="487"/>
        <v/>
      </c>
      <c r="AB102" s="52" t="str">
        <f t="shared" si="487"/>
        <v/>
      </c>
      <c r="AC102" s="52" t="str">
        <f t="shared" si="487"/>
        <v/>
      </c>
      <c r="AD102" s="52" t="str">
        <f t="shared" si="487"/>
        <v/>
      </c>
      <c r="AE102" s="52" t="str">
        <f t="shared" si="487"/>
        <v/>
      </c>
      <c r="AF102" s="52" t="str">
        <f t="shared" si="487"/>
        <v/>
      </c>
      <c r="AG102" s="52" t="str">
        <f t="shared" si="487"/>
        <v/>
      </c>
      <c r="AH102" s="52" t="str">
        <f t="shared" si="487"/>
        <v/>
      </c>
      <c r="AI102" s="52" t="str">
        <f t="shared" si="487"/>
        <v/>
      </c>
      <c r="AJ102" s="52" t="str">
        <f t="shared" si="487"/>
        <v/>
      </c>
      <c r="AK102" s="52" t="str">
        <f t="shared" si="487"/>
        <v/>
      </c>
      <c r="AL102" s="52" t="str">
        <f t="shared" si="487"/>
        <v/>
      </c>
      <c r="AM102" s="52" t="str">
        <f t="shared" si="487"/>
        <v/>
      </c>
      <c r="AN102" s="52" t="str">
        <f t="shared" si="487"/>
        <v/>
      </c>
      <c r="AO102" s="52" t="str">
        <f t="shared" si="487"/>
        <v/>
      </c>
      <c r="AP102" s="52" t="str">
        <f t="shared" si="367"/>
        <v/>
      </c>
      <c r="AQ102" s="52" t="str">
        <f t="shared" si="492"/>
        <v/>
      </c>
      <c r="AR102" s="52" t="str">
        <f t="shared" si="492"/>
        <v/>
      </c>
      <c r="AS102" s="52" t="str">
        <f t="shared" si="492"/>
        <v/>
      </c>
      <c r="AT102" s="52" t="str">
        <f t="shared" si="492"/>
        <v/>
      </c>
      <c r="AU102" s="52" t="str">
        <f t="shared" si="492"/>
        <v/>
      </c>
      <c r="AV102" s="52" t="str">
        <f t="shared" si="492"/>
        <v/>
      </c>
      <c r="AW102" s="52" t="str">
        <f t="shared" si="492"/>
        <v/>
      </c>
      <c r="AX102" s="52" t="str">
        <f t="shared" si="492"/>
        <v/>
      </c>
      <c r="AY102" s="52" t="str">
        <f t="shared" si="492"/>
        <v/>
      </c>
      <c r="AZ102" s="52" t="str">
        <f t="shared" si="492"/>
        <v/>
      </c>
      <c r="BA102" s="52" t="str">
        <f t="shared" si="492"/>
        <v/>
      </c>
      <c r="BB102" s="52" t="str">
        <f t="shared" si="492"/>
        <v/>
      </c>
      <c r="BC102" s="52" t="str">
        <f t="shared" si="492"/>
        <v/>
      </c>
      <c r="BD102" s="52" t="str">
        <f t="shared" si="492"/>
        <v/>
      </c>
      <c r="BE102" s="52" t="str">
        <f t="shared" si="492"/>
        <v/>
      </c>
      <c r="BF102" s="52" t="str">
        <f t="shared" si="492"/>
        <v/>
      </c>
      <c r="BG102" s="52" t="str">
        <f t="shared" si="492"/>
        <v/>
      </c>
      <c r="BH102" s="52" t="str">
        <f t="shared" si="492"/>
        <v/>
      </c>
      <c r="BI102" s="52" t="str">
        <f t="shared" si="492"/>
        <v/>
      </c>
      <c r="BJ102" s="52" t="str">
        <f t="shared" si="492"/>
        <v/>
      </c>
      <c r="BK102" s="52" t="str">
        <f t="shared" si="492"/>
        <v/>
      </c>
      <c r="BL102" s="52" t="str">
        <f t="shared" si="492"/>
        <v/>
      </c>
      <c r="BM102" s="52" t="str">
        <f t="shared" si="492"/>
        <v/>
      </c>
      <c r="BN102" s="52" t="str">
        <f t="shared" si="492"/>
        <v/>
      </c>
      <c r="BO102" s="52" t="str">
        <f t="shared" si="492"/>
        <v/>
      </c>
      <c r="BP102" s="52" t="str">
        <f t="shared" si="492"/>
        <v/>
      </c>
      <c r="BQ102" s="52" t="str">
        <f t="shared" si="492"/>
        <v/>
      </c>
      <c r="BR102" s="52" t="str">
        <f t="shared" si="492"/>
        <v/>
      </c>
      <c r="BS102" s="52" t="str">
        <f t="shared" si="492"/>
        <v/>
      </c>
      <c r="BT102" s="52" t="str">
        <f t="shared" si="492"/>
        <v/>
      </c>
      <c r="BU102" s="52" t="str">
        <f t="shared" si="492"/>
        <v/>
      </c>
      <c r="BV102" s="52" t="str">
        <f t="shared" si="492"/>
        <v/>
      </c>
      <c r="BW102" s="52" t="str">
        <f t="shared" si="492"/>
        <v/>
      </c>
      <c r="BX102" s="52" t="str">
        <f t="shared" si="492"/>
        <v/>
      </c>
      <c r="BY102" s="52" t="str">
        <f t="shared" si="492"/>
        <v/>
      </c>
      <c r="BZ102" s="52" t="str">
        <f t="shared" si="492"/>
        <v/>
      </c>
      <c r="CA102" s="52" t="str">
        <f t="shared" si="492"/>
        <v/>
      </c>
      <c r="CB102" s="52" t="str">
        <f t="shared" si="492"/>
        <v/>
      </c>
      <c r="CC102" s="52" t="str">
        <f t="shared" si="492"/>
        <v/>
      </c>
      <c r="CD102" s="52" t="str">
        <f t="shared" si="492"/>
        <v/>
      </c>
      <c r="CE102" s="52" t="str">
        <f t="shared" si="492"/>
        <v/>
      </c>
      <c r="CF102" s="52" t="str">
        <f t="shared" si="492"/>
        <v/>
      </c>
      <c r="CG102" s="52" t="str">
        <f t="shared" si="492"/>
        <v/>
      </c>
      <c r="CH102" s="52" t="str">
        <f t="shared" si="492"/>
        <v/>
      </c>
      <c r="CI102" s="52" t="str">
        <f t="shared" si="492"/>
        <v/>
      </c>
      <c r="CJ102" s="52" t="str">
        <f t="shared" si="492"/>
        <v/>
      </c>
      <c r="CK102" s="52" t="str">
        <f t="shared" si="492"/>
        <v/>
      </c>
      <c r="CL102" s="52" t="str">
        <f t="shared" si="492"/>
        <v/>
      </c>
      <c r="CM102" s="52" t="str">
        <f t="shared" si="492"/>
        <v/>
      </c>
      <c r="CN102" s="52" t="str">
        <f t="shared" si="492"/>
        <v/>
      </c>
      <c r="CO102" s="52" t="str">
        <f t="shared" si="492"/>
        <v/>
      </c>
      <c r="CP102" s="52" t="str">
        <f t="shared" si="492"/>
        <v/>
      </c>
      <c r="CQ102" s="52" t="str">
        <f t="shared" si="492"/>
        <v/>
      </c>
      <c r="CR102" s="52" t="str">
        <f t="shared" si="492"/>
        <v/>
      </c>
      <c r="CS102" s="52" t="str">
        <f t="shared" si="492"/>
        <v/>
      </c>
      <c r="CT102" s="52" t="str">
        <f t="shared" si="492"/>
        <v/>
      </c>
      <c r="CU102" s="52" t="str">
        <f t="shared" si="492"/>
        <v/>
      </c>
      <c r="CV102" s="52" t="str">
        <f t="shared" si="492"/>
        <v/>
      </c>
      <c r="CW102" s="52" t="str">
        <f t="shared" si="492"/>
        <v/>
      </c>
      <c r="CX102" s="52" t="str">
        <f t="shared" si="492"/>
        <v/>
      </c>
      <c r="CY102" s="52" t="str">
        <f t="shared" si="492"/>
        <v/>
      </c>
      <c r="CZ102" s="52" t="str">
        <f t="shared" si="492"/>
        <v/>
      </c>
      <c r="DA102" s="52" t="str">
        <f t="shared" si="492"/>
        <v/>
      </c>
      <c r="DB102" s="52" t="str">
        <f t="shared" si="492"/>
        <v/>
      </c>
      <c r="DC102" s="52" t="str">
        <f t="shared" si="491"/>
        <v/>
      </c>
      <c r="DD102" s="52" t="str">
        <f t="shared" si="491"/>
        <v/>
      </c>
      <c r="DE102" s="52" t="str">
        <f t="shared" si="491"/>
        <v/>
      </c>
      <c r="DF102" s="52" t="str">
        <f t="shared" si="491"/>
        <v/>
      </c>
      <c r="DG102" s="52" t="str">
        <f t="shared" si="491"/>
        <v/>
      </c>
      <c r="DH102" s="52" t="str">
        <f t="shared" si="491"/>
        <v/>
      </c>
      <c r="DI102" s="52" t="str">
        <f t="shared" si="491"/>
        <v/>
      </c>
      <c r="DJ102" s="52" t="str">
        <f t="shared" si="491"/>
        <v/>
      </c>
      <c r="DK102" s="52" t="str">
        <f t="shared" si="491"/>
        <v/>
      </c>
      <c r="DL102" s="52" t="str">
        <f t="shared" si="491"/>
        <v/>
      </c>
      <c r="DM102" s="52" t="str">
        <f t="shared" si="491"/>
        <v/>
      </c>
      <c r="DN102" s="52" t="str">
        <f t="shared" si="491"/>
        <v/>
      </c>
      <c r="DO102" s="52" t="str">
        <f t="shared" si="491"/>
        <v/>
      </c>
      <c r="DP102" s="52" t="str">
        <f t="shared" si="491"/>
        <v/>
      </c>
      <c r="DQ102" s="52" t="str">
        <f t="shared" si="491"/>
        <v/>
      </c>
      <c r="DR102" s="52" t="str">
        <f t="shared" si="491"/>
        <v/>
      </c>
      <c r="DS102" s="179" t="e">
        <f t="shared" si="372"/>
        <v>#N/A</v>
      </c>
      <c r="DT102" s="179" t="e">
        <f t="shared" si="373"/>
        <v>#N/A</v>
      </c>
      <c r="DU102" s="179" t="e">
        <f t="shared" si="374"/>
        <v>#N/A</v>
      </c>
      <c r="DV102" s="179" t="e">
        <f t="shared" si="375"/>
        <v>#N/A</v>
      </c>
      <c r="DW102" s="179" t="e">
        <f t="shared" si="376"/>
        <v>#N/A</v>
      </c>
      <c r="DX102" s="179" t="e">
        <f t="shared" si="377"/>
        <v>#N/A</v>
      </c>
      <c r="DY102" s="179" t="e">
        <f t="shared" si="378"/>
        <v>#N/A</v>
      </c>
      <c r="DZ102" s="179" t="e">
        <f t="shared" si="379"/>
        <v>#N/A</v>
      </c>
      <c r="EA102" s="179" t="e">
        <f t="shared" si="380"/>
        <v>#N/A</v>
      </c>
      <c r="EB102" s="179" t="e">
        <f t="shared" si="381"/>
        <v>#N/A</v>
      </c>
      <c r="EC102" s="179" t="e">
        <f t="shared" si="382"/>
        <v>#N/A</v>
      </c>
      <c r="ED102" s="179" t="e">
        <f t="shared" si="383"/>
        <v>#N/A</v>
      </c>
      <c r="EE102" s="179" t="e">
        <f t="shared" si="384"/>
        <v>#N/A</v>
      </c>
      <c r="EF102" s="179" t="e">
        <f t="shared" si="385"/>
        <v>#N/A</v>
      </c>
      <c r="EG102" s="179" t="e">
        <f t="shared" si="386"/>
        <v>#N/A</v>
      </c>
      <c r="EH102" s="179" t="e">
        <f t="shared" si="387"/>
        <v>#N/A</v>
      </c>
      <c r="EI102" s="179" t="e">
        <f t="shared" si="388"/>
        <v>#N/A</v>
      </c>
      <c r="EJ102" s="179" t="e">
        <f t="shared" si="389"/>
        <v>#N/A</v>
      </c>
      <c r="EK102" s="179" t="e">
        <f t="shared" si="390"/>
        <v>#N/A</v>
      </c>
      <c r="EL102" s="179" t="e">
        <f t="shared" si="391"/>
        <v>#N/A</v>
      </c>
      <c r="EM102" s="179" t="e">
        <f t="shared" si="392"/>
        <v>#N/A</v>
      </c>
      <c r="EN102" s="179" t="e">
        <f t="shared" si="393"/>
        <v>#N/A</v>
      </c>
      <c r="EO102" s="179" t="e">
        <f t="shared" si="394"/>
        <v>#N/A</v>
      </c>
      <c r="EP102" s="179" t="e">
        <f t="shared" si="395"/>
        <v>#N/A</v>
      </c>
      <c r="EQ102" s="179" t="e">
        <f t="shared" si="396"/>
        <v>#N/A</v>
      </c>
      <c r="ER102" s="179" t="e">
        <f t="shared" si="397"/>
        <v>#N/A</v>
      </c>
      <c r="ES102" s="179" t="e">
        <f t="shared" si="398"/>
        <v>#N/A</v>
      </c>
      <c r="ET102" s="179" t="e">
        <f t="shared" si="399"/>
        <v>#N/A</v>
      </c>
      <c r="EU102" s="179" t="e">
        <f t="shared" si="400"/>
        <v>#N/A</v>
      </c>
      <c r="EV102" s="179" t="e">
        <f t="shared" si="401"/>
        <v>#N/A</v>
      </c>
      <c r="EW102" s="179" t="e">
        <f t="shared" si="402"/>
        <v>#N/A</v>
      </c>
      <c r="EX102" s="179" t="e">
        <f t="shared" si="403"/>
        <v>#N/A</v>
      </c>
      <c r="EY102" s="179" t="e">
        <f t="shared" si="404"/>
        <v>#N/A</v>
      </c>
      <c r="EZ102" s="179" t="e">
        <f t="shared" si="405"/>
        <v>#N/A</v>
      </c>
      <c r="FA102" s="179" t="e">
        <f t="shared" si="406"/>
        <v>#N/A</v>
      </c>
      <c r="FB102" s="179" t="e">
        <f t="shared" si="407"/>
        <v>#N/A</v>
      </c>
      <c r="FC102" s="179" t="e">
        <f t="shared" si="408"/>
        <v>#N/A</v>
      </c>
      <c r="FD102" s="179" t="e">
        <f t="shared" si="409"/>
        <v>#N/A</v>
      </c>
      <c r="FE102" s="179" t="e">
        <f t="shared" si="410"/>
        <v>#N/A</v>
      </c>
      <c r="FF102" s="179" t="e">
        <f t="shared" si="411"/>
        <v>#N/A</v>
      </c>
      <c r="FG102" s="179" t="e">
        <f t="shared" si="412"/>
        <v>#N/A</v>
      </c>
      <c r="FH102" s="179" t="e">
        <f t="shared" si="413"/>
        <v>#N/A</v>
      </c>
      <c r="FI102" s="179" t="e">
        <f t="shared" si="414"/>
        <v>#N/A</v>
      </c>
      <c r="FJ102" s="179" t="e">
        <f t="shared" si="415"/>
        <v>#N/A</v>
      </c>
      <c r="FK102" s="179" t="e">
        <f t="shared" si="416"/>
        <v>#N/A</v>
      </c>
      <c r="FL102" s="179" t="e">
        <f t="shared" si="417"/>
        <v>#N/A</v>
      </c>
      <c r="FM102" s="179" t="e">
        <f t="shared" si="418"/>
        <v>#N/A</v>
      </c>
      <c r="FN102" s="179" t="e">
        <f t="shared" si="419"/>
        <v>#N/A</v>
      </c>
      <c r="FO102" s="179" t="e">
        <f t="shared" si="420"/>
        <v>#N/A</v>
      </c>
      <c r="FP102" s="179" t="e">
        <f t="shared" si="421"/>
        <v>#N/A</v>
      </c>
      <c r="FQ102" s="179" t="e">
        <f t="shared" si="422"/>
        <v>#N/A</v>
      </c>
      <c r="FR102" s="179" t="e">
        <f t="shared" si="423"/>
        <v>#N/A</v>
      </c>
      <c r="FS102" s="179" t="e">
        <f t="shared" si="424"/>
        <v>#N/A</v>
      </c>
      <c r="FT102" s="179" t="e">
        <f t="shared" si="425"/>
        <v>#N/A</v>
      </c>
      <c r="FU102" s="179" t="e">
        <f t="shared" si="426"/>
        <v>#N/A</v>
      </c>
      <c r="FV102" s="179" t="e">
        <f t="shared" si="427"/>
        <v>#N/A</v>
      </c>
      <c r="FW102" s="179" t="e">
        <f t="shared" si="428"/>
        <v>#N/A</v>
      </c>
      <c r="FX102" s="179" t="e">
        <f t="shared" si="429"/>
        <v>#N/A</v>
      </c>
      <c r="FY102" s="179" t="e">
        <f t="shared" si="430"/>
        <v>#N/A</v>
      </c>
      <c r="FZ102" s="179" t="e">
        <f t="shared" si="431"/>
        <v>#N/A</v>
      </c>
      <c r="GA102" s="179" t="e">
        <f t="shared" si="432"/>
        <v>#N/A</v>
      </c>
      <c r="GB102" s="179" t="e">
        <f t="shared" si="433"/>
        <v>#N/A</v>
      </c>
      <c r="GC102" s="179" t="e">
        <f t="shared" si="434"/>
        <v>#N/A</v>
      </c>
      <c r="GD102" s="179" t="e">
        <f t="shared" si="435"/>
        <v>#N/A</v>
      </c>
      <c r="GE102" s="179" t="e">
        <f t="shared" si="436"/>
        <v>#N/A</v>
      </c>
      <c r="GF102" s="179" t="e">
        <f t="shared" si="437"/>
        <v>#N/A</v>
      </c>
      <c r="GG102" s="179" t="e">
        <f t="shared" si="438"/>
        <v>#N/A</v>
      </c>
      <c r="GH102" s="179" t="e">
        <f t="shared" si="439"/>
        <v>#N/A</v>
      </c>
      <c r="GI102" s="179" t="e">
        <f t="shared" si="440"/>
        <v>#N/A</v>
      </c>
      <c r="GJ102" s="179" t="e">
        <f t="shared" si="441"/>
        <v>#N/A</v>
      </c>
      <c r="GK102" s="179" t="e">
        <f t="shared" si="442"/>
        <v>#N/A</v>
      </c>
      <c r="GL102" s="179" t="e">
        <f t="shared" si="443"/>
        <v>#N/A</v>
      </c>
      <c r="GM102" s="179" t="e">
        <f t="shared" si="444"/>
        <v>#N/A</v>
      </c>
      <c r="GN102" s="179" t="e">
        <f t="shared" si="445"/>
        <v>#N/A</v>
      </c>
      <c r="GO102" s="179" t="e">
        <f t="shared" si="446"/>
        <v>#N/A</v>
      </c>
      <c r="GP102" s="179" t="e">
        <f t="shared" si="447"/>
        <v>#N/A</v>
      </c>
      <c r="GQ102" s="179" t="e">
        <f t="shared" si="448"/>
        <v>#N/A</v>
      </c>
      <c r="GR102" s="179" t="e">
        <f t="shared" si="449"/>
        <v>#N/A</v>
      </c>
      <c r="GS102" s="179" t="e">
        <f t="shared" si="450"/>
        <v>#N/A</v>
      </c>
      <c r="GT102" s="179" t="e">
        <f t="shared" si="451"/>
        <v>#N/A</v>
      </c>
      <c r="GU102" s="179" t="e">
        <f t="shared" si="452"/>
        <v>#N/A</v>
      </c>
      <c r="GV102" s="179" t="e">
        <f t="shared" si="453"/>
        <v>#N/A</v>
      </c>
      <c r="GW102" s="179" t="e">
        <f t="shared" si="454"/>
        <v>#N/A</v>
      </c>
      <c r="GX102" s="179" t="e">
        <f t="shared" si="455"/>
        <v>#N/A</v>
      </c>
      <c r="GY102" s="179" t="e">
        <f t="shared" si="456"/>
        <v>#N/A</v>
      </c>
      <c r="GZ102" s="179" t="e">
        <f t="shared" si="457"/>
        <v>#N/A</v>
      </c>
      <c r="HA102" s="179" t="e">
        <f t="shared" si="458"/>
        <v>#N/A</v>
      </c>
      <c r="HB102" s="179" t="e">
        <f t="shared" si="459"/>
        <v>#N/A</v>
      </c>
      <c r="HC102" s="179" t="e">
        <f t="shared" si="460"/>
        <v>#N/A</v>
      </c>
      <c r="HD102" s="179" t="e">
        <f t="shared" si="461"/>
        <v>#N/A</v>
      </c>
      <c r="HE102" s="179" t="e">
        <f t="shared" si="462"/>
        <v>#N/A</v>
      </c>
      <c r="HF102" s="179" t="e">
        <f t="shared" si="463"/>
        <v>#N/A</v>
      </c>
      <c r="HG102" s="179" t="e">
        <f t="shared" si="464"/>
        <v>#N/A</v>
      </c>
      <c r="HH102" s="179" t="e">
        <f t="shared" si="465"/>
        <v>#N/A</v>
      </c>
      <c r="HI102" s="179" t="e">
        <f t="shared" si="466"/>
        <v>#N/A</v>
      </c>
      <c r="HJ102" s="179" t="e">
        <f t="shared" si="467"/>
        <v>#N/A</v>
      </c>
      <c r="HK102" s="179" t="e">
        <f t="shared" si="468"/>
        <v>#N/A</v>
      </c>
      <c r="HL102" s="179" t="e">
        <f t="shared" si="469"/>
        <v>#N/A</v>
      </c>
      <c r="HM102" s="179" t="e">
        <f t="shared" si="470"/>
        <v>#N/A</v>
      </c>
      <c r="HN102" s="179" t="e">
        <f t="shared" si="471"/>
        <v>#N/A</v>
      </c>
      <c r="HO102" s="179" t="e">
        <f t="shared" si="472"/>
        <v>#N/A</v>
      </c>
    </row>
    <row r="103" spans="1:223" hidden="1" x14ac:dyDescent="0.25">
      <c r="A103" s="4">
        <v>100</v>
      </c>
      <c r="B103" s="103"/>
      <c r="C103" s="103"/>
      <c r="D103" s="103"/>
      <c r="E103" s="38" t="str">
        <f t="shared" si="361"/>
        <v/>
      </c>
      <c r="F103" s="38" t="str">
        <f t="shared" si="362"/>
        <v/>
      </c>
      <c r="G103" s="81" t="str">
        <f t="shared" si="363"/>
        <v/>
      </c>
      <c r="H103" s="24"/>
      <c r="I103" s="61"/>
      <c r="J103" s="82" t="str">
        <f>IF(AND(B103&gt;0,C103&gt;0,D103&gt;0,NOT(ISBLANK(H103))),(D103-B103)*VLOOKUP(H103,VLookups!$A$2:$B$8,2,FALSE),"")</f>
        <v/>
      </c>
      <c r="K103" s="83" t="str">
        <f t="shared" si="364"/>
        <v/>
      </c>
      <c r="L103" s="103"/>
      <c r="M103" s="34" t="str">
        <f>IF(AND(L103&gt;0,C103&gt;0,J103&gt;0,NOT(ISBLANK(H103))),ABS(VLOOKUP($L$1,VLookups!$A$38:$B$39,2,FALSE)-_xlfn.NORM.DIST(L103,G103,J103,TRUE)),"")</f>
        <v/>
      </c>
      <c r="N103" s="102" t="str">
        <f>IF(AND($B103&gt;0,$C103&gt;0,$D103&gt;0,NOT(ISBLANK($H103))),_xlfn.NORM.INV(ABS(VLOOKUP($L$1,VLookups!$A$38:$B$39,2,FALSE)-N$3),$G103,$J103),"")</f>
        <v/>
      </c>
      <c r="O103" s="101" t="str">
        <f>IF(AND($B103&gt;0,$C103&gt;0,$D103&gt;0,NOT(ISBLANK($H103))),_xlfn.NORM.INV(ABS(VLOOKUP($L$1,VLookups!$A$38:$B$39,2,FALSE)-O$3),$G103,$J103),"")</f>
        <v/>
      </c>
      <c r="P103" s="102" t="str">
        <f>IF(AND($B103&gt;0,$C103&gt;0,$D103&gt;0,NOT(ISBLANK($H103))),_xlfn.NORM.INV(ABS(VLOOKUP($L$1,VLookups!$A$38:$B$39,2,FALSE)-P$3),$G103,$J103),"")</f>
        <v/>
      </c>
      <c r="Q103" s="101" t="str">
        <f>IF(AND($B103&gt;0,$C103&gt;0,$D103&gt;0,NOT(ISBLANK($H103))),_xlfn.NORM.INV(ABS(VLOOKUP($L$1,VLookups!$A$38:$B$39,2,FALSE)-Q$3),$G103,$J103),"")</f>
        <v/>
      </c>
      <c r="R103" s="102" t="str">
        <f>IF(AND($B103&gt;0,$C103&gt;0,$D103&gt;0,NOT(ISBLANK($H103))),_xlfn.NORM.INV(ABS(VLOOKUP($L$1,VLookups!$A$38:$B$39,2,FALSE)-R$3),$G103,$J103),"")</f>
        <v/>
      </c>
      <c r="S103" s="101" t="str">
        <f>IF(AND($B103&gt;0,$C103&gt;0,$D103&gt;0,NOT(ISBLANK($H103))),_xlfn.NORM.INV(ABS(VLOOKUP($L$1,VLookups!$A$38:$B$39,2,FALSE)-S$3),$G103,$J103),"")</f>
        <v/>
      </c>
      <c r="T103" s="5"/>
      <c r="U103" s="178" t="str">
        <f t="shared" si="365"/>
        <v/>
      </c>
      <c r="V103" s="52" t="str">
        <f t="shared" si="487"/>
        <v/>
      </c>
      <c r="W103" s="52" t="str">
        <f t="shared" si="487"/>
        <v/>
      </c>
      <c r="X103" s="52" t="str">
        <f t="shared" si="487"/>
        <v/>
      </c>
      <c r="Y103" s="52" t="str">
        <f t="shared" si="487"/>
        <v/>
      </c>
      <c r="Z103" s="52" t="str">
        <f t="shared" si="487"/>
        <v/>
      </c>
      <c r="AA103" s="52" t="str">
        <f t="shared" si="487"/>
        <v/>
      </c>
      <c r="AB103" s="52" t="str">
        <f t="shared" si="487"/>
        <v/>
      </c>
      <c r="AC103" s="52" t="str">
        <f t="shared" si="487"/>
        <v/>
      </c>
      <c r="AD103" s="52" t="str">
        <f t="shared" si="487"/>
        <v/>
      </c>
      <c r="AE103" s="52" t="str">
        <f t="shared" si="487"/>
        <v/>
      </c>
      <c r="AF103" s="52" t="str">
        <f t="shared" si="487"/>
        <v/>
      </c>
      <c r="AG103" s="52" t="str">
        <f t="shared" si="487"/>
        <v/>
      </c>
      <c r="AH103" s="52" t="str">
        <f t="shared" si="487"/>
        <v/>
      </c>
      <c r="AI103" s="52" t="str">
        <f t="shared" si="487"/>
        <v/>
      </c>
      <c r="AJ103" s="52" t="str">
        <f t="shared" si="487"/>
        <v/>
      </c>
      <c r="AK103" s="52" t="str">
        <f t="shared" si="487"/>
        <v/>
      </c>
      <c r="AL103" s="52" t="str">
        <f t="shared" si="487"/>
        <v/>
      </c>
      <c r="AM103" s="52" t="str">
        <f t="shared" si="487"/>
        <v/>
      </c>
      <c r="AN103" s="52" t="str">
        <f t="shared" si="487"/>
        <v/>
      </c>
      <c r="AO103" s="52" t="str">
        <f t="shared" si="487"/>
        <v/>
      </c>
      <c r="AP103" s="52" t="str">
        <f t="shared" si="367"/>
        <v/>
      </c>
      <c r="AQ103" s="52" t="str">
        <f t="shared" si="492"/>
        <v/>
      </c>
      <c r="AR103" s="52" t="str">
        <f t="shared" si="492"/>
        <v/>
      </c>
      <c r="AS103" s="52" t="str">
        <f t="shared" si="492"/>
        <v/>
      </c>
      <c r="AT103" s="52" t="str">
        <f t="shared" si="492"/>
        <v/>
      </c>
      <c r="AU103" s="52" t="str">
        <f t="shared" si="492"/>
        <v/>
      </c>
      <c r="AV103" s="52" t="str">
        <f t="shared" si="492"/>
        <v/>
      </c>
      <c r="AW103" s="52" t="str">
        <f t="shared" si="492"/>
        <v/>
      </c>
      <c r="AX103" s="52" t="str">
        <f t="shared" si="492"/>
        <v/>
      </c>
      <c r="AY103" s="52" t="str">
        <f t="shared" si="492"/>
        <v/>
      </c>
      <c r="AZ103" s="52" t="str">
        <f t="shared" si="492"/>
        <v/>
      </c>
      <c r="BA103" s="52" t="str">
        <f t="shared" si="492"/>
        <v/>
      </c>
      <c r="BB103" s="52" t="str">
        <f t="shared" si="492"/>
        <v/>
      </c>
      <c r="BC103" s="52" t="str">
        <f t="shared" si="492"/>
        <v/>
      </c>
      <c r="BD103" s="52" t="str">
        <f t="shared" si="492"/>
        <v/>
      </c>
      <c r="BE103" s="52" t="str">
        <f t="shared" si="492"/>
        <v/>
      </c>
      <c r="BF103" s="52" t="str">
        <f t="shared" si="492"/>
        <v/>
      </c>
      <c r="BG103" s="52" t="str">
        <f t="shared" si="492"/>
        <v/>
      </c>
      <c r="BH103" s="52" t="str">
        <f t="shared" si="492"/>
        <v/>
      </c>
      <c r="BI103" s="52" t="str">
        <f t="shared" si="492"/>
        <v/>
      </c>
      <c r="BJ103" s="52" t="str">
        <f t="shared" si="492"/>
        <v/>
      </c>
      <c r="BK103" s="52" t="str">
        <f t="shared" si="492"/>
        <v/>
      </c>
      <c r="BL103" s="52" t="str">
        <f t="shared" si="492"/>
        <v/>
      </c>
      <c r="BM103" s="52" t="str">
        <f t="shared" si="492"/>
        <v/>
      </c>
      <c r="BN103" s="52" t="str">
        <f t="shared" si="492"/>
        <v/>
      </c>
      <c r="BO103" s="52" t="str">
        <f t="shared" si="492"/>
        <v/>
      </c>
      <c r="BP103" s="52" t="str">
        <f t="shared" si="492"/>
        <v/>
      </c>
      <c r="BQ103" s="52" t="str">
        <f t="shared" si="492"/>
        <v/>
      </c>
      <c r="BR103" s="52" t="str">
        <f t="shared" si="492"/>
        <v/>
      </c>
      <c r="BS103" s="52" t="str">
        <f t="shared" si="492"/>
        <v/>
      </c>
      <c r="BT103" s="52" t="str">
        <f t="shared" si="492"/>
        <v/>
      </c>
      <c r="BU103" s="52" t="str">
        <f t="shared" si="492"/>
        <v/>
      </c>
      <c r="BV103" s="52" t="str">
        <f t="shared" si="492"/>
        <v/>
      </c>
      <c r="BW103" s="52" t="str">
        <f t="shared" si="492"/>
        <v/>
      </c>
      <c r="BX103" s="52" t="str">
        <f t="shared" si="492"/>
        <v/>
      </c>
      <c r="BY103" s="52" t="str">
        <f t="shared" si="492"/>
        <v/>
      </c>
      <c r="BZ103" s="52" t="str">
        <f t="shared" si="492"/>
        <v/>
      </c>
      <c r="CA103" s="52" t="str">
        <f t="shared" si="492"/>
        <v/>
      </c>
      <c r="CB103" s="52" t="str">
        <f t="shared" si="492"/>
        <v/>
      </c>
      <c r="CC103" s="52" t="str">
        <f t="shared" si="492"/>
        <v/>
      </c>
      <c r="CD103" s="52" t="str">
        <f t="shared" si="492"/>
        <v/>
      </c>
      <c r="CE103" s="52" t="str">
        <f t="shared" si="492"/>
        <v/>
      </c>
      <c r="CF103" s="52" t="str">
        <f t="shared" si="492"/>
        <v/>
      </c>
      <c r="CG103" s="52" t="str">
        <f t="shared" si="492"/>
        <v/>
      </c>
      <c r="CH103" s="52" t="str">
        <f t="shared" si="492"/>
        <v/>
      </c>
      <c r="CI103" s="52" t="str">
        <f t="shared" si="492"/>
        <v/>
      </c>
      <c r="CJ103" s="52" t="str">
        <f t="shared" si="492"/>
        <v/>
      </c>
      <c r="CK103" s="52" t="str">
        <f t="shared" si="492"/>
        <v/>
      </c>
      <c r="CL103" s="52" t="str">
        <f t="shared" si="492"/>
        <v/>
      </c>
      <c r="CM103" s="52" t="str">
        <f t="shared" si="492"/>
        <v/>
      </c>
      <c r="CN103" s="52" t="str">
        <f t="shared" si="492"/>
        <v/>
      </c>
      <c r="CO103" s="52" t="str">
        <f t="shared" si="492"/>
        <v/>
      </c>
      <c r="CP103" s="52" t="str">
        <f t="shared" si="492"/>
        <v/>
      </c>
      <c r="CQ103" s="52" t="str">
        <f t="shared" si="492"/>
        <v/>
      </c>
      <c r="CR103" s="52" t="str">
        <f t="shared" si="492"/>
        <v/>
      </c>
      <c r="CS103" s="52" t="str">
        <f t="shared" si="492"/>
        <v/>
      </c>
      <c r="CT103" s="52" t="str">
        <f t="shared" si="492"/>
        <v/>
      </c>
      <c r="CU103" s="52" t="str">
        <f t="shared" si="492"/>
        <v/>
      </c>
      <c r="CV103" s="52" t="str">
        <f t="shared" si="492"/>
        <v/>
      </c>
      <c r="CW103" s="52" t="str">
        <f t="shared" si="492"/>
        <v/>
      </c>
      <c r="CX103" s="52" t="str">
        <f t="shared" si="492"/>
        <v/>
      </c>
      <c r="CY103" s="52" t="str">
        <f t="shared" si="492"/>
        <v/>
      </c>
      <c r="CZ103" s="52" t="str">
        <f t="shared" si="492"/>
        <v/>
      </c>
      <c r="DA103" s="52" t="str">
        <f t="shared" si="492"/>
        <v/>
      </c>
      <c r="DB103" s="52" t="str">
        <f t="shared" si="492"/>
        <v/>
      </c>
      <c r="DC103" s="52" t="str">
        <f t="shared" si="491"/>
        <v/>
      </c>
      <c r="DD103" s="52" t="str">
        <f t="shared" si="491"/>
        <v/>
      </c>
      <c r="DE103" s="52" t="str">
        <f t="shared" si="491"/>
        <v/>
      </c>
      <c r="DF103" s="52" t="str">
        <f t="shared" si="491"/>
        <v/>
      </c>
      <c r="DG103" s="52" t="str">
        <f t="shared" si="491"/>
        <v/>
      </c>
      <c r="DH103" s="52" t="str">
        <f t="shared" si="491"/>
        <v/>
      </c>
      <c r="DI103" s="52" t="str">
        <f t="shared" si="491"/>
        <v/>
      </c>
      <c r="DJ103" s="52" t="str">
        <f t="shared" si="491"/>
        <v/>
      </c>
      <c r="DK103" s="52" t="str">
        <f t="shared" si="491"/>
        <v/>
      </c>
      <c r="DL103" s="52" t="str">
        <f t="shared" si="491"/>
        <v/>
      </c>
      <c r="DM103" s="52" t="str">
        <f t="shared" si="491"/>
        <v/>
      </c>
      <c r="DN103" s="52" t="str">
        <f t="shared" si="491"/>
        <v/>
      </c>
      <c r="DO103" s="52" t="str">
        <f t="shared" si="491"/>
        <v/>
      </c>
      <c r="DP103" s="52" t="str">
        <f t="shared" si="491"/>
        <v/>
      </c>
      <c r="DQ103" s="52" t="str">
        <f t="shared" si="491"/>
        <v/>
      </c>
      <c r="DR103" s="52" t="str">
        <f t="shared" si="491"/>
        <v/>
      </c>
      <c r="DS103" s="179" t="e">
        <f t="shared" si="372"/>
        <v>#N/A</v>
      </c>
      <c r="DT103" s="179" t="e">
        <f t="shared" si="373"/>
        <v>#N/A</v>
      </c>
      <c r="DU103" s="179" t="e">
        <f t="shared" si="374"/>
        <v>#N/A</v>
      </c>
      <c r="DV103" s="179" t="e">
        <f t="shared" si="375"/>
        <v>#N/A</v>
      </c>
      <c r="DW103" s="179" t="e">
        <f t="shared" si="376"/>
        <v>#N/A</v>
      </c>
      <c r="DX103" s="179" t="e">
        <f t="shared" si="377"/>
        <v>#N/A</v>
      </c>
      <c r="DY103" s="179" t="e">
        <f t="shared" si="378"/>
        <v>#N/A</v>
      </c>
      <c r="DZ103" s="179" t="e">
        <f t="shared" si="379"/>
        <v>#N/A</v>
      </c>
      <c r="EA103" s="179" t="e">
        <f t="shared" si="380"/>
        <v>#N/A</v>
      </c>
      <c r="EB103" s="179" t="e">
        <f t="shared" si="381"/>
        <v>#N/A</v>
      </c>
      <c r="EC103" s="179" t="e">
        <f t="shared" si="382"/>
        <v>#N/A</v>
      </c>
      <c r="ED103" s="179" t="e">
        <f t="shared" si="383"/>
        <v>#N/A</v>
      </c>
      <c r="EE103" s="179" t="e">
        <f t="shared" si="384"/>
        <v>#N/A</v>
      </c>
      <c r="EF103" s="179" t="e">
        <f t="shared" si="385"/>
        <v>#N/A</v>
      </c>
      <c r="EG103" s="179" t="e">
        <f t="shared" si="386"/>
        <v>#N/A</v>
      </c>
      <c r="EH103" s="179" t="e">
        <f t="shared" si="387"/>
        <v>#N/A</v>
      </c>
      <c r="EI103" s="179" t="e">
        <f t="shared" si="388"/>
        <v>#N/A</v>
      </c>
      <c r="EJ103" s="179" t="e">
        <f t="shared" si="389"/>
        <v>#N/A</v>
      </c>
      <c r="EK103" s="179" t="e">
        <f t="shared" si="390"/>
        <v>#N/A</v>
      </c>
      <c r="EL103" s="179" t="e">
        <f t="shared" si="391"/>
        <v>#N/A</v>
      </c>
      <c r="EM103" s="179" t="e">
        <f t="shared" si="392"/>
        <v>#N/A</v>
      </c>
      <c r="EN103" s="179" t="e">
        <f t="shared" si="393"/>
        <v>#N/A</v>
      </c>
      <c r="EO103" s="179" t="e">
        <f t="shared" si="394"/>
        <v>#N/A</v>
      </c>
      <c r="EP103" s="179" t="e">
        <f t="shared" si="395"/>
        <v>#N/A</v>
      </c>
      <c r="EQ103" s="179" t="e">
        <f t="shared" si="396"/>
        <v>#N/A</v>
      </c>
      <c r="ER103" s="179" t="e">
        <f t="shared" si="397"/>
        <v>#N/A</v>
      </c>
      <c r="ES103" s="179" t="e">
        <f t="shared" si="398"/>
        <v>#N/A</v>
      </c>
      <c r="ET103" s="179" t="e">
        <f t="shared" si="399"/>
        <v>#N/A</v>
      </c>
      <c r="EU103" s="179" t="e">
        <f t="shared" si="400"/>
        <v>#N/A</v>
      </c>
      <c r="EV103" s="179" t="e">
        <f t="shared" si="401"/>
        <v>#N/A</v>
      </c>
      <c r="EW103" s="179" t="e">
        <f t="shared" si="402"/>
        <v>#N/A</v>
      </c>
      <c r="EX103" s="179" t="e">
        <f t="shared" si="403"/>
        <v>#N/A</v>
      </c>
      <c r="EY103" s="179" t="e">
        <f t="shared" si="404"/>
        <v>#N/A</v>
      </c>
      <c r="EZ103" s="179" t="e">
        <f t="shared" si="405"/>
        <v>#N/A</v>
      </c>
      <c r="FA103" s="179" t="e">
        <f t="shared" si="406"/>
        <v>#N/A</v>
      </c>
      <c r="FB103" s="179" t="e">
        <f t="shared" si="407"/>
        <v>#N/A</v>
      </c>
      <c r="FC103" s="179" t="e">
        <f t="shared" si="408"/>
        <v>#N/A</v>
      </c>
      <c r="FD103" s="179" t="e">
        <f t="shared" si="409"/>
        <v>#N/A</v>
      </c>
      <c r="FE103" s="179" t="e">
        <f t="shared" si="410"/>
        <v>#N/A</v>
      </c>
      <c r="FF103" s="179" t="e">
        <f t="shared" si="411"/>
        <v>#N/A</v>
      </c>
      <c r="FG103" s="179" t="e">
        <f t="shared" si="412"/>
        <v>#N/A</v>
      </c>
      <c r="FH103" s="179" t="e">
        <f t="shared" si="413"/>
        <v>#N/A</v>
      </c>
      <c r="FI103" s="179" t="e">
        <f t="shared" si="414"/>
        <v>#N/A</v>
      </c>
      <c r="FJ103" s="179" t="e">
        <f t="shared" si="415"/>
        <v>#N/A</v>
      </c>
      <c r="FK103" s="179" t="e">
        <f t="shared" si="416"/>
        <v>#N/A</v>
      </c>
      <c r="FL103" s="179" t="e">
        <f t="shared" si="417"/>
        <v>#N/A</v>
      </c>
      <c r="FM103" s="179" t="e">
        <f t="shared" si="418"/>
        <v>#N/A</v>
      </c>
      <c r="FN103" s="179" t="e">
        <f t="shared" si="419"/>
        <v>#N/A</v>
      </c>
      <c r="FO103" s="179" t="e">
        <f t="shared" si="420"/>
        <v>#N/A</v>
      </c>
      <c r="FP103" s="179" t="e">
        <f t="shared" si="421"/>
        <v>#N/A</v>
      </c>
      <c r="FQ103" s="179" t="e">
        <f t="shared" si="422"/>
        <v>#N/A</v>
      </c>
      <c r="FR103" s="179" t="e">
        <f t="shared" si="423"/>
        <v>#N/A</v>
      </c>
      <c r="FS103" s="179" t="e">
        <f t="shared" si="424"/>
        <v>#N/A</v>
      </c>
      <c r="FT103" s="179" t="e">
        <f t="shared" si="425"/>
        <v>#N/A</v>
      </c>
      <c r="FU103" s="179" t="e">
        <f t="shared" si="426"/>
        <v>#N/A</v>
      </c>
      <c r="FV103" s="179" t="e">
        <f t="shared" si="427"/>
        <v>#N/A</v>
      </c>
      <c r="FW103" s="179" t="e">
        <f t="shared" si="428"/>
        <v>#N/A</v>
      </c>
      <c r="FX103" s="179" t="e">
        <f t="shared" si="429"/>
        <v>#N/A</v>
      </c>
      <c r="FY103" s="179" t="e">
        <f t="shared" si="430"/>
        <v>#N/A</v>
      </c>
      <c r="FZ103" s="179" t="e">
        <f t="shared" si="431"/>
        <v>#N/A</v>
      </c>
      <c r="GA103" s="179" t="e">
        <f t="shared" si="432"/>
        <v>#N/A</v>
      </c>
      <c r="GB103" s="179" t="e">
        <f t="shared" si="433"/>
        <v>#N/A</v>
      </c>
      <c r="GC103" s="179" t="e">
        <f t="shared" si="434"/>
        <v>#N/A</v>
      </c>
      <c r="GD103" s="179" t="e">
        <f t="shared" si="435"/>
        <v>#N/A</v>
      </c>
      <c r="GE103" s="179" t="e">
        <f t="shared" si="436"/>
        <v>#N/A</v>
      </c>
      <c r="GF103" s="179" t="e">
        <f t="shared" si="437"/>
        <v>#N/A</v>
      </c>
      <c r="GG103" s="179" t="e">
        <f t="shared" si="438"/>
        <v>#N/A</v>
      </c>
      <c r="GH103" s="179" t="e">
        <f t="shared" si="439"/>
        <v>#N/A</v>
      </c>
      <c r="GI103" s="179" t="e">
        <f t="shared" si="440"/>
        <v>#N/A</v>
      </c>
      <c r="GJ103" s="179" t="e">
        <f t="shared" si="441"/>
        <v>#N/A</v>
      </c>
      <c r="GK103" s="179" t="e">
        <f t="shared" si="442"/>
        <v>#N/A</v>
      </c>
      <c r="GL103" s="179" t="e">
        <f t="shared" si="443"/>
        <v>#N/A</v>
      </c>
      <c r="GM103" s="179" t="e">
        <f t="shared" si="444"/>
        <v>#N/A</v>
      </c>
      <c r="GN103" s="179" t="e">
        <f t="shared" si="445"/>
        <v>#N/A</v>
      </c>
      <c r="GO103" s="179" t="e">
        <f t="shared" si="446"/>
        <v>#N/A</v>
      </c>
      <c r="GP103" s="179" t="e">
        <f t="shared" si="447"/>
        <v>#N/A</v>
      </c>
      <c r="GQ103" s="179" t="e">
        <f t="shared" si="448"/>
        <v>#N/A</v>
      </c>
      <c r="GR103" s="179" t="e">
        <f t="shared" si="449"/>
        <v>#N/A</v>
      </c>
      <c r="GS103" s="179" t="e">
        <f t="shared" si="450"/>
        <v>#N/A</v>
      </c>
      <c r="GT103" s="179" t="e">
        <f t="shared" si="451"/>
        <v>#N/A</v>
      </c>
      <c r="GU103" s="179" t="e">
        <f t="shared" si="452"/>
        <v>#N/A</v>
      </c>
      <c r="GV103" s="179" t="e">
        <f t="shared" si="453"/>
        <v>#N/A</v>
      </c>
      <c r="GW103" s="179" t="e">
        <f t="shared" si="454"/>
        <v>#N/A</v>
      </c>
      <c r="GX103" s="179" t="e">
        <f t="shared" si="455"/>
        <v>#N/A</v>
      </c>
      <c r="GY103" s="179" t="e">
        <f t="shared" si="456"/>
        <v>#N/A</v>
      </c>
      <c r="GZ103" s="179" t="e">
        <f t="shared" si="457"/>
        <v>#N/A</v>
      </c>
      <c r="HA103" s="179" t="e">
        <f t="shared" si="458"/>
        <v>#N/A</v>
      </c>
      <c r="HB103" s="179" t="e">
        <f t="shared" si="459"/>
        <v>#N/A</v>
      </c>
      <c r="HC103" s="179" t="e">
        <f t="shared" si="460"/>
        <v>#N/A</v>
      </c>
      <c r="HD103" s="179" t="e">
        <f t="shared" si="461"/>
        <v>#N/A</v>
      </c>
      <c r="HE103" s="179" t="e">
        <f t="shared" si="462"/>
        <v>#N/A</v>
      </c>
      <c r="HF103" s="179" t="e">
        <f t="shared" si="463"/>
        <v>#N/A</v>
      </c>
      <c r="HG103" s="179" t="e">
        <f t="shared" si="464"/>
        <v>#N/A</v>
      </c>
      <c r="HH103" s="179" t="e">
        <f t="shared" si="465"/>
        <v>#N/A</v>
      </c>
      <c r="HI103" s="179" t="e">
        <f t="shared" si="466"/>
        <v>#N/A</v>
      </c>
      <c r="HJ103" s="179" t="e">
        <f t="shared" si="467"/>
        <v>#N/A</v>
      </c>
      <c r="HK103" s="179" t="e">
        <f t="shared" si="468"/>
        <v>#N/A</v>
      </c>
      <c r="HL103" s="179" t="e">
        <f t="shared" si="469"/>
        <v>#N/A</v>
      </c>
      <c r="HM103" s="179" t="e">
        <f t="shared" si="470"/>
        <v>#N/A</v>
      </c>
      <c r="HN103" s="179" t="e">
        <f t="shared" si="471"/>
        <v>#N/A</v>
      </c>
      <c r="HO103" s="179" t="e">
        <f t="shared" si="472"/>
        <v>#N/A</v>
      </c>
    </row>
    <row r="104" spans="1:223" x14ac:dyDescent="0.25">
      <c r="A104" s="2"/>
      <c r="B104" s="98">
        <f>SUM(B4:B103)</f>
        <v>420</v>
      </c>
      <c r="C104" s="98">
        <f>SUM(C4:C103)</f>
        <v>840</v>
      </c>
      <c r="D104" s="98">
        <f>SUM(D4:D103)</f>
        <v>1740</v>
      </c>
      <c r="E104" s="39"/>
      <c r="F104" s="39"/>
      <c r="G104" s="98">
        <f>SUM(G4:G103)</f>
        <v>920</v>
      </c>
      <c r="H104" s="5"/>
      <c r="I104" s="5"/>
      <c r="J104" s="99">
        <f>IF(J4="","",SQRT(K104))</f>
        <v>119.06727747999703</v>
      </c>
      <c r="K104" s="80">
        <f>IF(K4="","",SUM(K4:K103))</f>
        <v>14177.016566498609</v>
      </c>
      <c r="L104" s="98">
        <f>IF(SUM(L4:L103)=0,"",SUM(L4:L103))</f>
        <v>1050</v>
      </c>
      <c r="M104" s="86">
        <f>IF(OR(J104="",L104=""),"",ABS(VLOOKUP($L$1,VLookups!$A$38:$B$39,2,FALSE)-_xlfn.NORM.DIST(L104,G104,J104,TRUE)))</f>
        <v>0.86254382236898364</v>
      </c>
      <c r="N104" s="100">
        <f t="shared" ref="N104:S104" si="493">SUM(N4:N103)</f>
        <v>556.12755677073449</v>
      </c>
      <c r="O104" s="100">
        <f t="shared" si="493"/>
        <v>1283.8724432292656</v>
      </c>
      <c r="P104" s="100">
        <f t="shared" si="493"/>
        <v>1214.2757512213184</v>
      </c>
      <c r="Q104" s="100">
        <f t="shared" si="493"/>
        <v>1158.9625066734368</v>
      </c>
      <c r="R104" s="100">
        <f t="shared" si="493"/>
        <v>1111.5086680360378</v>
      </c>
      <c r="S104" s="100">
        <f t="shared" si="493"/>
        <v>1068.8936543171142</v>
      </c>
      <c r="T104" s="5"/>
      <c r="U104" s="194">
        <f>IF(AND(B104&gt;0,C104&gt;0,D104&gt;0),G104-(3*J104),"")</f>
        <v>562.79816756000889</v>
      </c>
      <c r="V104" s="269">
        <f>IF(ISNONTEXT($U104),U104+(($DR$104-$U$104)/101),"")</f>
        <v>569.87147117268194</v>
      </c>
      <c r="W104" s="269">
        <f t="shared" ref="W104:CH104" si="494">IF(ISNONTEXT($U104),V104+(($DR$104-$U$104)/101),"")</f>
        <v>576.94477478535498</v>
      </c>
      <c r="X104" s="269">
        <f t="shared" si="494"/>
        <v>584.01807839802802</v>
      </c>
      <c r="Y104" s="269">
        <f t="shared" si="494"/>
        <v>591.09138201070107</v>
      </c>
      <c r="Z104" s="269">
        <f t="shared" si="494"/>
        <v>598.16468562337411</v>
      </c>
      <c r="AA104" s="269">
        <f t="shared" si="494"/>
        <v>605.23798923604716</v>
      </c>
      <c r="AB104" s="269">
        <f t="shared" si="494"/>
        <v>612.3112928487202</v>
      </c>
      <c r="AC104" s="269">
        <f t="shared" si="494"/>
        <v>619.38459646139324</v>
      </c>
      <c r="AD104" s="269">
        <f t="shared" si="494"/>
        <v>626.45790007406629</v>
      </c>
      <c r="AE104" s="269">
        <f t="shared" si="494"/>
        <v>633.53120368673933</v>
      </c>
      <c r="AF104" s="269">
        <f t="shared" si="494"/>
        <v>640.60450729941238</v>
      </c>
      <c r="AG104" s="269">
        <f t="shared" si="494"/>
        <v>647.67781091208542</v>
      </c>
      <c r="AH104" s="269">
        <f t="shared" si="494"/>
        <v>654.75111452475846</v>
      </c>
      <c r="AI104" s="269">
        <f t="shared" si="494"/>
        <v>661.82441813743151</v>
      </c>
      <c r="AJ104" s="269">
        <f t="shared" si="494"/>
        <v>668.89772175010455</v>
      </c>
      <c r="AK104" s="269">
        <f t="shared" si="494"/>
        <v>675.9710253627776</v>
      </c>
      <c r="AL104" s="269">
        <f t="shared" si="494"/>
        <v>683.04432897545064</v>
      </c>
      <c r="AM104" s="269">
        <f t="shared" si="494"/>
        <v>690.11763258812368</v>
      </c>
      <c r="AN104" s="269">
        <f t="shared" si="494"/>
        <v>697.19093620079673</v>
      </c>
      <c r="AO104" s="269">
        <f t="shared" si="494"/>
        <v>704.26423981346977</v>
      </c>
      <c r="AP104" s="269">
        <f t="shared" si="494"/>
        <v>711.33754342614282</v>
      </c>
      <c r="AQ104" s="269">
        <f t="shared" si="494"/>
        <v>718.41084703881586</v>
      </c>
      <c r="AR104" s="269">
        <f t="shared" si="494"/>
        <v>725.4841506514889</v>
      </c>
      <c r="AS104" s="269">
        <f t="shared" si="494"/>
        <v>732.55745426416195</v>
      </c>
      <c r="AT104" s="269">
        <f t="shared" si="494"/>
        <v>739.63075787683499</v>
      </c>
      <c r="AU104" s="269">
        <f t="shared" si="494"/>
        <v>746.70406148950804</v>
      </c>
      <c r="AV104" s="269">
        <f t="shared" si="494"/>
        <v>753.77736510218108</v>
      </c>
      <c r="AW104" s="269">
        <f t="shared" si="494"/>
        <v>760.85066871485412</v>
      </c>
      <c r="AX104" s="269">
        <f t="shared" si="494"/>
        <v>767.92397232752717</v>
      </c>
      <c r="AY104" s="269">
        <f t="shared" si="494"/>
        <v>774.99727594020021</v>
      </c>
      <c r="AZ104" s="269">
        <f t="shared" si="494"/>
        <v>782.07057955287326</v>
      </c>
      <c r="BA104" s="269">
        <f t="shared" si="494"/>
        <v>789.1438831655463</v>
      </c>
      <c r="BB104" s="269">
        <f t="shared" si="494"/>
        <v>796.21718677821934</v>
      </c>
      <c r="BC104" s="269">
        <f t="shared" si="494"/>
        <v>803.29049039089239</v>
      </c>
      <c r="BD104" s="269">
        <f t="shared" si="494"/>
        <v>810.36379400356543</v>
      </c>
      <c r="BE104" s="269">
        <f t="shared" si="494"/>
        <v>817.43709761623847</v>
      </c>
      <c r="BF104" s="269">
        <f t="shared" si="494"/>
        <v>824.51040122891152</v>
      </c>
      <c r="BG104" s="269">
        <f t="shared" si="494"/>
        <v>831.58370484158456</v>
      </c>
      <c r="BH104" s="269">
        <f t="shared" si="494"/>
        <v>838.65700845425761</v>
      </c>
      <c r="BI104" s="269">
        <f t="shared" si="494"/>
        <v>845.73031206693065</v>
      </c>
      <c r="BJ104" s="269">
        <f t="shared" si="494"/>
        <v>852.80361567960369</v>
      </c>
      <c r="BK104" s="269">
        <f t="shared" si="494"/>
        <v>859.87691929227674</v>
      </c>
      <c r="BL104" s="269">
        <f t="shared" si="494"/>
        <v>866.95022290494978</v>
      </c>
      <c r="BM104" s="269">
        <f t="shared" si="494"/>
        <v>874.02352651762283</v>
      </c>
      <c r="BN104" s="269">
        <f t="shared" si="494"/>
        <v>881.09683013029587</v>
      </c>
      <c r="BO104" s="269">
        <f t="shared" si="494"/>
        <v>888.17013374296891</v>
      </c>
      <c r="BP104" s="269">
        <f t="shared" si="494"/>
        <v>895.24343735564196</v>
      </c>
      <c r="BQ104" s="269">
        <f t="shared" si="494"/>
        <v>902.316740968315</v>
      </c>
      <c r="BR104" s="269">
        <f t="shared" si="494"/>
        <v>909.39004458098805</v>
      </c>
      <c r="BS104" s="269">
        <f t="shared" si="494"/>
        <v>916.46334819366109</v>
      </c>
      <c r="BT104" s="269">
        <f t="shared" si="494"/>
        <v>923.53665180633413</v>
      </c>
      <c r="BU104" s="269">
        <f t="shared" si="494"/>
        <v>930.60995541900718</v>
      </c>
      <c r="BV104" s="269">
        <f t="shared" si="494"/>
        <v>937.68325903168022</v>
      </c>
      <c r="BW104" s="269">
        <f t="shared" si="494"/>
        <v>944.75656264435327</v>
      </c>
      <c r="BX104" s="269">
        <f t="shared" si="494"/>
        <v>951.82986625702631</v>
      </c>
      <c r="BY104" s="269">
        <f t="shared" si="494"/>
        <v>958.90316986969935</v>
      </c>
      <c r="BZ104" s="269">
        <f t="shared" si="494"/>
        <v>965.9764734823724</v>
      </c>
      <c r="CA104" s="269">
        <f t="shared" si="494"/>
        <v>973.04977709504544</v>
      </c>
      <c r="CB104" s="269">
        <f t="shared" si="494"/>
        <v>980.12308070771849</v>
      </c>
      <c r="CC104" s="269">
        <f t="shared" si="494"/>
        <v>987.19638432039153</v>
      </c>
      <c r="CD104" s="269">
        <f t="shared" si="494"/>
        <v>994.26968793306457</v>
      </c>
      <c r="CE104" s="269">
        <f t="shared" si="494"/>
        <v>1001.3429915457376</v>
      </c>
      <c r="CF104" s="269">
        <f t="shared" si="494"/>
        <v>1008.4162951584107</v>
      </c>
      <c r="CG104" s="269">
        <f t="shared" si="494"/>
        <v>1015.4895987710837</v>
      </c>
      <c r="CH104" s="269">
        <f t="shared" si="494"/>
        <v>1022.5629023837568</v>
      </c>
      <c r="CI104" s="269">
        <f t="shared" ref="CI104:DQ104" si="495">IF(ISNONTEXT($U104),CH104+(($DR$104-$U$104)/101),"")</f>
        <v>1029.6362059964299</v>
      </c>
      <c r="CJ104" s="269">
        <f t="shared" si="495"/>
        <v>1036.709509609103</v>
      </c>
      <c r="CK104" s="269">
        <f t="shared" si="495"/>
        <v>1043.782813221776</v>
      </c>
      <c r="CL104" s="269">
        <f t="shared" si="495"/>
        <v>1050.856116834449</v>
      </c>
      <c r="CM104" s="269">
        <f t="shared" si="495"/>
        <v>1057.9294204471221</v>
      </c>
      <c r="CN104" s="269">
        <f t="shared" si="495"/>
        <v>1065.0027240597951</v>
      </c>
      <c r="CO104" s="269">
        <f t="shared" si="495"/>
        <v>1072.0760276724682</v>
      </c>
      <c r="CP104" s="269">
        <f t="shared" si="495"/>
        <v>1079.1493312851412</v>
      </c>
      <c r="CQ104" s="269">
        <f t="shared" si="495"/>
        <v>1086.2226348978143</v>
      </c>
      <c r="CR104" s="269">
        <f t="shared" si="495"/>
        <v>1093.2959385104873</v>
      </c>
      <c r="CS104" s="269">
        <f t="shared" si="495"/>
        <v>1100.3692421231603</v>
      </c>
      <c r="CT104" s="269">
        <f t="shared" si="495"/>
        <v>1107.4425457358334</v>
      </c>
      <c r="CU104" s="269">
        <f t="shared" si="495"/>
        <v>1114.5158493485064</v>
      </c>
      <c r="CV104" s="269">
        <f t="shared" si="495"/>
        <v>1121.5891529611795</v>
      </c>
      <c r="CW104" s="269">
        <f t="shared" si="495"/>
        <v>1128.6624565738525</v>
      </c>
      <c r="CX104" s="269">
        <f t="shared" si="495"/>
        <v>1135.7357601865256</v>
      </c>
      <c r="CY104" s="269">
        <f t="shared" si="495"/>
        <v>1142.8090637991986</v>
      </c>
      <c r="CZ104" s="269">
        <f t="shared" si="495"/>
        <v>1149.8823674118717</v>
      </c>
      <c r="DA104" s="269">
        <f t="shared" si="495"/>
        <v>1156.9556710245447</v>
      </c>
      <c r="DB104" s="269">
        <f t="shared" si="495"/>
        <v>1164.0289746372177</v>
      </c>
      <c r="DC104" s="269">
        <f t="shared" si="495"/>
        <v>1171.1022782498908</v>
      </c>
      <c r="DD104" s="269">
        <f t="shared" si="495"/>
        <v>1178.1755818625638</v>
      </c>
      <c r="DE104" s="269">
        <f t="shared" si="495"/>
        <v>1185.2488854752369</v>
      </c>
      <c r="DF104" s="269">
        <f t="shared" si="495"/>
        <v>1192.3221890879099</v>
      </c>
      <c r="DG104" s="269">
        <f t="shared" si="495"/>
        <v>1199.395492700583</v>
      </c>
      <c r="DH104" s="269">
        <f t="shared" si="495"/>
        <v>1206.468796313256</v>
      </c>
      <c r="DI104" s="269">
        <f t="shared" si="495"/>
        <v>1213.5420999259291</v>
      </c>
      <c r="DJ104" s="269">
        <f t="shared" si="495"/>
        <v>1220.6154035386021</v>
      </c>
      <c r="DK104" s="269">
        <f t="shared" si="495"/>
        <v>1227.6887071512751</v>
      </c>
      <c r="DL104" s="269">
        <f t="shared" si="495"/>
        <v>1234.7620107639482</v>
      </c>
      <c r="DM104" s="269">
        <f t="shared" si="495"/>
        <v>1241.8353143766212</v>
      </c>
      <c r="DN104" s="269">
        <f t="shared" si="495"/>
        <v>1248.9086179892943</v>
      </c>
      <c r="DO104" s="269">
        <f t="shared" si="495"/>
        <v>1255.9819216019673</v>
      </c>
      <c r="DP104" s="269">
        <f t="shared" si="495"/>
        <v>1263.0552252146404</v>
      </c>
      <c r="DQ104" s="269">
        <f t="shared" si="495"/>
        <v>1270.1285288273134</v>
      </c>
      <c r="DR104" s="194">
        <f>IF(ISNONTEXT($U104),G104+(3*J104),"")</f>
        <v>1277.201832439991</v>
      </c>
      <c r="DS104" s="179">
        <f>IF(ISNONTEXT($J104),_xlfn.NORM.DIST(V104,$G104,$J104,FALSE),NA())</f>
        <v>4.4404313841929215E-5</v>
      </c>
      <c r="DT104" s="179">
        <f t="shared" ref="DT104" si="496">IF(ISNONTEXT($J104),_xlfn.NORM.DIST(W104,$G104,$J104,FALSE),NA())</f>
        <v>5.2786783476624099E-5</v>
      </c>
      <c r="DU104" s="179">
        <f t="shared" ref="DU104" si="497">IF(ISNONTEXT($J104),_xlfn.NORM.DIST(X104,$G104,$J104,FALSE),NA())</f>
        <v>6.2530597926867387E-5</v>
      </c>
      <c r="DV104" s="179">
        <f t="shared" ref="DV104" si="498">IF(ISNONTEXT($J104),_xlfn.NORM.DIST(Y104,$G104,$J104,FALSE),NA())</f>
        <v>7.381205722786156E-5</v>
      </c>
      <c r="DW104" s="179">
        <f t="shared" ref="DW104" si="499">IF(ISNONTEXT($J104),_xlfn.NORM.DIST(Z104,$G104,$J104,FALSE),NA())</f>
        <v>8.6821919719382468E-5</v>
      </c>
      <c r="DX104" s="179">
        <f t="shared" ref="DX104" si="500">IF(ISNONTEXT($J104),_xlfn.NORM.DIST(AA104,$G104,$J104,FALSE),NA())</f>
        <v>1.0176508624729922E-4</v>
      </c>
      <c r="DY104" s="179">
        <f t="shared" ref="DY104" si="501">IF(ISNONTEXT($J104),_xlfn.NORM.DIST(AB104,$G104,$J104,FALSE),NA())</f>
        <v>1.1885995785301073E-4</v>
      </c>
      <c r="DZ104" s="179">
        <f t="shared" ref="DZ104" si="502">IF(ISNONTEXT($J104),_xlfn.NORM.DIST(AC104,$G104,$J104,FALSE),NA())</f>
        <v>1.3833742421904109E-4</v>
      </c>
      <c r="EA104" s="179">
        <f t="shared" ref="EA104" si="503">IF(ISNONTEXT($J104),_xlfn.NORM.DIST(AD104,$G104,$J104,FALSE),NA())</f>
        <v>1.6043944256206614E-4</v>
      </c>
      <c r="EB104" s="179">
        <f t="shared" ref="EB104" si="504">IF(ISNONTEXT($J104),_xlfn.NORM.DIST(AE104,$G104,$J104,FALSE),NA())</f>
        <v>1.8541717073063303E-4</v>
      </c>
      <c r="EC104" s="179">
        <f t="shared" ref="EC104" si="505">IF(ISNONTEXT($J104),_xlfn.NORM.DIST(AF104,$G104,$J104,FALSE),NA())</f>
        <v>2.1352862411334075E-4</v>
      </c>
      <c r="ED104" s="179">
        <f t="shared" ref="ED104" si="506">IF(ISNONTEXT($J104),_xlfn.NORM.DIST(AG104,$G104,$J104,FALSE),NA())</f>
        <v>2.4503583368956888E-4</v>
      </c>
      <c r="EE104" s="179">
        <f t="shared" ref="EE104" si="507">IF(ISNONTEXT($J104),_xlfn.NORM.DIST(AH104,$G104,$J104,FALSE),NA())</f>
        <v>2.8020149219875235E-4</v>
      </c>
      <c r="EF104" s="179">
        <f t="shared" ref="EF104" si="508">IF(ISNONTEXT($J104),_xlfn.NORM.DIST(AI104,$G104,$J104,FALSE),NA())</f>
        <v>3.1928508693930129E-4</v>
      </c>
      <c r="EG104" s="179">
        <f t="shared" ref="EG104" si="509">IF(ISNONTEXT($J104),_xlfn.NORM.DIST(AJ104,$G104,$J104,FALSE),NA())</f>
        <v>3.6253853103274672E-4</v>
      </c>
      <c r="EH104" s="179">
        <f t="shared" ref="EH104" si="510">IF(ISNONTEXT($J104),_xlfn.NORM.DIST(AK104,$G104,$J104,FALSE),NA())</f>
        <v>4.1020131991792371E-4</v>
      </c>
      <c r="EI104" s="179">
        <f t="shared" ref="EI104" si="511">IF(ISNONTEXT($J104),_xlfn.NORM.DIST(AL104,$G104,$J104,FALSE),NA())</f>
        <v>4.6249525610189321E-4</v>
      </c>
      <c r="EJ104" s="179">
        <f t="shared" ref="EJ104" si="512">IF(ISNONTEXT($J104),_xlfn.NORM.DIST(AM104,$G104,$J104,FALSE),NA())</f>
        <v>5.1961880242782147E-4</v>
      </c>
      <c r="EK104" s="179">
        <f t="shared" ref="EK104" si="513">IF(ISNONTEXT($J104),_xlfn.NORM.DIST(AN104,$G104,$J104,FALSE),NA())</f>
        <v>5.8174114187753293E-4</v>
      </c>
      <c r="EL104" s="179">
        <f t="shared" ref="EL104" si="514">IF(ISNONTEXT($J104),_xlfn.NORM.DIST(AO104,$G104,$J104,FALSE),NA())</f>
        <v>6.4899603968027837E-4</v>
      </c>
      <c r="EM104" s="179">
        <f t="shared" ref="EM104" si="515">IF(ISNONTEXT($J104),_xlfn.NORM.DIST(AP104,$G104,$J104,FALSE),NA())</f>
        <v>7.2147562065268329E-4</v>
      </c>
      <c r="EN104" s="179">
        <f t="shared" ref="EN104" si="516">IF(ISNONTEXT($J104),_xlfn.NORM.DIST(AQ104,$G104,$J104,FALSE),NA())</f>
        <v>7.9922419059773732E-4</v>
      </c>
      <c r="EO104" s="179">
        <f t="shared" ref="EO104" si="517">IF(ISNONTEXT($J104),_xlfn.NORM.DIST(AR104,$G104,$J104,FALSE),NA())</f>
        <v>8.8223224455932813E-4</v>
      </c>
      <c r="EP104" s="179">
        <f t="shared" ref="EP104" si="518">IF(ISNONTEXT($J104),_xlfn.NORM.DIST(AS104,$G104,$J104,FALSE),NA())</f>
        <v>9.7043081606984396E-4</v>
      </c>
      <c r="EQ104" s="179">
        <f t="shared" ref="EQ104" si="519">IF(ISNONTEXT($J104),_xlfn.NORM.DIST(AT104,$G104,$J104,FALSE),NA())</f>
        <v>1.0636863295658391E-3</v>
      </c>
      <c r="ER104" s="179">
        <f t="shared" ref="ER104" si="520">IF(ISNONTEXT($J104),_xlfn.NORM.DIST(AU104,$G104,$J104,FALSE),NA())</f>
        <v>1.1617961222517375E-3</v>
      </c>
      <c r="ES104" s="179">
        <f t="shared" ref="ES104" si="521">IF(ISNONTEXT($J104),_xlfn.NORM.DIST(AV104,$G104,$J104,FALSE),NA())</f>
        <v>1.2644848013126642E-3</v>
      </c>
      <c r="ET104" s="179">
        <f t="shared" ref="ET104" si="522">IF(ISNONTEXT($J104),_xlfn.NORM.DIST(AW104,$G104,$J104,FALSE),NA())</f>
        <v>1.3714015970716798E-3</v>
      </c>
      <c r="EU104" s="179">
        <f t="shared" ref="EU104" si="523">IF(ISNONTEXT($J104),_xlfn.NORM.DIST(AX104,$G104,$J104,FALSE),NA())</f>
        <v>1.482118862147842E-3</v>
      </c>
      <c r="EV104" s="179">
        <f t="shared" ref="EV104" si="524">IF(ISNONTEXT($J104),_xlfn.NORM.DIST(AY104,$G104,$J104,FALSE),NA())</f>
        <v>1.5961318507565847E-3</v>
      </c>
      <c r="EW104" s="179">
        <f t="shared" ref="EW104" si="525">IF(ISNONTEXT($J104),_xlfn.NORM.DIST(AZ104,$G104,$J104,FALSE),NA())</f>
        <v>1.7128598910436117E-3</v>
      </c>
      <c r="EX104" s="179">
        <f t="shared" ref="EX104" si="526">IF(ISNONTEXT($J104),_xlfn.NORM.DIST(BA104,$G104,$J104,FALSE),NA())</f>
        <v>1.8316490369975616E-3</v>
      </c>
      <c r="EY104" s="179">
        <f t="shared" ref="EY104" si="527">IF(ISNONTEXT($J104),_xlfn.NORM.DIST(BB104,$G104,$J104,FALSE),NA())</f>
        <v>1.9517762554911093E-3</v>
      </c>
      <c r="EZ104" s="179">
        <f t="shared" ref="EZ104" si="528">IF(ISNONTEXT($J104),_xlfn.NORM.DIST(BC104,$G104,$J104,FALSE),NA())</f>
        <v>2.0724551690063766E-3</v>
      </c>
      <c r="FA104" s="179">
        <f t="shared" ref="FA104" si="529">IF(ISNONTEXT($J104),_xlfn.NORM.DIST(BD104,$G104,$J104,FALSE),NA())</f>
        <v>2.1928433364555703E-3</v>
      </c>
      <c r="FB104" s="179">
        <f t="shared" ref="FB104" si="530">IF(ISNONTEXT($J104),_xlfn.NORM.DIST(BE104,$G104,$J104,FALSE),NA())</f>
        <v>2.3120510142348024E-3</v>
      </c>
      <c r="FC104" s="179">
        <f t="shared" ref="FC104" si="531">IF(ISNONTEXT($J104),_xlfn.NORM.DIST(BF104,$G104,$J104,FALSE),NA())</f>
        <v>2.4291512984193154E-3</v>
      </c>
      <c r="FD104" s="179">
        <f t="shared" ref="FD104" si="532">IF(ISNONTEXT($J104),_xlfn.NORM.DIST(BG104,$G104,$J104,FALSE),NA())</f>
        <v>2.5431915081042013E-3</v>
      </c>
      <c r="FE104" s="179">
        <f t="shared" ref="FE104" si="533">IF(ISNONTEXT($J104),_xlfn.NORM.DIST(BH104,$G104,$J104,FALSE),NA())</f>
        <v>2.6532056306658135E-3</v>
      </c>
      <c r="FF104" s="179">
        <f t="shared" ref="FF104" si="534">IF(ISNONTEXT($J104),_xlfn.NORM.DIST(BI104,$G104,$J104,FALSE),NA())</f>
        <v>2.7582276135328892E-3</v>
      </c>
      <c r="FG104" s="179">
        <f t="shared" ref="FG104" si="535">IF(ISNONTEXT($J104),_xlfn.NORM.DIST(BJ104,$G104,$J104,FALSE),NA())</f>
        <v>2.8573052552447655E-3</v>
      </c>
      <c r="FH104" s="179">
        <f t="shared" ref="FH104" si="536">IF(ISNONTEXT($J104),_xlfn.NORM.DIST(BK104,$G104,$J104,FALSE),NA())</f>
        <v>2.9495144223789711E-3</v>
      </c>
      <c r="FI104" s="179">
        <f t="shared" ref="FI104" si="537">IF(ISNONTEXT($J104),_xlfn.NORM.DIST(BL104,$G104,$J104,FALSE),NA())</f>
        <v>3.0339732994502967E-3</v>
      </c>
      <c r="FJ104" s="179">
        <f t="shared" ref="FJ104" si="538">IF(ISNONTEXT($J104),_xlfn.NORM.DIST(BM104,$G104,$J104,FALSE),NA())</f>
        <v>3.1098563670235338E-3</v>
      </c>
      <c r="FK104" s="179">
        <f t="shared" ref="FK104" si="539">IF(ISNONTEXT($J104),_xlfn.NORM.DIST(BN104,$G104,$J104,FALSE),NA())</f>
        <v>3.176407799710864E-3</v>
      </c>
      <c r="FL104" s="179">
        <f t="shared" ref="FL104" si="540">IF(ISNONTEXT($J104),_xlfn.NORM.DIST(BO104,$G104,$J104,FALSE),NA())</f>
        <v>3.2329539808389628E-3</v>
      </c>
      <c r="FM104" s="179">
        <f t="shared" ref="FM104" si="541">IF(ISNONTEXT($J104),_xlfn.NORM.DIST(BP104,$G104,$J104,FALSE),NA())</f>
        <v>3.2789148444700199E-3</v>
      </c>
      <c r="FN104" s="179">
        <f t="shared" ref="FN104" si="542">IF(ISNONTEXT($J104),_xlfn.NORM.DIST(BQ104,$G104,$J104,FALSE),NA())</f>
        <v>3.3138137779352757E-3</v>
      </c>
      <c r="FO104" s="179">
        <f t="shared" ref="FO104" si="543">IF(ISNONTEXT($J104),_xlfn.NORM.DIST(BR104,$G104,$J104,FALSE),NA())</f>
        <v>3.3372858485696505E-3</v>
      </c>
      <c r="FP104" s="179">
        <f t="shared" ref="FP104" si="544">IF(ISNONTEXT($J104),_xlfn.NORM.DIST(BS104,$G104,$J104,FALSE),NA())</f>
        <v>3.3490841561055014E-3</v>
      </c>
      <c r="FQ104" s="179">
        <f t="shared" ref="FQ104" si="545">IF(ISNONTEXT($J104),_xlfn.NORM.DIST(BT104,$G104,$J104,FALSE),NA())</f>
        <v>3.3490841561055048E-3</v>
      </c>
      <c r="FR104" s="179">
        <f t="shared" ref="FR104" si="546">IF(ISNONTEXT($J104),_xlfn.NORM.DIST(BU104,$G104,$J104,FALSE),NA())</f>
        <v>3.3372858485696631E-3</v>
      </c>
      <c r="FS104" s="179">
        <f t="shared" ref="FS104" si="547">IF(ISNONTEXT($J104),_xlfn.NORM.DIST(BV104,$G104,$J104,FALSE),NA())</f>
        <v>3.3138137779352953E-3</v>
      </c>
      <c r="FT104" s="179">
        <f t="shared" ref="FT104" si="548">IF(ISNONTEXT($J104),_xlfn.NORM.DIST(BW104,$G104,$J104,FALSE),NA())</f>
        <v>3.2789148444700468E-3</v>
      </c>
      <c r="FU104" s="179">
        <f t="shared" ref="FU104" si="549">IF(ISNONTEXT($J104),_xlfn.NORM.DIST(BX104,$G104,$J104,FALSE),NA())</f>
        <v>3.2329539808389979E-3</v>
      </c>
      <c r="FV104" s="179">
        <f t="shared" ref="FV104" si="550">IF(ISNONTEXT($J104),_xlfn.NORM.DIST(BY104,$G104,$J104,FALSE),NA())</f>
        <v>3.1764077997109065E-3</v>
      </c>
      <c r="FW104" s="179">
        <f t="shared" ref="FW104" si="551">IF(ISNONTEXT($J104),_xlfn.NORM.DIST(BZ104,$G104,$J104,FALSE),NA())</f>
        <v>3.1098563670235819E-3</v>
      </c>
      <c r="FX104" s="179">
        <f t="shared" ref="FX104" si="552">IF(ISNONTEXT($J104),_xlfn.NORM.DIST(CA104,$G104,$J104,FALSE),NA())</f>
        <v>3.0339732994503505E-3</v>
      </c>
      <c r="FY104" s="179">
        <f t="shared" ref="FY104" si="553">IF(ISNONTEXT($J104),_xlfn.NORM.DIST(CB104,$G104,$J104,FALSE),NA())</f>
        <v>2.9495144223790309E-3</v>
      </c>
      <c r="FZ104" s="179">
        <f t="shared" ref="FZ104" si="554">IF(ISNONTEXT($J104),_xlfn.NORM.DIST(CC104,$G104,$J104,FALSE),NA())</f>
        <v>2.8573052552448301E-3</v>
      </c>
      <c r="GA104" s="179">
        <f t="shared" ref="GA104" si="555">IF(ISNONTEXT($J104),_xlfn.NORM.DIST(CD104,$G104,$J104,FALSE),NA())</f>
        <v>2.7582276135329578E-3</v>
      </c>
      <c r="GB104" s="179">
        <f t="shared" ref="GB104" si="556">IF(ISNONTEXT($J104),_xlfn.NORM.DIST(CE104,$G104,$J104,FALSE),NA())</f>
        <v>2.6532056306658859E-3</v>
      </c>
      <c r="GC104" s="179">
        <f t="shared" ref="GC104" si="557">IF(ISNONTEXT($J104),_xlfn.NORM.DIST(CF104,$G104,$J104,FALSE),NA())</f>
        <v>2.5431915081042767E-3</v>
      </c>
      <c r="GD104" s="179">
        <f t="shared" ref="GD104" si="558">IF(ISNONTEXT($J104),_xlfn.NORM.DIST(CG104,$G104,$J104,FALSE),NA())</f>
        <v>2.4291512984193934E-3</v>
      </c>
      <c r="GE104" s="179">
        <f t="shared" ref="GE104" si="559">IF(ISNONTEXT($J104),_xlfn.NORM.DIST(CH104,$G104,$J104,FALSE),NA())</f>
        <v>2.3120510142348822E-3</v>
      </c>
      <c r="GF104" s="179">
        <f t="shared" ref="GF104" si="560">IF(ISNONTEXT($J104),_xlfn.NORM.DIST(CI104,$G104,$J104,FALSE),NA())</f>
        <v>2.1928433364556492E-3</v>
      </c>
      <c r="GG104" s="179">
        <f t="shared" ref="GG104" si="561">IF(ISNONTEXT($J104),_xlfn.NORM.DIST(CJ104,$G104,$J104,FALSE),NA())</f>
        <v>2.0724551690064559E-3</v>
      </c>
      <c r="GH104" s="179">
        <f t="shared" ref="GH104" si="562">IF(ISNONTEXT($J104),_xlfn.NORM.DIST(CK104,$G104,$J104,FALSE),NA())</f>
        <v>1.9517762554911884E-3</v>
      </c>
      <c r="GI104" s="179">
        <f t="shared" ref="GI104" si="563">IF(ISNONTEXT($J104),_xlfn.NORM.DIST(CL104,$G104,$J104,FALSE),NA())</f>
        <v>1.8316490369976405E-3</v>
      </c>
      <c r="GJ104" s="179">
        <f t="shared" ref="GJ104" si="564">IF(ISNONTEXT($J104),_xlfn.NORM.DIST(CM104,$G104,$J104,FALSE),NA())</f>
        <v>1.7128598910436889E-3</v>
      </c>
      <c r="GK104" s="179">
        <f t="shared" ref="GK104" si="565">IF(ISNONTEXT($J104),_xlfn.NORM.DIST(CN104,$G104,$J104,FALSE),NA())</f>
        <v>1.5961318507566608E-3</v>
      </c>
      <c r="GL104" s="179">
        <f t="shared" ref="GL104" si="566">IF(ISNONTEXT($J104),_xlfn.NORM.DIST(CO104,$G104,$J104,FALSE),NA())</f>
        <v>1.4821188621479159E-3</v>
      </c>
      <c r="GM104" s="179">
        <f t="shared" ref="GM104" si="567">IF(ISNONTEXT($J104),_xlfn.NORM.DIST(CP104,$G104,$J104,FALSE),NA())</f>
        <v>1.3714015970717514E-3</v>
      </c>
      <c r="GN104" s="179">
        <f t="shared" ref="GN104" si="568">IF(ISNONTEXT($J104),_xlfn.NORM.DIST(CQ104,$G104,$J104,FALSE),NA())</f>
        <v>1.2644848013127331E-3</v>
      </c>
      <c r="GO104" s="179">
        <f t="shared" ref="GO104" si="569">IF(ISNONTEXT($J104),_xlfn.NORM.DIST(CR104,$G104,$J104,FALSE),NA())</f>
        <v>1.1617961222518036E-3</v>
      </c>
      <c r="GP104" s="179">
        <f t="shared" ref="GP104" si="570">IF(ISNONTEXT($J104),_xlfn.NORM.DIST(CS104,$G104,$J104,FALSE),NA())</f>
        <v>1.0636863295659022E-3</v>
      </c>
      <c r="GQ104" s="179">
        <f t="shared" ref="GQ104" si="571">IF(ISNONTEXT($J104),_xlfn.NORM.DIST(CT104,$G104,$J104,FALSE),NA())</f>
        <v>9.7043081606990359E-4</v>
      </c>
      <c r="GR104" s="179">
        <f t="shared" ref="GR104" si="572">IF(ISNONTEXT($J104),_xlfn.NORM.DIST(CU104,$G104,$J104,FALSE),NA())</f>
        <v>8.8223224455938462E-4</v>
      </c>
      <c r="GS104" s="179">
        <f t="shared" ref="GS104" si="573">IF(ISNONTEXT($J104),_xlfn.NORM.DIST(CV104,$G104,$J104,FALSE),NA())</f>
        <v>7.9922419059779012E-4</v>
      </c>
      <c r="GT104" s="179">
        <f t="shared" ref="GT104" si="574">IF(ISNONTEXT($J104),_xlfn.NORM.DIST(CW104,$G104,$J104,FALSE),NA())</f>
        <v>7.2147562065273262E-4</v>
      </c>
      <c r="GU104" s="179">
        <f t="shared" ref="GU104" si="575">IF(ISNONTEXT($J104),_xlfn.NORM.DIST(CX104,$G104,$J104,FALSE),NA())</f>
        <v>6.4899603968032445E-4</v>
      </c>
      <c r="GV104" s="179">
        <f t="shared" ref="GV104" si="576">IF(ISNONTEXT($J104),_xlfn.NORM.DIST(CY104,$G104,$J104,FALSE),NA())</f>
        <v>5.8174114187757554E-4</v>
      </c>
      <c r="GW104" s="179">
        <f t="shared" ref="GW104" si="577">IF(ISNONTEXT($J104),_xlfn.NORM.DIST(CZ104,$G104,$J104,FALSE),NA())</f>
        <v>5.1961880242786071E-4</v>
      </c>
      <c r="GX104" s="179">
        <f t="shared" ref="GX104" si="578">IF(ISNONTEXT($J104),_xlfn.NORM.DIST(DA104,$G104,$J104,FALSE),NA())</f>
        <v>4.6249525610192937E-4</v>
      </c>
      <c r="GY104" s="179">
        <f t="shared" ref="GY104" si="579">IF(ISNONTEXT($J104),_xlfn.NORM.DIST(DB104,$G104,$J104,FALSE),NA())</f>
        <v>4.102013199179565E-4</v>
      </c>
      <c r="GZ104" s="179">
        <f t="shared" ref="GZ104" si="580">IF(ISNONTEXT($J104),_xlfn.NORM.DIST(DC104,$G104,$J104,FALSE),NA())</f>
        <v>3.6253853103277649E-4</v>
      </c>
      <c r="HA104" s="179">
        <f t="shared" ref="HA104" si="581">IF(ISNONTEXT($J104),_xlfn.NORM.DIST(DD104,$G104,$J104,FALSE),NA())</f>
        <v>3.1928508693932823E-4</v>
      </c>
      <c r="HB104" s="179">
        <f t="shared" ref="HB104" si="582">IF(ISNONTEXT($J104),_xlfn.NORM.DIST(DE104,$G104,$J104,FALSE),NA())</f>
        <v>2.8020149219877669E-4</v>
      </c>
      <c r="HC104" s="179">
        <f t="shared" ref="HC104" si="583">IF(ISNONTEXT($J104),_xlfn.NORM.DIST(DF104,$G104,$J104,FALSE),NA())</f>
        <v>2.4503583368959078E-4</v>
      </c>
      <c r="HD104" s="179">
        <f t="shared" ref="HD104" si="584">IF(ISNONTEXT($J104),_xlfn.NORM.DIST(DG104,$G104,$J104,FALSE),NA())</f>
        <v>2.1352862411336027E-4</v>
      </c>
      <c r="HE104" s="179">
        <f t="shared" ref="HE104" si="585">IF(ISNONTEXT($J104),_xlfn.NORM.DIST(DH104,$G104,$J104,FALSE),NA())</f>
        <v>1.8541717073065046E-4</v>
      </c>
      <c r="HF104" s="179">
        <f t="shared" ref="HF104" si="586">IF(ISNONTEXT($J104),_xlfn.NORM.DIST(DI104,$G104,$J104,FALSE),NA())</f>
        <v>1.6043944256208161E-4</v>
      </c>
      <c r="HG104" s="179">
        <f t="shared" ref="HG104" si="587">IF(ISNONTEXT($J104),_xlfn.NORM.DIST(DJ104,$G104,$J104,FALSE),NA())</f>
        <v>1.3833742421905473E-4</v>
      </c>
      <c r="HH104" s="179">
        <f t="shared" ref="HH104" si="588">IF(ISNONTEXT($J104),_xlfn.NORM.DIST(DK104,$G104,$J104,FALSE),NA())</f>
        <v>1.1885995785302275E-4</v>
      </c>
      <c r="HI104" s="179">
        <f t="shared" ref="HI104" si="589">IF(ISNONTEXT($J104),_xlfn.NORM.DIST(DL104,$G104,$J104,FALSE),NA())</f>
        <v>1.0176508624730974E-4</v>
      </c>
      <c r="HJ104" s="179">
        <f t="shared" ref="HJ104" si="590">IF(ISNONTEXT($J104),_xlfn.NORM.DIST(DM104,$G104,$J104,FALSE),NA())</f>
        <v>8.6821919719391643E-5</v>
      </c>
      <c r="HK104" s="179">
        <f t="shared" ref="HK104" si="591">IF(ISNONTEXT($J104),_xlfn.NORM.DIST(DN104,$G104,$J104,FALSE),NA())</f>
        <v>7.3812057227869529E-5</v>
      </c>
      <c r="HL104" s="179">
        <f t="shared" ref="HL104" si="592">IF(ISNONTEXT($J104),_xlfn.NORM.DIST(DO104,$G104,$J104,FALSE),NA())</f>
        <v>6.2530597926874258E-5</v>
      </c>
      <c r="HM104" s="179">
        <f t="shared" ref="HM104" si="593">IF(ISNONTEXT($J104),_xlfn.NORM.DIST(DP104,$G104,$J104,FALSE),NA())</f>
        <v>5.2786783476630048E-5</v>
      </c>
      <c r="HN104" s="179">
        <f t="shared" ref="HN104" si="594">IF(ISNONTEXT($J104),_xlfn.NORM.DIST(DQ104,$G104,$J104,FALSE),NA())</f>
        <v>4.4404313841934304E-5</v>
      </c>
      <c r="HO104" s="179">
        <f t="shared" ref="HO104" si="595">IF(ISNONTEXT($J104),_xlfn.NORM.DIST(DR104,$G104,$J104,FALSE),NA())</f>
        <v>3.722138026278931E-5</v>
      </c>
    </row>
    <row r="105" spans="1:223" x14ac:dyDescent="0.25">
      <c r="A105" s="2"/>
      <c r="B105" s="5"/>
      <c r="C105" s="5"/>
      <c r="D105" s="5"/>
      <c r="E105" s="2"/>
      <c r="F105" s="2"/>
      <c r="G105" s="5"/>
      <c r="H105" s="2"/>
      <c r="I105" s="2"/>
      <c r="J105" s="2"/>
      <c r="K105" s="2"/>
      <c r="L105" s="25"/>
      <c r="M105" s="5"/>
      <c r="N105" s="37"/>
      <c r="O105" s="37"/>
      <c r="P105" s="37"/>
      <c r="Q105" s="37"/>
      <c r="R105" s="37"/>
      <c r="S105" s="37"/>
      <c r="T105" s="5"/>
    </row>
    <row r="106" spans="1:223" ht="15.75" x14ac:dyDescent="0.25">
      <c r="A106" s="5"/>
      <c r="B106" s="307" t="s">
        <v>81</v>
      </c>
      <c r="C106" s="308"/>
      <c r="D106" s="309"/>
      <c r="E106" s="5"/>
      <c r="F106" s="5"/>
      <c r="G106" s="5"/>
      <c r="H106" s="5"/>
      <c r="I106" s="5"/>
      <c r="J106" s="35" t="s">
        <v>90</v>
      </c>
      <c r="K106" s="35"/>
      <c r="L106" s="105">
        <v>1000</v>
      </c>
      <c r="M106" s="43">
        <f>IF(OR(J104="",L106=""),"",ABS(VLOOKUP($L$1,VLookups!$A$38:$B$39,2,FALSE)-_xlfn.NORM.DIST(L106,G104,J104,TRUE)))</f>
        <v>0.74917283419249669</v>
      </c>
      <c r="N106" s="74">
        <f>IF($J$104="","",_xlfn.NORM.INV(ABS(VLOOKUP($L$1,VLookups!$A$38:$B$39,2,FALSE)-N$3),$G$104,$J104))</f>
        <v>767.40914414037638</v>
      </c>
      <c r="O106" s="75">
        <f>IF($J$104="","",_xlfn.NORM.INV(ABS(VLOOKUP($L$1,VLookups!$A$38:$B$39,2,FALSE)-O$3),$G$104,$J104))</f>
        <v>1072.5908558596236</v>
      </c>
      <c r="P106" s="76">
        <f>IF($J$104="","",_xlfn.NORM.INV(ABS(VLOOKUP($L$1,VLookups!$A$38:$B$39,2,FALSE)-P$3),$G$104,$J104))</f>
        <v>1043.405301976391</v>
      </c>
      <c r="Q106" s="77">
        <f>IF($J$104="","",_xlfn.NORM.INV(ABS(VLOOKUP($L$1,VLookups!$A$38:$B$39,2,FALSE)-Q$3),$G$104,$J104))</f>
        <v>1020.2095489508836</v>
      </c>
      <c r="R106" s="78">
        <f>IF($J$104="","",_xlfn.NORM.INV(ABS(VLOOKUP($L$1,VLookups!$A$38:$B$39,2,FALSE)-R$3),$G$104,$J104))</f>
        <v>1000.3096582440107</v>
      </c>
      <c r="S106" s="79">
        <f>IF($J$104="","",_xlfn.NORM.INV(ABS(VLOOKUP($L$1,VLookups!$A$38:$B$39,2,FALSE)-S$3),$G$104,$J104))</f>
        <v>982.438941357261</v>
      </c>
      <c r="T106" s="5"/>
      <c r="DS106" s="221">
        <f>IF(AND($D$112&gt;0,$D$113&gt;0),IF(OR(V104&lt;$D$112,V104=$D$112),DS104,0),"")</f>
        <v>4.4404313841929215E-5</v>
      </c>
      <c r="DT106" s="221">
        <f t="shared" ref="DT106:GE106" si="596">IF(AND($D$112&gt;0,$D$113&gt;0),IF(OR(W104&lt;$D$112,W104=$D$112),DT104,0),"")</f>
        <v>5.2786783476624099E-5</v>
      </c>
      <c r="DU106" s="221">
        <f t="shared" si="596"/>
        <v>6.2530597926867387E-5</v>
      </c>
      <c r="DV106" s="221">
        <f t="shared" si="596"/>
        <v>7.381205722786156E-5</v>
      </c>
      <c r="DW106" s="221">
        <f t="shared" si="596"/>
        <v>8.6821919719382468E-5</v>
      </c>
      <c r="DX106" s="221">
        <f t="shared" si="596"/>
        <v>1.0176508624729922E-4</v>
      </c>
      <c r="DY106" s="221">
        <f t="shared" si="596"/>
        <v>1.1885995785301073E-4</v>
      </c>
      <c r="DZ106" s="221">
        <f t="shared" si="596"/>
        <v>1.3833742421904109E-4</v>
      </c>
      <c r="EA106" s="221">
        <f t="shared" si="596"/>
        <v>1.6043944256206614E-4</v>
      </c>
      <c r="EB106" s="221">
        <f t="shared" si="596"/>
        <v>1.8541717073063303E-4</v>
      </c>
      <c r="EC106" s="221">
        <f t="shared" si="596"/>
        <v>2.1352862411334075E-4</v>
      </c>
      <c r="ED106" s="221">
        <f t="shared" si="596"/>
        <v>2.4503583368956888E-4</v>
      </c>
      <c r="EE106" s="221">
        <f t="shared" si="596"/>
        <v>2.8020149219875235E-4</v>
      </c>
      <c r="EF106" s="221">
        <f t="shared" si="596"/>
        <v>3.1928508693930129E-4</v>
      </c>
      <c r="EG106" s="221">
        <f t="shared" si="596"/>
        <v>3.6253853103274672E-4</v>
      </c>
      <c r="EH106" s="221">
        <f t="shared" si="596"/>
        <v>4.1020131991792371E-4</v>
      </c>
      <c r="EI106" s="221">
        <f t="shared" si="596"/>
        <v>4.6249525610189321E-4</v>
      </c>
      <c r="EJ106" s="221">
        <f t="shared" si="596"/>
        <v>5.1961880242782147E-4</v>
      </c>
      <c r="EK106" s="221">
        <f t="shared" si="596"/>
        <v>5.8174114187753293E-4</v>
      </c>
      <c r="EL106" s="221">
        <f t="shared" si="596"/>
        <v>6.4899603968027837E-4</v>
      </c>
      <c r="EM106" s="221">
        <f t="shared" si="596"/>
        <v>7.2147562065268329E-4</v>
      </c>
      <c r="EN106" s="221">
        <f t="shared" si="596"/>
        <v>7.9922419059773732E-4</v>
      </c>
      <c r="EO106" s="221">
        <f t="shared" si="596"/>
        <v>8.8223224455932813E-4</v>
      </c>
      <c r="EP106" s="221">
        <f t="shared" si="596"/>
        <v>9.7043081606984396E-4</v>
      </c>
      <c r="EQ106" s="221">
        <f t="shared" si="596"/>
        <v>1.0636863295658391E-3</v>
      </c>
      <c r="ER106" s="221">
        <f t="shared" si="596"/>
        <v>1.1617961222517375E-3</v>
      </c>
      <c r="ES106" s="221">
        <f t="shared" si="596"/>
        <v>1.2644848013126642E-3</v>
      </c>
      <c r="ET106" s="221">
        <f t="shared" si="596"/>
        <v>1.3714015970716798E-3</v>
      </c>
      <c r="EU106" s="221">
        <f t="shared" si="596"/>
        <v>1.482118862147842E-3</v>
      </c>
      <c r="EV106" s="221">
        <f t="shared" si="596"/>
        <v>1.5961318507565847E-3</v>
      </c>
      <c r="EW106" s="221">
        <f t="shared" si="596"/>
        <v>1.7128598910436117E-3</v>
      </c>
      <c r="EX106" s="221">
        <f t="shared" si="596"/>
        <v>1.8316490369975616E-3</v>
      </c>
      <c r="EY106" s="221">
        <f t="shared" si="596"/>
        <v>1.9517762554911093E-3</v>
      </c>
      <c r="EZ106" s="221">
        <f t="shared" si="596"/>
        <v>0</v>
      </c>
      <c r="FA106" s="221">
        <f t="shared" si="596"/>
        <v>0</v>
      </c>
      <c r="FB106" s="221">
        <f t="shared" si="596"/>
        <v>0</v>
      </c>
      <c r="FC106" s="221">
        <f t="shared" si="596"/>
        <v>0</v>
      </c>
      <c r="FD106" s="221">
        <f t="shared" si="596"/>
        <v>0</v>
      </c>
      <c r="FE106" s="221">
        <f t="shared" si="596"/>
        <v>0</v>
      </c>
      <c r="FF106" s="221">
        <f t="shared" si="596"/>
        <v>0</v>
      </c>
      <c r="FG106" s="221">
        <f t="shared" si="596"/>
        <v>0</v>
      </c>
      <c r="FH106" s="221">
        <f t="shared" si="596"/>
        <v>0</v>
      </c>
      <c r="FI106" s="221">
        <f t="shared" si="596"/>
        <v>0</v>
      </c>
      <c r="FJ106" s="221">
        <f t="shared" si="596"/>
        <v>0</v>
      </c>
      <c r="FK106" s="221">
        <f t="shared" si="596"/>
        <v>0</v>
      </c>
      <c r="FL106" s="221">
        <f t="shared" si="596"/>
        <v>0</v>
      </c>
      <c r="FM106" s="221">
        <f t="shared" si="596"/>
        <v>0</v>
      </c>
      <c r="FN106" s="221">
        <f t="shared" si="596"/>
        <v>0</v>
      </c>
      <c r="FO106" s="221">
        <f t="shared" si="596"/>
        <v>0</v>
      </c>
      <c r="FP106" s="221">
        <f t="shared" si="596"/>
        <v>0</v>
      </c>
      <c r="FQ106" s="221">
        <f t="shared" si="596"/>
        <v>0</v>
      </c>
      <c r="FR106" s="221">
        <f t="shared" si="596"/>
        <v>0</v>
      </c>
      <c r="FS106" s="221">
        <f t="shared" si="596"/>
        <v>0</v>
      </c>
      <c r="FT106" s="221">
        <f t="shared" si="596"/>
        <v>0</v>
      </c>
      <c r="FU106" s="221">
        <f t="shared" si="596"/>
        <v>0</v>
      </c>
      <c r="FV106" s="221">
        <f t="shared" si="596"/>
        <v>0</v>
      </c>
      <c r="FW106" s="221">
        <f t="shared" si="596"/>
        <v>0</v>
      </c>
      <c r="FX106" s="221">
        <f t="shared" si="596"/>
        <v>0</v>
      </c>
      <c r="FY106" s="221">
        <f t="shared" si="596"/>
        <v>0</v>
      </c>
      <c r="FZ106" s="221">
        <f t="shared" si="596"/>
        <v>0</v>
      </c>
      <c r="GA106" s="221">
        <f t="shared" si="596"/>
        <v>0</v>
      </c>
      <c r="GB106" s="221">
        <f t="shared" si="596"/>
        <v>0</v>
      </c>
      <c r="GC106" s="221">
        <f t="shared" si="596"/>
        <v>0</v>
      </c>
      <c r="GD106" s="221">
        <f t="shared" si="596"/>
        <v>0</v>
      </c>
      <c r="GE106" s="221">
        <f t="shared" si="596"/>
        <v>0</v>
      </c>
      <c r="GF106" s="221">
        <f t="shared" ref="GF106:HO106" si="597">IF(AND($D$112&gt;0,$D$113&gt;0),IF(OR(CI104&lt;$D$112,CI104=$D$112),GF104,0),"")</f>
        <v>0</v>
      </c>
      <c r="GG106" s="221">
        <f t="shared" si="597"/>
        <v>0</v>
      </c>
      <c r="GH106" s="221">
        <f t="shared" si="597"/>
        <v>0</v>
      </c>
      <c r="GI106" s="221">
        <f t="shared" si="597"/>
        <v>0</v>
      </c>
      <c r="GJ106" s="221">
        <f t="shared" si="597"/>
        <v>0</v>
      </c>
      <c r="GK106" s="221">
        <f t="shared" si="597"/>
        <v>0</v>
      </c>
      <c r="GL106" s="221">
        <f t="shared" si="597"/>
        <v>0</v>
      </c>
      <c r="GM106" s="221">
        <f t="shared" si="597"/>
        <v>0</v>
      </c>
      <c r="GN106" s="221">
        <f t="shared" si="597"/>
        <v>0</v>
      </c>
      <c r="GO106" s="221">
        <f t="shared" si="597"/>
        <v>0</v>
      </c>
      <c r="GP106" s="221">
        <f t="shared" si="597"/>
        <v>0</v>
      </c>
      <c r="GQ106" s="221">
        <f t="shared" si="597"/>
        <v>0</v>
      </c>
      <c r="GR106" s="221">
        <f t="shared" si="597"/>
        <v>0</v>
      </c>
      <c r="GS106" s="221">
        <f t="shared" si="597"/>
        <v>0</v>
      </c>
      <c r="GT106" s="221">
        <f t="shared" si="597"/>
        <v>0</v>
      </c>
      <c r="GU106" s="221">
        <f t="shared" si="597"/>
        <v>0</v>
      </c>
      <c r="GV106" s="221">
        <f t="shared" si="597"/>
        <v>0</v>
      </c>
      <c r="GW106" s="221">
        <f t="shared" si="597"/>
        <v>0</v>
      </c>
      <c r="GX106" s="221">
        <f t="shared" si="597"/>
        <v>0</v>
      </c>
      <c r="GY106" s="221">
        <f t="shared" si="597"/>
        <v>0</v>
      </c>
      <c r="GZ106" s="221">
        <f t="shared" si="597"/>
        <v>0</v>
      </c>
      <c r="HA106" s="221">
        <f t="shared" si="597"/>
        <v>0</v>
      </c>
      <c r="HB106" s="221">
        <f t="shared" si="597"/>
        <v>0</v>
      </c>
      <c r="HC106" s="221">
        <f t="shared" si="597"/>
        <v>0</v>
      </c>
      <c r="HD106" s="221">
        <f t="shared" si="597"/>
        <v>0</v>
      </c>
      <c r="HE106" s="221">
        <f t="shared" si="597"/>
        <v>0</v>
      </c>
      <c r="HF106" s="221">
        <f t="shared" si="597"/>
        <v>0</v>
      </c>
      <c r="HG106" s="221">
        <f t="shared" si="597"/>
        <v>0</v>
      </c>
      <c r="HH106" s="221">
        <f t="shared" si="597"/>
        <v>0</v>
      </c>
      <c r="HI106" s="221">
        <f t="shared" si="597"/>
        <v>0</v>
      </c>
      <c r="HJ106" s="221">
        <f t="shared" si="597"/>
        <v>0</v>
      </c>
      <c r="HK106" s="221">
        <f t="shared" si="597"/>
        <v>0</v>
      </c>
      <c r="HL106" s="221">
        <f t="shared" si="597"/>
        <v>0</v>
      </c>
      <c r="HM106" s="221">
        <f t="shared" si="597"/>
        <v>0</v>
      </c>
      <c r="HN106" s="221">
        <f t="shared" si="597"/>
        <v>0</v>
      </c>
      <c r="HO106" s="221">
        <f t="shared" si="597"/>
        <v>0</v>
      </c>
    </row>
    <row r="107" spans="1:223" x14ac:dyDescent="0.25">
      <c r="A107" s="5"/>
      <c r="B107" s="5"/>
      <c r="C107" s="5"/>
      <c r="D107" s="5"/>
      <c r="E107" s="2"/>
      <c r="F107" s="2"/>
      <c r="G107" s="5"/>
      <c r="H107" s="5"/>
      <c r="I107" s="5"/>
      <c r="J107" s="5"/>
      <c r="K107" s="5"/>
      <c r="L107" s="5"/>
      <c r="M107" s="5"/>
      <c r="N107" s="5"/>
      <c r="O107" s="5"/>
      <c r="P107" s="5"/>
      <c r="Q107" s="5"/>
      <c r="R107" s="5"/>
      <c r="S107" s="5"/>
      <c r="T107" s="5"/>
      <c r="DS107" s="221">
        <f>IF(AND($D$112&gt;0,$D$113&gt;0),IF(AND(V104&gt;$D$112,OR(V104&lt;$D$113,V104=$D$113)),DS104,0),"")</f>
        <v>0</v>
      </c>
      <c r="DT107" s="221">
        <f t="shared" ref="DT107:GE107" si="598">IF(AND($D$112&gt;0,$D$113&gt;0),IF(AND(W104&gt;$D$112,OR(W104&lt;$D$113,W104=$D$113)),DT104,0),"")</f>
        <v>0</v>
      </c>
      <c r="DU107" s="221">
        <f t="shared" si="598"/>
        <v>0</v>
      </c>
      <c r="DV107" s="221">
        <f t="shared" si="598"/>
        <v>0</v>
      </c>
      <c r="DW107" s="221">
        <f t="shared" si="598"/>
        <v>0</v>
      </c>
      <c r="DX107" s="221">
        <f t="shared" si="598"/>
        <v>0</v>
      </c>
      <c r="DY107" s="221">
        <f t="shared" si="598"/>
        <v>0</v>
      </c>
      <c r="DZ107" s="221">
        <f t="shared" si="598"/>
        <v>0</v>
      </c>
      <c r="EA107" s="221">
        <f t="shared" si="598"/>
        <v>0</v>
      </c>
      <c r="EB107" s="221">
        <f t="shared" si="598"/>
        <v>0</v>
      </c>
      <c r="EC107" s="221">
        <f t="shared" si="598"/>
        <v>0</v>
      </c>
      <c r="ED107" s="221">
        <f t="shared" si="598"/>
        <v>0</v>
      </c>
      <c r="EE107" s="221">
        <f t="shared" si="598"/>
        <v>0</v>
      </c>
      <c r="EF107" s="221">
        <f t="shared" si="598"/>
        <v>0</v>
      </c>
      <c r="EG107" s="221">
        <f t="shared" si="598"/>
        <v>0</v>
      </c>
      <c r="EH107" s="221">
        <f t="shared" si="598"/>
        <v>0</v>
      </c>
      <c r="EI107" s="221">
        <f t="shared" si="598"/>
        <v>0</v>
      </c>
      <c r="EJ107" s="221">
        <f t="shared" si="598"/>
        <v>0</v>
      </c>
      <c r="EK107" s="221">
        <f t="shared" si="598"/>
        <v>0</v>
      </c>
      <c r="EL107" s="221">
        <f t="shared" si="598"/>
        <v>0</v>
      </c>
      <c r="EM107" s="221">
        <f t="shared" si="598"/>
        <v>0</v>
      </c>
      <c r="EN107" s="221">
        <f t="shared" si="598"/>
        <v>0</v>
      </c>
      <c r="EO107" s="221">
        <f t="shared" si="598"/>
        <v>0</v>
      </c>
      <c r="EP107" s="221">
        <f t="shared" si="598"/>
        <v>0</v>
      </c>
      <c r="EQ107" s="221">
        <f t="shared" si="598"/>
        <v>0</v>
      </c>
      <c r="ER107" s="221">
        <f t="shared" si="598"/>
        <v>0</v>
      </c>
      <c r="ES107" s="221">
        <f t="shared" si="598"/>
        <v>0</v>
      </c>
      <c r="ET107" s="221">
        <f t="shared" si="598"/>
        <v>0</v>
      </c>
      <c r="EU107" s="221">
        <f t="shared" si="598"/>
        <v>0</v>
      </c>
      <c r="EV107" s="221">
        <f t="shared" si="598"/>
        <v>0</v>
      </c>
      <c r="EW107" s="221">
        <f t="shared" si="598"/>
        <v>0</v>
      </c>
      <c r="EX107" s="221">
        <f t="shared" si="598"/>
        <v>0</v>
      </c>
      <c r="EY107" s="221">
        <f t="shared" si="598"/>
        <v>0</v>
      </c>
      <c r="EZ107" s="221">
        <f t="shared" si="598"/>
        <v>2.0724551690063766E-3</v>
      </c>
      <c r="FA107" s="221">
        <f t="shared" si="598"/>
        <v>2.1928433364555703E-3</v>
      </c>
      <c r="FB107" s="221">
        <f t="shared" si="598"/>
        <v>2.3120510142348024E-3</v>
      </c>
      <c r="FC107" s="221">
        <f t="shared" si="598"/>
        <v>2.4291512984193154E-3</v>
      </c>
      <c r="FD107" s="221">
        <f t="shared" si="598"/>
        <v>2.5431915081042013E-3</v>
      </c>
      <c r="FE107" s="221">
        <f t="shared" si="598"/>
        <v>2.6532056306658135E-3</v>
      </c>
      <c r="FF107" s="221">
        <f t="shared" si="598"/>
        <v>2.7582276135328892E-3</v>
      </c>
      <c r="FG107" s="221">
        <f t="shared" si="598"/>
        <v>2.8573052552447655E-3</v>
      </c>
      <c r="FH107" s="221">
        <f t="shared" si="598"/>
        <v>2.9495144223789711E-3</v>
      </c>
      <c r="FI107" s="221">
        <f t="shared" si="598"/>
        <v>3.0339732994502967E-3</v>
      </c>
      <c r="FJ107" s="221">
        <f t="shared" si="598"/>
        <v>3.1098563670235338E-3</v>
      </c>
      <c r="FK107" s="221">
        <f t="shared" si="598"/>
        <v>3.176407799710864E-3</v>
      </c>
      <c r="FL107" s="221">
        <f t="shared" si="598"/>
        <v>3.2329539808389628E-3</v>
      </c>
      <c r="FM107" s="221">
        <f t="shared" si="598"/>
        <v>3.2789148444700199E-3</v>
      </c>
      <c r="FN107" s="221">
        <f t="shared" si="598"/>
        <v>3.3138137779352757E-3</v>
      </c>
      <c r="FO107" s="221">
        <f t="shared" si="598"/>
        <v>3.3372858485696505E-3</v>
      </c>
      <c r="FP107" s="221">
        <f t="shared" si="598"/>
        <v>3.3490841561055014E-3</v>
      </c>
      <c r="FQ107" s="221">
        <f t="shared" si="598"/>
        <v>3.3490841561055048E-3</v>
      </c>
      <c r="FR107" s="221">
        <f t="shared" si="598"/>
        <v>3.3372858485696631E-3</v>
      </c>
      <c r="FS107" s="221">
        <f t="shared" si="598"/>
        <v>3.3138137779352953E-3</v>
      </c>
      <c r="FT107" s="221">
        <f t="shared" si="598"/>
        <v>3.2789148444700468E-3</v>
      </c>
      <c r="FU107" s="221">
        <f t="shared" si="598"/>
        <v>3.2329539808389979E-3</v>
      </c>
      <c r="FV107" s="221">
        <f t="shared" si="598"/>
        <v>3.1764077997109065E-3</v>
      </c>
      <c r="FW107" s="221">
        <f t="shared" si="598"/>
        <v>3.1098563670235819E-3</v>
      </c>
      <c r="FX107" s="221">
        <f t="shared" si="598"/>
        <v>3.0339732994503505E-3</v>
      </c>
      <c r="FY107" s="221">
        <f t="shared" si="598"/>
        <v>2.9495144223790309E-3</v>
      </c>
      <c r="FZ107" s="221">
        <f t="shared" si="598"/>
        <v>2.8573052552448301E-3</v>
      </c>
      <c r="GA107" s="221">
        <f t="shared" si="598"/>
        <v>2.7582276135329578E-3</v>
      </c>
      <c r="GB107" s="221">
        <f t="shared" si="598"/>
        <v>2.6532056306658859E-3</v>
      </c>
      <c r="GC107" s="221">
        <f t="shared" si="598"/>
        <v>2.5431915081042767E-3</v>
      </c>
      <c r="GD107" s="221">
        <f t="shared" si="598"/>
        <v>2.4291512984193934E-3</v>
      </c>
      <c r="GE107" s="221">
        <f t="shared" si="598"/>
        <v>2.3120510142348822E-3</v>
      </c>
      <c r="GF107" s="221">
        <f t="shared" ref="GF107:HO107" si="599">IF(AND($D$112&gt;0,$D$113&gt;0),IF(AND(CI104&gt;$D$112,OR(CI104&lt;$D$113,CI104=$D$113)),GF104,0),"")</f>
        <v>2.1928433364556492E-3</v>
      </c>
      <c r="GG107" s="221">
        <f t="shared" si="599"/>
        <v>2.0724551690064559E-3</v>
      </c>
      <c r="GH107" s="221">
        <f t="shared" si="599"/>
        <v>1.9517762554911884E-3</v>
      </c>
      <c r="GI107" s="221">
        <f t="shared" si="599"/>
        <v>1.8316490369976405E-3</v>
      </c>
      <c r="GJ107" s="221">
        <f t="shared" si="599"/>
        <v>1.7128598910436889E-3</v>
      </c>
      <c r="GK107" s="221">
        <f t="shared" si="599"/>
        <v>1.5961318507566608E-3</v>
      </c>
      <c r="GL107" s="221">
        <f t="shared" si="599"/>
        <v>1.4821188621479159E-3</v>
      </c>
      <c r="GM107" s="221">
        <f t="shared" si="599"/>
        <v>1.3714015970717514E-3</v>
      </c>
      <c r="GN107" s="221">
        <f t="shared" si="599"/>
        <v>1.2644848013127331E-3</v>
      </c>
      <c r="GO107" s="221">
        <f t="shared" si="599"/>
        <v>1.1617961222518036E-3</v>
      </c>
      <c r="GP107" s="221">
        <f t="shared" si="599"/>
        <v>0</v>
      </c>
      <c r="GQ107" s="221">
        <f t="shared" si="599"/>
        <v>0</v>
      </c>
      <c r="GR107" s="221">
        <f t="shared" si="599"/>
        <v>0</v>
      </c>
      <c r="GS107" s="221">
        <f t="shared" si="599"/>
        <v>0</v>
      </c>
      <c r="GT107" s="221">
        <f t="shared" si="599"/>
        <v>0</v>
      </c>
      <c r="GU107" s="221">
        <f t="shared" si="599"/>
        <v>0</v>
      </c>
      <c r="GV107" s="221">
        <f t="shared" si="599"/>
        <v>0</v>
      </c>
      <c r="GW107" s="221">
        <f t="shared" si="599"/>
        <v>0</v>
      </c>
      <c r="GX107" s="221">
        <f t="shared" si="599"/>
        <v>0</v>
      </c>
      <c r="GY107" s="221">
        <f t="shared" si="599"/>
        <v>0</v>
      </c>
      <c r="GZ107" s="221">
        <f t="shared" si="599"/>
        <v>0</v>
      </c>
      <c r="HA107" s="221">
        <f t="shared" si="599"/>
        <v>0</v>
      </c>
      <c r="HB107" s="221">
        <f t="shared" si="599"/>
        <v>0</v>
      </c>
      <c r="HC107" s="221">
        <f t="shared" si="599"/>
        <v>0</v>
      </c>
      <c r="HD107" s="221">
        <f t="shared" si="599"/>
        <v>0</v>
      </c>
      <c r="HE107" s="221">
        <f t="shared" si="599"/>
        <v>0</v>
      </c>
      <c r="HF107" s="221">
        <f t="shared" si="599"/>
        <v>0</v>
      </c>
      <c r="HG107" s="221">
        <f t="shared" si="599"/>
        <v>0</v>
      </c>
      <c r="HH107" s="221">
        <f t="shared" si="599"/>
        <v>0</v>
      </c>
      <c r="HI107" s="221">
        <f t="shared" si="599"/>
        <v>0</v>
      </c>
      <c r="HJ107" s="221">
        <f t="shared" si="599"/>
        <v>0</v>
      </c>
      <c r="HK107" s="221">
        <f t="shared" si="599"/>
        <v>0</v>
      </c>
      <c r="HL107" s="221">
        <f t="shared" si="599"/>
        <v>0</v>
      </c>
      <c r="HM107" s="221">
        <f t="shared" si="599"/>
        <v>0</v>
      </c>
      <c r="HN107" s="221">
        <f t="shared" si="599"/>
        <v>0</v>
      </c>
      <c r="HO107" s="221">
        <f t="shared" si="599"/>
        <v>0</v>
      </c>
    </row>
    <row r="108" spans="1:223" ht="15.75" x14ac:dyDescent="0.25">
      <c r="A108" s="5"/>
      <c r="B108" s="5"/>
      <c r="C108" s="35" t="s">
        <v>31</v>
      </c>
      <c r="D108" s="106">
        <v>0.8</v>
      </c>
      <c r="E108" s="40" t="s">
        <v>35</v>
      </c>
      <c r="F108" s="42"/>
      <c r="G108" s="5"/>
      <c r="H108" s="5"/>
      <c r="I108" s="5"/>
      <c r="J108" s="5"/>
      <c r="K108" s="5"/>
      <c r="L108" s="5"/>
      <c r="M108" s="5"/>
      <c r="N108" s="5"/>
      <c r="O108" s="5"/>
      <c r="P108" s="5"/>
      <c r="Q108" s="5"/>
      <c r="R108" s="5"/>
      <c r="S108" s="5"/>
      <c r="T108" s="5"/>
      <c r="DS108" s="221">
        <f>IF(AND($D$112&gt;0,$D$113&gt;0),IF(AND(V104&gt;$D$113),DS104,0),"")</f>
        <v>0</v>
      </c>
      <c r="DT108" s="221">
        <f t="shared" ref="DT108:GE108" si="600">IF(AND($D$112&gt;0,$D$113&gt;0),IF(AND(W104&gt;$D$113),DT104,0),"")</f>
        <v>0</v>
      </c>
      <c r="DU108" s="221">
        <f t="shared" si="600"/>
        <v>0</v>
      </c>
      <c r="DV108" s="221">
        <f t="shared" si="600"/>
        <v>0</v>
      </c>
      <c r="DW108" s="221">
        <f t="shared" si="600"/>
        <v>0</v>
      </c>
      <c r="DX108" s="221">
        <f t="shared" si="600"/>
        <v>0</v>
      </c>
      <c r="DY108" s="221">
        <f t="shared" si="600"/>
        <v>0</v>
      </c>
      <c r="DZ108" s="221">
        <f t="shared" si="600"/>
        <v>0</v>
      </c>
      <c r="EA108" s="221">
        <f t="shared" si="600"/>
        <v>0</v>
      </c>
      <c r="EB108" s="221">
        <f t="shared" si="600"/>
        <v>0</v>
      </c>
      <c r="EC108" s="221">
        <f t="shared" si="600"/>
        <v>0</v>
      </c>
      <c r="ED108" s="221">
        <f t="shared" si="600"/>
        <v>0</v>
      </c>
      <c r="EE108" s="221">
        <f t="shared" si="600"/>
        <v>0</v>
      </c>
      <c r="EF108" s="221">
        <f t="shared" si="600"/>
        <v>0</v>
      </c>
      <c r="EG108" s="221">
        <f t="shared" si="600"/>
        <v>0</v>
      </c>
      <c r="EH108" s="221">
        <f t="shared" si="600"/>
        <v>0</v>
      </c>
      <c r="EI108" s="221">
        <f t="shared" si="600"/>
        <v>0</v>
      </c>
      <c r="EJ108" s="221">
        <f t="shared" si="600"/>
        <v>0</v>
      </c>
      <c r="EK108" s="221">
        <f t="shared" si="600"/>
        <v>0</v>
      </c>
      <c r="EL108" s="221">
        <f t="shared" si="600"/>
        <v>0</v>
      </c>
      <c r="EM108" s="221">
        <f t="shared" si="600"/>
        <v>0</v>
      </c>
      <c r="EN108" s="221">
        <f t="shared" si="600"/>
        <v>0</v>
      </c>
      <c r="EO108" s="221">
        <f t="shared" si="600"/>
        <v>0</v>
      </c>
      <c r="EP108" s="221">
        <f t="shared" si="600"/>
        <v>0</v>
      </c>
      <c r="EQ108" s="221">
        <f t="shared" si="600"/>
        <v>0</v>
      </c>
      <c r="ER108" s="221">
        <f t="shared" si="600"/>
        <v>0</v>
      </c>
      <c r="ES108" s="221">
        <f t="shared" si="600"/>
        <v>0</v>
      </c>
      <c r="ET108" s="221">
        <f t="shared" si="600"/>
        <v>0</v>
      </c>
      <c r="EU108" s="221">
        <f t="shared" si="600"/>
        <v>0</v>
      </c>
      <c r="EV108" s="221">
        <f t="shared" si="600"/>
        <v>0</v>
      </c>
      <c r="EW108" s="221">
        <f t="shared" si="600"/>
        <v>0</v>
      </c>
      <c r="EX108" s="221">
        <f t="shared" si="600"/>
        <v>0</v>
      </c>
      <c r="EY108" s="221">
        <f t="shared" si="600"/>
        <v>0</v>
      </c>
      <c r="EZ108" s="221">
        <f t="shared" si="600"/>
        <v>0</v>
      </c>
      <c r="FA108" s="221">
        <f t="shared" si="600"/>
        <v>0</v>
      </c>
      <c r="FB108" s="221">
        <f t="shared" si="600"/>
        <v>0</v>
      </c>
      <c r="FC108" s="221">
        <f t="shared" si="600"/>
        <v>0</v>
      </c>
      <c r="FD108" s="221">
        <f t="shared" si="600"/>
        <v>0</v>
      </c>
      <c r="FE108" s="221">
        <f t="shared" si="600"/>
        <v>0</v>
      </c>
      <c r="FF108" s="221">
        <f t="shared" si="600"/>
        <v>0</v>
      </c>
      <c r="FG108" s="221">
        <f t="shared" si="600"/>
        <v>0</v>
      </c>
      <c r="FH108" s="221">
        <f t="shared" si="600"/>
        <v>0</v>
      </c>
      <c r="FI108" s="221">
        <f t="shared" si="600"/>
        <v>0</v>
      </c>
      <c r="FJ108" s="221">
        <f t="shared" si="600"/>
        <v>0</v>
      </c>
      <c r="FK108" s="221">
        <f t="shared" si="600"/>
        <v>0</v>
      </c>
      <c r="FL108" s="221">
        <f t="shared" si="600"/>
        <v>0</v>
      </c>
      <c r="FM108" s="221">
        <f t="shared" si="600"/>
        <v>0</v>
      </c>
      <c r="FN108" s="221">
        <f t="shared" si="600"/>
        <v>0</v>
      </c>
      <c r="FO108" s="221">
        <f t="shared" si="600"/>
        <v>0</v>
      </c>
      <c r="FP108" s="221">
        <f t="shared" si="600"/>
        <v>0</v>
      </c>
      <c r="FQ108" s="221">
        <f t="shared" si="600"/>
        <v>0</v>
      </c>
      <c r="FR108" s="221">
        <f t="shared" si="600"/>
        <v>0</v>
      </c>
      <c r="FS108" s="221">
        <f t="shared" si="600"/>
        <v>0</v>
      </c>
      <c r="FT108" s="221">
        <f t="shared" si="600"/>
        <v>0</v>
      </c>
      <c r="FU108" s="221">
        <f t="shared" si="600"/>
        <v>0</v>
      </c>
      <c r="FV108" s="221">
        <f t="shared" si="600"/>
        <v>0</v>
      </c>
      <c r="FW108" s="221">
        <f t="shared" si="600"/>
        <v>0</v>
      </c>
      <c r="FX108" s="221">
        <f t="shared" si="600"/>
        <v>0</v>
      </c>
      <c r="FY108" s="221">
        <f t="shared" si="600"/>
        <v>0</v>
      </c>
      <c r="FZ108" s="221">
        <f t="shared" si="600"/>
        <v>0</v>
      </c>
      <c r="GA108" s="221">
        <f t="shared" si="600"/>
        <v>0</v>
      </c>
      <c r="GB108" s="221">
        <f t="shared" si="600"/>
        <v>0</v>
      </c>
      <c r="GC108" s="221">
        <f t="shared" si="600"/>
        <v>0</v>
      </c>
      <c r="GD108" s="221">
        <f t="shared" si="600"/>
        <v>0</v>
      </c>
      <c r="GE108" s="221">
        <f t="shared" si="600"/>
        <v>0</v>
      </c>
      <c r="GF108" s="221">
        <f t="shared" ref="GF108:HO108" si="601">IF(AND($D$112&gt;0,$D$113&gt;0),IF(AND(CI104&gt;$D$113),GF104,0),"")</f>
        <v>0</v>
      </c>
      <c r="GG108" s="221">
        <f t="shared" si="601"/>
        <v>0</v>
      </c>
      <c r="GH108" s="221">
        <f t="shared" si="601"/>
        <v>0</v>
      </c>
      <c r="GI108" s="221">
        <f t="shared" si="601"/>
        <v>0</v>
      </c>
      <c r="GJ108" s="221">
        <f t="shared" si="601"/>
        <v>0</v>
      </c>
      <c r="GK108" s="221">
        <f t="shared" si="601"/>
        <v>0</v>
      </c>
      <c r="GL108" s="221">
        <f t="shared" si="601"/>
        <v>0</v>
      </c>
      <c r="GM108" s="221">
        <f t="shared" si="601"/>
        <v>0</v>
      </c>
      <c r="GN108" s="221">
        <f t="shared" si="601"/>
        <v>0</v>
      </c>
      <c r="GO108" s="221">
        <f t="shared" si="601"/>
        <v>0</v>
      </c>
      <c r="GP108" s="221">
        <f t="shared" si="601"/>
        <v>1.0636863295659022E-3</v>
      </c>
      <c r="GQ108" s="221">
        <f t="shared" si="601"/>
        <v>9.7043081606990359E-4</v>
      </c>
      <c r="GR108" s="221">
        <f t="shared" si="601"/>
        <v>8.8223224455938462E-4</v>
      </c>
      <c r="GS108" s="221">
        <f t="shared" si="601"/>
        <v>7.9922419059779012E-4</v>
      </c>
      <c r="GT108" s="221">
        <f t="shared" si="601"/>
        <v>7.2147562065273262E-4</v>
      </c>
      <c r="GU108" s="221">
        <f t="shared" si="601"/>
        <v>6.4899603968032445E-4</v>
      </c>
      <c r="GV108" s="221">
        <f t="shared" si="601"/>
        <v>5.8174114187757554E-4</v>
      </c>
      <c r="GW108" s="221">
        <f t="shared" si="601"/>
        <v>5.1961880242786071E-4</v>
      </c>
      <c r="GX108" s="221">
        <f t="shared" si="601"/>
        <v>4.6249525610192937E-4</v>
      </c>
      <c r="GY108" s="221">
        <f t="shared" si="601"/>
        <v>4.102013199179565E-4</v>
      </c>
      <c r="GZ108" s="221">
        <f t="shared" si="601"/>
        <v>3.6253853103277649E-4</v>
      </c>
      <c r="HA108" s="221">
        <f t="shared" si="601"/>
        <v>3.1928508693932823E-4</v>
      </c>
      <c r="HB108" s="221">
        <f t="shared" si="601"/>
        <v>2.8020149219877669E-4</v>
      </c>
      <c r="HC108" s="221">
        <f t="shared" si="601"/>
        <v>2.4503583368959078E-4</v>
      </c>
      <c r="HD108" s="221">
        <f t="shared" si="601"/>
        <v>2.1352862411336027E-4</v>
      </c>
      <c r="HE108" s="221">
        <f t="shared" si="601"/>
        <v>1.8541717073065046E-4</v>
      </c>
      <c r="HF108" s="221">
        <f t="shared" si="601"/>
        <v>1.6043944256208161E-4</v>
      </c>
      <c r="HG108" s="221">
        <f t="shared" si="601"/>
        <v>1.3833742421905473E-4</v>
      </c>
      <c r="HH108" s="221">
        <f t="shared" si="601"/>
        <v>1.1885995785302275E-4</v>
      </c>
      <c r="HI108" s="221">
        <f t="shared" si="601"/>
        <v>1.0176508624730974E-4</v>
      </c>
      <c r="HJ108" s="221">
        <f t="shared" si="601"/>
        <v>8.6821919719391643E-5</v>
      </c>
      <c r="HK108" s="221">
        <f t="shared" si="601"/>
        <v>7.3812057227869529E-5</v>
      </c>
      <c r="HL108" s="221">
        <f t="shared" si="601"/>
        <v>6.2530597926874258E-5</v>
      </c>
      <c r="HM108" s="221">
        <f t="shared" si="601"/>
        <v>5.2786783476630048E-5</v>
      </c>
      <c r="HN108" s="221">
        <f t="shared" si="601"/>
        <v>4.4404313841934304E-5</v>
      </c>
      <c r="HO108" s="221">
        <f t="shared" si="601"/>
        <v>3.722138026278931E-5</v>
      </c>
    </row>
    <row r="109" spans="1:223" ht="15.75" x14ac:dyDescent="0.25">
      <c r="A109" s="5"/>
      <c r="C109" s="35" t="s">
        <v>30</v>
      </c>
      <c r="D109" s="84">
        <f>IF(AND(D108&gt;0,D108&lt;1,NOT(J104="")),_xlfn.NORM.INV((1-$D$108)/2,$G$104,$J$104),"")</f>
        <v>767.40914414037638</v>
      </c>
      <c r="E109" s="41"/>
      <c r="F109" s="2"/>
      <c r="G109" s="5"/>
      <c r="H109" s="5"/>
      <c r="I109" s="5"/>
      <c r="J109" s="5"/>
      <c r="K109" s="5"/>
      <c r="L109" s="5"/>
      <c r="M109" s="5"/>
      <c r="N109" s="5"/>
      <c r="O109" s="5"/>
      <c r="P109" s="5"/>
      <c r="Q109" s="5"/>
      <c r="R109" s="5"/>
      <c r="S109" s="5"/>
      <c r="T109" s="5"/>
      <c r="DS109" s="284">
        <f>MAX(DS106:DS108)</f>
        <v>4.4404313841929215E-5</v>
      </c>
      <c r="DT109" s="284">
        <f t="shared" ref="DT109:GE109" si="602">MAX(DT106:DT108)</f>
        <v>5.2786783476624099E-5</v>
      </c>
      <c r="DU109" s="284">
        <f t="shared" si="602"/>
        <v>6.2530597926867387E-5</v>
      </c>
      <c r="DV109" s="284">
        <f t="shared" si="602"/>
        <v>7.381205722786156E-5</v>
      </c>
      <c r="DW109" s="284">
        <f t="shared" si="602"/>
        <v>8.6821919719382468E-5</v>
      </c>
      <c r="DX109" s="284">
        <f t="shared" si="602"/>
        <v>1.0176508624729922E-4</v>
      </c>
      <c r="DY109" s="284">
        <f t="shared" si="602"/>
        <v>1.1885995785301073E-4</v>
      </c>
      <c r="DZ109" s="284">
        <f t="shared" si="602"/>
        <v>1.3833742421904109E-4</v>
      </c>
      <c r="EA109" s="284">
        <f t="shared" si="602"/>
        <v>1.6043944256206614E-4</v>
      </c>
      <c r="EB109" s="284">
        <f t="shared" si="602"/>
        <v>1.8541717073063303E-4</v>
      </c>
      <c r="EC109" s="284">
        <f t="shared" si="602"/>
        <v>2.1352862411334075E-4</v>
      </c>
      <c r="ED109" s="284">
        <f t="shared" si="602"/>
        <v>2.4503583368956888E-4</v>
      </c>
      <c r="EE109" s="284">
        <f t="shared" si="602"/>
        <v>2.8020149219875235E-4</v>
      </c>
      <c r="EF109" s="284">
        <f t="shared" si="602"/>
        <v>3.1928508693930129E-4</v>
      </c>
      <c r="EG109" s="284">
        <f t="shared" si="602"/>
        <v>3.6253853103274672E-4</v>
      </c>
      <c r="EH109" s="284">
        <f t="shared" si="602"/>
        <v>4.1020131991792371E-4</v>
      </c>
      <c r="EI109" s="284">
        <f t="shared" si="602"/>
        <v>4.6249525610189321E-4</v>
      </c>
      <c r="EJ109" s="284">
        <f t="shared" si="602"/>
        <v>5.1961880242782147E-4</v>
      </c>
      <c r="EK109" s="284">
        <f t="shared" si="602"/>
        <v>5.8174114187753293E-4</v>
      </c>
      <c r="EL109" s="284">
        <f t="shared" si="602"/>
        <v>6.4899603968027837E-4</v>
      </c>
      <c r="EM109" s="284">
        <f t="shared" si="602"/>
        <v>7.2147562065268329E-4</v>
      </c>
      <c r="EN109" s="284">
        <f t="shared" si="602"/>
        <v>7.9922419059773732E-4</v>
      </c>
      <c r="EO109" s="284">
        <f t="shared" si="602"/>
        <v>8.8223224455932813E-4</v>
      </c>
      <c r="EP109" s="284">
        <f t="shared" si="602"/>
        <v>9.7043081606984396E-4</v>
      </c>
      <c r="EQ109" s="284">
        <f t="shared" si="602"/>
        <v>1.0636863295658391E-3</v>
      </c>
      <c r="ER109" s="284">
        <f t="shared" si="602"/>
        <v>1.1617961222517375E-3</v>
      </c>
      <c r="ES109" s="284">
        <f t="shared" si="602"/>
        <v>1.2644848013126642E-3</v>
      </c>
      <c r="ET109" s="284">
        <f t="shared" si="602"/>
        <v>1.3714015970716798E-3</v>
      </c>
      <c r="EU109" s="284">
        <f t="shared" si="602"/>
        <v>1.482118862147842E-3</v>
      </c>
      <c r="EV109" s="284">
        <f t="shared" si="602"/>
        <v>1.5961318507565847E-3</v>
      </c>
      <c r="EW109" s="284">
        <f t="shared" si="602"/>
        <v>1.7128598910436117E-3</v>
      </c>
      <c r="EX109" s="284">
        <f t="shared" si="602"/>
        <v>1.8316490369975616E-3</v>
      </c>
      <c r="EY109" s="284">
        <f t="shared" si="602"/>
        <v>1.9517762554911093E-3</v>
      </c>
      <c r="EZ109" s="284">
        <f t="shared" si="602"/>
        <v>2.0724551690063766E-3</v>
      </c>
      <c r="FA109" s="284">
        <f t="shared" si="602"/>
        <v>2.1928433364555703E-3</v>
      </c>
      <c r="FB109" s="284">
        <f t="shared" si="602"/>
        <v>2.3120510142348024E-3</v>
      </c>
      <c r="FC109" s="284">
        <f t="shared" si="602"/>
        <v>2.4291512984193154E-3</v>
      </c>
      <c r="FD109" s="284">
        <f t="shared" si="602"/>
        <v>2.5431915081042013E-3</v>
      </c>
      <c r="FE109" s="284">
        <f t="shared" si="602"/>
        <v>2.6532056306658135E-3</v>
      </c>
      <c r="FF109" s="284">
        <f t="shared" si="602"/>
        <v>2.7582276135328892E-3</v>
      </c>
      <c r="FG109" s="284">
        <f t="shared" si="602"/>
        <v>2.8573052552447655E-3</v>
      </c>
      <c r="FH109" s="284">
        <f t="shared" si="602"/>
        <v>2.9495144223789711E-3</v>
      </c>
      <c r="FI109" s="284">
        <f t="shared" si="602"/>
        <v>3.0339732994502967E-3</v>
      </c>
      <c r="FJ109" s="284">
        <f t="shared" si="602"/>
        <v>3.1098563670235338E-3</v>
      </c>
      <c r="FK109" s="284">
        <f t="shared" si="602"/>
        <v>3.176407799710864E-3</v>
      </c>
      <c r="FL109" s="284">
        <f t="shared" si="602"/>
        <v>3.2329539808389628E-3</v>
      </c>
      <c r="FM109" s="284">
        <f t="shared" si="602"/>
        <v>3.2789148444700199E-3</v>
      </c>
      <c r="FN109" s="284">
        <f t="shared" si="602"/>
        <v>3.3138137779352757E-3</v>
      </c>
      <c r="FO109" s="284">
        <f t="shared" si="602"/>
        <v>3.3372858485696505E-3</v>
      </c>
      <c r="FP109" s="284">
        <f t="shared" si="602"/>
        <v>3.3490841561055014E-3</v>
      </c>
      <c r="FQ109" s="284">
        <f t="shared" si="602"/>
        <v>3.3490841561055048E-3</v>
      </c>
      <c r="FR109" s="284">
        <f t="shared" si="602"/>
        <v>3.3372858485696631E-3</v>
      </c>
      <c r="FS109" s="284">
        <f t="shared" si="602"/>
        <v>3.3138137779352953E-3</v>
      </c>
      <c r="FT109" s="284">
        <f t="shared" si="602"/>
        <v>3.2789148444700468E-3</v>
      </c>
      <c r="FU109" s="284">
        <f t="shared" si="602"/>
        <v>3.2329539808389979E-3</v>
      </c>
      <c r="FV109" s="284">
        <f t="shared" si="602"/>
        <v>3.1764077997109065E-3</v>
      </c>
      <c r="FW109" s="284">
        <f t="shared" si="602"/>
        <v>3.1098563670235819E-3</v>
      </c>
      <c r="FX109" s="284">
        <f t="shared" si="602"/>
        <v>3.0339732994503505E-3</v>
      </c>
      <c r="FY109" s="284">
        <f t="shared" si="602"/>
        <v>2.9495144223790309E-3</v>
      </c>
      <c r="FZ109" s="284">
        <f t="shared" si="602"/>
        <v>2.8573052552448301E-3</v>
      </c>
      <c r="GA109" s="284">
        <f t="shared" si="602"/>
        <v>2.7582276135329578E-3</v>
      </c>
      <c r="GB109" s="284">
        <f t="shared" si="602"/>
        <v>2.6532056306658859E-3</v>
      </c>
      <c r="GC109" s="284">
        <f t="shared" si="602"/>
        <v>2.5431915081042767E-3</v>
      </c>
      <c r="GD109" s="284">
        <f t="shared" si="602"/>
        <v>2.4291512984193934E-3</v>
      </c>
      <c r="GE109" s="284">
        <f t="shared" si="602"/>
        <v>2.3120510142348822E-3</v>
      </c>
      <c r="GF109" s="284">
        <f t="shared" ref="GF109:HO109" si="603">MAX(GF106:GF108)</f>
        <v>2.1928433364556492E-3</v>
      </c>
      <c r="GG109" s="284">
        <f t="shared" si="603"/>
        <v>2.0724551690064559E-3</v>
      </c>
      <c r="GH109" s="284">
        <f t="shared" si="603"/>
        <v>1.9517762554911884E-3</v>
      </c>
      <c r="GI109" s="284">
        <f t="shared" si="603"/>
        <v>1.8316490369976405E-3</v>
      </c>
      <c r="GJ109" s="284">
        <f t="shared" si="603"/>
        <v>1.7128598910436889E-3</v>
      </c>
      <c r="GK109" s="284">
        <f t="shared" si="603"/>
        <v>1.5961318507566608E-3</v>
      </c>
      <c r="GL109" s="284">
        <f t="shared" si="603"/>
        <v>1.4821188621479159E-3</v>
      </c>
      <c r="GM109" s="284">
        <f t="shared" si="603"/>
        <v>1.3714015970717514E-3</v>
      </c>
      <c r="GN109" s="284">
        <f t="shared" si="603"/>
        <v>1.2644848013127331E-3</v>
      </c>
      <c r="GO109" s="284">
        <f t="shared" si="603"/>
        <v>1.1617961222518036E-3</v>
      </c>
      <c r="GP109" s="284">
        <f t="shared" si="603"/>
        <v>1.0636863295659022E-3</v>
      </c>
      <c r="GQ109" s="284">
        <f t="shared" si="603"/>
        <v>9.7043081606990359E-4</v>
      </c>
      <c r="GR109" s="284">
        <f t="shared" si="603"/>
        <v>8.8223224455938462E-4</v>
      </c>
      <c r="GS109" s="284">
        <f t="shared" si="603"/>
        <v>7.9922419059779012E-4</v>
      </c>
      <c r="GT109" s="284">
        <f t="shared" si="603"/>
        <v>7.2147562065273262E-4</v>
      </c>
      <c r="GU109" s="284">
        <f t="shared" si="603"/>
        <v>6.4899603968032445E-4</v>
      </c>
      <c r="GV109" s="284">
        <f t="shared" si="603"/>
        <v>5.8174114187757554E-4</v>
      </c>
      <c r="GW109" s="284">
        <f t="shared" si="603"/>
        <v>5.1961880242786071E-4</v>
      </c>
      <c r="GX109" s="284">
        <f t="shared" si="603"/>
        <v>4.6249525610192937E-4</v>
      </c>
      <c r="GY109" s="284">
        <f t="shared" si="603"/>
        <v>4.102013199179565E-4</v>
      </c>
      <c r="GZ109" s="284">
        <f t="shared" si="603"/>
        <v>3.6253853103277649E-4</v>
      </c>
      <c r="HA109" s="284">
        <f t="shared" si="603"/>
        <v>3.1928508693932823E-4</v>
      </c>
      <c r="HB109" s="284">
        <f t="shared" si="603"/>
        <v>2.8020149219877669E-4</v>
      </c>
      <c r="HC109" s="284">
        <f t="shared" si="603"/>
        <v>2.4503583368959078E-4</v>
      </c>
      <c r="HD109" s="284">
        <f t="shared" si="603"/>
        <v>2.1352862411336027E-4</v>
      </c>
      <c r="HE109" s="284">
        <f t="shared" si="603"/>
        <v>1.8541717073065046E-4</v>
      </c>
      <c r="HF109" s="284">
        <f t="shared" si="603"/>
        <v>1.6043944256208161E-4</v>
      </c>
      <c r="HG109" s="284">
        <f t="shared" si="603"/>
        <v>1.3833742421905473E-4</v>
      </c>
      <c r="HH109" s="284">
        <f t="shared" si="603"/>
        <v>1.1885995785302275E-4</v>
      </c>
      <c r="HI109" s="284">
        <f t="shared" si="603"/>
        <v>1.0176508624730974E-4</v>
      </c>
      <c r="HJ109" s="284">
        <f t="shared" si="603"/>
        <v>8.6821919719391643E-5</v>
      </c>
      <c r="HK109" s="284">
        <f t="shared" si="603"/>
        <v>7.3812057227869529E-5</v>
      </c>
      <c r="HL109" s="284">
        <f t="shared" si="603"/>
        <v>6.2530597926874258E-5</v>
      </c>
      <c r="HM109" s="284">
        <f t="shared" si="603"/>
        <v>5.2786783476630048E-5</v>
      </c>
      <c r="HN109" s="284">
        <f t="shared" si="603"/>
        <v>4.4404313841934304E-5</v>
      </c>
      <c r="HO109" s="284">
        <f t="shared" si="603"/>
        <v>3.722138026278931E-5</v>
      </c>
    </row>
    <row r="110" spans="1:223" ht="15.75" x14ac:dyDescent="0.25">
      <c r="A110" s="5"/>
      <c r="B110" s="5"/>
      <c r="C110" s="35" t="s">
        <v>84</v>
      </c>
      <c r="D110" s="84">
        <f>IF(AND(D108&gt;0,D108&lt;1,NOT(J104="")),_xlfn.NORM.INV(($D$108+(1-$D$108)/2),$G$104,$J$104),"")</f>
        <v>1072.5908558596236</v>
      </c>
      <c r="E110" s="41"/>
      <c r="F110" s="2"/>
      <c r="G110" s="5"/>
      <c r="H110" s="5"/>
      <c r="I110" s="5"/>
      <c r="J110" s="5"/>
      <c r="K110" s="5"/>
      <c r="L110" s="5"/>
      <c r="M110" s="5"/>
      <c r="N110" s="5"/>
      <c r="O110" s="5"/>
      <c r="P110" s="5"/>
      <c r="Q110" s="5"/>
      <c r="R110" s="5"/>
      <c r="S110" s="5"/>
      <c r="T110" s="5"/>
    </row>
    <row r="111" spans="1:223" ht="17.25" x14ac:dyDescent="0.3">
      <c r="A111" s="5"/>
      <c r="B111" s="5"/>
      <c r="C111" s="35"/>
      <c r="D111" s="44"/>
      <c r="E111" s="41"/>
      <c r="F111" s="2"/>
      <c r="G111" s="5"/>
      <c r="H111" s="5"/>
      <c r="I111" s="5"/>
      <c r="J111" s="5"/>
      <c r="K111" s="5"/>
      <c r="L111" s="5"/>
      <c r="M111" s="5"/>
      <c r="N111" s="5"/>
      <c r="O111" s="5"/>
      <c r="P111" s="5"/>
      <c r="Q111" s="5"/>
      <c r="R111" s="5"/>
      <c r="S111" s="5"/>
      <c r="T111" s="5"/>
    </row>
    <row r="112" spans="1:223" ht="15.75" x14ac:dyDescent="0.25">
      <c r="A112" s="5"/>
      <c r="B112" s="5"/>
      <c r="C112" s="85" t="s">
        <v>33</v>
      </c>
      <c r="D112" s="107">
        <v>800</v>
      </c>
      <c r="E112" s="41"/>
      <c r="F112" s="48" t="s">
        <v>37</v>
      </c>
      <c r="G112" s="5"/>
      <c r="H112" s="5"/>
      <c r="I112" s="5"/>
      <c r="J112" s="5"/>
      <c r="K112" s="5"/>
      <c r="L112" s="5"/>
      <c r="M112" s="5"/>
      <c r="N112" s="5"/>
      <c r="O112" s="5"/>
      <c r="P112" s="5"/>
      <c r="Q112" s="5"/>
      <c r="R112" s="5"/>
      <c r="S112" s="5"/>
      <c r="T112" s="5"/>
    </row>
    <row r="113" spans="1:20" ht="15.75" x14ac:dyDescent="0.25">
      <c r="A113" s="5"/>
      <c r="B113" s="5"/>
      <c r="C113" s="85" t="s">
        <v>34</v>
      </c>
      <c r="D113" s="107">
        <v>1100</v>
      </c>
      <c r="E113" s="41"/>
      <c r="F113" s="48" t="s">
        <v>38</v>
      </c>
      <c r="G113" s="5"/>
      <c r="H113" s="5"/>
      <c r="I113" s="5"/>
      <c r="J113" s="5"/>
      <c r="K113" s="5"/>
      <c r="L113" s="5"/>
      <c r="M113" s="5"/>
      <c r="N113" s="5"/>
      <c r="O113" s="5"/>
      <c r="P113" s="5"/>
      <c r="Q113" s="5"/>
      <c r="R113" s="5"/>
      <c r="S113" s="5"/>
      <c r="T113" s="5"/>
    </row>
    <row r="114" spans="1:20" ht="17.25" x14ac:dyDescent="0.3">
      <c r="A114" s="5"/>
      <c r="B114" s="5"/>
      <c r="C114" s="85" t="s">
        <v>85</v>
      </c>
      <c r="D114" s="45">
        <f>IF(AND($D$112&gt;0,$D$113&gt;0,$D$112&lt;$D$113,NOT(J104="")),_xlfn.NORM.DIST($D$113,$G$104,$J$104,TRUE)-_xlfn.NORM.DIST($D$112,$G$104,$J$104,TRUE),"")</f>
        <v>0.77793412731978617</v>
      </c>
      <c r="E114" s="41"/>
      <c r="F114" s="48" t="s">
        <v>66</v>
      </c>
      <c r="G114" s="5"/>
      <c r="H114" s="5"/>
      <c r="I114" s="5"/>
      <c r="J114" s="5"/>
      <c r="K114" s="5"/>
      <c r="L114" s="5"/>
      <c r="M114" s="5"/>
      <c r="N114" s="5"/>
      <c r="O114" s="5"/>
      <c r="P114" s="5"/>
      <c r="Q114" s="5"/>
      <c r="R114" s="5"/>
      <c r="S114" s="5"/>
      <c r="T114" s="5"/>
    </row>
    <row r="115" spans="1:20" ht="17.25" x14ac:dyDescent="0.3">
      <c r="A115" s="5"/>
      <c r="B115" s="5"/>
      <c r="C115" s="85" t="s">
        <v>284</v>
      </c>
      <c r="D115" s="47">
        <f>IF(AND($D$112&gt;0,$D$113&gt;0,$D$112&lt;$D$113,NOT($J$104="")),_xlfn.NORM.DIST(D112,$G$104,$J$104,TRUE),"")</f>
        <v>0.15676718214684171</v>
      </c>
      <c r="E115" s="41"/>
      <c r="F115" s="48" t="s">
        <v>67</v>
      </c>
      <c r="G115" s="5"/>
      <c r="H115" s="5"/>
      <c r="I115" s="5"/>
      <c r="J115" s="5"/>
      <c r="K115" s="5"/>
      <c r="L115" s="5"/>
      <c r="M115" s="5"/>
      <c r="N115" s="5"/>
      <c r="O115" s="5"/>
      <c r="P115" s="5"/>
      <c r="Q115" s="5"/>
      <c r="R115" s="5"/>
      <c r="S115" s="5"/>
      <c r="T115" s="5"/>
    </row>
    <row r="116" spans="1:20" ht="17.25" x14ac:dyDescent="0.3">
      <c r="A116" s="5"/>
      <c r="B116" s="5"/>
      <c r="C116" s="85" t="s">
        <v>285</v>
      </c>
      <c r="D116" s="46">
        <f>IF(AND($D$112&gt;0,$D$113&gt;0,$D$112&lt;$D$113,NOT($J$104="")),1-_xlfn.NORM.DIST(D113,$G$104,$J$104,TRUE),"")</f>
        <v>6.5298690533372117E-2</v>
      </c>
      <c r="E116" s="41"/>
      <c r="F116" s="48" t="s">
        <v>65</v>
      </c>
      <c r="G116" s="5"/>
      <c r="H116" s="5"/>
      <c r="I116" s="5"/>
      <c r="J116" s="5"/>
      <c r="K116" s="5"/>
      <c r="L116" s="5"/>
      <c r="M116" s="5"/>
      <c r="N116" s="5"/>
      <c r="O116" s="5"/>
      <c r="P116" s="5"/>
      <c r="Q116" s="5"/>
      <c r="R116" s="5"/>
      <c r="S116" s="5"/>
      <c r="T116" s="5"/>
    </row>
    <row r="117" spans="1:20" x14ac:dyDescent="0.25">
      <c r="A117" s="5"/>
      <c r="B117" s="5"/>
      <c r="C117" s="35"/>
      <c r="D117" s="35"/>
      <c r="E117" s="2"/>
      <c r="F117" s="2"/>
      <c r="G117" s="5"/>
      <c r="H117" s="5"/>
      <c r="I117" s="5"/>
      <c r="J117" s="5"/>
      <c r="K117" s="5"/>
      <c r="L117" s="5"/>
      <c r="M117" s="5"/>
      <c r="N117" s="5"/>
      <c r="O117" s="5"/>
      <c r="P117" s="5"/>
      <c r="Q117" s="5"/>
      <c r="R117" s="5"/>
      <c r="S117" s="5"/>
      <c r="T117" s="5"/>
    </row>
    <row r="118" spans="1:20" x14ac:dyDescent="0.25">
      <c r="A118" s="5"/>
      <c r="B118" s="5"/>
      <c r="C118" s="35"/>
      <c r="D118" s="35"/>
      <c r="E118" s="2"/>
      <c r="F118" s="2"/>
      <c r="G118" s="5"/>
      <c r="H118" s="5"/>
      <c r="I118" s="5"/>
      <c r="J118" s="5"/>
      <c r="K118" s="5"/>
      <c r="L118" s="5"/>
      <c r="M118" s="5"/>
      <c r="N118" s="5"/>
      <c r="O118" s="5"/>
      <c r="P118" s="5"/>
      <c r="Q118" s="5"/>
      <c r="R118" s="5"/>
      <c r="S118" s="5"/>
      <c r="T118" s="5"/>
    </row>
    <row r="119" spans="1:20" x14ac:dyDescent="0.25">
      <c r="A119" s="5"/>
      <c r="B119" s="5"/>
      <c r="C119" s="35"/>
      <c r="D119" s="35"/>
      <c r="E119" s="2"/>
      <c r="F119" s="2"/>
      <c r="G119" s="5"/>
      <c r="H119" s="5"/>
      <c r="I119" s="5"/>
      <c r="J119" s="5"/>
      <c r="K119" s="5"/>
      <c r="L119" s="5"/>
      <c r="M119" s="5"/>
      <c r="N119" s="5"/>
      <c r="O119" s="5"/>
      <c r="P119" s="5"/>
      <c r="Q119" s="5"/>
      <c r="R119" s="5"/>
      <c r="S119" s="5"/>
      <c r="T119" s="5"/>
    </row>
    <row r="120" spans="1:20" x14ac:dyDescent="0.25">
      <c r="A120" s="5"/>
      <c r="B120" s="5"/>
      <c r="C120" s="35"/>
      <c r="D120" s="35"/>
      <c r="E120" s="2"/>
      <c r="F120" s="2"/>
      <c r="G120" s="5"/>
      <c r="H120" s="5"/>
      <c r="I120" s="5"/>
      <c r="J120" s="5"/>
      <c r="K120" s="5"/>
      <c r="L120" s="5"/>
      <c r="M120" s="5"/>
      <c r="N120" s="5"/>
      <c r="O120" s="5"/>
      <c r="P120" s="5"/>
      <c r="Q120" s="5"/>
      <c r="R120" s="5"/>
      <c r="S120" s="5"/>
      <c r="T120" s="5"/>
    </row>
    <row r="121" spans="1:20" x14ac:dyDescent="0.25">
      <c r="A121" s="5"/>
      <c r="B121" s="5"/>
      <c r="C121" s="35"/>
      <c r="D121" s="35"/>
      <c r="E121" s="2"/>
      <c r="F121" s="2"/>
      <c r="G121" s="5"/>
      <c r="H121" s="5"/>
      <c r="I121" s="5"/>
      <c r="J121" s="5"/>
      <c r="K121" s="5"/>
      <c r="L121" s="5"/>
      <c r="M121" s="5"/>
      <c r="N121" s="5"/>
      <c r="O121" s="5"/>
      <c r="P121" s="5"/>
      <c r="Q121" s="5"/>
      <c r="R121" s="5"/>
      <c r="S121" s="5"/>
      <c r="T121" s="5"/>
    </row>
    <row r="122" spans="1:20" x14ac:dyDescent="0.25">
      <c r="A122" s="5"/>
      <c r="B122" s="5"/>
      <c r="C122" s="35"/>
      <c r="D122" s="35"/>
      <c r="E122" s="2"/>
      <c r="F122" s="2"/>
      <c r="G122" s="5"/>
      <c r="H122" s="5"/>
      <c r="I122" s="5"/>
      <c r="J122" s="5"/>
      <c r="K122" s="5"/>
      <c r="L122" s="5"/>
      <c r="M122" s="5"/>
      <c r="N122" s="5"/>
      <c r="O122" s="5"/>
      <c r="P122" s="5"/>
      <c r="Q122" s="5"/>
      <c r="R122" s="5"/>
      <c r="S122" s="5"/>
      <c r="T122" s="5"/>
    </row>
    <row r="123" spans="1:20" x14ac:dyDescent="0.25">
      <c r="A123" s="5"/>
      <c r="B123" s="5"/>
      <c r="C123" s="35"/>
      <c r="D123" s="35"/>
      <c r="E123" s="2"/>
      <c r="F123" s="2"/>
      <c r="G123" s="5"/>
      <c r="H123" s="5"/>
      <c r="I123" s="5"/>
      <c r="J123" s="5"/>
      <c r="K123" s="5"/>
      <c r="L123" s="5"/>
      <c r="M123" s="5"/>
      <c r="N123" s="5"/>
      <c r="O123" s="5"/>
      <c r="P123" s="5"/>
      <c r="Q123" s="5"/>
      <c r="R123" s="5"/>
      <c r="S123" s="5"/>
      <c r="T123" s="5"/>
    </row>
    <row r="124" spans="1:20" x14ac:dyDescent="0.25">
      <c r="A124" s="5"/>
      <c r="B124" s="5"/>
      <c r="C124" s="35"/>
      <c r="D124" s="35"/>
      <c r="E124" s="2"/>
      <c r="F124" s="2"/>
      <c r="G124" s="5"/>
      <c r="H124" s="5"/>
      <c r="I124" s="5"/>
      <c r="J124" s="5"/>
      <c r="K124" s="5"/>
      <c r="L124" s="5"/>
      <c r="M124" s="5"/>
      <c r="N124" s="5"/>
      <c r="O124" s="5"/>
      <c r="P124" s="5"/>
      <c r="Q124" s="5"/>
      <c r="R124" s="5"/>
      <c r="S124" s="5"/>
      <c r="T124" s="5"/>
    </row>
    <row r="125" spans="1:20" x14ac:dyDescent="0.25">
      <c r="A125" s="5"/>
      <c r="B125" s="5"/>
      <c r="C125" s="35"/>
      <c r="D125" s="35"/>
      <c r="E125" s="2"/>
      <c r="F125" s="2"/>
      <c r="G125" s="5"/>
      <c r="H125" s="5"/>
      <c r="I125" s="5"/>
      <c r="J125" s="5"/>
      <c r="K125" s="5"/>
      <c r="L125" s="5"/>
      <c r="M125" s="5"/>
      <c r="N125" s="5"/>
      <c r="O125" s="5"/>
      <c r="P125" s="5"/>
      <c r="Q125" s="5"/>
      <c r="R125" s="5"/>
      <c r="S125" s="5"/>
      <c r="T125" s="5"/>
    </row>
    <row r="126" spans="1:20" x14ac:dyDescent="0.25">
      <c r="A126" s="5"/>
      <c r="B126" s="5"/>
      <c r="C126" s="35"/>
      <c r="D126" s="35"/>
      <c r="E126" s="2"/>
      <c r="F126" s="2"/>
      <c r="G126" s="5"/>
      <c r="H126" s="5"/>
      <c r="I126" s="5"/>
      <c r="J126" s="5"/>
      <c r="K126" s="5"/>
      <c r="L126" s="5"/>
      <c r="M126" s="5"/>
      <c r="N126" s="5"/>
      <c r="O126" s="5"/>
      <c r="P126" s="5"/>
      <c r="Q126" s="5"/>
      <c r="R126" s="5"/>
      <c r="S126" s="5"/>
      <c r="T126" s="5"/>
    </row>
    <row r="127" spans="1:20" x14ac:dyDescent="0.25">
      <c r="A127" s="5"/>
      <c r="B127" s="5"/>
      <c r="C127" s="35"/>
      <c r="D127" s="35"/>
      <c r="E127" s="2"/>
      <c r="F127" s="2"/>
      <c r="G127" s="5"/>
      <c r="H127" s="5"/>
      <c r="I127" s="5"/>
      <c r="J127" s="5"/>
      <c r="K127" s="5"/>
      <c r="L127" s="5"/>
      <c r="M127" s="5"/>
      <c r="N127" s="5"/>
      <c r="O127" s="5"/>
      <c r="P127" s="5"/>
      <c r="Q127" s="5"/>
      <c r="R127" s="5"/>
      <c r="S127" s="5"/>
      <c r="T127" s="5"/>
    </row>
    <row r="128" spans="1:20" x14ac:dyDescent="0.25">
      <c r="A128" s="5"/>
      <c r="B128" s="5"/>
      <c r="C128" s="35"/>
      <c r="D128" s="35"/>
      <c r="E128" s="2"/>
      <c r="F128" s="2"/>
      <c r="G128" s="5"/>
      <c r="H128" s="5"/>
      <c r="I128" s="5"/>
      <c r="J128" s="5"/>
      <c r="K128" s="5"/>
      <c r="L128" s="5"/>
      <c r="M128" s="5"/>
      <c r="N128" s="5"/>
      <c r="O128" s="5"/>
      <c r="P128" s="5"/>
      <c r="Q128" s="5"/>
      <c r="R128" s="5"/>
      <c r="S128" s="5"/>
      <c r="T128" s="5"/>
    </row>
    <row r="129" spans="1:20" x14ac:dyDescent="0.25">
      <c r="A129" s="5"/>
      <c r="B129" s="5"/>
      <c r="C129" s="35"/>
      <c r="D129" s="35"/>
      <c r="E129" s="2"/>
      <c r="F129" s="2"/>
      <c r="G129" s="5"/>
      <c r="H129" s="5"/>
      <c r="I129" s="5"/>
      <c r="J129" s="5"/>
      <c r="K129" s="5"/>
      <c r="L129" s="5"/>
      <c r="M129" s="5"/>
      <c r="N129" s="5"/>
      <c r="O129" s="5"/>
      <c r="P129" s="5"/>
      <c r="Q129" s="5"/>
      <c r="R129" s="5"/>
      <c r="S129" s="5"/>
      <c r="T129" s="5"/>
    </row>
    <row r="130" spans="1:20" x14ac:dyDescent="0.25">
      <c r="A130" s="5"/>
      <c r="B130" s="5"/>
      <c r="C130" s="35"/>
      <c r="D130" s="35"/>
      <c r="E130" s="2"/>
      <c r="F130" s="2"/>
      <c r="G130" s="5"/>
      <c r="H130" s="5"/>
      <c r="I130" s="5"/>
      <c r="J130" s="5"/>
      <c r="K130" s="5"/>
      <c r="L130" s="5"/>
      <c r="M130" s="5"/>
      <c r="N130" s="5"/>
      <c r="O130" s="5"/>
      <c r="P130" s="5"/>
      <c r="Q130" s="5"/>
      <c r="R130" s="5"/>
      <c r="S130" s="5"/>
      <c r="T130" s="5"/>
    </row>
    <row r="131" spans="1:20" x14ac:dyDescent="0.25">
      <c r="A131" s="5"/>
      <c r="B131" s="5"/>
      <c r="C131" s="35"/>
      <c r="D131" s="35"/>
      <c r="E131" s="2"/>
      <c r="F131" s="2"/>
      <c r="G131" s="5"/>
      <c r="H131" s="5"/>
      <c r="I131" s="5"/>
      <c r="J131" s="5"/>
      <c r="K131" s="5"/>
      <c r="L131" s="5"/>
      <c r="M131" s="5"/>
      <c r="N131" s="5"/>
      <c r="O131" s="5"/>
      <c r="P131" s="5"/>
      <c r="Q131" s="5"/>
      <c r="R131" s="5"/>
      <c r="S131" s="5"/>
      <c r="T131" s="5"/>
    </row>
    <row r="132" spans="1:20" x14ac:dyDescent="0.25">
      <c r="A132" s="5"/>
      <c r="B132" s="5"/>
      <c r="C132" s="35"/>
      <c r="D132" s="35"/>
      <c r="E132" s="2"/>
      <c r="F132" s="2"/>
      <c r="G132" s="5"/>
      <c r="H132" s="5"/>
      <c r="I132" s="5"/>
      <c r="J132" s="5"/>
      <c r="K132" s="5"/>
      <c r="L132" s="5"/>
      <c r="M132" s="5"/>
      <c r="N132" s="5"/>
      <c r="O132" s="5"/>
      <c r="P132" s="5"/>
      <c r="Q132" s="5"/>
      <c r="R132" s="5"/>
      <c r="S132" s="5"/>
      <c r="T132" s="5"/>
    </row>
    <row r="133" spans="1:20" x14ac:dyDescent="0.25">
      <c r="A133" s="5"/>
      <c r="B133" s="5"/>
      <c r="C133" s="35"/>
      <c r="D133" s="35"/>
      <c r="E133" s="2"/>
      <c r="F133" s="2"/>
      <c r="G133" s="5"/>
      <c r="H133" s="5"/>
      <c r="I133" s="5"/>
      <c r="J133" s="5"/>
      <c r="K133" s="5"/>
      <c r="L133" s="5"/>
      <c r="M133" s="5"/>
      <c r="N133" s="5"/>
      <c r="O133" s="5"/>
      <c r="P133" s="5"/>
      <c r="Q133" s="5"/>
      <c r="R133" s="5"/>
      <c r="S133" s="5"/>
      <c r="T133" s="5"/>
    </row>
    <row r="134" spans="1:20" x14ac:dyDescent="0.25">
      <c r="A134" s="5"/>
      <c r="B134" s="5"/>
      <c r="C134" s="35"/>
      <c r="D134" s="35"/>
      <c r="E134" s="2"/>
      <c r="F134" s="2"/>
      <c r="G134" s="5"/>
      <c r="H134" s="5"/>
      <c r="I134" s="5"/>
      <c r="J134" s="5"/>
      <c r="K134" s="5"/>
      <c r="L134" s="5"/>
      <c r="M134" s="5"/>
      <c r="N134" s="5"/>
      <c r="O134" s="5"/>
      <c r="P134" s="5"/>
      <c r="Q134" s="5"/>
      <c r="R134" s="5"/>
      <c r="S134" s="5"/>
      <c r="T134" s="5"/>
    </row>
    <row r="135" spans="1:20" x14ac:dyDescent="0.25">
      <c r="A135" s="5"/>
      <c r="B135" s="5"/>
      <c r="C135" s="35"/>
      <c r="D135" s="35"/>
      <c r="E135" s="2"/>
      <c r="F135" s="2"/>
      <c r="G135" s="5"/>
      <c r="H135" s="5"/>
      <c r="I135" s="5"/>
      <c r="J135" s="5"/>
      <c r="K135" s="5"/>
      <c r="L135" s="5"/>
      <c r="M135" s="5"/>
      <c r="N135" s="5"/>
      <c r="O135" s="5"/>
      <c r="P135" s="5"/>
      <c r="Q135" s="5"/>
      <c r="R135" s="5"/>
      <c r="S135" s="5"/>
      <c r="T135" s="5"/>
    </row>
    <row r="136" spans="1:20" x14ac:dyDescent="0.25">
      <c r="A136" s="5"/>
      <c r="B136" s="5"/>
      <c r="C136" s="5"/>
      <c r="D136" s="5"/>
      <c r="E136" s="2"/>
      <c r="F136" s="2"/>
      <c r="G136" s="5"/>
      <c r="H136" s="5"/>
      <c r="I136" s="5"/>
      <c r="J136" s="5"/>
      <c r="K136" s="5"/>
      <c r="L136" s="5"/>
      <c r="M136" s="5"/>
      <c r="N136" s="5"/>
      <c r="O136" s="5"/>
      <c r="P136" s="5"/>
      <c r="Q136" s="5"/>
      <c r="R136" s="5"/>
      <c r="S136" s="5"/>
      <c r="T136" s="5"/>
    </row>
    <row r="137" spans="1:20" x14ac:dyDescent="0.25">
      <c r="A137" s="2"/>
      <c r="B137" s="7" t="s">
        <v>7</v>
      </c>
      <c r="C137" s="8"/>
      <c r="D137" s="8"/>
      <c r="E137" s="9"/>
      <c r="F137" s="9"/>
      <c r="G137" s="8"/>
      <c r="H137" s="9"/>
      <c r="I137" s="9"/>
      <c r="J137" s="8"/>
      <c r="K137" s="8"/>
      <c r="L137" s="8"/>
      <c r="M137" s="36"/>
      <c r="T137" s="5"/>
    </row>
    <row r="138" spans="1:20" x14ac:dyDescent="0.25">
      <c r="A138" s="2"/>
      <c r="B138" s="10" t="s">
        <v>82</v>
      </c>
      <c r="C138" s="11"/>
      <c r="D138" s="11"/>
      <c r="E138" s="12"/>
      <c r="F138" s="12"/>
      <c r="G138" s="11"/>
      <c r="H138" s="12"/>
      <c r="I138" s="12"/>
      <c r="J138" s="11"/>
      <c r="K138" s="11"/>
      <c r="L138" s="11"/>
      <c r="M138" s="13"/>
      <c r="T138" s="5"/>
    </row>
    <row r="139" spans="1:20" x14ac:dyDescent="0.25">
      <c r="A139" s="2"/>
      <c r="B139" s="10" t="s">
        <v>92</v>
      </c>
      <c r="C139" s="11"/>
      <c r="D139" s="11"/>
      <c r="E139" s="12"/>
      <c r="F139" s="12"/>
      <c r="G139" s="11"/>
      <c r="H139" s="12"/>
      <c r="I139" s="12"/>
      <c r="J139" s="11"/>
      <c r="K139" s="11"/>
      <c r="L139" s="11"/>
      <c r="M139" s="13"/>
      <c r="T139" s="5"/>
    </row>
    <row r="140" spans="1:20" x14ac:dyDescent="0.25">
      <c r="A140" s="2"/>
      <c r="B140" s="10" t="s">
        <v>56</v>
      </c>
      <c r="C140" s="11"/>
      <c r="D140" s="11"/>
      <c r="E140" s="12"/>
      <c r="F140" s="12"/>
      <c r="G140" s="11"/>
      <c r="H140" s="12"/>
      <c r="I140" s="12"/>
      <c r="J140" s="11"/>
      <c r="K140" s="11"/>
      <c r="L140" s="11"/>
      <c r="M140" s="13"/>
      <c r="T140" s="5"/>
    </row>
    <row r="141" spans="1:20" x14ac:dyDescent="0.25">
      <c r="A141" s="2"/>
      <c r="B141" s="10" t="s">
        <v>57</v>
      </c>
      <c r="C141" s="11"/>
      <c r="D141" s="11"/>
      <c r="E141" s="12"/>
      <c r="F141" s="12"/>
      <c r="G141" s="11"/>
      <c r="H141" s="12"/>
      <c r="I141" s="12"/>
      <c r="J141" s="11"/>
      <c r="K141" s="11"/>
      <c r="L141" s="11"/>
      <c r="M141" s="13"/>
      <c r="T141" s="5"/>
    </row>
    <row r="142" spans="1:20" x14ac:dyDescent="0.25">
      <c r="A142" s="2"/>
      <c r="B142" s="10"/>
      <c r="C142" s="11"/>
      <c r="D142" s="11"/>
      <c r="E142" s="12"/>
      <c r="F142" s="12"/>
      <c r="G142" s="11"/>
      <c r="H142" s="12"/>
      <c r="I142" s="12"/>
      <c r="J142" s="11"/>
      <c r="K142" s="11"/>
      <c r="L142" s="11"/>
      <c r="M142" s="13"/>
      <c r="T142" s="5"/>
    </row>
    <row r="143" spans="1:20" x14ac:dyDescent="0.25">
      <c r="A143" s="2"/>
      <c r="B143" s="14" t="s">
        <v>8</v>
      </c>
      <c r="C143" s="11"/>
      <c r="D143" s="11"/>
      <c r="E143" s="12"/>
      <c r="F143" s="12"/>
      <c r="G143" s="11"/>
      <c r="H143" s="12"/>
      <c r="I143" s="12"/>
      <c r="J143" s="11"/>
      <c r="K143" s="11"/>
      <c r="L143" s="11"/>
      <c r="M143" s="13"/>
      <c r="T143" s="5"/>
    </row>
    <row r="144" spans="1:20" x14ac:dyDescent="0.25">
      <c r="A144" s="2"/>
      <c r="B144" s="10" t="s">
        <v>83</v>
      </c>
      <c r="C144" s="11"/>
      <c r="D144" s="11"/>
      <c r="E144" s="12"/>
      <c r="F144" s="12"/>
      <c r="G144" s="11"/>
      <c r="H144" s="12"/>
      <c r="I144" s="12"/>
      <c r="J144" s="11"/>
      <c r="K144" s="11"/>
      <c r="L144" s="11"/>
      <c r="M144" s="13"/>
      <c r="T144" s="5"/>
    </row>
    <row r="145" spans="1:20" x14ac:dyDescent="0.25">
      <c r="A145" s="2"/>
      <c r="B145" s="15"/>
      <c r="C145" s="16"/>
      <c r="D145" s="16"/>
      <c r="E145" s="17"/>
      <c r="F145" s="17"/>
      <c r="G145" s="16"/>
      <c r="H145" s="17"/>
      <c r="I145" s="17"/>
      <c r="J145" s="16"/>
      <c r="K145" s="16"/>
      <c r="L145" s="16"/>
      <c r="M145" s="18"/>
      <c r="T145" s="5"/>
    </row>
    <row r="146" spans="1:20" x14ac:dyDescent="0.25">
      <c r="A146" s="2"/>
      <c r="B146" s="5"/>
      <c r="C146" s="5"/>
      <c r="D146" s="5"/>
      <c r="E146" s="2"/>
      <c r="F146" s="2"/>
      <c r="G146" s="5"/>
      <c r="H146" s="2"/>
      <c r="I146" s="2"/>
      <c r="J146" s="5"/>
      <c r="K146" s="5"/>
      <c r="L146" s="5"/>
      <c r="M146" s="5"/>
      <c r="N146" s="5"/>
      <c r="O146" s="5"/>
      <c r="P146" s="5"/>
      <c r="Q146" s="5"/>
      <c r="R146" s="5"/>
      <c r="S146" s="5"/>
      <c r="T146" s="5"/>
    </row>
    <row r="147" spans="1:20" x14ac:dyDescent="0.25">
      <c r="A147" s="2"/>
      <c r="B147" s="19" t="str">
        <f>CONCATENATE("Version ",'Change Log'!$B$2," – © 2015-",YEAR('Change Log'!$A$2),", William W. Davis, MSPM, PMP")</f>
        <v>Version 3.0.2 – © 2015-2019, William W. Davis, MSPM, PMP</v>
      </c>
      <c r="C147" s="5"/>
      <c r="D147" s="5"/>
      <c r="E147" s="5"/>
      <c r="F147" s="2"/>
      <c r="G147" s="2"/>
      <c r="H147" s="5"/>
      <c r="I147" s="5"/>
      <c r="J147" s="2"/>
      <c r="K147" s="5"/>
      <c r="L147" s="5"/>
      <c r="M147" s="5"/>
      <c r="N147" s="5"/>
      <c r="O147" s="5"/>
      <c r="P147" s="5"/>
      <c r="Q147" s="5"/>
      <c r="R147" s="5"/>
      <c r="S147" s="5"/>
      <c r="T147" s="5"/>
    </row>
    <row r="148" spans="1:20" x14ac:dyDescent="0.25">
      <c r="A148" s="2"/>
      <c r="B148" s="296" t="s">
        <v>146</v>
      </c>
      <c r="C148" s="296"/>
      <c r="D148" s="296"/>
      <c r="E148" s="296"/>
      <c r="F148" s="296"/>
      <c r="G148" s="296"/>
      <c r="H148" s="296"/>
      <c r="I148" s="112"/>
      <c r="J148" s="2"/>
      <c r="K148" s="5"/>
      <c r="L148" s="5"/>
      <c r="M148" s="5"/>
      <c r="N148" s="5"/>
      <c r="O148" s="5"/>
      <c r="P148" s="5"/>
      <c r="Q148" s="5"/>
      <c r="R148" s="5"/>
      <c r="S148" s="5"/>
      <c r="T148" s="5"/>
    </row>
    <row r="149" spans="1:20" x14ac:dyDescent="0.25">
      <c r="A149" s="2"/>
      <c r="B149" s="296" t="s">
        <v>147</v>
      </c>
      <c r="C149" s="296"/>
      <c r="D149" s="296"/>
      <c r="E149" s="296"/>
      <c r="F149" s="296"/>
      <c r="G149" s="296"/>
      <c r="H149" s="296"/>
      <c r="I149" s="112"/>
      <c r="J149" s="2"/>
      <c r="K149" s="5"/>
      <c r="L149" s="5"/>
      <c r="M149" s="5"/>
      <c r="N149" s="5"/>
      <c r="O149" s="5"/>
      <c r="P149" s="5"/>
      <c r="Q149" s="5"/>
      <c r="R149" s="5"/>
      <c r="S149" s="5"/>
      <c r="T149" s="5"/>
    </row>
    <row r="150" spans="1:20" x14ac:dyDescent="0.25">
      <c r="A150" s="2"/>
      <c r="B150" s="296" t="s">
        <v>96</v>
      </c>
      <c r="C150" s="296"/>
      <c r="D150" s="296"/>
      <c r="E150" s="296"/>
      <c r="F150" s="296"/>
      <c r="G150" s="296"/>
      <c r="H150" s="296"/>
      <c r="I150" s="112"/>
      <c r="J150" s="2"/>
      <c r="K150" s="5"/>
      <c r="L150" s="5"/>
      <c r="M150" s="5"/>
      <c r="N150" s="5"/>
      <c r="O150" s="5"/>
      <c r="P150" s="5"/>
      <c r="Q150" s="5"/>
      <c r="R150" s="5"/>
      <c r="S150" s="5"/>
      <c r="T150" s="5"/>
    </row>
    <row r="151" spans="1:20" x14ac:dyDescent="0.25">
      <c r="A151" s="2"/>
      <c r="B151" s="296" t="s">
        <v>230</v>
      </c>
      <c r="C151" s="296"/>
      <c r="D151" s="296"/>
      <c r="E151" s="296"/>
      <c r="F151" s="296"/>
      <c r="G151" s="296"/>
      <c r="H151" s="296"/>
      <c r="I151" s="112"/>
      <c r="J151" s="2"/>
      <c r="K151" s="5"/>
      <c r="L151" s="5"/>
      <c r="M151" s="5"/>
      <c r="N151" s="5"/>
      <c r="O151" s="5"/>
      <c r="P151" s="5"/>
      <c r="Q151" s="5"/>
      <c r="R151" s="5"/>
      <c r="S151" s="5"/>
      <c r="T151" s="5"/>
    </row>
    <row r="152" spans="1:20" x14ac:dyDescent="0.25">
      <c r="A152" s="2"/>
      <c r="B152" s="296" t="s">
        <v>97</v>
      </c>
      <c r="C152" s="296"/>
      <c r="D152" s="296"/>
      <c r="E152" s="296"/>
      <c r="F152" s="296"/>
      <c r="G152" s="296"/>
      <c r="H152" s="296"/>
      <c r="I152" s="112"/>
      <c r="J152" s="2"/>
      <c r="K152" s="5"/>
      <c r="L152" s="5"/>
      <c r="M152" s="5"/>
      <c r="N152" s="5"/>
      <c r="O152" s="5"/>
      <c r="P152" s="5"/>
      <c r="Q152" s="5"/>
      <c r="R152" s="5"/>
      <c r="S152" s="5"/>
      <c r="T152" s="5"/>
    </row>
    <row r="153" spans="1:20" x14ac:dyDescent="0.25">
      <c r="A153" s="2"/>
      <c r="B153" s="164" t="s">
        <v>225</v>
      </c>
      <c r="C153" s="5"/>
      <c r="D153" s="5"/>
      <c r="E153" s="5"/>
      <c r="F153" s="2"/>
      <c r="G153" s="2"/>
      <c r="H153" s="5"/>
      <c r="I153" s="5"/>
      <c r="J153" s="2"/>
      <c r="K153" s="5"/>
      <c r="L153" s="5"/>
      <c r="M153" s="5"/>
      <c r="N153" s="5"/>
      <c r="O153" s="5"/>
      <c r="P153" s="5"/>
      <c r="Q153" s="5"/>
      <c r="R153" s="5"/>
      <c r="S153" s="5"/>
      <c r="T153" s="5"/>
    </row>
    <row r="154" spans="1:20" x14ac:dyDescent="0.25">
      <c r="A154" s="2"/>
      <c r="B154" s="164" t="s">
        <v>94</v>
      </c>
      <c r="C154" s="5"/>
      <c r="D154" s="5"/>
      <c r="E154" s="5"/>
      <c r="F154" s="2"/>
      <c r="G154" s="2"/>
      <c r="H154" s="5"/>
      <c r="I154" s="5"/>
      <c r="J154" s="2"/>
      <c r="K154" s="5"/>
      <c r="L154" s="5"/>
      <c r="M154" s="5"/>
      <c r="N154" s="5"/>
      <c r="O154" s="5"/>
      <c r="P154" s="5"/>
      <c r="Q154" s="5"/>
      <c r="R154" s="5"/>
      <c r="S154" s="5"/>
      <c r="T154" s="5"/>
    </row>
    <row r="155" spans="1:20" x14ac:dyDescent="0.25">
      <c r="A155" s="19"/>
      <c r="B155" s="164" t="s">
        <v>224</v>
      </c>
      <c r="C155" s="5"/>
      <c r="D155" s="5"/>
      <c r="E155" s="2"/>
      <c r="F155" s="2"/>
      <c r="G155" s="5"/>
      <c r="H155" s="2"/>
      <c r="I155" s="2"/>
      <c r="J155" s="5"/>
      <c r="K155" s="5"/>
      <c r="L155" s="5"/>
      <c r="M155" s="5"/>
      <c r="N155" s="5"/>
      <c r="O155" s="5"/>
      <c r="P155" s="5"/>
      <c r="Q155" s="5"/>
      <c r="R155" s="5"/>
      <c r="S155" s="5"/>
      <c r="T155" s="5"/>
    </row>
    <row r="156" spans="1:20" x14ac:dyDescent="0.25">
      <c r="A156" s="19"/>
      <c r="B156" s="164" t="s">
        <v>226</v>
      </c>
      <c r="C156" s="5"/>
      <c r="D156" s="5"/>
      <c r="E156" s="2"/>
      <c r="F156" s="2"/>
      <c r="G156" s="5"/>
      <c r="H156" s="2"/>
      <c r="I156" s="2"/>
      <c r="J156" s="5"/>
      <c r="K156" s="5"/>
      <c r="L156" s="5"/>
      <c r="M156" s="5"/>
      <c r="N156" s="5"/>
      <c r="O156" s="5"/>
      <c r="P156" s="5"/>
      <c r="Q156" s="5"/>
      <c r="R156" s="5"/>
      <c r="S156" s="5"/>
      <c r="T156" s="5"/>
    </row>
    <row r="157" spans="1:20" x14ac:dyDescent="0.25">
      <c r="A157" s="19"/>
      <c r="B157" s="164" t="s">
        <v>809</v>
      </c>
      <c r="C157" s="5"/>
      <c r="D157" s="5"/>
      <c r="E157" s="2"/>
      <c r="F157" s="2"/>
      <c r="G157" s="5"/>
      <c r="H157" s="2"/>
      <c r="I157" s="2"/>
      <c r="J157" s="5"/>
      <c r="K157" s="5"/>
      <c r="L157" s="5"/>
      <c r="M157" s="5"/>
      <c r="N157" s="5"/>
      <c r="O157" s="5"/>
      <c r="P157" s="5"/>
      <c r="Q157" s="5"/>
      <c r="R157" s="5"/>
      <c r="S157" s="5"/>
      <c r="T157" s="5"/>
    </row>
    <row r="158" spans="1:20" x14ac:dyDescent="0.25">
      <c r="A158" s="19"/>
      <c r="B158" s="164" t="s">
        <v>810</v>
      </c>
      <c r="C158" s="5"/>
      <c r="D158" s="5"/>
      <c r="E158" s="2"/>
      <c r="F158" s="2"/>
      <c r="G158" s="5"/>
      <c r="H158" s="2"/>
      <c r="I158" s="2"/>
      <c r="J158" s="5"/>
      <c r="K158" s="5"/>
      <c r="L158" s="5"/>
      <c r="M158" s="5"/>
      <c r="N158" s="5"/>
      <c r="O158" s="5"/>
      <c r="P158" s="5"/>
      <c r="Q158" s="5"/>
      <c r="R158" s="5"/>
      <c r="S158" s="5"/>
      <c r="T158" s="5"/>
    </row>
    <row r="159" spans="1:20" x14ac:dyDescent="0.25">
      <c r="B159" s="164"/>
    </row>
    <row r="160" spans="1:20" x14ac:dyDescent="0.25">
      <c r="B160" s="164" t="s">
        <v>811</v>
      </c>
    </row>
    <row r="161" spans="1:9" x14ac:dyDescent="0.25">
      <c r="B161" s="164" t="s">
        <v>93</v>
      </c>
    </row>
    <row r="162" spans="1:9" x14ac:dyDescent="0.25">
      <c r="B162" s="330" t="s">
        <v>817</v>
      </c>
      <c r="C162" s="330"/>
      <c r="D162" s="330"/>
      <c r="E162" s="330"/>
      <c r="F162" s="330"/>
      <c r="G162" s="330"/>
      <c r="H162" s="330"/>
    </row>
    <row r="171" spans="1:9" x14ac:dyDescent="0.25">
      <c r="A171"/>
      <c r="H171"/>
      <c r="I171"/>
    </row>
    <row r="172" spans="1:9" x14ac:dyDescent="0.25">
      <c r="A172"/>
      <c r="H172"/>
      <c r="I172"/>
    </row>
    <row r="173" spans="1:9" x14ac:dyDescent="0.25">
      <c r="A173"/>
      <c r="H173"/>
      <c r="I173"/>
    </row>
    <row r="174" spans="1:9" x14ac:dyDescent="0.25">
      <c r="A174"/>
      <c r="H174"/>
      <c r="I174"/>
    </row>
    <row r="175" spans="1:9" x14ac:dyDescent="0.25">
      <c r="A175"/>
      <c r="H175"/>
      <c r="I175"/>
    </row>
    <row r="176" spans="1:9" x14ac:dyDescent="0.25">
      <c r="A176"/>
      <c r="H176"/>
      <c r="I176"/>
    </row>
    <row r="177" spans="1:9" x14ac:dyDescent="0.25">
      <c r="A177"/>
      <c r="H177"/>
      <c r="I177"/>
    </row>
    <row r="178" spans="1:9" x14ac:dyDescent="0.25">
      <c r="A178"/>
      <c r="H178"/>
      <c r="I178"/>
    </row>
    <row r="179" spans="1:9" x14ac:dyDescent="0.25">
      <c r="A179"/>
      <c r="H179"/>
      <c r="I179"/>
    </row>
    <row r="180" spans="1:9" x14ac:dyDescent="0.25">
      <c r="A180"/>
      <c r="H180"/>
      <c r="I180"/>
    </row>
    <row r="181" spans="1:9" x14ac:dyDescent="0.25">
      <c r="A181"/>
      <c r="H181"/>
      <c r="I181"/>
    </row>
    <row r="182" spans="1:9" x14ac:dyDescent="0.25">
      <c r="A182"/>
      <c r="H182"/>
      <c r="I182"/>
    </row>
    <row r="183" spans="1:9" x14ac:dyDescent="0.25">
      <c r="A183"/>
      <c r="H183"/>
      <c r="I183"/>
    </row>
    <row r="184" spans="1:9" x14ac:dyDescent="0.25">
      <c r="A184"/>
      <c r="H184"/>
      <c r="I184"/>
    </row>
    <row r="185" spans="1:9" x14ac:dyDescent="0.25">
      <c r="A185"/>
      <c r="H185"/>
      <c r="I185"/>
    </row>
    <row r="186" spans="1:9" x14ac:dyDescent="0.25">
      <c r="A186"/>
      <c r="H186"/>
      <c r="I186"/>
    </row>
    <row r="187" spans="1:9" x14ac:dyDescent="0.25">
      <c r="A187"/>
      <c r="H187"/>
      <c r="I187"/>
    </row>
    <row r="188" spans="1:9" x14ac:dyDescent="0.25">
      <c r="A188"/>
      <c r="H188"/>
      <c r="I188"/>
    </row>
    <row r="189" spans="1:9" x14ac:dyDescent="0.25">
      <c r="A189"/>
      <c r="H189"/>
      <c r="I189"/>
    </row>
    <row r="190" spans="1:9" x14ac:dyDescent="0.25">
      <c r="A190"/>
      <c r="H190"/>
      <c r="I190"/>
    </row>
    <row r="191" spans="1:9" x14ac:dyDescent="0.25">
      <c r="A191"/>
      <c r="H191"/>
      <c r="I191"/>
    </row>
    <row r="192" spans="1:9" x14ac:dyDescent="0.25">
      <c r="A192"/>
      <c r="H192"/>
      <c r="I192"/>
    </row>
    <row r="193" spans="1:9" x14ac:dyDescent="0.25">
      <c r="A193"/>
      <c r="H193"/>
      <c r="I193"/>
    </row>
    <row r="194" spans="1:9" x14ac:dyDescent="0.25">
      <c r="A194"/>
      <c r="H194"/>
      <c r="I194"/>
    </row>
    <row r="195" spans="1:9" x14ac:dyDescent="0.25">
      <c r="A195"/>
      <c r="H195"/>
      <c r="I195"/>
    </row>
    <row r="196" spans="1:9" x14ac:dyDescent="0.25">
      <c r="A196"/>
      <c r="H196"/>
      <c r="I196"/>
    </row>
    <row r="197" spans="1:9" x14ac:dyDescent="0.25">
      <c r="A197"/>
      <c r="H197"/>
      <c r="I197"/>
    </row>
    <row r="198" spans="1:9" x14ac:dyDescent="0.25">
      <c r="A198"/>
      <c r="H198"/>
      <c r="I198"/>
    </row>
    <row r="199" spans="1:9" x14ac:dyDescent="0.25">
      <c r="A199"/>
      <c r="H199"/>
      <c r="I199"/>
    </row>
    <row r="200" spans="1:9" x14ac:dyDescent="0.25">
      <c r="A200"/>
      <c r="H200"/>
      <c r="I200"/>
    </row>
    <row r="201" spans="1:9" x14ac:dyDescent="0.25">
      <c r="A201"/>
      <c r="H201"/>
      <c r="I201"/>
    </row>
    <row r="202" spans="1:9" x14ac:dyDescent="0.25">
      <c r="A202"/>
      <c r="H202"/>
      <c r="I202"/>
    </row>
    <row r="203" spans="1:9" x14ac:dyDescent="0.25">
      <c r="A203"/>
      <c r="H203"/>
      <c r="I203"/>
    </row>
    <row r="204" spans="1:9" x14ac:dyDescent="0.25">
      <c r="A204"/>
      <c r="H204"/>
      <c r="I204"/>
    </row>
    <row r="205" spans="1:9" x14ac:dyDescent="0.25">
      <c r="A205"/>
      <c r="H205"/>
      <c r="I205"/>
    </row>
    <row r="206" spans="1:9" x14ac:dyDescent="0.25">
      <c r="A206"/>
      <c r="H206"/>
      <c r="I206"/>
    </row>
    <row r="207" spans="1:9" x14ac:dyDescent="0.25">
      <c r="A207"/>
      <c r="H207"/>
      <c r="I207"/>
    </row>
    <row r="208" spans="1:9" x14ac:dyDescent="0.25">
      <c r="A208"/>
      <c r="H208"/>
      <c r="I208"/>
    </row>
    <row r="209" spans="1:9" x14ac:dyDescent="0.25">
      <c r="A209"/>
      <c r="H209"/>
      <c r="I209"/>
    </row>
    <row r="210" spans="1:9" x14ac:dyDescent="0.25">
      <c r="A210"/>
      <c r="H210"/>
      <c r="I210"/>
    </row>
    <row r="211" spans="1:9" x14ac:dyDescent="0.25">
      <c r="A211"/>
      <c r="H211"/>
      <c r="I211"/>
    </row>
    <row r="212" spans="1:9" x14ac:dyDescent="0.25">
      <c r="A212"/>
      <c r="H212"/>
      <c r="I212"/>
    </row>
    <row r="213" spans="1:9" x14ac:dyDescent="0.25">
      <c r="A213"/>
      <c r="H213"/>
      <c r="I213"/>
    </row>
    <row r="214" spans="1:9" x14ac:dyDescent="0.25">
      <c r="A214"/>
      <c r="H214"/>
      <c r="I214"/>
    </row>
    <row r="215" spans="1:9" x14ac:dyDescent="0.25">
      <c r="A215"/>
      <c r="H215"/>
      <c r="I215"/>
    </row>
    <row r="216" spans="1:9" x14ac:dyDescent="0.25">
      <c r="A216"/>
      <c r="H216"/>
      <c r="I216"/>
    </row>
    <row r="217" spans="1:9" x14ac:dyDescent="0.25">
      <c r="A217"/>
      <c r="H217"/>
      <c r="I217"/>
    </row>
    <row r="218" spans="1:9" x14ac:dyDescent="0.25">
      <c r="A218"/>
      <c r="H218"/>
      <c r="I218"/>
    </row>
    <row r="219" spans="1:9" x14ac:dyDescent="0.25">
      <c r="A219"/>
      <c r="H219"/>
      <c r="I219"/>
    </row>
    <row r="220" spans="1:9" x14ac:dyDescent="0.25">
      <c r="A220"/>
      <c r="H220"/>
      <c r="I220"/>
    </row>
    <row r="221" spans="1:9" x14ac:dyDescent="0.25">
      <c r="A221"/>
      <c r="H221"/>
      <c r="I221"/>
    </row>
    <row r="222" spans="1:9" x14ac:dyDescent="0.25">
      <c r="A222"/>
      <c r="H222"/>
      <c r="I222"/>
    </row>
    <row r="223" spans="1:9" x14ac:dyDescent="0.25">
      <c r="A223"/>
      <c r="H223"/>
      <c r="I223"/>
    </row>
    <row r="224" spans="1:9" x14ac:dyDescent="0.25">
      <c r="A224"/>
      <c r="H224"/>
      <c r="I224"/>
    </row>
    <row r="225" spans="1:9" x14ac:dyDescent="0.25">
      <c r="A225"/>
      <c r="H225"/>
      <c r="I225"/>
    </row>
    <row r="226" spans="1:9" x14ac:dyDescent="0.25">
      <c r="A226"/>
      <c r="H226"/>
      <c r="I226"/>
    </row>
    <row r="227" spans="1:9" x14ac:dyDescent="0.25">
      <c r="A227"/>
      <c r="H227"/>
      <c r="I227"/>
    </row>
    <row r="228" spans="1:9" x14ac:dyDescent="0.25">
      <c r="A228"/>
      <c r="H228"/>
      <c r="I228"/>
    </row>
    <row r="229" spans="1:9" x14ac:dyDescent="0.25">
      <c r="A229"/>
      <c r="H229"/>
      <c r="I229"/>
    </row>
    <row r="230" spans="1:9" x14ac:dyDescent="0.25">
      <c r="A230"/>
      <c r="H230"/>
      <c r="I230"/>
    </row>
    <row r="231" spans="1:9" x14ac:dyDescent="0.25">
      <c r="A231"/>
      <c r="H231"/>
      <c r="I231"/>
    </row>
    <row r="232" spans="1:9" x14ac:dyDescent="0.25">
      <c r="A232"/>
      <c r="H232"/>
      <c r="I232"/>
    </row>
    <row r="233" spans="1:9" x14ac:dyDescent="0.25">
      <c r="A233"/>
      <c r="H233"/>
      <c r="I233"/>
    </row>
    <row r="234" spans="1:9" x14ac:dyDescent="0.25">
      <c r="A234"/>
      <c r="H234"/>
      <c r="I234"/>
    </row>
    <row r="235" spans="1:9" x14ac:dyDescent="0.25">
      <c r="A235"/>
      <c r="H235"/>
      <c r="I235"/>
    </row>
    <row r="236" spans="1:9" x14ac:dyDescent="0.25">
      <c r="A236"/>
      <c r="H236"/>
      <c r="I236"/>
    </row>
    <row r="237" spans="1:9" x14ac:dyDescent="0.25">
      <c r="A237"/>
      <c r="H237"/>
      <c r="I237"/>
    </row>
    <row r="238" spans="1:9" x14ac:dyDescent="0.25">
      <c r="A238"/>
      <c r="H238"/>
      <c r="I238"/>
    </row>
    <row r="239" spans="1:9" x14ac:dyDescent="0.25">
      <c r="A239"/>
      <c r="H239"/>
      <c r="I239"/>
    </row>
    <row r="240" spans="1:9" x14ac:dyDescent="0.25">
      <c r="A240"/>
      <c r="H240"/>
      <c r="I240"/>
    </row>
    <row r="241" spans="1:9" x14ac:dyDescent="0.25">
      <c r="A241"/>
      <c r="H241"/>
      <c r="I241"/>
    </row>
    <row r="242" spans="1:9" x14ac:dyDescent="0.25">
      <c r="A242"/>
      <c r="H242"/>
      <c r="I242"/>
    </row>
    <row r="243" spans="1:9" x14ac:dyDescent="0.25">
      <c r="A243"/>
      <c r="H243"/>
      <c r="I243"/>
    </row>
    <row r="244" spans="1:9" x14ac:dyDescent="0.25">
      <c r="A244"/>
      <c r="H244"/>
      <c r="I244"/>
    </row>
    <row r="245" spans="1:9" x14ac:dyDescent="0.25">
      <c r="A245"/>
      <c r="H245"/>
      <c r="I245"/>
    </row>
    <row r="246" spans="1:9" x14ac:dyDescent="0.25">
      <c r="A246"/>
      <c r="H246"/>
      <c r="I246"/>
    </row>
    <row r="247" spans="1:9" x14ac:dyDescent="0.25">
      <c r="A247"/>
      <c r="H247"/>
      <c r="I247"/>
    </row>
    <row r="248" spans="1:9" x14ac:dyDescent="0.25">
      <c r="A248"/>
      <c r="H248"/>
      <c r="I248"/>
    </row>
    <row r="249" spans="1:9" x14ac:dyDescent="0.25">
      <c r="A249"/>
      <c r="H249"/>
      <c r="I249"/>
    </row>
    <row r="250" spans="1:9" x14ac:dyDescent="0.25">
      <c r="A250"/>
      <c r="H250"/>
      <c r="I250"/>
    </row>
    <row r="251" spans="1:9" x14ac:dyDescent="0.25">
      <c r="A251"/>
      <c r="H251"/>
      <c r="I251"/>
    </row>
    <row r="252" spans="1:9" x14ac:dyDescent="0.25">
      <c r="A252"/>
      <c r="H252"/>
      <c r="I252"/>
    </row>
    <row r="253" spans="1:9" x14ac:dyDescent="0.25">
      <c r="A253"/>
      <c r="H253"/>
      <c r="I253"/>
    </row>
    <row r="254" spans="1:9" x14ac:dyDescent="0.25">
      <c r="A254"/>
      <c r="H254"/>
      <c r="I254"/>
    </row>
    <row r="255" spans="1:9" x14ac:dyDescent="0.25">
      <c r="A255"/>
      <c r="H255"/>
      <c r="I255"/>
    </row>
    <row r="256" spans="1:9" x14ac:dyDescent="0.25">
      <c r="A256"/>
      <c r="H256"/>
      <c r="I256"/>
    </row>
    <row r="257" spans="1:9" x14ac:dyDescent="0.25">
      <c r="A257"/>
      <c r="H257"/>
      <c r="I257"/>
    </row>
    <row r="258" spans="1:9" x14ac:dyDescent="0.25">
      <c r="A258"/>
      <c r="H258"/>
      <c r="I258"/>
    </row>
    <row r="259" spans="1:9" x14ac:dyDescent="0.25">
      <c r="A259"/>
      <c r="H259"/>
      <c r="I259"/>
    </row>
    <row r="260" spans="1:9" x14ac:dyDescent="0.25">
      <c r="A260"/>
      <c r="H260"/>
      <c r="I260"/>
    </row>
    <row r="261" spans="1:9" x14ac:dyDescent="0.25">
      <c r="A261"/>
      <c r="H261"/>
      <c r="I261"/>
    </row>
    <row r="262" spans="1:9" x14ac:dyDescent="0.25">
      <c r="A262"/>
      <c r="H262"/>
      <c r="I262"/>
    </row>
    <row r="263" spans="1:9" x14ac:dyDescent="0.25">
      <c r="A263"/>
      <c r="H263"/>
      <c r="I263"/>
    </row>
    <row r="264" spans="1:9" x14ac:dyDescent="0.25">
      <c r="A264"/>
      <c r="H264"/>
      <c r="I264"/>
    </row>
    <row r="265" spans="1:9" x14ac:dyDescent="0.25">
      <c r="A265"/>
      <c r="H265"/>
      <c r="I265"/>
    </row>
    <row r="266" spans="1:9" x14ac:dyDescent="0.25">
      <c r="A266"/>
      <c r="H266"/>
      <c r="I266"/>
    </row>
    <row r="267" spans="1:9" x14ac:dyDescent="0.25">
      <c r="A267"/>
      <c r="H267"/>
      <c r="I267"/>
    </row>
    <row r="268" spans="1:9" x14ac:dyDescent="0.25">
      <c r="A268"/>
      <c r="H268"/>
      <c r="I268"/>
    </row>
    <row r="269" spans="1:9" x14ac:dyDescent="0.25">
      <c r="A269"/>
      <c r="H269"/>
      <c r="I269"/>
    </row>
    <row r="270" spans="1:9" x14ac:dyDescent="0.25">
      <c r="A270"/>
      <c r="H270"/>
      <c r="I270"/>
    </row>
    <row r="271" spans="1:9" x14ac:dyDescent="0.25">
      <c r="A271"/>
      <c r="H271"/>
      <c r="I271"/>
    </row>
    <row r="272" spans="1:9" x14ac:dyDescent="0.25">
      <c r="A272"/>
      <c r="H272"/>
      <c r="I272"/>
    </row>
    <row r="273" spans="1:9" x14ac:dyDescent="0.25">
      <c r="A273"/>
      <c r="H273"/>
      <c r="I273"/>
    </row>
    <row r="274" spans="1:9" x14ac:dyDescent="0.25">
      <c r="A274"/>
      <c r="H274"/>
      <c r="I274"/>
    </row>
    <row r="275" spans="1:9" x14ac:dyDescent="0.25">
      <c r="A275"/>
      <c r="H275"/>
      <c r="I275"/>
    </row>
    <row r="276" spans="1:9" x14ac:dyDescent="0.25">
      <c r="A276"/>
      <c r="H276"/>
      <c r="I276"/>
    </row>
    <row r="277" spans="1:9" x14ac:dyDescent="0.25">
      <c r="A277"/>
      <c r="H277"/>
      <c r="I277"/>
    </row>
    <row r="278" spans="1:9" x14ac:dyDescent="0.25">
      <c r="A278"/>
      <c r="H278"/>
      <c r="I278"/>
    </row>
    <row r="279" spans="1:9" x14ac:dyDescent="0.25">
      <c r="A279"/>
      <c r="H279"/>
      <c r="I279"/>
    </row>
    <row r="280" spans="1:9" x14ac:dyDescent="0.25">
      <c r="A280"/>
      <c r="H280"/>
      <c r="I280"/>
    </row>
    <row r="281" spans="1:9" x14ac:dyDescent="0.25">
      <c r="A281"/>
      <c r="H281"/>
      <c r="I281"/>
    </row>
    <row r="282" spans="1:9" x14ac:dyDescent="0.25">
      <c r="A282"/>
      <c r="H282"/>
      <c r="I282"/>
    </row>
    <row r="283" spans="1:9" x14ac:dyDescent="0.25">
      <c r="A283"/>
      <c r="H283"/>
      <c r="I283"/>
    </row>
    <row r="284" spans="1:9" x14ac:dyDescent="0.25">
      <c r="A284"/>
      <c r="H284"/>
      <c r="I284"/>
    </row>
    <row r="285" spans="1:9" x14ac:dyDescent="0.25">
      <c r="A285"/>
      <c r="H285"/>
      <c r="I285"/>
    </row>
    <row r="286" spans="1:9" x14ac:dyDescent="0.25">
      <c r="A286"/>
      <c r="H286"/>
      <c r="I286"/>
    </row>
    <row r="287" spans="1:9" x14ac:dyDescent="0.25">
      <c r="A287"/>
      <c r="H287"/>
      <c r="I287"/>
    </row>
    <row r="288" spans="1:9" x14ac:dyDescent="0.25">
      <c r="A288"/>
      <c r="H288"/>
      <c r="I288"/>
    </row>
    <row r="289" spans="1:9" x14ac:dyDescent="0.25">
      <c r="A289"/>
      <c r="H289"/>
      <c r="I289"/>
    </row>
    <row r="290" spans="1:9" x14ac:dyDescent="0.25">
      <c r="A290"/>
      <c r="H290"/>
      <c r="I290"/>
    </row>
    <row r="291" spans="1:9" x14ac:dyDescent="0.25">
      <c r="A291"/>
      <c r="H291"/>
      <c r="I291"/>
    </row>
    <row r="292" spans="1:9" x14ac:dyDescent="0.25">
      <c r="A292"/>
      <c r="H292"/>
      <c r="I292"/>
    </row>
    <row r="293" spans="1:9" x14ac:dyDescent="0.25">
      <c r="A293"/>
      <c r="H293"/>
      <c r="I293"/>
    </row>
    <row r="294" spans="1:9" x14ac:dyDescent="0.25">
      <c r="A294"/>
      <c r="H294"/>
      <c r="I294"/>
    </row>
    <row r="295" spans="1:9" x14ac:dyDescent="0.25">
      <c r="A295"/>
      <c r="H295"/>
      <c r="I295"/>
    </row>
    <row r="296" spans="1:9" x14ac:dyDescent="0.25">
      <c r="A296"/>
      <c r="H296"/>
      <c r="I296"/>
    </row>
    <row r="297" spans="1:9" x14ac:dyDescent="0.25">
      <c r="A297"/>
      <c r="H297"/>
      <c r="I297"/>
    </row>
    <row r="298" spans="1:9" x14ac:dyDescent="0.25">
      <c r="A298"/>
      <c r="H298"/>
      <c r="I298"/>
    </row>
    <row r="299" spans="1:9" x14ac:dyDescent="0.25">
      <c r="A299"/>
      <c r="H299"/>
      <c r="I299"/>
    </row>
    <row r="300" spans="1:9" x14ac:dyDescent="0.25">
      <c r="A300"/>
      <c r="H300"/>
      <c r="I300"/>
    </row>
    <row r="301" spans="1:9" x14ac:dyDescent="0.25">
      <c r="A301"/>
      <c r="H301"/>
      <c r="I301"/>
    </row>
    <row r="302" spans="1:9" x14ac:dyDescent="0.25">
      <c r="A302"/>
      <c r="H302"/>
      <c r="I302"/>
    </row>
    <row r="303" spans="1:9" x14ac:dyDescent="0.25">
      <c r="A303"/>
      <c r="H303"/>
      <c r="I303"/>
    </row>
    <row r="304" spans="1:9" x14ac:dyDescent="0.25">
      <c r="A304"/>
      <c r="H304"/>
      <c r="I304"/>
    </row>
    <row r="305" spans="1:9" x14ac:dyDescent="0.25">
      <c r="A305"/>
      <c r="H305"/>
      <c r="I305"/>
    </row>
    <row r="306" spans="1:9" x14ac:dyDescent="0.25">
      <c r="A306"/>
      <c r="H306"/>
      <c r="I306"/>
    </row>
    <row r="307" spans="1:9" x14ac:dyDescent="0.25">
      <c r="A307"/>
      <c r="H307"/>
      <c r="I307"/>
    </row>
    <row r="308" spans="1:9" x14ac:dyDescent="0.25">
      <c r="A308"/>
      <c r="H308"/>
      <c r="I308"/>
    </row>
    <row r="309" spans="1:9" x14ac:dyDescent="0.25">
      <c r="A309"/>
      <c r="H309"/>
      <c r="I309"/>
    </row>
    <row r="310" spans="1:9" x14ac:dyDescent="0.25">
      <c r="A310"/>
      <c r="H310"/>
      <c r="I310"/>
    </row>
    <row r="311" spans="1:9" x14ac:dyDescent="0.25">
      <c r="A311"/>
      <c r="H311"/>
      <c r="I311"/>
    </row>
    <row r="312" spans="1:9" x14ac:dyDescent="0.25">
      <c r="A312"/>
      <c r="H312"/>
      <c r="I312"/>
    </row>
    <row r="313" spans="1:9" x14ac:dyDescent="0.25">
      <c r="A313"/>
      <c r="H313"/>
      <c r="I313"/>
    </row>
    <row r="314" spans="1:9" x14ac:dyDescent="0.25">
      <c r="A314"/>
      <c r="H314"/>
      <c r="I314"/>
    </row>
    <row r="315" spans="1:9" x14ac:dyDescent="0.25">
      <c r="A315"/>
      <c r="H315"/>
      <c r="I315"/>
    </row>
    <row r="316" spans="1:9" x14ac:dyDescent="0.25">
      <c r="A316"/>
      <c r="H316"/>
      <c r="I316"/>
    </row>
    <row r="317" spans="1:9" x14ac:dyDescent="0.25">
      <c r="A317"/>
      <c r="H317"/>
      <c r="I317"/>
    </row>
    <row r="318" spans="1:9" x14ac:dyDescent="0.25">
      <c r="A318"/>
      <c r="H318"/>
      <c r="I318"/>
    </row>
    <row r="319" spans="1:9" x14ac:dyDescent="0.25">
      <c r="A319"/>
      <c r="H319"/>
      <c r="I319"/>
    </row>
    <row r="320" spans="1:9" x14ac:dyDescent="0.25">
      <c r="A320"/>
      <c r="H320"/>
      <c r="I320"/>
    </row>
    <row r="321" spans="1:9" x14ac:dyDescent="0.25">
      <c r="A321"/>
      <c r="H321"/>
      <c r="I321"/>
    </row>
    <row r="322" spans="1:9" x14ac:dyDescent="0.25">
      <c r="A322"/>
      <c r="H322"/>
      <c r="I322"/>
    </row>
    <row r="323" spans="1:9" x14ac:dyDescent="0.25">
      <c r="A323"/>
      <c r="H323"/>
      <c r="I323"/>
    </row>
    <row r="324" spans="1:9" x14ac:dyDescent="0.25">
      <c r="A324"/>
      <c r="H324"/>
      <c r="I324"/>
    </row>
    <row r="325" spans="1:9" x14ac:dyDescent="0.25">
      <c r="A325"/>
      <c r="H325"/>
      <c r="I325"/>
    </row>
    <row r="328" spans="1:9" x14ac:dyDescent="0.25">
      <c r="A328"/>
      <c r="H328"/>
      <c r="I328"/>
    </row>
    <row r="329" spans="1:9" x14ac:dyDescent="0.25">
      <c r="A329"/>
      <c r="H329"/>
      <c r="I329"/>
    </row>
    <row r="330" spans="1:9" x14ac:dyDescent="0.25">
      <c r="A330"/>
      <c r="H330"/>
      <c r="I330"/>
    </row>
    <row r="331" spans="1:9" x14ac:dyDescent="0.25">
      <c r="A331"/>
      <c r="H331"/>
      <c r="I331"/>
    </row>
    <row r="332" spans="1:9" x14ac:dyDescent="0.25">
      <c r="A332"/>
      <c r="H332"/>
      <c r="I332"/>
    </row>
    <row r="333" spans="1:9" x14ac:dyDescent="0.25">
      <c r="A333"/>
      <c r="H333"/>
      <c r="I333"/>
    </row>
    <row r="334" spans="1:9" x14ac:dyDescent="0.25">
      <c r="A334"/>
      <c r="H334"/>
      <c r="I334"/>
    </row>
    <row r="335" spans="1:9" x14ac:dyDescent="0.25">
      <c r="A335"/>
      <c r="H335"/>
      <c r="I335"/>
    </row>
    <row r="336" spans="1:9" x14ac:dyDescent="0.25">
      <c r="A336"/>
      <c r="H336"/>
      <c r="I336"/>
    </row>
    <row r="337" spans="1:9" x14ac:dyDescent="0.25">
      <c r="A337"/>
      <c r="H337"/>
      <c r="I337"/>
    </row>
    <row r="338" spans="1:9" x14ac:dyDescent="0.25">
      <c r="A338"/>
      <c r="H338"/>
      <c r="I338"/>
    </row>
    <row r="339" spans="1:9" x14ac:dyDescent="0.25">
      <c r="A339"/>
      <c r="H339"/>
      <c r="I339"/>
    </row>
    <row r="340" spans="1:9" x14ac:dyDescent="0.25">
      <c r="A340"/>
      <c r="H340"/>
      <c r="I340"/>
    </row>
    <row r="341" spans="1:9" x14ac:dyDescent="0.25">
      <c r="A341"/>
      <c r="H341"/>
      <c r="I341"/>
    </row>
    <row r="342" spans="1:9" x14ac:dyDescent="0.25">
      <c r="A342"/>
      <c r="H342"/>
      <c r="I342"/>
    </row>
    <row r="343" spans="1:9" x14ac:dyDescent="0.25">
      <c r="A343"/>
      <c r="H343"/>
      <c r="I343"/>
    </row>
  </sheetData>
  <mergeCells count="12">
    <mergeCell ref="B162:H162"/>
    <mergeCell ref="B152:H152"/>
    <mergeCell ref="N1:S1"/>
    <mergeCell ref="N2:S2"/>
    <mergeCell ref="B148:H148"/>
    <mergeCell ref="L2:L3"/>
    <mergeCell ref="M2:M3"/>
    <mergeCell ref="L1:M1"/>
    <mergeCell ref="B106:D106"/>
    <mergeCell ref="B149:H149"/>
    <mergeCell ref="B150:H150"/>
    <mergeCell ref="B151:H151"/>
  </mergeCells>
  <conditionalFormatting sqref="E4:E103">
    <cfRule type="iconSet" priority="28">
      <iconSet iconSet="3Symbols2" showValue="0">
        <cfvo type="percent" val="0"/>
        <cfvo type="percent" val="0.5"/>
        <cfvo type="num" val="1"/>
      </iconSet>
    </cfRule>
  </conditionalFormatting>
  <conditionalFormatting sqref="F4:F103">
    <cfRule type="iconSet" priority="29">
      <iconSet showValue="0">
        <cfvo type="percent" val="0"/>
        <cfvo type="num" val="0.2"/>
        <cfvo type="num" val="0.3332"/>
      </iconSet>
    </cfRule>
  </conditionalFormatting>
  <conditionalFormatting sqref="N106:S106">
    <cfRule type="colorScale" priority="2">
      <colorScale>
        <cfvo type="min"/>
        <cfvo type="max"/>
        <color theme="9" tint="0.79998168889431442"/>
        <color theme="9"/>
      </colorScale>
    </cfRule>
  </conditionalFormatting>
  <hyperlinks>
    <hyperlink ref="B148" r:id="rId1" display="Download more FREE Statistical PERT templates at https://www.statisticalpert.com" xr:uid="{00000000-0004-0000-0300-000000000000}"/>
    <hyperlink ref="B149" r:id="rId2" display="Take a Pluralsight course on Statistical PERT" xr:uid="{00000000-0004-0000-0300-000001000000}"/>
    <hyperlink ref="B150" r:id="rId3" xr:uid="{00000000-0004-0000-0300-000002000000}"/>
    <hyperlink ref="B152" r:id="rId4" xr:uid="{00000000-0004-0000-0300-000003000000}"/>
    <hyperlink ref="B150:H150" r:id="rId5" display="Watch Statistical PERT videos on YouTube " xr:uid="{00000000-0004-0000-0300-000004000000}"/>
    <hyperlink ref="B151:H151" r:id="rId6" display="Connect with or follow me on LinkedIn" xr:uid="{61767FE9-4CD9-4F46-943E-29624A13317C}"/>
    <hyperlink ref="B149:H149" r:id="rId7" display="Watch a Pluralsight course on Statistical PERT® Normal Edition" xr:uid="{10B5A3C3-9849-4A2F-912D-D8F6949B0588}"/>
    <hyperlink ref="B162" r:id="rId8" display="See the GNU General Public License for more details (http://www.gnu.org/licenses/)." xr:uid="{72888D31-7C89-4B1A-8549-FB79D2F42A20}"/>
  </hyperlinks>
  <pageMargins left="0.7" right="0.7" top="0.75" bottom="0.75" header="0.3" footer="0.3"/>
  <pageSetup orientation="portrait" r:id="rId9"/>
  <drawing r:id="rId10"/>
  <legacyDrawing r:id="rId11"/>
  <extLst>
    <ext xmlns:x14="http://schemas.microsoft.com/office/spreadsheetml/2009/9/main" uri="{78C0D931-6437-407d-A8EE-F0AAD7539E65}">
      <x14:conditionalFormattings>
        <x14:conditionalFormatting xmlns:xm="http://schemas.microsoft.com/office/excel/2006/main">
          <x14:cfRule type="expression" priority="24" id="{B07D9ABA-CD4E-47DB-8925-CAF3F777D7EF}">
            <xm:f>IF($B$106=VLookups!$A$43,TRUE,FALSE)</xm:f>
            <x14:dxf>
              <numFmt numFmtId="9" formatCode="&quot;$&quot;#,##0_);\(&quot;$&quot;#,##0\)"/>
            </x14:dxf>
          </x14:cfRule>
          <xm:sqref>B4:D103</xm:sqref>
        </x14:conditionalFormatting>
        <x14:conditionalFormatting xmlns:xm="http://schemas.microsoft.com/office/excel/2006/main">
          <x14:cfRule type="expression" priority="23" id="{A26070DD-015B-49AC-BFBA-B5992A87AC3B}">
            <xm:f>IF($B$106=VLookups!$A$43,TRUE,FALSE)</xm:f>
            <x14:dxf>
              <numFmt numFmtId="9" formatCode="&quot;$&quot;#,##0_);\(&quot;$&quot;#,##0\)"/>
            </x14:dxf>
          </x14:cfRule>
          <xm:sqref>B104:D104</xm:sqref>
        </x14:conditionalFormatting>
        <x14:conditionalFormatting xmlns:xm="http://schemas.microsoft.com/office/excel/2006/main">
          <x14:cfRule type="expression" priority="22" id="{A8416645-1A62-4582-921A-069103366C53}">
            <xm:f>IF($B$106=VLookups!$A$43,TRUE,FALSE)</xm:f>
            <x14:dxf>
              <numFmt numFmtId="9" formatCode="&quot;$&quot;#,##0_);\(&quot;$&quot;#,##0\)"/>
            </x14:dxf>
          </x14:cfRule>
          <xm:sqref>G4:G104</xm:sqref>
        </x14:conditionalFormatting>
        <x14:conditionalFormatting xmlns:xm="http://schemas.microsoft.com/office/excel/2006/main">
          <x14:cfRule type="expression" priority="21" id="{719AEF19-5909-4483-8B5E-AE1F32043C6A}">
            <xm:f>IF($B$106=VLookups!$A$43,TRUE,FALSE)</xm:f>
            <x14:dxf>
              <numFmt numFmtId="9" formatCode="&quot;$&quot;#,##0_);\(&quot;$&quot;#,##0\)"/>
            </x14:dxf>
          </x14:cfRule>
          <xm:sqref>J104</xm:sqref>
        </x14:conditionalFormatting>
        <x14:conditionalFormatting xmlns:xm="http://schemas.microsoft.com/office/excel/2006/main">
          <x14:cfRule type="expression" priority="20" id="{EE4479D5-F489-4570-BDA6-6B8A22275972}">
            <xm:f>IF($B$106=VLookups!$A$43,TRUE,FALSE)</xm:f>
            <x14:dxf>
              <numFmt numFmtId="9" formatCode="&quot;$&quot;#,##0_);\(&quot;$&quot;#,##0\)"/>
            </x14:dxf>
          </x14:cfRule>
          <xm:sqref>K4:K103</xm:sqref>
        </x14:conditionalFormatting>
        <x14:conditionalFormatting xmlns:xm="http://schemas.microsoft.com/office/excel/2006/main">
          <x14:cfRule type="expression" priority="19" id="{87F8467C-CB2A-4BF5-BAC0-14BC84069D18}">
            <xm:f>IF($B$106=VLookups!$A$43,TRUE,FALSE)</xm:f>
            <x14:dxf>
              <numFmt numFmtId="9" formatCode="&quot;$&quot;#,##0_);\(&quot;$&quot;#,##0\)"/>
            </x14:dxf>
          </x14:cfRule>
          <xm:sqref>K104</xm:sqref>
        </x14:conditionalFormatting>
        <x14:conditionalFormatting xmlns:xm="http://schemas.microsoft.com/office/excel/2006/main">
          <x14:cfRule type="expression" priority="18" id="{1EE10559-8942-4E3E-905C-0082CDFD35EE}">
            <xm:f>IF($B$106=VLookups!$A$43,TRUE,FALSE)</xm:f>
            <x14:dxf>
              <numFmt numFmtId="9" formatCode="&quot;$&quot;#,##0_);\(&quot;$&quot;#,##0\)"/>
            </x14:dxf>
          </x14:cfRule>
          <xm:sqref>L4:L103</xm:sqref>
        </x14:conditionalFormatting>
        <x14:conditionalFormatting xmlns:xm="http://schemas.microsoft.com/office/excel/2006/main">
          <x14:cfRule type="expression" priority="16" id="{7DBC83BF-CE1D-4DFB-B46A-F8F0C19B7A2B}">
            <xm:f>IF($B$106=VLookups!$A$43,TRUE,FALSE)</xm:f>
            <x14:dxf>
              <numFmt numFmtId="9" formatCode="&quot;$&quot;#,##0_);\(&quot;$&quot;#,##0\)"/>
            </x14:dxf>
          </x14:cfRule>
          <xm:sqref>L104</xm:sqref>
        </x14:conditionalFormatting>
        <x14:conditionalFormatting xmlns:xm="http://schemas.microsoft.com/office/excel/2006/main">
          <x14:cfRule type="expression" priority="15" id="{E688BD00-C981-4A64-AA2C-5872D812239E}">
            <xm:f>IF($B$106=VLookups!$A$43,TRUE,FALSE)</xm:f>
            <x14:dxf>
              <numFmt numFmtId="9" formatCode="&quot;$&quot;#,##0_);\(&quot;$&quot;#,##0\)"/>
            </x14:dxf>
          </x14:cfRule>
          <xm:sqref>L106</xm:sqref>
        </x14:conditionalFormatting>
        <x14:conditionalFormatting xmlns:xm="http://schemas.microsoft.com/office/excel/2006/main">
          <x14:cfRule type="expression" priority="13" id="{372673F1-C7CB-4998-9D27-59D697502ED3}">
            <xm:f>IF($B$106=VLookups!$A$43,TRUE,FALSE)</xm:f>
            <x14:dxf>
              <numFmt numFmtId="9" formatCode="&quot;$&quot;#,##0_);\(&quot;$&quot;#,##0\)"/>
            </x14:dxf>
          </x14:cfRule>
          <xm:sqref>N104</xm:sqref>
        </x14:conditionalFormatting>
        <x14:conditionalFormatting xmlns:xm="http://schemas.microsoft.com/office/excel/2006/main">
          <x14:cfRule type="expression" priority="12" id="{20A80621-F8A1-4834-B605-753A189BDAA3}">
            <xm:f>IF($B$106=VLookups!$A$43,TRUE,FALSE)</xm:f>
            <x14:dxf>
              <numFmt numFmtId="9" formatCode="&quot;$&quot;#,##0_);\(&quot;$&quot;#,##0\)"/>
            </x14:dxf>
          </x14:cfRule>
          <xm:sqref>N106</xm:sqref>
        </x14:conditionalFormatting>
        <x14:conditionalFormatting xmlns:xm="http://schemas.microsoft.com/office/excel/2006/main">
          <x14:cfRule type="expression" priority="10" id="{339DFAB0-71F3-470C-B58F-24CC736CC328}">
            <xm:f>IF($B$106=VLookups!$A$43,TRUE,FALSE)</xm:f>
            <x14:dxf>
              <numFmt numFmtId="9" formatCode="&quot;$&quot;#,##0_);\(&quot;$&quot;#,##0\)"/>
            </x14:dxf>
          </x14:cfRule>
          <xm:sqref>O104</xm:sqref>
        </x14:conditionalFormatting>
        <x14:conditionalFormatting xmlns:xm="http://schemas.microsoft.com/office/excel/2006/main">
          <x14:cfRule type="expression" priority="9" id="{D5C3B4C6-CE5E-47C5-B5F1-2417501F8AB4}">
            <xm:f>IF($B$106=VLookups!$A$43,TRUE,FALSE)</xm:f>
            <x14:dxf>
              <numFmt numFmtId="9" formatCode="&quot;$&quot;#,##0_);\(&quot;$&quot;#,##0\)"/>
            </x14:dxf>
          </x14:cfRule>
          <xm:sqref>O106</xm:sqref>
        </x14:conditionalFormatting>
        <x14:conditionalFormatting xmlns:xm="http://schemas.microsoft.com/office/excel/2006/main">
          <x14:cfRule type="expression" priority="7" id="{46C8390B-6BB7-4E51-8EC9-BE0A45274A9B}">
            <xm:f>IF($B$106=VLookups!$A$43,TRUE,FALSE)</xm:f>
            <x14:dxf>
              <numFmt numFmtId="9" formatCode="&quot;$&quot;#,##0_);\(&quot;$&quot;#,##0\)"/>
            </x14:dxf>
          </x14:cfRule>
          <xm:sqref>P104:S104</xm:sqref>
        </x14:conditionalFormatting>
        <x14:conditionalFormatting xmlns:xm="http://schemas.microsoft.com/office/excel/2006/main">
          <x14:cfRule type="expression" priority="6" id="{4714CA22-C829-4742-9648-D708D3E2749A}">
            <xm:f>IF($B$106=VLookups!$A$43,TRUE,FALSE)</xm:f>
            <x14:dxf>
              <numFmt numFmtId="9" formatCode="&quot;$&quot;#,##0_);\(&quot;$&quot;#,##0\)"/>
            </x14:dxf>
          </x14:cfRule>
          <xm:sqref>P106:S106</xm:sqref>
        </x14:conditionalFormatting>
        <x14:conditionalFormatting xmlns:xm="http://schemas.microsoft.com/office/excel/2006/main">
          <x14:cfRule type="expression" priority="5" id="{8C840B46-2209-4578-A6D6-E703F9ED3D76}">
            <xm:f>IF($B$106=VLookups!$A$43,TRUE,FALSE)</xm:f>
            <x14:dxf>
              <numFmt numFmtId="9" formatCode="&quot;$&quot;#,##0_);\(&quot;$&quot;#,##0\)"/>
            </x14:dxf>
          </x14:cfRule>
          <xm:sqref>D109:D110</xm:sqref>
        </x14:conditionalFormatting>
        <x14:conditionalFormatting xmlns:xm="http://schemas.microsoft.com/office/excel/2006/main">
          <x14:cfRule type="expression" priority="4" id="{0C2A89C9-2252-42E5-8E7D-F4F1C5533795}">
            <xm:f>IF($B$106=VLookups!$A$43,TRUE,FALSE)</xm:f>
            <x14:dxf>
              <numFmt numFmtId="9" formatCode="&quot;$&quot;#,##0_);\(&quot;$&quot;#,##0\)"/>
            </x14:dxf>
          </x14:cfRule>
          <xm:sqref>D112:D113</xm:sqref>
        </x14:conditionalFormatting>
        <x14:conditionalFormatting xmlns:xm="http://schemas.microsoft.com/office/excel/2006/main">
          <x14:cfRule type="expression" priority="3" id="{1D9DA161-B29A-472B-B203-A079BA53E0B2}">
            <xm:f>IF($B$106=VLookups!$A$43,TRUE,FALSE)</xm:f>
            <x14:dxf>
              <numFmt numFmtId="9" formatCode="&quot;$&quot;#,##0_);\(&quot;$&quot;#,##0\)"/>
            </x14:dxf>
          </x14:cfRule>
          <xm:sqref>J4:J103</xm:sqref>
        </x14:conditionalFormatting>
        <x14:conditionalFormatting xmlns:xm="http://schemas.microsoft.com/office/excel/2006/main">
          <x14:cfRule type="expression" priority="1" id="{8A658016-42E1-41E7-ADAA-FA120D907E2D}">
            <xm:f>IF($B$106=VLookups!$A$43,TRUE,FALSE)</xm:f>
            <x14:dxf>
              <numFmt numFmtId="9" formatCode="&quot;$&quot;#,##0_);\(&quot;$&quot;#,##0\)"/>
            </x14:dxf>
          </x14:cfRule>
          <xm:sqref>N4:S103</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00000000-0002-0000-0300-000000000000}">
          <x14:formula1>
            <xm:f>VLookups!$A$2:$A$8</xm:f>
          </x14:formula1>
          <xm:sqref>H4:H104 I104</xm:sqref>
        </x14:dataValidation>
        <x14:dataValidation type="list" allowBlank="1" showInputMessage="1" showErrorMessage="1" xr:uid="{00000000-0002-0000-0300-000001000000}">
          <x14:formula1>
            <xm:f>VLookups!$A$38:$A$39</xm:f>
          </x14:formula1>
          <xm:sqref>L1:M1</xm:sqref>
        </x14:dataValidation>
        <x14:dataValidation type="list" allowBlank="1" showInputMessage="1" showErrorMessage="1" xr:uid="{00000000-0002-0000-0300-000002000000}">
          <x14:formula1>
            <xm:f>VLookups!$A$43:$A$44</xm:f>
          </x14:formula1>
          <xm:sqref>B106:D106</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1A9BDCBF-2B8E-422D-A332-56C5D81F89B0}">
          <x14:colorSeries theme="1"/>
          <x14:colorNegative rgb="FFD00000"/>
          <x14:colorAxis rgb="FF000000"/>
          <x14:colorMarkers rgb="FFD00000"/>
          <x14:colorFirst rgb="FFD00000"/>
          <x14:colorLast rgb="FFD00000"/>
          <x14:colorHigh rgb="FFD00000"/>
          <x14:colorLow rgb="FFD00000"/>
          <x14:sparklines>
            <x14:sparkline>
              <xm:f>'SPERT® Normal (3-Point entry)'!DS4:HO4</xm:f>
              <xm:sqref>I4</xm:sqref>
            </x14:sparkline>
            <x14:sparkline>
              <xm:f>'SPERT® Normal (3-Point entry)'!DS5:HO5</xm:f>
              <xm:sqref>I5</xm:sqref>
            </x14:sparkline>
            <x14:sparkline>
              <xm:f>'SPERT® Normal (3-Point entry)'!DS6:HO6</xm:f>
              <xm:sqref>I6</xm:sqref>
            </x14:sparkline>
            <x14:sparkline>
              <xm:f>'SPERT® Normal (3-Point entry)'!DS7:HO7</xm:f>
              <xm:sqref>I7</xm:sqref>
            </x14:sparkline>
            <x14:sparkline>
              <xm:f>'SPERT® Normal (3-Point entry)'!DS8:HO8</xm:f>
              <xm:sqref>I8</xm:sqref>
            </x14:sparkline>
            <x14:sparkline>
              <xm:f>'SPERT® Normal (3-Point entry)'!DS9:HO9</xm:f>
              <xm:sqref>I9</xm:sqref>
            </x14:sparkline>
            <x14:sparkline>
              <xm:f>'SPERT® Normal (3-Point entry)'!DS10:HO10</xm:f>
              <xm:sqref>I10</xm:sqref>
            </x14:sparkline>
            <x14:sparkline>
              <xm:f>'SPERT® Normal (3-Point entry)'!DS11:HO11</xm:f>
              <xm:sqref>I11</xm:sqref>
            </x14:sparkline>
            <x14:sparkline>
              <xm:f>'SPERT® Normal (3-Point entry)'!DS12:HO12</xm:f>
              <xm:sqref>I12</xm:sqref>
            </x14:sparkline>
            <x14:sparkline>
              <xm:f>'SPERT® Normal (3-Point entry)'!DS13:HO13</xm:f>
              <xm:sqref>I13</xm:sqref>
            </x14:sparkline>
            <x14:sparkline>
              <xm:f>'SPERT® Normal (3-Point entry)'!DS14:HO14</xm:f>
              <xm:sqref>I14</xm:sqref>
            </x14:sparkline>
            <x14:sparkline>
              <xm:f>'SPERT® Normal (3-Point entry)'!DS15:HO15</xm:f>
              <xm:sqref>I15</xm:sqref>
            </x14:sparkline>
            <x14:sparkline>
              <xm:f>'SPERT® Normal (3-Point entry)'!DS16:HO16</xm:f>
              <xm:sqref>I16</xm:sqref>
            </x14:sparkline>
            <x14:sparkline>
              <xm:f>'SPERT® Normal (3-Point entry)'!DS17:HO17</xm:f>
              <xm:sqref>I17</xm:sqref>
            </x14:sparkline>
            <x14:sparkline>
              <xm:f>'SPERT® Normal (3-Point entry)'!DS18:HO18</xm:f>
              <xm:sqref>I18</xm:sqref>
            </x14:sparkline>
            <x14:sparkline>
              <xm:f>'SPERT® Normal (3-Point entry)'!DS19:HO19</xm:f>
              <xm:sqref>I19</xm:sqref>
            </x14:sparkline>
            <x14:sparkline>
              <xm:f>'SPERT® Normal (3-Point entry)'!DS20:HO20</xm:f>
              <xm:sqref>I20</xm:sqref>
            </x14:sparkline>
            <x14:sparkline>
              <xm:f>'SPERT® Normal (3-Point entry)'!DS21:HO21</xm:f>
              <xm:sqref>I21</xm:sqref>
            </x14:sparkline>
            <x14:sparkline>
              <xm:f>'SPERT® Normal (3-Point entry)'!DS22:HO22</xm:f>
              <xm:sqref>I22</xm:sqref>
            </x14:sparkline>
            <x14:sparkline>
              <xm:f>'SPERT® Normal (3-Point entry)'!DS23:HO23</xm:f>
              <xm:sqref>I23</xm:sqref>
            </x14:sparkline>
            <x14:sparkline>
              <xm:f>'SPERT® Normal (3-Point entry)'!DS24:HO24</xm:f>
              <xm:sqref>I24</xm:sqref>
            </x14:sparkline>
            <x14:sparkline>
              <xm:f>'SPERT® Normal (3-Point entry)'!DS25:HO25</xm:f>
              <xm:sqref>I25</xm:sqref>
            </x14:sparkline>
            <x14:sparkline>
              <xm:f>'SPERT® Normal (3-Point entry)'!DS26:HO26</xm:f>
              <xm:sqref>I26</xm:sqref>
            </x14:sparkline>
            <x14:sparkline>
              <xm:f>'SPERT® Normal (3-Point entry)'!DS27:HO27</xm:f>
              <xm:sqref>I27</xm:sqref>
            </x14:sparkline>
            <x14:sparkline>
              <xm:f>'SPERT® Normal (3-Point entry)'!DS28:HO28</xm:f>
              <xm:sqref>I28</xm:sqref>
            </x14:sparkline>
            <x14:sparkline>
              <xm:f>'SPERT® Normal (3-Point entry)'!DS29:HO29</xm:f>
              <xm:sqref>I29</xm:sqref>
            </x14:sparkline>
            <x14:sparkline>
              <xm:f>'SPERT® Normal (3-Point entry)'!DS30:HO30</xm:f>
              <xm:sqref>I30</xm:sqref>
            </x14:sparkline>
            <x14:sparkline>
              <xm:f>'SPERT® Normal (3-Point entry)'!DS31:HO31</xm:f>
              <xm:sqref>I31</xm:sqref>
            </x14:sparkline>
            <x14:sparkline>
              <xm:f>'SPERT® Normal (3-Point entry)'!DS32:HO32</xm:f>
              <xm:sqref>I32</xm:sqref>
            </x14:sparkline>
            <x14:sparkline>
              <xm:f>'SPERT® Normal (3-Point entry)'!DS33:HO33</xm:f>
              <xm:sqref>I33</xm:sqref>
            </x14:sparkline>
            <x14:sparkline>
              <xm:f>'SPERT® Normal (3-Point entry)'!DS34:HO34</xm:f>
              <xm:sqref>I34</xm:sqref>
            </x14:sparkline>
            <x14:sparkline>
              <xm:f>'SPERT® Normal (3-Point entry)'!DS35:HO35</xm:f>
              <xm:sqref>I35</xm:sqref>
            </x14:sparkline>
            <x14:sparkline>
              <xm:f>'SPERT® Normal (3-Point entry)'!DS36:HO36</xm:f>
              <xm:sqref>I36</xm:sqref>
            </x14:sparkline>
            <x14:sparkline>
              <xm:f>'SPERT® Normal (3-Point entry)'!DS37:HO37</xm:f>
              <xm:sqref>I37</xm:sqref>
            </x14:sparkline>
            <x14:sparkline>
              <xm:f>'SPERT® Normal (3-Point entry)'!DS38:HO38</xm:f>
              <xm:sqref>I38</xm:sqref>
            </x14:sparkline>
            <x14:sparkline>
              <xm:f>'SPERT® Normal (3-Point entry)'!DS39:HO39</xm:f>
              <xm:sqref>I39</xm:sqref>
            </x14:sparkline>
            <x14:sparkline>
              <xm:f>'SPERT® Normal (3-Point entry)'!DS40:HO40</xm:f>
              <xm:sqref>I40</xm:sqref>
            </x14:sparkline>
            <x14:sparkline>
              <xm:f>'SPERT® Normal (3-Point entry)'!DS41:HO41</xm:f>
              <xm:sqref>I41</xm:sqref>
            </x14:sparkline>
            <x14:sparkline>
              <xm:f>'SPERT® Normal (3-Point entry)'!DS42:HO42</xm:f>
              <xm:sqref>I42</xm:sqref>
            </x14:sparkline>
            <x14:sparkline>
              <xm:f>'SPERT® Normal (3-Point entry)'!DS43:HO43</xm:f>
              <xm:sqref>I43</xm:sqref>
            </x14:sparkline>
            <x14:sparkline>
              <xm:f>'SPERT® Normal (3-Point entry)'!DS44:HO44</xm:f>
              <xm:sqref>I44</xm:sqref>
            </x14:sparkline>
            <x14:sparkline>
              <xm:f>'SPERT® Normal (3-Point entry)'!DS45:HO45</xm:f>
              <xm:sqref>I45</xm:sqref>
            </x14:sparkline>
            <x14:sparkline>
              <xm:f>'SPERT® Normal (3-Point entry)'!DS46:HO46</xm:f>
              <xm:sqref>I46</xm:sqref>
            </x14:sparkline>
            <x14:sparkline>
              <xm:f>'SPERT® Normal (3-Point entry)'!DS47:HO47</xm:f>
              <xm:sqref>I47</xm:sqref>
            </x14:sparkline>
            <x14:sparkline>
              <xm:f>'SPERT® Normal (3-Point entry)'!DS48:HO48</xm:f>
              <xm:sqref>I48</xm:sqref>
            </x14:sparkline>
            <x14:sparkline>
              <xm:f>'SPERT® Normal (3-Point entry)'!DS49:HO49</xm:f>
              <xm:sqref>I49</xm:sqref>
            </x14:sparkline>
            <x14:sparkline>
              <xm:f>'SPERT® Normal (3-Point entry)'!DS50:HO50</xm:f>
              <xm:sqref>I50</xm:sqref>
            </x14:sparkline>
            <x14:sparkline>
              <xm:f>'SPERT® Normal (3-Point entry)'!DS51:HO51</xm:f>
              <xm:sqref>I51</xm:sqref>
            </x14:sparkline>
            <x14:sparkline>
              <xm:f>'SPERT® Normal (3-Point entry)'!DS52:HO52</xm:f>
              <xm:sqref>I52</xm:sqref>
            </x14:sparkline>
            <x14:sparkline>
              <xm:f>'SPERT® Normal (3-Point entry)'!DS53:HO53</xm:f>
              <xm:sqref>I53</xm:sqref>
            </x14:sparkline>
            <x14:sparkline>
              <xm:f>'SPERT® Normal (3-Point entry)'!DS54:HO54</xm:f>
              <xm:sqref>I54</xm:sqref>
            </x14:sparkline>
            <x14:sparkline>
              <xm:f>'SPERT® Normal (3-Point entry)'!DS55:HO55</xm:f>
              <xm:sqref>I55</xm:sqref>
            </x14:sparkline>
            <x14:sparkline>
              <xm:f>'SPERT® Normal (3-Point entry)'!DS56:HO56</xm:f>
              <xm:sqref>I56</xm:sqref>
            </x14:sparkline>
            <x14:sparkline>
              <xm:f>'SPERT® Normal (3-Point entry)'!DS57:HO57</xm:f>
              <xm:sqref>I57</xm:sqref>
            </x14:sparkline>
            <x14:sparkline>
              <xm:f>'SPERT® Normal (3-Point entry)'!DS58:HO58</xm:f>
              <xm:sqref>I58</xm:sqref>
            </x14:sparkline>
            <x14:sparkline>
              <xm:f>'SPERT® Normal (3-Point entry)'!DS59:HO59</xm:f>
              <xm:sqref>I59</xm:sqref>
            </x14:sparkline>
            <x14:sparkline>
              <xm:f>'SPERT® Normal (3-Point entry)'!DS60:HO60</xm:f>
              <xm:sqref>I60</xm:sqref>
            </x14:sparkline>
            <x14:sparkline>
              <xm:f>'SPERT® Normal (3-Point entry)'!DS61:HO61</xm:f>
              <xm:sqref>I61</xm:sqref>
            </x14:sparkline>
            <x14:sparkline>
              <xm:f>'SPERT® Normal (3-Point entry)'!DS62:HO62</xm:f>
              <xm:sqref>I62</xm:sqref>
            </x14:sparkline>
            <x14:sparkline>
              <xm:f>'SPERT® Normal (3-Point entry)'!DS63:HO63</xm:f>
              <xm:sqref>I63</xm:sqref>
            </x14:sparkline>
            <x14:sparkline>
              <xm:f>'SPERT® Normal (3-Point entry)'!DS64:HO64</xm:f>
              <xm:sqref>I64</xm:sqref>
            </x14:sparkline>
            <x14:sparkline>
              <xm:f>'SPERT® Normal (3-Point entry)'!DS65:HO65</xm:f>
              <xm:sqref>I65</xm:sqref>
            </x14:sparkline>
            <x14:sparkline>
              <xm:f>'SPERT® Normal (3-Point entry)'!DS66:HO66</xm:f>
              <xm:sqref>I66</xm:sqref>
            </x14:sparkline>
            <x14:sparkline>
              <xm:f>'SPERT® Normal (3-Point entry)'!DS67:HO67</xm:f>
              <xm:sqref>I67</xm:sqref>
            </x14:sparkline>
            <x14:sparkline>
              <xm:f>'SPERT® Normal (3-Point entry)'!DS68:HO68</xm:f>
              <xm:sqref>I68</xm:sqref>
            </x14:sparkline>
            <x14:sparkline>
              <xm:f>'SPERT® Normal (3-Point entry)'!DS69:HO69</xm:f>
              <xm:sqref>I69</xm:sqref>
            </x14:sparkline>
            <x14:sparkline>
              <xm:f>'SPERT® Normal (3-Point entry)'!DS70:HO70</xm:f>
              <xm:sqref>I70</xm:sqref>
            </x14:sparkline>
            <x14:sparkline>
              <xm:f>'SPERT® Normal (3-Point entry)'!DS71:HO71</xm:f>
              <xm:sqref>I71</xm:sqref>
            </x14:sparkline>
            <x14:sparkline>
              <xm:f>'SPERT® Normal (3-Point entry)'!DS72:HO72</xm:f>
              <xm:sqref>I72</xm:sqref>
            </x14:sparkline>
            <x14:sparkline>
              <xm:f>'SPERT® Normal (3-Point entry)'!DS73:HO73</xm:f>
              <xm:sqref>I73</xm:sqref>
            </x14:sparkline>
            <x14:sparkline>
              <xm:f>'SPERT® Normal (3-Point entry)'!DS74:HO74</xm:f>
              <xm:sqref>I74</xm:sqref>
            </x14:sparkline>
            <x14:sparkline>
              <xm:f>'SPERT® Normal (3-Point entry)'!DS75:HO75</xm:f>
              <xm:sqref>I75</xm:sqref>
            </x14:sparkline>
            <x14:sparkline>
              <xm:f>'SPERT® Normal (3-Point entry)'!DS76:HO76</xm:f>
              <xm:sqref>I76</xm:sqref>
            </x14:sparkline>
            <x14:sparkline>
              <xm:f>'SPERT® Normal (3-Point entry)'!DS77:HO77</xm:f>
              <xm:sqref>I77</xm:sqref>
            </x14:sparkline>
            <x14:sparkline>
              <xm:f>'SPERT® Normal (3-Point entry)'!DS78:HO78</xm:f>
              <xm:sqref>I78</xm:sqref>
            </x14:sparkline>
            <x14:sparkline>
              <xm:f>'SPERT® Normal (3-Point entry)'!DS79:HO79</xm:f>
              <xm:sqref>I79</xm:sqref>
            </x14:sparkline>
            <x14:sparkline>
              <xm:f>'SPERT® Normal (3-Point entry)'!DS80:HO80</xm:f>
              <xm:sqref>I80</xm:sqref>
            </x14:sparkline>
            <x14:sparkline>
              <xm:f>'SPERT® Normal (3-Point entry)'!DS81:HO81</xm:f>
              <xm:sqref>I81</xm:sqref>
            </x14:sparkline>
            <x14:sparkline>
              <xm:f>'SPERT® Normal (3-Point entry)'!DS82:HO82</xm:f>
              <xm:sqref>I82</xm:sqref>
            </x14:sparkline>
            <x14:sparkline>
              <xm:f>'SPERT® Normal (3-Point entry)'!DS83:HO83</xm:f>
              <xm:sqref>I83</xm:sqref>
            </x14:sparkline>
            <x14:sparkline>
              <xm:f>'SPERT® Normal (3-Point entry)'!DS84:HO84</xm:f>
              <xm:sqref>I84</xm:sqref>
            </x14:sparkline>
            <x14:sparkline>
              <xm:f>'SPERT® Normal (3-Point entry)'!DS85:HO85</xm:f>
              <xm:sqref>I85</xm:sqref>
            </x14:sparkline>
            <x14:sparkline>
              <xm:f>'SPERT® Normal (3-Point entry)'!DS86:HO86</xm:f>
              <xm:sqref>I86</xm:sqref>
            </x14:sparkline>
            <x14:sparkline>
              <xm:f>'SPERT® Normal (3-Point entry)'!DS87:HO87</xm:f>
              <xm:sqref>I87</xm:sqref>
            </x14:sparkline>
            <x14:sparkline>
              <xm:f>'SPERT® Normal (3-Point entry)'!DS88:HO88</xm:f>
              <xm:sqref>I88</xm:sqref>
            </x14:sparkline>
            <x14:sparkline>
              <xm:f>'SPERT® Normal (3-Point entry)'!DS89:HO89</xm:f>
              <xm:sqref>I89</xm:sqref>
            </x14:sparkline>
            <x14:sparkline>
              <xm:f>'SPERT® Normal (3-Point entry)'!DS90:HO90</xm:f>
              <xm:sqref>I90</xm:sqref>
            </x14:sparkline>
            <x14:sparkline>
              <xm:f>'SPERT® Normal (3-Point entry)'!DS91:HO91</xm:f>
              <xm:sqref>I91</xm:sqref>
            </x14:sparkline>
            <x14:sparkline>
              <xm:f>'SPERT® Normal (3-Point entry)'!DS92:HO92</xm:f>
              <xm:sqref>I92</xm:sqref>
            </x14:sparkline>
            <x14:sparkline>
              <xm:f>'SPERT® Normal (3-Point entry)'!DS93:HO93</xm:f>
              <xm:sqref>I93</xm:sqref>
            </x14:sparkline>
            <x14:sparkline>
              <xm:f>'SPERT® Normal (3-Point entry)'!DS94:HO94</xm:f>
              <xm:sqref>I94</xm:sqref>
            </x14:sparkline>
            <x14:sparkline>
              <xm:f>'SPERT® Normal (3-Point entry)'!DS95:HO95</xm:f>
              <xm:sqref>I95</xm:sqref>
            </x14:sparkline>
            <x14:sparkline>
              <xm:f>'SPERT® Normal (3-Point entry)'!DS96:HO96</xm:f>
              <xm:sqref>I96</xm:sqref>
            </x14:sparkline>
            <x14:sparkline>
              <xm:f>'SPERT® Normal (3-Point entry)'!DS97:HO97</xm:f>
              <xm:sqref>I97</xm:sqref>
            </x14:sparkline>
            <x14:sparkline>
              <xm:f>'SPERT® Normal (3-Point entry)'!DS98:HO98</xm:f>
              <xm:sqref>I98</xm:sqref>
            </x14:sparkline>
            <x14:sparkline>
              <xm:f>'SPERT® Normal (3-Point entry)'!DS99:HO99</xm:f>
              <xm:sqref>I99</xm:sqref>
            </x14:sparkline>
            <x14:sparkline>
              <xm:f>'SPERT® Normal (3-Point entry)'!DS100:HO100</xm:f>
              <xm:sqref>I100</xm:sqref>
            </x14:sparkline>
            <x14:sparkline>
              <xm:f>'SPERT® Normal (3-Point entry)'!DS101:HO101</xm:f>
              <xm:sqref>I101</xm:sqref>
            </x14:sparkline>
            <x14:sparkline>
              <xm:f>'SPERT® Normal (3-Point entry)'!DS102:HO102</xm:f>
              <xm:sqref>I102</xm:sqref>
            </x14:sparkline>
            <x14:sparkline>
              <xm:f>'SPERT® Normal (3-Point entry)'!DS103:HO103</xm:f>
              <xm:sqref>I103</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T343"/>
  <sheetViews>
    <sheetView showGridLines="0" workbookViewId="0">
      <selection activeCell="E4" sqref="E4"/>
    </sheetView>
  </sheetViews>
  <sheetFormatPr defaultRowHeight="15" x14ac:dyDescent="0.25"/>
  <cols>
    <col min="1" max="1" width="5.7109375" style="1" customWidth="1"/>
    <col min="2" max="2" width="7.7109375" style="1" customWidth="1"/>
    <col min="3" max="3" width="10.7109375" style="1" customWidth="1"/>
    <col min="4" max="7" width="10.7109375" customWidth="1"/>
    <col min="8" max="8" width="7.7109375" customWidth="1"/>
    <col min="9" max="10" width="4.7109375" style="1" customWidth="1"/>
    <col min="11" max="11" width="10.7109375" customWidth="1"/>
    <col min="12" max="12" width="25.7109375" style="1" customWidth="1"/>
    <col min="13" max="13" width="7.7109375" style="1" customWidth="1"/>
    <col min="14" max="14" width="8.7109375" customWidth="1"/>
    <col min="15" max="15" width="13.5703125" hidden="1" customWidth="1"/>
    <col min="16" max="23" width="10.7109375" customWidth="1"/>
    <col min="25" max="126" width="9.140625" hidden="1" customWidth="1"/>
    <col min="127" max="127" width="12" hidden="1" customWidth="1"/>
    <col min="128" max="227" width="9.140625" hidden="1" customWidth="1"/>
  </cols>
  <sheetData>
    <row r="1" spans="1:228" ht="24" customHeight="1" x14ac:dyDescent="0.25">
      <c r="A1" s="58"/>
      <c r="B1" s="58" t="s">
        <v>139</v>
      </c>
      <c r="C1" s="58"/>
      <c r="E1" s="5"/>
      <c r="F1" s="5"/>
      <c r="G1" s="5"/>
      <c r="H1" s="5"/>
      <c r="I1" s="2"/>
      <c r="J1" s="2"/>
      <c r="K1" s="5"/>
      <c r="L1" s="2"/>
      <c r="M1" s="2"/>
      <c r="N1" s="5"/>
      <c r="O1" s="5"/>
      <c r="P1" s="299" t="s">
        <v>78</v>
      </c>
      <c r="Q1" s="300"/>
      <c r="R1" s="321" t="str">
        <f>VLOOKUP(P1,VLookups!A38:C39,3,FALSE)</f>
        <v>Show the likelihood that the SPERT estimates will be EQUAL TO or GREATER THAN an uncertainty</v>
      </c>
      <c r="S1" s="321"/>
      <c r="T1" s="321"/>
      <c r="U1" s="321"/>
      <c r="V1" s="321"/>
      <c r="W1" s="321"/>
      <c r="X1" s="5"/>
    </row>
    <row r="2" spans="1:228" ht="15" customHeight="1" x14ac:dyDescent="0.25">
      <c r="A2" s="2"/>
      <c r="C2" s="2"/>
      <c r="D2" s="55">
        <v>-0.5</v>
      </c>
      <c r="E2" s="130" t="s">
        <v>105</v>
      </c>
      <c r="F2" s="110">
        <v>1</v>
      </c>
      <c r="G2" s="2"/>
      <c r="I2" s="27"/>
      <c r="J2" s="27"/>
      <c r="K2" s="26"/>
      <c r="L2" s="27"/>
      <c r="M2" s="27"/>
      <c r="N2" s="5"/>
      <c r="O2" s="5"/>
      <c r="P2" s="319" t="s">
        <v>75</v>
      </c>
      <c r="Q2" s="319" t="s">
        <v>76</v>
      </c>
      <c r="R2" s="316" t="s">
        <v>55</v>
      </c>
      <c r="S2" s="317"/>
      <c r="T2" s="317"/>
      <c r="U2" s="317"/>
      <c r="V2" s="317"/>
      <c r="W2" s="318"/>
      <c r="X2" s="5"/>
      <c r="Y2" s="177" t="s">
        <v>191</v>
      </c>
    </row>
    <row r="3" spans="1:228" x14ac:dyDescent="0.25">
      <c r="A3" s="114" t="s">
        <v>5</v>
      </c>
      <c r="B3" s="132" t="s">
        <v>107</v>
      </c>
      <c r="C3" s="132" t="s">
        <v>109</v>
      </c>
      <c r="D3" s="127" t="s">
        <v>42</v>
      </c>
      <c r="E3" s="128" t="s">
        <v>6</v>
      </c>
      <c r="F3" s="129" t="s">
        <v>43</v>
      </c>
      <c r="G3" s="132" t="s">
        <v>110</v>
      </c>
      <c r="H3" s="132" t="s">
        <v>108</v>
      </c>
      <c r="I3" s="113"/>
      <c r="J3" s="61"/>
      <c r="K3" s="61" t="s">
        <v>71</v>
      </c>
      <c r="L3" s="61" t="s">
        <v>9</v>
      </c>
      <c r="M3" s="61" t="s">
        <v>185</v>
      </c>
      <c r="N3" s="61" t="s">
        <v>69</v>
      </c>
      <c r="O3" s="61" t="s">
        <v>87</v>
      </c>
      <c r="P3" s="320"/>
      <c r="Q3" s="320"/>
      <c r="R3" s="108">
        <v>0.1</v>
      </c>
      <c r="S3" s="56">
        <v>0.9</v>
      </c>
      <c r="T3" s="56">
        <v>0.85</v>
      </c>
      <c r="U3" s="56">
        <v>0.8</v>
      </c>
      <c r="V3" s="56">
        <v>0.75</v>
      </c>
      <c r="W3" s="56">
        <v>0.7</v>
      </c>
      <c r="X3" s="5"/>
      <c r="Y3" s="177" t="s">
        <v>192</v>
      </c>
      <c r="DW3" s="177" t="s">
        <v>186</v>
      </c>
      <c r="HT3" s="180" t="s">
        <v>233</v>
      </c>
    </row>
    <row r="4" spans="1:228" x14ac:dyDescent="0.25">
      <c r="A4" s="4">
        <v>1</v>
      </c>
      <c r="B4" s="124"/>
      <c r="C4" s="125"/>
      <c r="D4" s="131">
        <f>IF(ISBLANK(E4),"",IF(NOT(ISBLANK(C4)),C4,IF(NOT(ISBLANK(B4)),E4*(1+B4),E4*(1+$D$2))))</f>
        <v>60</v>
      </c>
      <c r="E4" s="103">
        <v>120</v>
      </c>
      <c r="F4" s="131">
        <f>IF(ISBLANK(E4),"",IF(NOT(ISBLANK(G4)),G4,IF(NOT(ISBLANK(H4)),E4*(1+H4),E4*(1+$F$2))))</f>
        <v>240</v>
      </c>
      <c r="G4" s="125"/>
      <c r="H4" s="123"/>
      <c r="I4" s="38">
        <f t="shared" ref="I4:I67" si="0">IF(OR(ISBLANK(E4),ISBLANK(F4),ISBLANK(D4)),"",IF(AND(D4&gt;0,E4&gt;0,F4&gt;0),IF(E4&gt;D4,IF(F4&gt;E4,1,-1),-1)))</f>
        <v>1</v>
      </c>
      <c r="J4" s="38">
        <f t="shared" ref="J4:J67" si="1">IF(OR(ISBLANK(D4),ISBLANK(E4),ISBLANK(F4)),"",IFERROR(MIN(E4-D4,F4-E4)/MAX(E4-D4,F4-E4),""))</f>
        <v>0.5</v>
      </c>
      <c r="K4" s="81">
        <f>IF(AND(D4&gt;0,E4&gt;0,F4&gt;0),(D4+(4*E4)+F4)/6,"")</f>
        <v>130</v>
      </c>
      <c r="L4" s="24" t="s">
        <v>14</v>
      </c>
      <c r="M4" s="61"/>
      <c r="N4" s="82">
        <f>IF(AND(D4&gt;0,E4&gt;0,F4&gt;0,NOT(ISBLANK(L4))),(F4-D4)*VLOOKUP(L4,VLookups!$A$2:$B$8,2,FALSE),"")</f>
        <v>12.727922061357855</v>
      </c>
      <c r="O4" s="83">
        <f t="shared" ref="O4:O67" si="2">IF(N4="","",N4^2)</f>
        <v>162</v>
      </c>
      <c r="P4" s="103">
        <v>150</v>
      </c>
      <c r="Q4" s="34">
        <f>IF(AND(P4&gt;0,E4&gt;0,N4&gt;0,NOT(ISBLANK(L4))),ABS(VLOOKUP($P$1,VLookups!$A$38:$B$39,2,FALSE)-_xlfn.NORM.DIST(P4,K4,N4,TRUE)),"")</f>
        <v>0.94194912800972574</v>
      </c>
      <c r="R4" s="102">
        <f>IF(AND($D4&gt;0,$E4&gt;0,$F4&gt;0,NOT(ISBLANK($L4))),_xlfn.NORM.INV(ABS(VLOOKUP($P$1,VLookups!$A$38:$B$39,2,FALSE)-R$3),$K4,$N4),"")</f>
        <v>113.68851155613717</v>
      </c>
      <c r="S4" s="101">
        <f>IF(AND($D4&gt;0,$E4&gt;0,$F4&gt;0,NOT(ISBLANK($L4))),_xlfn.NORM.INV(ABS(VLOOKUP($P$1,VLookups!$A$38:$B$39,2,FALSE)-S$3),$K4,$N4),"")</f>
        <v>146.31148844386283</v>
      </c>
      <c r="T4" s="102">
        <f>IF(AND($D4&gt;0,$E4&gt;0,$F4&gt;0,NOT(ISBLANK($L4))),_xlfn.NORM.INV(ABS(VLOOKUP($P$1,VLookups!$A$38:$B$39,2,FALSE)-T$3),$K4,$N4),"")</f>
        <v>143.19164340326591</v>
      </c>
      <c r="U4" s="101">
        <f>IF(AND($D4&gt;0,$E4&gt;0,$F4&gt;0,NOT(ISBLANK($L4))),_xlfn.NORM.INV(ABS(VLOOKUP($P$1,VLookups!$A$38:$B$39,2,FALSE)-U$3),$K4,$N4),"")</f>
        <v>140.71208946609991</v>
      </c>
      <c r="V4" s="102">
        <f>IF(AND($D4&gt;0,$E4&gt;0,$F4&gt;0,NOT(ISBLANK($L4))),_xlfn.NORM.INV(ABS(VLOOKUP($P$1,VLookups!$A$38:$B$39,2,FALSE)-V$3),$K4,$N4),"")</f>
        <v>138.58485297168045</v>
      </c>
      <c r="W4" s="101">
        <f>IF(AND($D4&gt;0,$E4&gt;0,$F4&gt;0,NOT(ISBLANK($L4))),_xlfn.NORM.INV(ABS(VLOOKUP($P$1,VLookups!$A$38:$B$39,2,FALSE)-W$3),$K4,$N4),"")</f>
        <v>136.67452885468404</v>
      </c>
      <c r="X4" s="5"/>
      <c r="Y4" s="178">
        <f>IF(AND(D4&gt;0,E4&gt;0,F4&gt;0),ABS(F4-D4)/60,"")</f>
        <v>3</v>
      </c>
      <c r="Z4" s="52">
        <f>IF(ISNONTEXT($Y4),AA4-$Y4,"")</f>
        <v>0</v>
      </c>
      <c r="AA4" s="52">
        <f t="shared" ref="AA4:AS4" si="3">IF(ISNONTEXT($Y4),AB4-$Y4,"")</f>
        <v>3</v>
      </c>
      <c r="AB4" s="52">
        <f t="shared" si="3"/>
        <v>6</v>
      </c>
      <c r="AC4" s="52">
        <f t="shared" si="3"/>
        <v>9</v>
      </c>
      <c r="AD4" s="52">
        <f t="shared" si="3"/>
        <v>12</v>
      </c>
      <c r="AE4" s="52">
        <f t="shared" si="3"/>
        <v>15</v>
      </c>
      <c r="AF4" s="52">
        <f t="shared" si="3"/>
        <v>18</v>
      </c>
      <c r="AG4" s="52">
        <f t="shared" si="3"/>
        <v>21</v>
      </c>
      <c r="AH4" s="52">
        <f t="shared" si="3"/>
        <v>24</v>
      </c>
      <c r="AI4" s="52">
        <f t="shared" si="3"/>
        <v>27</v>
      </c>
      <c r="AJ4" s="52">
        <f t="shared" si="3"/>
        <v>30</v>
      </c>
      <c r="AK4" s="52">
        <f t="shared" si="3"/>
        <v>33</v>
      </c>
      <c r="AL4" s="52">
        <f t="shared" si="3"/>
        <v>36</v>
      </c>
      <c r="AM4" s="52">
        <f t="shared" si="3"/>
        <v>39</v>
      </c>
      <c r="AN4" s="52">
        <f t="shared" si="3"/>
        <v>42</v>
      </c>
      <c r="AO4" s="52">
        <f t="shared" si="3"/>
        <v>45</v>
      </c>
      <c r="AP4" s="52">
        <f t="shared" si="3"/>
        <v>48</v>
      </c>
      <c r="AQ4" s="52">
        <f t="shared" si="3"/>
        <v>51</v>
      </c>
      <c r="AR4" s="52">
        <f t="shared" si="3"/>
        <v>54</v>
      </c>
      <c r="AS4" s="52">
        <f t="shared" si="3"/>
        <v>57</v>
      </c>
      <c r="AT4" s="52">
        <f>IF(ISNONTEXT($Y4),$D4,"")</f>
        <v>60</v>
      </c>
      <c r="AU4" s="52">
        <f>IF(ISNONTEXT($Y4),AT4+$Y4,"")</f>
        <v>63</v>
      </c>
      <c r="AV4" s="52">
        <f t="shared" ref="AV4:DG4" si="4">IF(ISNONTEXT($Y4),AU4+$Y4,"")</f>
        <v>66</v>
      </c>
      <c r="AW4" s="52">
        <f t="shared" si="4"/>
        <v>69</v>
      </c>
      <c r="AX4" s="52">
        <f t="shared" si="4"/>
        <v>72</v>
      </c>
      <c r="AY4" s="52">
        <f t="shared" si="4"/>
        <v>75</v>
      </c>
      <c r="AZ4" s="52">
        <f t="shared" si="4"/>
        <v>78</v>
      </c>
      <c r="BA4" s="52">
        <f t="shared" si="4"/>
        <v>81</v>
      </c>
      <c r="BB4" s="52">
        <f t="shared" si="4"/>
        <v>84</v>
      </c>
      <c r="BC4" s="52">
        <f t="shared" si="4"/>
        <v>87</v>
      </c>
      <c r="BD4" s="52">
        <f t="shared" si="4"/>
        <v>90</v>
      </c>
      <c r="BE4" s="52">
        <f t="shared" si="4"/>
        <v>93</v>
      </c>
      <c r="BF4" s="52">
        <f t="shared" si="4"/>
        <v>96</v>
      </c>
      <c r="BG4" s="52">
        <f t="shared" si="4"/>
        <v>99</v>
      </c>
      <c r="BH4" s="52">
        <f t="shared" si="4"/>
        <v>102</v>
      </c>
      <c r="BI4" s="52">
        <f t="shared" si="4"/>
        <v>105</v>
      </c>
      <c r="BJ4" s="52">
        <f t="shared" si="4"/>
        <v>108</v>
      </c>
      <c r="BK4" s="52">
        <f t="shared" si="4"/>
        <v>111</v>
      </c>
      <c r="BL4" s="52">
        <f t="shared" si="4"/>
        <v>114</v>
      </c>
      <c r="BM4" s="52">
        <f t="shared" si="4"/>
        <v>117</v>
      </c>
      <c r="BN4" s="52">
        <f t="shared" si="4"/>
        <v>120</v>
      </c>
      <c r="BO4" s="52">
        <f t="shared" si="4"/>
        <v>123</v>
      </c>
      <c r="BP4" s="52">
        <f t="shared" si="4"/>
        <v>126</v>
      </c>
      <c r="BQ4" s="52">
        <f t="shared" si="4"/>
        <v>129</v>
      </c>
      <c r="BR4" s="52">
        <f t="shared" si="4"/>
        <v>132</v>
      </c>
      <c r="BS4" s="52">
        <f t="shared" si="4"/>
        <v>135</v>
      </c>
      <c r="BT4" s="52">
        <f t="shared" si="4"/>
        <v>138</v>
      </c>
      <c r="BU4" s="52">
        <f t="shared" si="4"/>
        <v>141</v>
      </c>
      <c r="BV4" s="52">
        <f t="shared" si="4"/>
        <v>144</v>
      </c>
      <c r="BW4" s="52">
        <f t="shared" si="4"/>
        <v>147</v>
      </c>
      <c r="BX4" s="52">
        <f t="shared" si="4"/>
        <v>150</v>
      </c>
      <c r="BY4" s="52">
        <f t="shared" si="4"/>
        <v>153</v>
      </c>
      <c r="BZ4" s="52">
        <f t="shared" si="4"/>
        <v>156</v>
      </c>
      <c r="CA4" s="52">
        <f t="shared" si="4"/>
        <v>159</v>
      </c>
      <c r="CB4" s="52">
        <f t="shared" si="4"/>
        <v>162</v>
      </c>
      <c r="CC4" s="52">
        <f t="shared" si="4"/>
        <v>165</v>
      </c>
      <c r="CD4" s="52">
        <f t="shared" si="4"/>
        <v>168</v>
      </c>
      <c r="CE4" s="52">
        <f t="shared" si="4"/>
        <v>171</v>
      </c>
      <c r="CF4" s="52">
        <f t="shared" si="4"/>
        <v>174</v>
      </c>
      <c r="CG4" s="52">
        <f t="shared" si="4"/>
        <v>177</v>
      </c>
      <c r="CH4" s="52">
        <f t="shared" si="4"/>
        <v>180</v>
      </c>
      <c r="CI4" s="52">
        <f t="shared" si="4"/>
        <v>183</v>
      </c>
      <c r="CJ4" s="52">
        <f t="shared" si="4"/>
        <v>186</v>
      </c>
      <c r="CK4" s="52">
        <f t="shared" si="4"/>
        <v>189</v>
      </c>
      <c r="CL4" s="52">
        <f t="shared" si="4"/>
        <v>192</v>
      </c>
      <c r="CM4" s="52">
        <f t="shared" si="4"/>
        <v>195</v>
      </c>
      <c r="CN4" s="52">
        <f t="shared" si="4"/>
        <v>198</v>
      </c>
      <c r="CO4" s="52">
        <f t="shared" si="4"/>
        <v>201</v>
      </c>
      <c r="CP4" s="52">
        <f t="shared" si="4"/>
        <v>204</v>
      </c>
      <c r="CQ4" s="52">
        <f t="shared" si="4"/>
        <v>207</v>
      </c>
      <c r="CR4" s="52">
        <f t="shared" si="4"/>
        <v>210</v>
      </c>
      <c r="CS4" s="52">
        <f t="shared" si="4"/>
        <v>213</v>
      </c>
      <c r="CT4" s="52">
        <f t="shared" si="4"/>
        <v>216</v>
      </c>
      <c r="CU4" s="52">
        <f t="shared" si="4"/>
        <v>219</v>
      </c>
      <c r="CV4" s="52">
        <f t="shared" si="4"/>
        <v>222</v>
      </c>
      <c r="CW4" s="52">
        <f t="shared" si="4"/>
        <v>225</v>
      </c>
      <c r="CX4" s="52">
        <f t="shared" si="4"/>
        <v>228</v>
      </c>
      <c r="CY4" s="52">
        <f t="shared" si="4"/>
        <v>231</v>
      </c>
      <c r="CZ4" s="52">
        <f t="shared" si="4"/>
        <v>234</v>
      </c>
      <c r="DA4" s="52">
        <f t="shared" si="4"/>
        <v>237</v>
      </c>
      <c r="DB4" s="52">
        <f t="shared" si="4"/>
        <v>240</v>
      </c>
      <c r="DC4" s="52">
        <f t="shared" si="4"/>
        <v>243</v>
      </c>
      <c r="DD4" s="52">
        <f t="shared" si="4"/>
        <v>246</v>
      </c>
      <c r="DE4" s="52">
        <f t="shared" si="4"/>
        <v>249</v>
      </c>
      <c r="DF4" s="52">
        <f t="shared" si="4"/>
        <v>252</v>
      </c>
      <c r="DG4" s="52">
        <f t="shared" si="4"/>
        <v>255</v>
      </c>
      <c r="DH4" s="52">
        <f t="shared" ref="DH4:DV4" si="5">IF(ISNONTEXT($Y4),DG4+$Y4,"")</f>
        <v>258</v>
      </c>
      <c r="DI4" s="52">
        <f t="shared" si="5"/>
        <v>261</v>
      </c>
      <c r="DJ4" s="52">
        <f t="shared" si="5"/>
        <v>264</v>
      </c>
      <c r="DK4" s="52">
        <f t="shared" si="5"/>
        <v>267</v>
      </c>
      <c r="DL4" s="52">
        <f t="shared" si="5"/>
        <v>270</v>
      </c>
      <c r="DM4" s="52">
        <f t="shared" si="5"/>
        <v>273</v>
      </c>
      <c r="DN4" s="52">
        <f t="shared" si="5"/>
        <v>276</v>
      </c>
      <c r="DO4" s="52">
        <f t="shared" si="5"/>
        <v>279</v>
      </c>
      <c r="DP4" s="52">
        <f t="shared" si="5"/>
        <v>282</v>
      </c>
      <c r="DQ4" s="52">
        <f t="shared" si="5"/>
        <v>285</v>
      </c>
      <c r="DR4" s="52">
        <f t="shared" si="5"/>
        <v>288</v>
      </c>
      <c r="DS4" s="52">
        <f t="shared" si="5"/>
        <v>291</v>
      </c>
      <c r="DT4" s="52">
        <f t="shared" si="5"/>
        <v>294</v>
      </c>
      <c r="DU4" s="52">
        <f t="shared" si="5"/>
        <v>297</v>
      </c>
      <c r="DV4" s="52">
        <f t="shared" si="5"/>
        <v>300</v>
      </c>
      <c r="DW4" s="179">
        <f>IF(ISNONTEXT($N4),_xlfn.NORM.DIST(Z4,$K4,$N4,FALSE),NA())</f>
        <v>6.9684777237783428E-25</v>
      </c>
      <c r="DX4" s="179">
        <f t="shared" ref="DX4:GI4" si="6">IF(ISNONTEXT($N4),_xlfn.NORM.DIST(AA4,$K4,$N4,FALSE),NA())</f>
        <v>7.5265843513652467E-24</v>
      </c>
      <c r="DY4" s="179">
        <f t="shared" si="6"/>
        <v>7.6900732942609377E-23</v>
      </c>
      <c r="DZ4" s="179">
        <f t="shared" si="6"/>
        <v>7.4325108828212766E-22</v>
      </c>
      <c r="EA4" s="179">
        <f t="shared" si="6"/>
        <v>6.7953707621369362E-21</v>
      </c>
      <c r="EB4" s="179">
        <f t="shared" si="6"/>
        <v>5.8771028299553976E-20</v>
      </c>
      <c r="EC4" s="179">
        <f t="shared" si="6"/>
        <v>4.8082379351379858E-19</v>
      </c>
      <c r="ED4" s="179">
        <f t="shared" si="6"/>
        <v>3.7211839606947974E-18</v>
      </c>
      <c r="EE4" s="179">
        <f t="shared" si="6"/>
        <v>2.7242619145989223E-17</v>
      </c>
      <c r="EF4" s="179">
        <f t="shared" si="6"/>
        <v>1.8866402969921681E-16</v>
      </c>
      <c r="EG4" s="179">
        <f t="shared" si="6"/>
        <v>1.2359527908805918E-15</v>
      </c>
      <c r="EH4" s="179">
        <f t="shared" si="6"/>
        <v>7.6592666172814608E-15</v>
      </c>
      <c r="EI4" s="179">
        <f t="shared" si="6"/>
        <v>4.4899863552250668E-14</v>
      </c>
      <c r="EJ4" s="179">
        <f t="shared" si="6"/>
        <v>2.4898626113584396E-13</v>
      </c>
      <c r="EK4" s="179">
        <f t="shared" si="6"/>
        <v>1.3061055504210289E-12</v>
      </c>
      <c r="EL4" s="179">
        <f t="shared" si="6"/>
        <v>6.481174209111375E-12</v>
      </c>
      <c r="EM4" s="179">
        <f t="shared" si="6"/>
        <v>3.0422972438497199E-11</v>
      </c>
      <c r="EN4" s="179">
        <f t="shared" si="6"/>
        <v>1.3508966404695406E-10</v>
      </c>
      <c r="EO4" s="179">
        <f t="shared" si="6"/>
        <v>5.6743370394011511E-10</v>
      </c>
      <c r="EP4" s="179">
        <f t="shared" si="6"/>
        <v>2.2546579401310292E-9</v>
      </c>
      <c r="EQ4" s="179">
        <f t="shared" si="6"/>
        <v>8.4745906058224366E-9</v>
      </c>
      <c r="ER4" s="179">
        <f t="shared" si="6"/>
        <v>3.0132094450624319E-8</v>
      </c>
      <c r="ES4" s="179">
        <f t="shared" si="6"/>
        <v>1.0134736033162274E-7</v>
      </c>
      <c r="ET4" s="179">
        <f t="shared" si="6"/>
        <v>3.2245424006306187E-7</v>
      </c>
      <c r="EU4" s="179">
        <f t="shared" si="6"/>
        <v>9.7050163445319488E-7</v>
      </c>
      <c r="EV4" s="179">
        <f t="shared" si="6"/>
        <v>2.7631023934709469E-6</v>
      </c>
      <c r="EW4" s="179">
        <f t="shared" si="6"/>
        <v>7.4416667165502108E-6</v>
      </c>
      <c r="EX4" s="179">
        <f t="shared" si="6"/>
        <v>1.8959024213749054E-5</v>
      </c>
      <c r="EY4" s="179">
        <f t="shared" si="6"/>
        <v>4.5691380043308523E-5</v>
      </c>
      <c r="EZ4" s="179">
        <f t="shared" si="6"/>
        <v>1.0416578679311947E-4</v>
      </c>
      <c r="FA4" s="179">
        <f t="shared" si="6"/>
        <v>2.2464070343153941E-4</v>
      </c>
      <c r="FB4" s="179">
        <f t="shared" si="6"/>
        <v>4.5827306359179983E-4</v>
      </c>
      <c r="FC4" s="179">
        <f t="shared" si="6"/>
        <v>8.8436743132465421E-4</v>
      </c>
      <c r="FD4" s="179">
        <f t="shared" si="6"/>
        <v>1.6144094036297347E-3</v>
      </c>
      <c r="FE4" s="179">
        <f t="shared" si="6"/>
        <v>2.7878355096275682E-3</v>
      </c>
      <c r="FF4" s="179">
        <f t="shared" si="6"/>
        <v>4.5540012060847623E-3</v>
      </c>
      <c r="FG4" s="179">
        <f t="shared" si="6"/>
        <v>7.0370666736603608E-3</v>
      </c>
      <c r="FH4" s="179">
        <f t="shared" si="6"/>
        <v>1.0286383674383061E-2</v>
      </c>
      <c r="FI4" s="179">
        <f t="shared" si="6"/>
        <v>1.4223494240528515E-2</v>
      </c>
      <c r="FJ4" s="179">
        <f t="shared" si="6"/>
        <v>1.8604688891485744E-2</v>
      </c>
      <c r="FK4" s="179">
        <f t="shared" si="6"/>
        <v>2.3020303855851111E-2</v>
      </c>
      <c r="FL4" s="179">
        <f t="shared" si="6"/>
        <v>2.6944629747919346E-2</v>
      </c>
      <c r="FM4" s="179">
        <f t="shared" si="6"/>
        <v>2.9833617512079295E-2</v>
      </c>
      <c r="FN4" s="179">
        <f t="shared" si="6"/>
        <v>3.124727456341047E-2</v>
      </c>
      <c r="FO4" s="179">
        <f t="shared" si="6"/>
        <v>3.0959283297528024E-2</v>
      </c>
      <c r="FP4" s="179">
        <f t="shared" si="6"/>
        <v>2.9016309960825017E-2</v>
      </c>
      <c r="FQ4" s="179">
        <f t="shared" si="6"/>
        <v>2.572562852714547E-2</v>
      </c>
      <c r="FR4" s="179">
        <f t="shared" si="6"/>
        <v>2.1575572846903906E-2</v>
      </c>
      <c r="FS4" s="179">
        <f t="shared" si="6"/>
        <v>1.7117140100527676E-2</v>
      </c>
      <c r="FT4" s="179">
        <f t="shared" si="6"/>
        <v>1.2846138617870652E-2</v>
      </c>
      <c r="FU4" s="179">
        <f t="shared" si="6"/>
        <v>9.1198255619732906E-3</v>
      </c>
      <c r="FV4" s="179">
        <f t="shared" si="6"/>
        <v>6.1245331234247424E-3</v>
      </c>
      <c r="FW4" s="179">
        <f t="shared" si="6"/>
        <v>3.890737876332442E-3</v>
      </c>
      <c r="FX4" s="179">
        <f t="shared" si="6"/>
        <v>2.3381021792989879E-3</v>
      </c>
      <c r="FY4" s="179">
        <f t="shared" si="6"/>
        <v>1.3291302101957176E-3</v>
      </c>
      <c r="FZ4" s="179">
        <f t="shared" si="6"/>
        <v>7.147334382980174E-4</v>
      </c>
      <c r="GA4" s="179">
        <f t="shared" si="6"/>
        <v>3.6357432034183658E-4</v>
      </c>
      <c r="GB4" s="179">
        <f t="shared" si="6"/>
        <v>1.7495035574219414E-4</v>
      </c>
      <c r="GC4" s="179">
        <f t="shared" si="6"/>
        <v>7.9635917437463665E-5</v>
      </c>
      <c r="GD4" s="179">
        <f t="shared" si="6"/>
        <v>3.4290646581788279E-5</v>
      </c>
      <c r="GE4" s="179">
        <f t="shared" si="6"/>
        <v>1.3967378093256219E-5</v>
      </c>
      <c r="GF4" s="179">
        <f t="shared" si="6"/>
        <v>5.3817885906830205E-6</v>
      </c>
      <c r="GG4" s="179">
        <f t="shared" si="6"/>
        <v>1.961602049293699E-6</v>
      </c>
      <c r="GH4" s="179">
        <f t="shared" si="6"/>
        <v>6.7634410367167922E-7</v>
      </c>
      <c r="GI4" s="179">
        <f t="shared" si="6"/>
        <v>2.2059569799824102E-7</v>
      </c>
      <c r="GJ4" s="179">
        <f t="shared" ref="GJ4:HQ4" si="7">IF(ISNONTEXT($N4),_xlfn.NORM.DIST(CM4,$K4,$N4,FALSE),NA())</f>
        <v>6.8061089667199655E-8</v>
      </c>
      <c r="GK4" s="179">
        <f t="shared" si="7"/>
        <v>1.9864300934888917E-8</v>
      </c>
      <c r="GL4" s="179">
        <f t="shared" si="7"/>
        <v>5.4842873642854905E-9</v>
      </c>
      <c r="GM4" s="179">
        <f t="shared" si="7"/>
        <v>1.4323186549991534E-9</v>
      </c>
      <c r="GN4" s="179">
        <f t="shared" si="7"/>
        <v>3.5386012186000657E-10</v>
      </c>
      <c r="GO4" s="179">
        <f t="shared" si="7"/>
        <v>8.2698213147277316E-11</v>
      </c>
      <c r="GP4" s="179">
        <f t="shared" si="7"/>
        <v>1.828239794613338E-11</v>
      </c>
      <c r="GQ4" s="179">
        <f t="shared" si="7"/>
        <v>3.8233382226432372E-12</v>
      </c>
      <c r="GR4" s="179">
        <f t="shared" si="7"/>
        <v>7.5635347761762182E-13</v>
      </c>
      <c r="GS4" s="179">
        <f t="shared" si="7"/>
        <v>1.4154007661827278E-13</v>
      </c>
      <c r="GT4" s="179">
        <f t="shared" si="7"/>
        <v>2.5055701902435365E-14</v>
      </c>
      <c r="GU4" s="179">
        <f t="shared" si="7"/>
        <v>4.1957175973619583E-15</v>
      </c>
      <c r="GV4" s="179">
        <f t="shared" si="7"/>
        <v>6.6462772497665231E-16</v>
      </c>
      <c r="GW4" s="179">
        <f t="shared" si="7"/>
        <v>9.9591709551285817E-17</v>
      </c>
      <c r="GX4" s="179">
        <f t="shared" si="7"/>
        <v>1.4116936121897973E-17</v>
      </c>
      <c r="GY4" s="179">
        <f t="shared" si="7"/>
        <v>1.8929111986116925E-18</v>
      </c>
      <c r="GZ4" s="179">
        <f t="shared" si="7"/>
        <v>2.4010022129220135E-19</v>
      </c>
      <c r="HA4" s="179">
        <f t="shared" si="7"/>
        <v>2.8808948610530947E-20</v>
      </c>
      <c r="HB4" s="179">
        <f t="shared" si="7"/>
        <v>3.2699023713176224E-21</v>
      </c>
      <c r="HC4" s="179">
        <f t="shared" si="7"/>
        <v>3.5108695439283877E-22</v>
      </c>
      <c r="HD4" s="179">
        <f t="shared" si="7"/>
        <v>3.5658833103573057E-23</v>
      </c>
      <c r="HE4" s="179">
        <f t="shared" si="7"/>
        <v>3.4260373318399224E-24</v>
      </c>
      <c r="HF4" s="179">
        <f t="shared" si="7"/>
        <v>3.1137918918023668E-25</v>
      </c>
      <c r="HG4" s="179">
        <f t="shared" si="7"/>
        <v>2.6770692443551475E-26</v>
      </c>
      <c r="HH4" s="179">
        <f t="shared" si="7"/>
        <v>2.1772191959376634E-27</v>
      </c>
      <c r="HI4" s="179">
        <f t="shared" si="7"/>
        <v>1.6750093419056564E-28</v>
      </c>
      <c r="HJ4" s="179">
        <f t="shared" si="7"/>
        <v>1.2190031872541505E-29</v>
      </c>
      <c r="HK4" s="179">
        <f t="shared" si="7"/>
        <v>8.3919903837002256E-31</v>
      </c>
      <c r="HL4" s="179">
        <f t="shared" si="7"/>
        <v>5.4650940812683893E-32</v>
      </c>
      <c r="HM4" s="179">
        <f t="shared" si="7"/>
        <v>3.3666877336320994E-33</v>
      </c>
      <c r="HN4" s="179">
        <f t="shared" si="7"/>
        <v>1.9619166794203699E-34</v>
      </c>
      <c r="HO4" s="179">
        <f t="shared" si="7"/>
        <v>1.0815106760911687E-35</v>
      </c>
      <c r="HP4" s="179">
        <f t="shared" si="7"/>
        <v>5.6396686862157977E-37</v>
      </c>
      <c r="HQ4" s="179">
        <f t="shared" si="7"/>
        <v>2.7819473106409925E-38</v>
      </c>
      <c r="HR4" s="179">
        <f t="shared" ref="HR4:HR10" si="8">IF(ISNONTEXT($N4),_xlfn.NORM.DIST(DU4,$K4,$N4,FALSE),NA())</f>
        <v>1.2981256704447733E-39</v>
      </c>
      <c r="HS4" s="179">
        <f t="shared" ref="HS4:HS10" si="9">IF(ISNONTEXT($N4),_xlfn.NORM.DIST(DV4,$K4,$N4,FALSE),NA())</f>
        <v>5.7300327585656865E-41</v>
      </c>
    </row>
    <row r="5" spans="1:228" x14ac:dyDescent="0.25">
      <c r="A5" s="4">
        <v>2</v>
      </c>
      <c r="B5" s="124"/>
      <c r="C5" s="126"/>
      <c r="D5" s="131">
        <f t="shared" ref="D5:D35" si="10">IF(ISBLANK(E5),"",IF(NOT(ISBLANK(C5)),C5,IF(NOT(ISBLANK(B5)),E5*(1+B5),E5*(1+$D$2))))</f>
        <v>60</v>
      </c>
      <c r="E5" s="103">
        <v>120</v>
      </c>
      <c r="F5" s="131">
        <f t="shared" ref="F5:F35" si="11">IF(ISBLANK(E5),"",IF(NOT(ISBLANK(G5)),G5,IF(NOT(ISBLANK(H5)),E5*(1+H5),E5*(1+$F$2))))</f>
        <v>240</v>
      </c>
      <c r="G5" s="126"/>
      <c r="H5" s="123"/>
      <c r="I5" s="38">
        <f t="shared" si="0"/>
        <v>1</v>
      </c>
      <c r="J5" s="38">
        <f t="shared" si="1"/>
        <v>0.5</v>
      </c>
      <c r="K5" s="81">
        <f t="shared" ref="K5:K68" si="12">IF(AND(D5&gt;0,E5&gt;0,F5&gt;0),(D5+(4*E5)+F5)/6,"")</f>
        <v>130</v>
      </c>
      <c r="L5" s="24" t="s">
        <v>0</v>
      </c>
      <c r="M5" s="61"/>
      <c r="N5" s="82">
        <f>IF(AND(D5&gt;0,E5&gt;0,F5&gt;0,NOT(ISBLANK(L5))),(F5-D5)*VLOOKUP(L5,VLookups!$A$2:$B$8,2,FALSE),"")</f>
        <v>20.485281374238571</v>
      </c>
      <c r="O5" s="83">
        <f t="shared" si="2"/>
        <v>419.64675298172574</v>
      </c>
      <c r="P5" s="103">
        <v>150</v>
      </c>
      <c r="Q5" s="34">
        <f>IF(AND(P5&gt;0,E5&gt;0,N5&gt;0,NOT(ISBLANK(L5))),ABS(VLOOKUP($P$1,VLookups!$A$38:$B$39,2,FALSE)-_xlfn.NORM.DIST(P5,K5,N5,TRUE)),"")</f>
        <v>0.83554474772056619</v>
      </c>
      <c r="R5" s="102">
        <f>IF(AND($D5&gt;0,$E5&gt;0,$F5&gt;0,NOT(ISBLANK($L5))),_xlfn.NORM.INV(ABS(VLOOKUP($P$1,VLookups!$A$38:$B$39,2,FALSE)-R$3),$K5,$N5),"")</f>
        <v>103.74705558422292</v>
      </c>
      <c r="S5" s="101">
        <f>IF(AND($D5&gt;0,$E5&gt;0,$F5&gt;0,NOT(ISBLANK($L5))),_xlfn.NORM.INV(ABS(VLOOKUP($P$1,VLookups!$A$38:$B$39,2,FALSE)-S$3),$K5,$N5),"")</f>
        <v>156.25294441577708</v>
      </c>
      <c r="T5" s="102">
        <f>IF(AND($D5&gt;0,$E5&gt;0,$F5&gt;0,NOT(ISBLANK($L5))),_xlfn.NORM.INV(ABS(VLOOKUP($P$1,VLookups!$A$38:$B$39,2,FALSE)-T$3),$K5,$N5),"")</f>
        <v>151.23162960943608</v>
      </c>
      <c r="U5" s="101">
        <f>IF(AND($D5&gt;0,$E5&gt;0,$F5&gt;0,NOT(ISBLANK($L5))),_xlfn.NORM.INV(ABS(VLOOKUP($P$1,VLookups!$A$38:$B$39,2,FALSE)-U$3),$K5,$N5),"")</f>
        <v>147.24084778027492</v>
      </c>
      <c r="V5" s="102">
        <f>IF(AND($D5&gt;0,$E5&gt;0,$F5&gt;0,NOT(ISBLANK($L5))),_xlfn.NORM.INV(ABS(VLOOKUP($P$1,VLookups!$A$38:$B$39,2,FALSE)-V$3),$K5,$N5),"")</f>
        <v>143.81711231680663</v>
      </c>
      <c r="W5" s="101">
        <f>IF(AND($D5&gt;0,$E5&gt;0,$F5&gt;0,NOT(ISBLANK($L5))),_xlfn.NORM.INV(ABS(VLOOKUP($P$1,VLookups!$A$38:$B$39,2,FALSE)-W$3),$K5,$N5),"")</f>
        <v>140.74249205561918</v>
      </c>
      <c r="X5" s="5"/>
      <c r="Y5" s="178">
        <f t="shared" ref="Y5:Y68" si="13">IF(AND(D5&gt;0,E5&gt;0,F5&gt;0),ABS(F5-D5)/60,"")</f>
        <v>3</v>
      </c>
      <c r="Z5" s="52">
        <f t="shared" ref="Z5:AS5" si="14">IF(ISNONTEXT($Y5),AA5-$Y5,"")</f>
        <v>0</v>
      </c>
      <c r="AA5" s="52">
        <f t="shared" si="14"/>
        <v>3</v>
      </c>
      <c r="AB5" s="52">
        <f t="shared" si="14"/>
        <v>6</v>
      </c>
      <c r="AC5" s="52">
        <f t="shared" si="14"/>
        <v>9</v>
      </c>
      <c r="AD5" s="52">
        <f t="shared" si="14"/>
        <v>12</v>
      </c>
      <c r="AE5" s="52">
        <f t="shared" si="14"/>
        <v>15</v>
      </c>
      <c r="AF5" s="52">
        <f t="shared" si="14"/>
        <v>18</v>
      </c>
      <c r="AG5" s="52">
        <f t="shared" si="14"/>
        <v>21</v>
      </c>
      <c r="AH5" s="52">
        <f t="shared" si="14"/>
        <v>24</v>
      </c>
      <c r="AI5" s="52">
        <f t="shared" si="14"/>
        <v>27</v>
      </c>
      <c r="AJ5" s="52">
        <f t="shared" si="14"/>
        <v>30</v>
      </c>
      <c r="AK5" s="52">
        <f t="shared" si="14"/>
        <v>33</v>
      </c>
      <c r="AL5" s="52">
        <f t="shared" si="14"/>
        <v>36</v>
      </c>
      <c r="AM5" s="52">
        <f t="shared" si="14"/>
        <v>39</v>
      </c>
      <c r="AN5" s="52">
        <f t="shared" si="14"/>
        <v>42</v>
      </c>
      <c r="AO5" s="52">
        <f t="shared" si="14"/>
        <v>45</v>
      </c>
      <c r="AP5" s="52">
        <f t="shared" si="14"/>
        <v>48</v>
      </c>
      <c r="AQ5" s="52">
        <f t="shared" si="14"/>
        <v>51</v>
      </c>
      <c r="AR5" s="52">
        <f t="shared" si="14"/>
        <v>54</v>
      </c>
      <c r="AS5" s="52">
        <f t="shared" si="14"/>
        <v>57</v>
      </c>
      <c r="AT5" s="52">
        <f t="shared" ref="AT5:AT68" si="15">IF(ISNONTEXT($Y5),$D5,"")</f>
        <v>60</v>
      </c>
      <c r="AU5" s="52">
        <f t="shared" ref="AU5:DF5" si="16">IF(ISNONTEXT($Y5),AT5+$Y5,"")</f>
        <v>63</v>
      </c>
      <c r="AV5" s="52">
        <f t="shared" si="16"/>
        <v>66</v>
      </c>
      <c r="AW5" s="52">
        <f t="shared" si="16"/>
        <v>69</v>
      </c>
      <c r="AX5" s="52">
        <f t="shared" si="16"/>
        <v>72</v>
      </c>
      <c r="AY5" s="52">
        <f t="shared" si="16"/>
        <v>75</v>
      </c>
      <c r="AZ5" s="52">
        <f t="shared" si="16"/>
        <v>78</v>
      </c>
      <c r="BA5" s="52">
        <f t="shared" si="16"/>
        <v>81</v>
      </c>
      <c r="BB5" s="52">
        <f t="shared" si="16"/>
        <v>84</v>
      </c>
      <c r="BC5" s="52">
        <f t="shared" si="16"/>
        <v>87</v>
      </c>
      <c r="BD5" s="52">
        <f t="shared" si="16"/>
        <v>90</v>
      </c>
      <c r="BE5" s="52">
        <f t="shared" si="16"/>
        <v>93</v>
      </c>
      <c r="BF5" s="52">
        <f t="shared" si="16"/>
        <v>96</v>
      </c>
      <c r="BG5" s="52">
        <f t="shared" si="16"/>
        <v>99</v>
      </c>
      <c r="BH5" s="52">
        <f t="shared" si="16"/>
        <v>102</v>
      </c>
      <c r="BI5" s="52">
        <f t="shared" si="16"/>
        <v>105</v>
      </c>
      <c r="BJ5" s="52">
        <f t="shared" si="16"/>
        <v>108</v>
      </c>
      <c r="BK5" s="52">
        <f t="shared" si="16"/>
        <v>111</v>
      </c>
      <c r="BL5" s="52">
        <f t="shared" si="16"/>
        <v>114</v>
      </c>
      <c r="BM5" s="52">
        <f t="shared" si="16"/>
        <v>117</v>
      </c>
      <c r="BN5" s="52">
        <f t="shared" si="16"/>
        <v>120</v>
      </c>
      <c r="BO5" s="52">
        <f t="shared" si="16"/>
        <v>123</v>
      </c>
      <c r="BP5" s="52">
        <f t="shared" si="16"/>
        <v>126</v>
      </c>
      <c r="BQ5" s="52">
        <f t="shared" si="16"/>
        <v>129</v>
      </c>
      <c r="BR5" s="52">
        <f t="shared" si="16"/>
        <v>132</v>
      </c>
      <c r="BS5" s="52">
        <f t="shared" si="16"/>
        <v>135</v>
      </c>
      <c r="BT5" s="52">
        <f t="shared" si="16"/>
        <v>138</v>
      </c>
      <c r="BU5" s="52">
        <f t="shared" si="16"/>
        <v>141</v>
      </c>
      <c r="BV5" s="52">
        <f t="shared" si="16"/>
        <v>144</v>
      </c>
      <c r="BW5" s="52">
        <f t="shared" si="16"/>
        <v>147</v>
      </c>
      <c r="BX5" s="52">
        <f t="shared" si="16"/>
        <v>150</v>
      </c>
      <c r="BY5" s="52">
        <f t="shared" si="16"/>
        <v>153</v>
      </c>
      <c r="BZ5" s="52">
        <f t="shared" si="16"/>
        <v>156</v>
      </c>
      <c r="CA5" s="52">
        <f t="shared" si="16"/>
        <v>159</v>
      </c>
      <c r="CB5" s="52">
        <f t="shared" si="16"/>
        <v>162</v>
      </c>
      <c r="CC5" s="52">
        <f t="shared" si="16"/>
        <v>165</v>
      </c>
      <c r="CD5" s="52">
        <f t="shared" si="16"/>
        <v>168</v>
      </c>
      <c r="CE5" s="52">
        <f t="shared" si="16"/>
        <v>171</v>
      </c>
      <c r="CF5" s="52">
        <f t="shared" si="16"/>
        <v>174</v>
      </c>
      <c r="CG5" s="52">
        <f t="shared" si="16"/>
        <v>177</v>
      </c>
      <c r="CH5" s="52">
        <f t="shared" si="16"/>
        <v>180</v>
      </c>
      <c r="CI5" s="52">
        <f t="shared" si="16"/>
        <v>183</v>
      </c>
      <c r="CJ5" s="52">
        <f t="shared" si="16"/>
        <v>186</v>
      </c>
      <c r="CK5" s="52">
        <f t="shared" si="16"/>
        <v>189</v>
      </c>
      <c r="CL5" s="52">
        <f t="shared" si="16"/>
        <v>192</v>
      </c>
      <c r="CM5" s="52">
        <f t="shared" si="16"/>
        <v>195</v>
      </c>
      <c r="CN5" s="52">
        <f t="shared" si="16"/>
        <v>198</v>
      </c>
      <c r="CO5" s="52">
        <f t="shared" si="16"/>
        <v>201</v>
      </c>
      <c r="CP5" s="52">
        <f t="shared" si="16"/>
        <v>204</v>
      </c>
      <c r="CQ5" s="52">
        <f t="shared" si="16"/>
        <v>207</v>
      </c>
      <c r="CR5" s="52">
        <f t="shared" si="16"/>
        <v>210</v>
      </c>
      <c r="CS5" s="52">
        <f t="shared" si="16"/>
        <v>213</v>
      </c>
      <c r="CT5" s="52">
        <f t="shared" si="16"/>
        <v>216</v>
      </c>
      <c r="CU5" s="52">
        <f t="shared" si="16"/>
        <v>219</v>
      </c>
      <c r="CV5" s="52">
        <f t="shared" si="16"/>
        <v>222</v>
      </c>
      <c r="CW5" s="52">
        <f t="shared" si="16"/>
        <v>225</v>
      </c>
      <c r="CX5" s="52">
        <f t="shared" si="16"/>
        <v>228</v>
      </c>
      <c r="CY5" s="52">
        <f t="shared" si="16"/>
        <v>231</v>
      </c>
      <c r="CZ5" s="52">
        <f t="shared" si="16"/>
        <v>234</v>
      </c>
      <c r="DA5" s="52">
        <f t="shared" si="16"/>
        <v>237</v>
      </c>
      <c r="DB5" s="52">
        <f t="shared" si="16"/>
        <v>240</v>
      </c>
      <c r="DC5" s="52">
        <f t="shared" si="16"/>
        <v>243</v>
      </c>
      <c r="DD5" s="52">
        <f t="shared" si="16"/>
        <v>246</v>
      </c>
      <c r="DE5" s="52">
        <f t="shared" si="16"/>
        <v>249</v>
      </c>
      <c r="DF5" s="52">
        <f t="shared" si="16"/>
        <v>252</v>
      </c>
      <c r="DG5" s="52">
        <f t="shared" ref="DG5:DV5" si="17">IF(ISNONTEXT($Y5),DF5+$Y5,"")</f>
        <v>255</v>
      </c>
      <c r="DH5" s="52">
        <f t="shared" si="17"/>
        <v>258</v>
      </c>
      <c r="DI5" s="52">
        <f t="shared" si="17"/>
        <v>261</v>
      </c>
      <c r="DJ5" s="52">
        <f t="shared" si="17"/>
        <v>264</v>
      </c>
      <c r="DK5" s="52">
        <f t="shared" si="17"/>
        <v>267</v>
      </c>
      <c r="DL5" s="52">
        <f t="shared" si="17"/>
        <v>270</v>
      </c>
      <c r="DM5" s="52">
        <f t="shared" si="17"/>
        <v>273</v>
      </c>
      <c r="DN5" s="52">
        <f t="shared" si="17"/>
        <v>276</v>
      </c>
      <c r="DO5" s="52">
        <f t="shared" si="17"/>
        <v>279</v>
      </c>
      <c r="DP5" s="52">
        <f t="shared" si="17"/>
        <v>282</v>
      </c>
      <c r="DQ5" s="52">
        <f t="shared" si="17"/>
        <v>285</v>
      </c>
      <c r="DR5" s="52">
        <f t="shared" si="17"/>
        <v>288</v>
      </c>
      <c r="DS5" s="52">
        <f t="shared" si="17"/>
        <v>291</v>
      </c>
      <c r="DT5" s="52">
        <f t="shared" si="17"/>
        <v>294</v>
      </c>
      <c r="DU5" s="52">
        <f t="shared" si="17"/>
        <v>297</v>
      </c>
      <c r="DV5" s="52">
        <f t="shared" si="17"/>
        <v>300</v>
      </c>
      <c r="DW5" s="179">
        <f t="shared" ref="DW5:DW10" si="18">IF(ISNONTEXT($N5),_xlfn.NORM.DIST(Z5,$K5,$N5,FALSE),NA())</f>
        <v>3.5036580046112003E-11</v>
      </c>
      <c r="DX5" s="179">
        <f t="shared" ref="DX5:DX10" si="19">IF(ISNONTEXT($N5),_xlfn.NORM.DIST(AA5,$K5,$N5,FALSE),NA())</f>
        <v>8.7796569618126636E-11</v>
      </c>
      <c r="DY5" s="179">
        <f t="shared" ref="DY5:DY10" si="20">IF(ISNONTEXT($N5),_xlfn.NORM.DIST(AB5,$K5,$N5,FALSE),NA())</f>
        <v>2.1533729001979363E-10</v>
      </c>
      <c r="DZ5" s="179">
        <f t="shared" ref="DZ5:DZ10" si="21">IF(ISNONTEXT($N5),_xlfn.NORM.DIST(AC5,$K5,$N5,FALSE),NA())</f>
        <v>5.1694792310200536E-10</v>
      </c>
      <c r="EA5" s="179">
        <f t="shared" ref="EA5:EA10" si="22">IF(ISNONTEXT($N5),_xlfn.NORM.DIST(AD5,$K5,$N5,FALSE),NA())</f>
        <v>1.2146753055056535E-9</v>
      </c>
      <c r="EB5" s="179">
        <f t="shared" ref="EB5:EB10" si="23">IF(ISNONTEXT($N5),_xlfn.NORM.DIST(AE5,$K5,$N5,FALSE),NA())</f>
        <v>2.7935694049651393E-9</v>
      </c>
      <c r="EC5" s="179">
        <f t="shared" ref="EC5:EC10" si="24">IF(ISNONTEXT($N5),_xlfn.NORM.DIST(AF5,$K5,$N5,FALSE),NA())</f>
        <v>6.2884640853575256E-9</v>
      </c>
      <c r="ED5" s="179">
        <f t="shared" ref="ED5:ED10" si="25">IF(ISNONTEXT($N5),_xlfn.NORM.DIST(AG5,$K5,$N5,FALSE),NA())</f>
        <v>1.385528807836523E-8</v>
      </c>
      <c r="EE5" s="179">
        <f t="shared" ref="EE5:EE10" si="26">IF(ISNONTEXT($N5),_xlfn.NORM.DIST(AH5,$K5,$N5,FALSE),NA())</f>
        <v>2.9879435690181301E-8</v>
      </c>
      <c r="EF5" s="179">
        <f t="shared" ref="EF5:EF10" si="27">IF(ISNONTEXT($N5),_xlfn.NORM.DIST(AI5,$K5,$N5,FALSE),NA())</f>
        <v>6.306887407647838E-8</v>
      </c>
      <c r="EG5" s="179">
        <f t="shared" ref="EG5:EG10" si="28">IF(ISNONTEXT($N5),_xlfn.NORM.DIST(AJ5,$K5,$N5,FALSE),NA())</f>
        <v>1.3029976146607649E-7</v>
      </c>
      <c r="EH5" s="179">
        <f t="shared" ref="EH5:EH10" si="29">IF(ISNONTEXT($N5),_xlfn.NORM.DIST(AK5,$K5,$N5,FALSE),NA())</f>
        <v>2.6348628808470628E-7</v>
      </c>
      <c r="EI5" s="179">
        <f t="shared" ref="EI5:EI10" si="30">IF(ISNONTEXT($N5),_xlfn.NORM.DIST(AL5,$K5,$N5,FALSE),NA())</f>
        <v>5.2150475645188234E-7</v>
      </c>
      <c r="EJ5" s="179">
        <f t="shared" ref="EJ5:EJ10" si="31">IF(ISNONTEXT($N5),_xlfn.NORM.DIST(AM5,$K5,$N5,FALSE),NA())</f>
        <v>1.0102861149222322E-6</v>
      </c>
      <c r="EK5" s="179">
        <f t="shared" ref="EK5:EK10" si="32">IF(ISNONTEXT($N5),_xlfn.NORM.DIST(AN5,$K5,$N5,FALSE),NA())</f>
        <v>1.9156508227910295E-6</v>
      </c>
      <c r="EL5" s="179">
        <f t="shared" ref="EL5:EL10" si="33">IF(ISNONTEXT($N5),_xlfn.NORM.DIST(AO5,$K5,$N5,FALSE),NA())</f>
        <v>3.5552829706935463E-6</v>
      </c>
      <c r="EM5" s="179">
        <f t="shared" ref="EM5:EM10" si="34">IF(ISNONTEXT($N5),_xlfn.NORM.DIST(AP5,$K5,$N5,FALSE),NA())</f>
        <v>6.4582945831144401E-6</v>
      </c>
      <c r="EN5" s="179">
        <f t="shared" ref="EN5:EN10" si="35">IF(ISNONTEXT($N5),_xlfn.NORM.DIST(AQ5,$K5,$N5,FALSE),NA())</f>
        <v>1.1482788999584088E-5</v>
      </c>
      <c r="EO5" s="179">
        <f t="shared" ref="EO5:EO10" si="36">IF(ISNONTEXT($N5),_xlfn.NORM.DIST(AR5,$K5,$N5,FALSE),NA())</f>
        <v>1.998309598206664E-5</v>
      </c>
      <c r="EP5" s="179">
        <f t="shared" ref="EP5:EP10" si="37">IF(ISNONTEXT($N5),_xlfn.NORM.DIST(AS5,$K5,$N5,FALSE),NA())</f>
        <v>3.4037998909701835E-5</v>
      </c>
      <c r="EQ5" s="179">
        <f t="shared" ref="EQ5:EQ10" si="38">IF(ISNONTEXT($N5),_xlfn.NORM.DIST(AT5,$K5,$N5,FALSE),NA())</f>
        <v>5.6748073372445563E-5</v>
      </c>
      <c r="ER5" s="179">
        <f t="shared" ref="ER5:ER10" si="39">IF(ISNONTEXT($N5),_xlfn.NORM.DIST(AU5,$K5,$N5,FALSE),NA())</f>
        <v>9.2602791580424315E-5</v>
      </c>
      <c r="ES5" s="179">
        <f t="shared" ref="ES5:ES10" si="40">IF(ISNONTEXT($N5),_xlfn.NORM.DIST(AV5,$K5,$N5,FALSE),NA())</f>
        <v>1.4790501244325057E-4</v>
      </c>
      <c r="ET5" s="179">
        <f t="shared" ref="ET5:ET10" si="41">IF(ISNONTEXT($N5),_xlfn.NORM.DIST(AW5,$K5,$N5,FALSE),NA())</f>
        <v>2.3122115247142162E-4</v>
      </c>
      <c r="EU5" s="179">
        <f t="shared" ref="EU5:EU10" si="42">IF(ISNONTEXT($N5),_xlfn.NORM.DIST(AX5,$K5,$N5,FALSE),NA())</f>
        <v>3.5380021017470027E-4</v>
      </c>
      <c r="EV5" s="179">
        <f t="shared" ref="EV5:EV10" si="43">IF(ISNONTEXT($N5),_xlfn.NORM.DIST(AY5,$K5,$N5,FALSE),NA())</f>
        <v>5.298762663650615E-4</v>
      </c>
      <c r="EW5" s="179">
        <f t="shared" ref="EW5:EW10" si="44">IF(ISNONTEXT($N5),_xlfn.NORM.DIST(AZ5,$K5,$N5,FALSE),NA())</f>
        <v>7.767418486328753E-4</v>
      </c>
      <c r="EX5" s="179">
        <f t="shared" ref="EX5:EX10" si="45">IF(ISNONTEXT($N5),_xlfn.NORM.DIST(BA5,$K5,$N5,FALSE),NA())</f>
        <v>1.1144607994992403E-3</v>
      </c>
      <c r="EY5" s="179">
        <f t="shared" ref="EY5:EY10" si="46">IF(ISNONTEXT($N5),_xlfn.NORM.DIST(BB5,$K5,$N5,FALSE),NA())</f>
        <v>1.5650879424297585E-3</v>
      </c>
      <c r="EZ5" s="179">
        <f t="shared" ref="EZ5:EZ10" si="47">IF(ISNONTEXT($N5),_xlfn.NORM.DIST(BC5,$K5,$N5,FALSE),NA())</f>
        <v>2.1512879770298502E-3</v>
      </c>
      <c r="FA5" s="179">
        <f t="shared" ref="FA5:FA10" si="48">IF(ISNONTEXT($N5),_xlfn.NORM.DIST(BD5,$K5,$N5,FALSE),NA())</f>
        <v>2.8943044371528728E-3</v>
      </c>
      <c r="FB5" s="179">
        <f t="shared" ref="FB5:FB10" si="49">IF(ISNONTEXT($N5),_xlfn.NORM.DIST(BE5,$K5,$N5,FALSE),NA())</f>
        <v>3.8113227449482014E-3</v>
      </c>
      <c r="FC5" s="179">
        <f t="shared" ref="FC5:FC10" si="50">IF(ISNONTEXT($N5),_xlfn.NORM.DIST(BF5,$K5,$N5,FALSE),NA())</f>
        <v>4.912392942182299E-3</v>
      </c>
      <c r="FD5" s="179">
        <f t="shared" ref="FD5:FD10" si="51">IF(ISNONTEXT($N5),_xlfn.NORM.DIST(BG5,$K5,$N5,FALSE),NA())</f>
        <v>6.1972116225545194E-3</v>
      </c>
      <c r="FE5" s="179">
        <f t="shared" ref="FE5:FE10" si="52">IF(ISNONTEXT($N5),_xlfn.NORM.DIST(BH5,$K5,$N5,FALSE),NA())</f>
        <v>7.6521841107039723E-3</v>
      </c>
      <c r="FF5" s="179">
        <f t="shared" ref="FF5:FF10" si="53">IF(ISNONTEXT($N5),_xlfn.NORM.DIST(BI5,$K5,$N5,FALSE),NA())</f>
        <v>9.2482668048228939E-3</v>
      </c>
      <c r="FG5" s="179">
        <f t="shared" ref="FG5:FG10" si="54">IF(ISNONTEXT($N5),_xlfn.NORM.DIST(BJ5,$K5,$N5,FALSE),NA())</f>
        <v>1.0940096325758729E-2</v>
      </c>
      <c r="FH5" s="179">
        <f t="shared" ref="FH5:FH10" si="55">IF(ISNONTEXT($N5),_xlfn.NORM.DIST(BK5,$K5,$N5,FALSE),NA())</f>
        <v>1.2666825783251168E-2</v>
      </c>
      <c r="FI5" s="179">
        <f t="shared" ref="FI5:FI10" si="56">IF(ISNONTEXT($N5),_xlfn.NORM.DIST(BL5,$K5,$N5,FALSE),NA())</f>
        <v>1.4354904407232475E-2</v>
      </c>
      <c r="FJ5" s="179">
        <f t="shared" ref="FJ5:FJ10" si="57">IF(ISNONTEXT($N5),_xlfn.NORM.DIST(BM5,$K5,$N5,FALSE),NA())</f>
        <v>1.592277169149188E-2</v>
      </c>
      <c r="FK5" s="179">
        <f t="shared" ref="FK5:FK10" si="58">IF(ISNONTEXT($N5),_xlfn.NORM.DIST(BN5,$K5,$N5,FALSE),NA())</f>
        <v>1.7287129571250504E-2</v>
      </c>
      <c r="FL5" s="179">
        <f t="shared" ref="FL5:FL10" si="59">IF(ISNONTEXT($N5),_xlfn.NORM.DIST(BO5,$K5,$N5,FALSE),NA())</f>
        <v>1.8370160982609934E-2</v>
      </c>
      <c r="FM5" s="179">
        <f t="shared" ref="FM5:FM10" si="60">IF(ISNONTEXT($N5),_xlfn.NORM.DIST(BP5,$K5,$N5,FALSE),NA())</f>
        <v>1.9106841152448616E-2</v>
      </c>
      <c r="FN5" s="179">
        <f t="shared" ref="FN5:FN10" si="61">IF(ISNONTEXT($N5),_xlfn.NORM.DIST(BQ5,$K5,$N5,FALSE),NA())</f>
        <v>1.9451391714503115E-2</v>
      </c>
      <c r="FO5" s="179">
        <f t="shared" ref="FO5:FO10" si="62">IF(ISNONTEXT($N5),_xlfn.NORM.DIST(BR5,$K5,$N5,FALSE),NA())</f>
        <v>1.9381988094339594E-2</v>
      </c>
      <c r="FP5" s="179">
        <f t="shared" ref="FP5:FP10" si="63">IF(ISNONTEXT($N5),_xlfn.NORM.DIST(BS5,$K5,$N5,FALSE),NA())</f>
        <v>1.8903047297492204E-2</v>
      </c>
      <c r="FQ5" s="179">
        <f t="shared" ref="FQ5:FQ10" si="64">IF(ISNONTEXT($N5),_xlfn.NORM.DIST(BT5,$K5,$N5,FALSE),NA())</f>
        <v>1.8044762708569178E-2</v>
      </c>
      <c r="FR5" s="179">
        <f t="shared" ref="FR5:FR10" si="65">IF(ISNONTEXT($N5),_xlfn.NORM.DIST(BU5,$K5,$N5,FALSE),NA())</f>
        <v>1.6859954011562855E-2</v>
      </c>
      <c r="FS5" s="179">
        <f t="shared" ref="FS5:FS10" si="66">IF(ISNONTEXT($N5),_xlfn.NORM.DIST(BV5,$K5,$N5,FALSE),NA())</f>
        <v>1.541868911272728E-2</v>
      </c>
      <c r="FT5" s="179">
        <f t="shared" ref="FT5:FT10" si="67">IF(ISNONTEXT($N5),_xlfn.NORM.DIST(BW5,$K5,$N5,FALSE),NA())</f>
        <v>1.3801439115279555E-2</v>
      </c>
      <c r="FU5" s="179">
        <f t="shared" ref="FU5:FU10" si="68">IF(ISNONTEXT($N5),_xlfn.NORM.DIST(BX5,$K5,$N5,FALSE),NA())</f>
        <v>1.209169410266866E-2</v>
      </c>
      <c r="FV5" s="179">
        <f t="shared" ref="FV5:FV10" si="69">IF(ISNONTEXT($N5),_xlfn.NORM.DIST(BY5,$K5,$N5,FALSE),NA())</f>
        <v>1.0368974002627721E-2</v>
      </c>
      <c r="FW5" s="179">
        <f t="shared" ref="FW5:FW10" si="70">IF(ISNONTEXT($N5),_xlfn.NORM.DIST(BZ5,$K5,$N5,FALSE),NA())</f>
        <v>8.7030258861538808E-3</v>
      </c>
      <c r="FX5" s="179">
        <f t="shared" ref="FX5:FX10" si="71">IF(ISNONTEXT($N5),_xlfn.NORM.DIST(CA5,$K5,$N5,FALSE),NA())</f>
        <v>7.1497461218048347E-3</v>
      </c>
      <c r="FY5" s="179">
        <f t="shared" ref="FY5:FY10" si="72">IF(ISNONTEXT($N5),_xlfn.NORM.DIST(CB5,$K5,$N5,FALSE),NA())</f>
        <v>5.7490597498174902E-3</v>
      </c>
      <c r="FZ5" s="179">
        <f t="shared" ref="FZ5:FZ10" si="73">IF(ISNONTEXT($N5),_xlfn.NORM.DIST(CC5,$K5,$N5,FALSE),NA())</f>
        <v>4.5246905193183345E-3</v>
      </c>
      <c r="GA5" s="179">
        <f t="shared" ref="GA5:GA10" si="74">IF(ISNONTEXT($N5),_xlfn.NORM.DIST(CD5,$K5,$N5,FALSE),NA())</f>
        <v>3.4855136895581198E-3</v>
      </c>
      <c r="GB5" s="179">
        <f t="shared" ref="GB5:GB10" si="75">IF(ISNONTEXT($N5),_xlfn.NORM.DIST(CE5,$K5,$N5,FALSE),NA())</f>
        <v>2.6280314723264053E-3</v>
      </c>
      <c r="GC5" s="179">
        <f t="shared" ref="GC5:GC10" si="76">IF(ISNONTEXT($N5),_xlfn.NORM.DIST(CF5,$K5,$N5,FALSE),NA())</f>
        <v>1.9394571410700553E-3</v>
      </c>
      <c r="GD5" s="179">
        <f t="shared" ref="GD5:GD10" si="77">IF(ISNONTEXT($N5),_xlfn.NORM.DIST(CG5,$K5,$N5,FALSE),NA())</f>
        <v>1.400927523058525E-3</v>
      </c>
      <c r="GE5" s="179">
        <f t="shared" ref="GE5:GE10" si="78">IF(ISNONTEXT($N5),_xlfn.NORM.DIST(CH5,$K5,$N5,FALSE),NA())</f>
        <v>9.9046014423009344E-4</v>
      </c>
      <c r="GF5" s="179">
        <f t="shared" ref="GF5:GF10" si="79">IF(ISNONTEXT($N5),_xlfn.NORM.DIST(CI5,$K5,$N5,FALSE),NA())</f>
        <v>6.8540015287290516E-4</v>
      </c>
      <c r="GG5" s="179">
        <f t="shared" ref="GG5:GG10" si="80">IF(ISNONTEXT($N5),_xlfn.NORM.DIST(CJ5,$K5,$N5,FALSE),NA())</f>
        <v>4.6423432162644591E-4</v>
      </c>
      <c r="GH5" s="179">
        <f t="shared" ref="GH5:GH10" si="81">IF(ISNONTEXT($N5),_xlfn.NORM.DIST(CK5,$K5,$N5,FALSE),NA())</f>
        <v>3.07762817921077E-4</v>
      </c>
      <c r="GI5" s="179">
        <f t="shared" ref="GI5:GI10" si="82">IF(ISNONTEXT($N5),_xlfn.NORM.DIST(CL5,$K5,$N5,FALSE),NA())</f>
        <v>1.9970130827370037E-4</v>
      </c>
      <c r="GJ5" s="179">
        <f t="shared" ref="GJ5:GJ10" si="83">IF(ISNONTEXT($N5),_xlfn.NORM.DIST(CM5,$K5,$N5,FALSE),NA())</f>
        <v>1.268327842120917E-4</v>
      </c>
      <c r="GK5" s="179">
        <f t="shared" ref="GK5:GK10" si="84">IF(ISNONTEXT($N5),_xlfn.NORM.DIST(CN5,$K5,$N5,FALSE),NA())</f>
        <v>7.8843881784505701E-5</v>
      </c>
      <c r="GL5" s="179">
        <f t="shared" ref="GL5:GL10" si="85">IF(ISNONTEXT($N5),_xlfn.NORM.DIST(CO5,$K5,$N5,FALSE),NA())</f>
        <v>4.7972276256136538E-5</v>
      </c>
      <c r="GM5" s="179">
        <f t="shared" ref="GM5:GM10" si="86">IF(ISNONTEXT($N5),_xlfn.NORM.DIST(CP5,$K5,$N5,FALSE),NA())</f>
        <v>2.8569228310239821E-5</v>
      </c>
      <c r="GN5" s="179">
        <f t="shared" ref="GN5:GN10" si="87">IF(ISNONTEXT($N5),_xlfn.NORM.DIST(CQ5,$K5,$N5,FALSE),NA())</f>
        <v>1.6653002580221824E-5</v>
      </c>
      <c r="GO5" s="179">
        <f t="shared" ref="GO5:GO10" si="88">IF(ISNONTEXT($N5),_xlfn.NORM.DIST(CR5,$K5,$N5,FALSE),NA())</f>
        <v>9.5010684037965966E-6</v>
      </c>
      <c r="GP5" s="179">
        <f t="shared" ref="GP5:GP10" si="89">IF(ISNONTEXT($N5),_xlfn.NORM.DIST(CS5,$K5,$N5,FALSE),NA())</f>
        <v>5.3056451001206651E-6</v>
      </c>
      <c r="GQ5" s="179">
        <f t="shared" ref="GQ5:GQ10" si="90">IF(ISNONTEXT($N5),_xlfn.NORM.DIST(CT5,$K5,$N5,FALSE),NA())</f>
        <v>2.8999452823762276E-6</v>
      </c>
      <c r="GR5" s="179">
        <f t="shared" ref="GR5:GR10" si="91">IF(ISNONTEXT($N5),_xlfn.NORM.DIST(CU5,$K5,$N5,FALSE),NA())</f>
        <v>1.5514124297075435E-6</v>
      </c>
      <c r="GS5" s="179">
        <f t="shared" ref="GS5:GS10" si="92">IF(ISNONTEXT($N5),_xlfn.NORM.DIST(CV5,$K5,$N5,FALSE),NA())</f>
        <v>8.1236384343570355E-7</v>
      </c>
      <c r="GT5" s="179">
        <f t="shared" ref="GT5:GT10" si="93">IF(ISNONTEXT($N5),_xlfn.NORM.DIST(CW5,$K5,$N5,FALSE),NA())</f>
        <v>4.1635114232435703E-7</v>
      </c>
      <c r="GU5" s="179">
        <f t="shared" ref="GU5:GU10" si="94">IF(ISNONTEXT($N5),_xlfn.NORM.DIST(CX5,$K5,$N5,FALSE),NA())</f>
        <v>2.0885976803477082E-7</v>
      </c>
      <c r="GV5" s="179">
        <f t="shared" ref="GV5:GV10" si="95">IF(ISNONTEXT($N5),_xlfn.NORM.DIST(CY5,$K5,$N5,FALSE),NA())</f>
        <v>1.0255000313637608E-7</v>
      </c>
      <c r="GW5" s="179">
        <f t="shared" ref="GW5:GW10" si="96">IF(ISNONTEXT($N5),_xlfn.NORM.DIST(CZ5,$K5,$N5,FALSE),NA())</f>
        <v>4.9283599599191062E-8</v>
      </c>
      <c r="GX5" s="179">
        <f t="shared" ref="GX5:GX10" si="97">IF(ISNONTEXT($N5),_xlfn.NORM.DIST(DA5,$K5,$N5,FALSE),NA())</f>
        <v>2.3182219784237103E-8</v>
      </c>
      <c r="GY5" s="179">
        <f t="shared" ref="GY5:GY10" si="98">IF(ISNONTEXT($N5),_xlfn.NORM.DIST(DB5,$K5,$N5,FALSE),NA())</f>
        <v>1.0673171140374248E-8</v>
      </c>
      <c r="GZ5" s="179">
        <f t="shared" ref="GZ5:GZ10" si="99">IF(ISNONTEXT($N5),_xlfn.NORM.DIST(DC5,$K5,$N5,FALSE),NA())</f>
        <v>4.8096977280543021E-9</v>
      </c>
      <c r="HA5" s="179">
        <f t="shared" ref="HA5:HA10" si="100">IF(ISNONTEXT($N5),_xlfn.NORM.DIST(DD5,$K5,$N5,FALSE),NA())</f>
        <v>2.121426304031097E-9</v>
      </c>
      <c r="HB5" s="179">
        <f t="shared" ref="HB5:HB10" si="101">IF(ISNONTEXT($N5),_xlfn.NORM.DIST(DE5,$K5,$N5,FALSE),NA())</f>
        <v>9.158492021103631E-10</v>
      </c>
      <c r="HC5" s="179">
        <f t="shared" ref="HC5:HC10" si="102">IF(ISNONTEXT($N5),_xlfn.NORM.DIST(DF5,$K5,$N5,FALSE),NA())</f>
        <v>3.8699544132345875E-10</v>
      </c>
      <c r="HD5" s="179">
        <f t="shared" ref="HD5:HD10" si="103">IF(ISNONTEXT($N5),_xlfn.NORM.DIST(DG5,$K5,$N5,FALSE),NA())</f>
        <v>1.600565984280053E-10</v>
      </c>
      <c r="HE5" s="179">
        <f t="shared" ref="HE5:HE10" si="104">IF(ISNONTEXT($N5),_xlfn.NORM.DIST(DH5,$K5,$N5,FALSE),NA())</f>
        <v>6.4792863289645261E-11</v>
      </c>
      <c r="HF5" s="179">
        <f t="shared" ref="HF5:HF10" si="105">IF(ISNONTEXT($N5),_xlfn.NORM.DIST(DI5,$K5,$N5,FALSE),NA())</f>
        <v>2.5672408693176175E-11</v>
      </c>
      <c r="HG5" s="179">
        <f t="shared" ref="HG5:HG10" si="106">IF(ISNONTEXT($N5),_xlfn.NORM.DIST(DJ5,$K5,$N5,FALSE),NA())</f>
        <v>9.9561611907485335E-12</v>
      </c>
      <c r="HH5" s="179">
        <f t="shared" ref="HH5:HH10" si="107">IF(ISNONTEXT($N5),_xlfn.NORM.DIST(DK5,$K5,$N5,FALSE),NA())</f>
        <v>3.7792278507726826E-12</v>
      </c>
      <c r="HI5" s="179">
        <f t="shared" ref="HI5:HI10" si="108">IF(ISNONTEXT($N5),_xlfn.NORM.DIST(DL5,$K5,$N5,FALSE),NA())</f>
        <v>1.4041066283978629E-12</v>
      </c>
      <c r="HJ5" s="179">
        <f t="shared" ref="HJ5:HJ10" si="109">IF(ISNONTEXT($N5),_xlfn.NORM.DIST(DM5,$K5,$N5,FALSE),NA())</f>
        <v>5.1060252544899914E-13</v>
      </c>
      <c r="HK5" s="179">
        <f t="shared" ref="HK5:HK10" si="110">IF(ISNONTEXT($N5),_xlfn.NORM.DIST(DN5,$K5,$N5,FALSE),NA())</f>
        <v>1.8174048527296104E-13</v>
      </c>
      <c r="HL5" s="179">
        <f t="shared" ref="HL5:HL10" si="111">IF(ISNONTEXT($N5),_xlfn.NORM.DIST(DO5,$K5,$N5,FALSE),NA())</f>
        <v>6.331494939106229E-14</v>
      </c>
      <c r="HM5" s="179">
        <f t="shared" ref="HM5:HM10" si="112">IF(ISNONTEXT($N5),_xlfn.NORM.DIST(DP5,$K5,$N5,FALSE),NA())</f>
        <v>2.1589704625306152E-14</v>
      </c>
      <c r="HN5" s="179">
        <f t="shared" ref="HN5:HN10" si="113">IF(ISNONTEXT($N5),_xlfn.NORM.DIST(DQ5,$K5,$N5,FALSE),NA())</f>
        <v>7.2056471767552238E-15</v>
      </c>
      <c r="HO5" s="179">
        <f t="shared" ref="HO5:HO10" si="114">IF(ISNONTEXT($N5),_xlfn.NORM.DIST(DR5,$K5,$N5,FALSE),NA())</f>
        <v>2.3538844586566632E-15</v>
      </c>
      <c r="HP5" s="179">
        <f t="shared" ref="HP5:HP10" si="115">IF(ISNONTEXT($N5),_xlfn.NORM.DIST(DS5,$K5,$N5,FALSE),NA())</f>
        <v>7.5263280806563669E-16</v>
      </c>
      <c r="HQ5" s="179">
        <f t="shared" ref="HQ5:HQ10" si="116">IF(ISNONTEXT($N5),_xlfn.NORM.DIST(DT5,$K5,$N5,FALSE),NA())</f>
        <v>2.3554126647764977E-16</v>
      </c>
      <c r="HR5" s="179">
        <f t="shared" si="8"/>
        <v>7.2150064200479944E-17</v>
      </c>
      <c r="HS5" s="179">
        <f t="shared" si="9"/>
        <v>2.1631781809947127E-17</v>
      </c>
    </row>
    <row r="6" spans="1:228" x14ac:dyDescent="0.25">
      <c r="A6" s="4">
        <v>3</v>
      </c>
      <c r="B6" s="124"/>
      <c r="C6" s="126"/>
      <c r="D6" s="131">
        <f t="shared" si="10"/>
        <v>60</v>
      </c>
      <c r="E6" s="103">
        <v>120</v>
      </c>
      <c r="F6" s="131">
        <f t="shared" si="11"/>
        <v>240</v>
      </c>
      <c r="G6" s="126"/>
      <c r="H6" s="123"/>
      <c r="I6" s="38">
        <f t="shared" si="0"/>
        <v>1</v>
      </c>
      <c r="J6" s="38">
        <f t="shared" si="1"/>
        <v>0.5</v>
      </c>
      <c r="K6" s="81">
        <f t="shared" si="12"/>
        <v>130</v>
      </c>
      <c r="L6" s="24" t="s">
        <v>3</v>
      </c>
      <c r="M6" s="61"/>
      <c r="N6" s="82">
        <f>IF(AND(D6&gt;0,E6&gt;0,F6&gt;0,NOT(ISBLANK(L6))),(F6-D6)*VLOOKUP(L6,VLookups!$A$2:$B$8,2,FALSE),"")</f>
        <v>28.242640687119291</v>
      </c>
      <c r="O6" s="83">
        <f t="shared" si="2"/>
        <v>797.64675298172597</v>
      </c>
      <c r="P6" s="103">
        <v>150</v>
      </c>
      <c r="Q6" s="34">
        <f>IF(AND(P6&gt;0,E6&gt;0,N6&gt;0,NOT(ISBLANK(L6))),ABS(VLOOKUP($P$1,VLookups!$A$38:$B$39,2,FALSE)-_xlfn.NORM.DIST(P6,K6,N6,TRUE)),"")</f>
        <v>0.76057365798347409</v>
      </c>
      <c r="R6" s="102">
        <f>IF(AND($D6&gt;0,$E6&gt;0,$F6&gt;0,NOT(ISBLANK($L6))),_xlfn.NORM.INV(ABS(VLOOKUP($P$1,VLookups!$A$38:$B$39,2,FALSE)-R$3),$K6,$N6),"")</f>
        <v>93.80559961230864</v>
      </c>
      <c r="S6" s="101">
        <f>IF(AND($D6&gt;0,$E6&gt;0,$F6&gt;0,NOT(ISBLANK($L6))),_xlfn.NORM.INV(ABS(VLOOKUP($P$1,VLookups!$A$38:$B$39,2,FALSE)-S$3),$K6,$N6),"")</f>
        <v>166.19440038769136</v>
      </c>
      <c r="T6" s="102">
        <f>IF(AND($D6&gt;0,$E6&gt;0,$F6&gt;0,NOT(ISBLANK($L6))),_xlfn.NORM.INV(ABS(VLOOKUP($P$1,VLookups!$A$38:$B$39,2,FALSE)-T$3),$K6,$N6),"")</f>
        <v>159.27161581560625</v>
      </c>
      <c r="U6" s="101">
        <f>IF(AND($D6&gt;0,$E6&gt;0,$F6&gt;0,NOT(ISBLANK($L6))),_xlfn.NORM.INV(ABS(VLOOKUP($P$1,VLookups!$A$38:$B$39,2,FALSE)-U$3),$K6,$N6),"")</f>
        <v>153.76960609444993</v>
      </c>
      <c r="V6" s="102">
        <f>IF(AND($D6&gt;0,$E6&gt;0,$F6&gt;0,NOT(ISBLANK($L6))),_xlfn.NORM.INV(ABS(VLOOKUP($P$1,VLookups!$A$38:$B$39,2,FALSE)-V$3),$K6,$N6),"")</f>
        <v>149.04937166193278</v>
      </c>
      <c r="W6" s="101">
        <f>IF(AND($D6&gt;0,$E6&gt;0,$F6&gt;0,NOT(ISBLANK($L6))),_xlfn.NORM.INV(ABS(VLOOKUP($P$1,VLookups!$A$38:$B$39,2,FALSE)-W$3),$K6,$N6),"")</f>
        <v>144.81045525655432</v>
      </c>
      <c r="X6" s="5"/>
      <c r="Y6" s="178">
        <f t="shared" si="13"/>
        <v>3</v>
      </c>
      <c r="Z6" s="52">
        <f t="shared" ref="Z6:AS6" si="117">IF(ISNONTEXT($Y6),AA6-$Y6,"")</f>
        <v>0</v>
      </c>
      <c r="AA6" s="52">
        <f t="shared" si="117"/>
        <v>3</v>
      </c>
      <c r="AB6" s="52">
        <f t="shared" si="117"/>
        <v>6</v>
      </c>
      <c r="AC6" s="52">
        <f t="shared" si="117"/>
        <v>9</v>
      </c>
      <c r="AD6" s="52">
        <f t="shared" si="117"/>
        <v>12</v>
      </c>
      <c r="AE6" s="52">
        <f t="shared" si="117"/>
        <v>15</v>
      </c>
      <c r="AF6" s="52">
        <f t="shared" si="117"/>
        <v>18</v>
      </c>
      <c r="AG6" s="52">
        <f t="shared" si="117"/>
        <v>21</v>
      </c>
      <c r="AH6" s="52">
        <f t="shared" si="117"/>
        <v>24</v>
      </c>
      <c r="AI6" s="52">
        <f t="shared" si="117"/>
        <v>27</v>
      </c>
      <c r="AJ6" s="52">
        <f t="shared" si="117"/>
        <v>30</v>
      </c>
      <c r="AK6" s="52">
        <f t="shared" si="117"/>
        <v>33</v>
      </c>
      <c r="AL6" s="52">
        <f t="shared" si="117"/>
        <v>36</v>
      </c>
      <c r="AM6" s="52">
        <f t="shared" si="117"/>
        <v>39</v>
      </c>
      <c r="AN6" s="52">
        <f t="shared" si="117"/>
        <v>42</v>
      </c>
      <c r="AO6" s="52">
        <f t="shared" si="117"/>
        <v>45</v>
      </c>
      <c r="AP6" s="52">
        <f t="shared" si="117"/>
        <v>48</v>
      </c>
      <c r="AQ6" s="52">
        <f t="shared" si="117"/>
        <v>51</v>
      </c>
      <c r="AR6" s="52">
        <f t="shared" si="117"/>
        <v>54</v>
      </c>
      <c r="AS6" s="52">
        <f t="shared" si="117"/>
        <v>57</v>
      </c>
      <c r="AT6" s="52">
        <f t="shared" si="15"/>
        <v>60</v>
      </c>
      <c r="AU6" s="52">
        <f t="shared" ref="AU6:DF6" si="118">IF(ISNONTEXT($Y6),AT6+$Y6,"")</f>
        <v>63</v>
      </c>
      <c r="AV6" s="52">
        <f t="shared" si="118"/>
        <v>66</v>
      </c>
      <c r="AW6" s="52">
        <f t="shared" si="118"/>
        <v>69</v>
      </c>
      <c r="AX6" s="52">
        <f t="shared" si="118"/>
        <v>72</v>
      </c>
      <c r="AY6" s="52">
        <f t="shared" si="118"/>
        <v>75</v>
      </c>
      <c r="AZ6" s="52">
        <f t="shared" si="118"/>
        <v>78</v>
      </c>
      <c r="BA6" s="52">
        <f t="shared" si="118"/>
        <v>81</v>
      </c>
      <c r="BB6" s="52">
        <f t="shared" si="118"/>
        <v>84</v>
      </c>
      <c r="BC6" s="52">
        <f t="shared" si="118"/>
        <v>87</v>
      </c>
      <c r="BD6" s="52">
        <f t="shared" si="118"/>
        <v>90</v>
      </c>
      <c r="BE6" s="52">
        <f t="shared" si="118"/>
        <v>93</v>
      </c>
      <c r="BF6" s="52">
        <f t="shared" si="118"/>
        <v>96</v>
      </c>
      <c r="BG6" s="52">
        <f t="shared" si="118"/>
        <v>99</v>
      </c>
      <c r="BH6" s="52">
        <f t="shared" si="118"/>
        <v>102</v>
      </c>
      <c r="BI6" s="52">
        <f t="shared" si="118"/>
        <v>105</v>
      </c>
      <c r="BJ6" s="52">
        <f t="shared" si="118"/>
        <v>108</v>
      </c>
      <c r="BK6" s="52">
        <f t="shared" si="118"/>
        <v>111</v>
      </c>
      <c r="BL6" s="52">
        <f t="shared" si="118"/>
        <v>114</v>
      </c>
      <c r="BM6" s="52">
        <f t="shared" si="118"/>
        <v>117</v>
      </c>
      <c r="BN6" s="52">
        <f t="shared" si="118"/>
        <v>120</v>
      </c>
      <c r="BO6" s="52">
        <f t="shared" si="118"/>
        <v>123</v>
      </c>
      <c r="BP6" s="52">
        <f t="shared" si="118"/>
        <v>126</v>
      </c>
      <c r="BQ6" s="52">
        <f t="shared" si="118"/>
        <v>129</v>
      </c>
      <c r="BR6" s="52">
        <f t="shared" si="118"/>
        <v>132</v>
      </c>
      <c r="BS6" s="52">
        <f t="shared" si="118"/>
        <v>135</v>
      </c>
      <c r="BT6" s="52">
        <f t="shared" si="118"/>
        <v>138</v>
      </c>
      <c r="BU6" s="52">
        <f t="shared" si="118"/>
        <v>141</v>
      </c>
      <c r="BV6" s="52">
        <f t="shared" si="118"/>
        <v>144</v>
      </c>
      <c r="BW6" s="52">
        <f t="shared" si="118"/>
        <v>147</v>
      </c>
      <c r="BX6" s="52">
        <f t="shared" si="118"/>
        <v>150</v>
      </c>
      <c r="BY6" s="52">
        <f t="shared" si="118"/>
        <v>153</v>
      </c>
      <c r="BZ6" s="52">
        <f t="shared" si="118"/>
        <v>156</v>
      </c>
      <c r="CA6" s="52">
        <f t="shared" si="118"/>
        <v>159</v>
      </c>
      <c r="CB6" s="52">
        <f t="shared" si="118"/>
        <v>162</v>
      </c>
      <c r="CC6" s="52">
        <f t="shared" si="118"/>
        <v>165</v>
      </c>
      <c r="CD6" s="52">
        <f t="shared" si="118"/>
        <v>168</v>
      </c>
      <c r="CE6" s="52">
        <f t="shared" si="118"/>
        <v>171</v>
      </c>
      <c r="CF6" s="52">
        <f t="shared" si="118"/>
        <v>174</v>
      </c>
      <c r="CG6" s="52">
        <f t="shared" si="118"/>
        <v>177</v>
      </c>
      <c r="CH6" s="52">
        <f t="shared" si="118"/>
        <v>180</v>
      </c>
      <c r="CI6" s="52">
        <f t="shared" si="118"/>
        <v>183</v>
      </c>
      <c r="CJ6" s="52">
        <f t="shared" si="118"/>
        <v>186</v>
      </c>
      <c r="CK6" s="52">
        <f t="shared" si="118"/>
        <v>189</v>
      </c>
      <c r="CL6" s="52">
        <f t="shared" si="118"/>
        <v>192</v>
      </c>
      <c r="CM6" s="52">
        <f t="shared" si="118"/>
        <v>195</v>
      </c>
      <c r="CN6" s="52">
        <f t="shared" si="118"/>
        <v>198</v>
      </c>
      <c r="CO6" s="52">
        <f t="shared" si="118"/>
        <v>201</v>
      </c>
      <c r="CP6" s="52">
        <f t="shared" si="118"/>
        <v>204</v>
      </c>
      <c r="CQ6" s="52">
        <f t="shared" si="118"/>
        <v>207</v>
      </c>
      <c r="CR6" s="52">
        <f t="shared" si="118"/>
        <v>210</v>
      </c>
      <c r="CS6" s="52">
        <f t="shared" si="118"/>
        <v>213</v>
      </c>
      <c r="CT6" s="52">
        <f t="shared" si="118"/>
        <v>216</v>
      </c>
      <c r="CU6" s="52">
        <f t="shared" si="118"/>
        <v>219</v>
      </c>
      <c r="CV6" s="52">
        <f t="shared" si="118"/>
        <v>222</v>
      </c>
      <c r="CW6" s="52">
        <f t="shared" si="118"/>
        <v>225</v>
      </c>
      <c r="CX6" s="52">
        <f t="shared" si="118"/>
        <v>228</v>
      </c>
      <c r="CY6" s="52">
        <f t="shared" si="118"/>
        <v>231</v>
      </c>
      <c r="CZ6" s="52">
        <f t="shared" si="118"/>
        <v>234</v>
      </c>
      <c r="DA6" s="52">
        <f t="shared" si="118"/>
        <v>237</v>
      </c>
      <c r="DB6" s="52">
        <f t="shared" si="118"/>
        <v>240</v>
      </c>
      <c r="DC6" s="52">
        <f t="shared" si="118"/>
        <v>243</v>
      </c>
      <c r="DD6" s="52">
        <f t="shared" si="118"/>
        <v>246</v>
      </c>
      <c r="DE6" s="52">
        <f t="shared" si="118"/>
        <v>249</v>
      </c>
      <c r="DF6" s="52">
        <f t="shared" si="118"/>
        <v>252</v>
      </c>
      <c r="DG6" s="52">
        <f t="shared" ref="DG6:DV6" si="119">IF(ISNONTEXT($Y6),DF6+$Y6,"")</f>
        <v>255</v>
      </c>
      <c r="DH6" s="52">
        <f t="shared" si="119"/>
        <v>258</v>
      </c>
      <c r="DI6" s="52">
        <f t="shared" si="119"/>
        <v>261</v>
      </c>
      <c r="DJ6" s="52">
        <f t="shared" si="119"/>
        <v>264</v>
      </c>
      <c r="DK6" s="52">
        <f t="shared" si="119"/>
        <v>267</v>
      </c>
      <c r="DL6" s="52">
        <f t="shared" si="119"/>
        <v>270</v>
      </c>
      <c r="DM6" s="52">
        <f t="shared" si="119"/>
        <v>273</v>
      </c>
      <c r="DN6" s="52">
        <f t="shared" si="119"/>
        <v>276</v>
      </c>
      <c r="DO6" s="52">
        <f t="shared" si="119"/>
        <v>279</v>
      </c>
      <c r="DP6" s="52">
        <f t="shared" si="119"/>
        <v>282</v>
      </c>
      <c r="DQ6" s="52">
        <f t="shared" si="119"/>
        <v>285</v>
      </c>
      <c r="DR6" s="52">
        <f t="shared" si="119"/>
        <v>288</v>
      </c>
      <c r="DS6" s="52">
        <f t="shared" si="119"/>
        <v>291</v>
      </c>
      <c r="DT6" s="52">
        <f t="shared" si="119"/>
        <v>294</v>
      </c>
      <c r="DU6" s="52">
        <f t="shared" si="119"/>
        <v>297</v>
      </c>
      <c r="DV6" s="52">
        <f t="shared" si="119"/>
        <v>300</v>
      </c>
      <c r="DW6" s="179">
        <f t="shared" si="18"/>
        <v>3.5418965126031268E-7</v>
      </c>
      <c r="DX6" s="179">
        <f t="shared" si="19"/>
        <v>5.7428693213483111E-7</v>
      </c>
      <c r="DY6" s="179">
        <f t="shared" si="20"/>
        <v>9.2070769544061107E-7</v>
      </c>
      <c r="DZ6" s="179">
        <f t="shared" si="21"/>
        <v>1.4595345662847729E-6</v>
      </c>
      <c r="EA6" s="179">
        <f t="shared" si="22"/>
        <v>2.287740546700088E-6</v>
      </c>
      <c r="EB6" s="179">
        <f t="shared" si="23"/>
        <v>3.5456750127652458E-6</v>
      </c>
      <c r="EC6" s="179">
        <f t="shared" si="24"/>
        <v>5.4336399449480289E-6</v>
      </c>
      <c r="ED6" s="179">
        <f t="shared" si="25"/>
        <v>8.2334634099734422E-6</v>
      </c>
      <c r="EE6" s="179">
        <f t="shared" si="26"/>
        <v>1.2335990761826142E-5</v>
      </c>
      <c r="EF6" s="179">
        <f t="shared" si="27"/>
        <v>1.8275332360521998E-5</v>
      </c>
      <c r="EG6" s="179">
        <f t="shared" si="28"/>
        <v>2.6770489053408809E-5</v>
      </c>
      <c r="EH6" s="179">
        <f t="shared" si="29"/>
        <v>3.8774579713521726E-5</v>
      </c>
      <c r="EI6" s="179">
        <f t="shared" si="30"/>
        <v>5.5531277665088398E-5</v>
      </c>
      <c r="EJ6" s="179">
        <f t="shared" si="31"/>
        <v>7.8637193481952464E-5</v>
      </c>
      <c r="EK6" s="179">
        <f t="shared" si="32"/>
        <v>1.1010780819617565E-4</v>
      </c>
      <c r="EL6" s="179">
        <f t="shared" si="33"/>
        <v>1.5244318107292558E-4</v>
      </c>
      <c r="EM6" s="179">
        <f t="shared" si="34"/>
        <v>2.0868808824310082E-4</v>
      </c>
      <c r="EN6" s="179">
        <f t="shared" si="35"/>
        <v>2.8247960104525011E-4</v>
      </c>
      <c r="EO6" s="179">
        <f t="shared" si="36"/>
        <v>3.7807354944288142E-4</v>
      </c>
      <c r="EP6" s="179">
        <f t="shared" si="37"/>
        <v>5.0034005358245471E-4</v>
      </c>
      <c r="EQ6" s="179">
        <f t="shared" si="38"/>
        <v>6.5471760596166352E-4</v>
      </c>
      <c r="ER6" s="179">
        <f t="shared" si="39"/>
        <v>8.4711533048228396E-4</v>
      </c>
      <c r="ES6" s="179">
        <f t="shared" si="40"/>
        <v>1.0837543054928902E-3</v>
      </c>
      <c r="ET6" s="179">
        <f t="shared" si="41"/>
        <v>1.3709414363955129E-3</v>
      </c>
      <c r="EU6" s="179">
        <f t="shared" si="42"/>
        <v>1.7147734201115913E-3</v>
      </c>
      <c r="EV6" s="179">
        <f t="shared" si="43"/>
        <v>2.1207738312347853E-3</v>
      </c>
      <c r="EW6" s="179">
        <f t="shared" si="44"/>
        <v>2.5934730622806574E-3</v>
      </c>
      <c r="EX6" s="179">
        <f t="shared" si="45"/>
        <v>3.1359483404208187E-3</v>
      </c>
      <c r="EY6" s="179">
        <f t="shared" si="46"/>
        <v>3.7493486825731044E-3</v>
      </c>
      <c r="EZ6" s="179">
        <f t="shared" si="47"/>
        <v>4.4324366249883325E-3</v>
      </c>
      <c r="FA6" s="179">
        <f t="shared" si="48"/>
        <v>5.1811839488272232E-3</v>
      </c>
      <c r="FB6" s="179">
        <f t="shared" si="49"/>
        <v>5.9884614867400472E-3</v>
      </c>
      <c r="FC6" s="179">
        <f t="shared" si="50"/>
        <v>6.8438626180808279E-3</v>
      </c>
      <c r="FD6" s="179">
        <f t="shared" si="51"/>
        <v>7.7336956688263542E-3</v>
      </c>
      <c r="FE6" s="179">
        <f t="shared" si="52"/>
        <v>8.6411719208907226E-3</v>
      </c>
      <c r="FF6" s="179">
        <f t="shared" si="53"/>
        <v>9.5468035572457196E-3</v>
      </c>
      <c r="FG6" s="179">
        <f t="shared" si="54"/>
        <v>1.0429010376037225E-2</v>
      </c>
      <c r="FH6" s="179">
        <f t="shared" si="55"/>
        <v>1.1264916725491875E-2</v>
      </c>
      <c r="FI6" s="179">
        <f t="shared" si="56"/>
        <v>1.2031302448596721E-2</v>
      </c>
      <c r="FJ6" s="179">
        <f t="shared" si="57"/>
        <v>1.2705655508654431E-2</v>
      </c>
      <c r="FK6" s="179">
        <f t="shared" si="58"/>
        <v>1.3267261230091622E-2</v>
      </c>
      <c r="FL6" s="179">
        <f t="shared" si="59"/>
        <v>1.3698255346626342E-2</v>
      </c>
      <c r="FM6" s="179">
        <f t="shared" si="60"/>
        <v>1.3984566468206826E-2</v>
      </c>
      <c r="FN6" s="179">
        <f t="shared" si="61"/>
        <v>1.4116678700357793E-2</v>
      </c>
      <c r="FO6" s="179">
        <f t="shared" si="62"/>
        <v>1.4090156784108705E-2</v>
      </c>
      <c r="FP6" s="179">
        <f t="shared" si="63"/>
        <v>1.3905893336416121E-2</v>
      </c>
      <c r="FQ6" s="179">
        <f t="shared" si="64"/>
        <v>1.3570058967801706E-2</v>
      </c>
      <c r="FR6" s="179">
        <f t="shared" si="65"/>
        <v>1.3093759165270599E-2</v>
      </c>
      <c r="FS6" s="179">
        <f t="shared" si="66"/>
        <v>1.2492424551727707E-2</v>
      </c>
      <c r="FT6" s="179">
        <f t="shared" si="67"/>
        <v>1.1784981212542452E-2</v>
      </c>
      <c r="FU6" s="179">
        <f t="shared" si="68"/>
        <v>1.0992863279914781E-2</v>
      </c>
      <c r="FV6" s="179">
        <f t="shared" si="69"/>
        <v>1.0138939497443661E-2</v>
      </c>
      <c r="FW6" s="179">
        <f t="shared" si="70"/>
        <v>9.2464283590348757E-3</v>
      </c>
      <c r="FX6" s="179">
        <f t="shared" si="71"/>
        <v>8.3378726876800688E-3</v>
      </c>
      <c r="FY6" s="179">
        <f t="shared" si="72"/>
        <v>7.4342349565798627E-3</v>
      </c>
      <c r="FZ6" s="179">
        <f t="shared" si="73"/>
        <v>6.5541605962101254E-3</v>
      </c>
      <c r="GA6" s="179">
        <f t="shared" si="74"/>
        <v>5.7134396898372384E-3</v>
      </c>
      <c r="GB6" s="179">
        <f t="shared" si="75"/>
        <v>4.9246796949624716E-3</v>
      </c>
      <c r="GC6" s="179">
        <f t="shared" si="76"/>
        <v>4.1971849136904155E-3</v>
      </c>
      <c r="GD6" s="179">
        <f t="shared" si="77"/>
        <v>3.5370238659783535E-3</v>
      </c>
      <c r="GE6" s="179">
        <f t="shared" si="78"/>
        <v>2.9472545716706568E-3</v>
      </c>
      <c r="GF6" s="179">
        <f t="shared" si="79"/>
        <v>2.4282706050503746E-3</v>
      </c>
      <c r="GG6" s="179">
        <f t="shared" si="80"/>
        <v>1.9782277420665908E-3</v>
      </c>
      <c r="GH6" s="179">
        <f t="shared" si="81"/>
        <v>1.5935117351761146E-3</v>
      </c>
      <c r="GI6" s="179">
        <f t="shared" si="82"/>
        <v>1.2692115542011593E-3</v>
      </c>
      <c r="GJ6" s="179">
        <f t="shared" si="83"/>
        <v>9.9956845215777666E-4</v>
      </c>
      <c r="GK6" s="179">
        <f t="shared" si="84"/>
        <v>7.7837851003919082E-4</v>
      </c>
      <c r="GL6" s="179">
        <f t="shared" si="85"/>
        <v>5.9933398704328864E-4</v>
      </c>
      <c r="GM6" s="179">
        <f t="shared" si="86"/>
        <v>4.5629609110225868E-4</v>
      </c>
      <c r="GN6" s="179">
        <f t="shared" si="87"/>
        <v>3.434981189496557E-4</v>
      </c>
      <c r="GO6" s="179">
        <f t="shared" si="88"/>
        <v>2.5568293954514483E-4</v>
      </c>
      <c r="GP6" s="179">
        <f t="shared" si="89"/>
        <v>1.8818236011163328E-4</v>
      </c>
      <c r="GQ6" s="179">
        <f t="shared" si="90"/>
        <v>1.369480472708483E-4</v>
      </c>
      <c r="GR6" s="179">
        <f t="shared" si="91"/>
        <v>9.8544536221071923E-5</v>
      </c>
      <c r="GS6" s="179">
        <f t="shared" si="92"/>
        <v>7.0114691668856223E-5</v>
      </c>
      <c r="GT6" s="179">
        <f t="shared" si="93"/>
        <v>4.9327065521798454E-5</v>
      </c>
      <c r="GU6" s="179">
        <f t="shared" si="94"/>
        <v>3.4313206518176612E-5</v>
      </c>
      <c r="GV6" s="179">
        <f t="shared" si="95"/>
        <v>2.3601363895532071E-5</v>
      </c>
      <c r="GW6" s="179">
        <f t="shared" si="96"/>
        <v>1.6051390882578251E-5</v>
      </c>
      <c r="GX6" s="179">
        <f t="shared" si="97"/>
        <v>1.0794139172637672E-5</v>
      </c>
      <c r="GY6" s="179">
        <f t="shared" si="98"/>
        <v>7.1773335335368642E-6</v>
      </c>
      <c r="GZ6" s="179">
        <f t="shared" si="99"/>
        <v>4.7188700372542372E-6</v>
      </c>
      <c r="HA6" s="179">
        <f t="shared" si="100"/>
        <v>3.0676985239989531E-6</v>
      </c>
      <c r="HB6" s="179">
        <f t="shared" si="101"/>
        <v>1.971910097820114E-6</v>
      </c>
      <c r="HC6" s="179">
        <f t="shared" si="102"/>
        <v>1.2533181163189935E-6</v>
      </c>
      <c r="HD6" s="179">
        <f t="shared" si="103"/>
        <v>7.8765366188230354E-7</v>
      </c>
      <c r="HE6" s="179">
        <f t="shared" si="104"/>
        <v>4.8945080634411464E-7</v>
      </c>
      <c r="HF6" s="179">
        <f t="shared" si="105"/>
        <v>3.007340292229166E-7</v>
      </c>
      <c r="HG6" s="179">
        <f t="shared" si="106"/>
        <v>1.8270728765584089E-7</v>
      </c>
      <c r="HH6" s="179">
        <f t="shared" si="107"/>
        <v>1.0975616922855281E-7</v>
      </c>
      <c r="HI6" s="179">
        <f t="shared" si="108"/>
        <v>6.5193122656960368E-8</v>
      </c>
      <c r="HJ6" s="179">
        <f t="shared" si="109"/>
        <v>3.8289033098346289E-8</v>
      </c>
      <c r="HK6" s="179">
        <f t="shared" si="110"/>
        <v>2.2235494276846527E-8</v>
      </c>
      <c r="HL6" s="179">
        <f t="shared" si="111"/>
        <v>1.276788461362337E-8</v>
      </c>
      <c r="HM6" s="179">
        <f t="shared" si="112"/>
        <v>7.2492133785336435E-9</v>
      </c>
      <c r="HN6" s="179">
        <f t="shared" si="113"/>
        <v>4.0697018174910454E-9</v>
      </c>
      <c r="HO6" s="179">
        <f t="shared" si="114"/>
        <v>2.2590927912103548E-9</v>
      </c>
      <c r="HP6" s="179">
        <f t="shared" si="115"/>
        <v>1.2399532810426113E-9</v>
      </c>
      <c r="HQ6" s="179">
        <f t="shared" si="116"/>
        <v>6.729400053652179E-10</v>
      </c>
      <c r="HR6" s="179">
        <f t="shared" si="8"/>
        <v>3.6111634427333826E-10</v>
      </c>
      <c r="HS6" s="179">
        <f t="shared" si="9"/>
        <v>1.9160979927466283E-10</v>
      </c>
    </row>
    <row r="7" spans="1:228" x14ac:dyDescent="0.25">
      <c r="A7" s="4">
        <v>4</v>
      </c>
      <c r="B7" s="124">
        <v>-0.1</v>
      </c>
      <c r="C7" s="126"/>
      <c r="D7" s="131">
        <f t="shared" si="10"/>
        <v>108</v>
      </c>
      <c r="E7" s="103">
        <v>120</v>
      </c>
      <c r="F7" s="131">
        <f t="shared" si="11"/>
        <v>144</v>
      </c>
      <c r="G7" s="126"/>
      <c r="H7" s="123">
        <v>0.2</v>
      </c>
      <c r="I7" s="38">
        <f t="shared" si="0"/>
        <v>1</v>
      </c>
      <c r="J7" s="38">
        <f t="shared" si="1"/>
        <v>0.5</v>
      </c>
      <c r="K7" s="81">
        <f t="shared" si="12"/>
        <v>122</v>
      </c>
      <c r="L7" s="24" t="s">
        <v>1</v>
      </c>
      <c r="M7" s="61"/>
      <c r="N7" s="82">
        <f>IF(AND(D7&gt;0,E7&gt;0,F7&gt;0,NOT(ISBLANK(L7))),(F7-D7)*VLOOKUP(L7,VLookups!$A$2:$B$8,2,FALSE),"")</f>
        <v>7.2</v>
      </c>
      <c r="O7" s="83">
        <f t="shared" si="2"/>
        <v>51.84</v>
      </c>
      <c r="P7" s="103">
        <v>150</v>
      </c>
      <c r="Q7" s="34">
        <f>IF(AND(P7&gt;0,E7&gt;0,N7&gt;0,NOT(ISBLANK(L7))),ABS(VLOOKUP($P$1,VLookups!$A$38:$B$39,2,FALSE)-_xlfn.NORM.DIST(P7,K7,N7,TRUE)),"")</f>
        <v>0.99994964789707319</v>
      </c>
      <c r="R7" s="102">
        <f>IF(AND($D7&gt;0,$E7&gt;0,$F7&gt;0,NOT(ISBLANK($L7))),_xlfn.NORM.INV(ABS(VLOOKUP($P$1,VLookups!$A$38:$B$39,2,FALSE)-R$3),$K7,$N7),"")</f>
        <v>112.77282872807888</v>
      </c>
      <c r="S7" s="101">
        <f>IF(AND($D7&gt;0,$E7&gt;0,$F7&gt;0,NOT(ISBLANK($L7))),_xlfn.NORM.INV(ABS(VLOOKUP($P$1,VLookups!$A$38:$B$39,2,FALSE)-S$3),$K7,$N7),"")</f>
        <v>131.22717127192112</v>
      </c>
      <c r="T7" s="102">
        <f>IF(AND($D7&gt;0,$E7&gt;0,$F7&gt;0,NOT(ISBLANK($L7))),_xlfn.NORM.INV(ABS(VLOOKUP($P$1,VLookups!$A$38:$B$39,2,FALSE)-T$3),$K7,$N7),"")</f>
        <v>129.4623204043553</v>
      </c>
      <c r="U7" s="101">
        <f>IF(AND($D7&gt;0,$E7&gt;0,$F7&gt;0,NOT(ISBLANK($L7))),_xlfn.NORM.INV(ABS(VLOOKUP($P$1,VLookups!$A$38:$B$39,2,FALSE)-U$3),$K7,$N7),"")</f>
        <v>128.05967288172499</v>
      </c>
      <c r="V7" s="102">
        <f>IF(AND($D7&gt;0,$E7&gt;0,$F7&gt;0,NOT(ISBLANK($L7))),_xlfn.NORM.INV(ABS(VLOOKUP($P$1,VLookups!$A$38:$B$39,2,FALSE)-V$3),$K7,$N7),"")</f>
        <v>126.85632620141179</v>
      </c>
      <c r="W7" s="101">
        <f>IF(AND($D7&gt;0,$E7&gt;0,$F7&gt;0,NOT(ISBLANK($L7))),_xlfn.NORM.INV(ABS(VLOOKUP($P$1,VLookups!$A$38:$B$39,2,FALSE)-W$3),$K7,$N7),"")</f>
        <v>125.77568369149789</v>
      </c>
      <c r="X7" s="5"/>
      <c r="Y7" s="178">
        <f t="shared" si="13"/>
        <v>0.6</v>
      </c>
      <c r="Z7" s="52">
        <f t="shared" ref="Z7:AS7" si="120">IF(ISNONTEXT($Y7),AA7-$Y7,"")</f>
        <v>96.000000000000114</v>
      </c>
      <c r="AA7" s="52">
        <f t="shared" si="120"/>
        <v>96.600000000000108</v>
      </c>
      <c r="AB7" s="52">
        <f t="shared" si="120"/>
        <v>97.200000000000102</v>
      </c>
      <c r="AC7" s="52">
        <f t="shared" si="120"/>
        <v>97.800000000000097</v>
      </c>
      <c r="AD7" s="52">
        <f t="shared" si="120"/>
        <v>98.400000000000091</v>
      </c>
      <c r="AE7" s="52">
        <f t="shared" si="120"/>
        <v>99.000000000000085</v>
      </c>
      <c r="AF7" s="52">
        <f t="shared" si="120"/>
        <v>99.60000000000008</v>
      </c>
      <c r="AG7" s="52">
        <f t="shared" si="120"/>
        <v>100.20000000000007</v>
      </c>
      <c r="AH7" s="52">
        <f t="shared" si="120"/>
        <v>100.80000000000007</v>
      </c>
      <c r="AI7" s="52">
        <f t="shared" si="120"/>
        <v>101.40000000000006</v>
      </c>
      <c r="AJ7" s="52">
        <f t="shared" si="120"/>
        <v>102.00000000000006</v>
      </c>
      <c r="AK7" s="52">
        <f t="shared" si="120"/>
        <v>102.60000000000005</v>
      </c>
      <c r="AL7" s="52">
        <f t="shared" si="120"/>
        <v>103.20000000000005</v>
      </c>
      <c r="AM7" s="52">
        <f t="shared" si="120"/>
        <v>103.80000000000004</v>
      </c>
      <c r="AN7" s="52">
        <f t="shared" si="120"/>
        <v>104.40000000000003</v>
      </c>
      <c r="AO7" s="52">
        <f t="shared" si="120"/>
        <v>105.00000000000003</v>
      </c>
      <c r="AP7" s="52">
        <f t="shared" si="120"/>
        <v>105.60000000000002</v>
      </c>
      <c r="AQ7" s="52">
        <f t="shared" si="120"/>
        <v>106.20000000000002</v>
      </c>
      <c r="AR7" s="52">
        <f t="shared" si="120"/>
        <v>106.80000000000001</v>
      </c>
      <c r="AS7" s="52">
        <f t="shared" si="120"/>
        <v>107.4</v>
      </c>
      <c r="AT7" s="52">
        <f t="shared" si="15"/>
        <v>108</v>
      </c>
      <c r="AU7" s="52">
        <f t="shared" ref="AU7:DF7" si="121">IF(ISNONTEXT($Y7),AT7+$Y7,"")</f>
        <v>108.6</v>
      </c>
      <c r="AV7" s="52">
        <f t="shared" si="121"/>
        <v>109.19999999999999</v>
      </c>
      <c r="AW7" s="52">
        <f t="shared" si="121"/>
        <v>109.79999999999998</v>
      </c>
      <c r="AX7" s="52">
        <f t="shared" si="121"/>
        <v>110.39999999999998</v>
      </c>
      <c r="AY7" s="52">
        <f t="shared" si="121"/>
        <v>110.99999999999997</v>
      </c>
      <c r="AZ7" s="52">
        <f t="shared" si="121"/>
        <v>111.59999999999997</v>
      </c>
      <c r="BA7" s="52">
        <f t="shared" si="121"/>
        <v>112.19999999999996</v>
      </c>
      <c r="BB7" s="52">
        <f t="shared" si="121"/>
        <v>112.79999999999995</v>
      </c>
      <c r="BC7" s="52">
        <f t="shared" si="121"/>
        <v>113.39999999999995</v>
      </c>
      <c r="BD7" s="52">
        <f t="shared" si="121"/>
        <v>113.99999999999994</v>
      </c>
      <c r="BE7" s="52">
        <f t="shared" si="121"/>
        <v>114.59999999999994</v>
      </c>
      <c r="BF7" s="52">
        <f t="shared" si="121"/>
        <v>115.19999999999993</v>
      </c>
      <c r="BG7" s="52">
        <f t="shared" si="121"/>
        <v>115.79999999999993</v>
      </c>
      <c r="BH7" s="52">
        <f t="shared" si="121"/>
        <v>116.39999999999992</v>
      </c>
      <c r="BI7" s="52">
        <f t="shared" si="121"/>
        <v>116.99999999999991</v>
      </c>
      <c r="BJ7" s="52">
        <f t="shared" si="121"/>
        <v>117.59999999999991</v>
      </c>
      <c r="BK7" s="52">
        <f t="shared" si="121"/>
        <v>118.1999999999999</v>
      </c>
      <c r="BL7" s="52">
        <f t="shared" si="121"/>
        <v>118.7999999999999</v>
      </c>
      <c r="BM7" s="52">
        <f t="shared" si="121"/>
        <v>119.39999999999989</v>
      </c>
      <c r="BN7" s="52">
        <f t="shared" si="121"/>
        <v>119.99999999999989</v>
      </c>
      <c r="BO7" s="52">
        <f t="shared" si="121"/>
        <v>120.59999999999988</v>
      </c>
      <c r="BP7" s="52">
        <f t="shared" si="121"/>
        <v>121.19999999999987</v>
      </c>
      <c r="BQ7" s="52">
        <f t="shared" si="121"/>
        <v>121.79999999999987</v>
      </c>
      <c r="BR7" s="52">
        <f t="shared" si="121"/>
        <v>122.39999999999986</v>
      </c>
      <c r="BS7" s="52">
        <f t="shared" si="121"/>
        <v>122.99999999999986</v>
      </c>
      <c r="BT7" s="52">
        <f t="shared" si="121"/>
        <v>123.59999999999985</v>
      </c>
      <c r="BU7" s="52">
        <f t="shared" si="121"/>
        <v>124.19999999999985</v>
      </c>
      <c r="BV7" s="52">
        <f t="shared" si="121"/>
        <v>124.79999999999984</v>
      </c>
      <c r="BW7" s="52">
        <f t="shared" si="121"/>
        <v>125.39999999999984</v>
      </c>
      <c r="BX7" s="52">
        <f t="shared" si="121"/>
        <v>125.99999999999983</v>
      </c>
      <c r="BY7" s="52">
        <f t="shared" si="121"/>
        <v>126.59999999999982</v>
      </c>
      <c r="BZ7" s="52">
        <f t="shared" si="121"/>
        <v>127.19999999999982</v>
      </c>
      <c r="CA7" s="52">
        <f t="shared" si="121"/>
        <v>127.79999999999981</v>
      </c>
      <c r="CB7" s="52">
        <f t="shared" si="121"/>
        <v>128.39999999999981</v>
      </c>
      <c r="CC7" s="52">
        <f t="shared" si="121"/>
        <v>128.9999999999998</v>
      </c>
      <c r="CD7" s="52">
        <f t="shared" si="121"/>
        <v>129.5999999999998</v>
      </c>
      <c r="CE7" s="52">
        <f t="shared" si="121"/>
        <v>130.19999999999979</v>
      </c>
      <c r="CF7" s="52">
        <f t="shared" si="121"/>
        <v>130.79999999999978</v>
      </c>
      <c r="CG7" s="52">
        <f t="shared" si="121"/>
        <v>131.39999999999978</v>
      </c>
      <c r="CH7" s="52">
        <f t="shared" si="121"/>
        <v>131.99999999999977</v>
      </c>
      <c r="CI7" s="52">
        <f t="shared" si="121"/>
        <v>132.59999999999977</v>
      </c>
      <c r="CJ7" s="52">
        <f t="shared" si="121"/>
        <v>133.19999999999976</v>
      </c>
      <c r="CK7" s="52">
        <f t="shared" si="121"/>
        <v>133.79999999999976</v>
      </c>
      <c r="CL7" s="52">
        <f t="shared" si="121"/>
        <v>134.39999999999975</v>
      </c>
      <c r="CM7" s="52">
        <f t="shared" si="121"/>
        <v>134.99999999999974</v>
      </c>
      <c r="CN7" s="52">
        <f t="shared" si="121"/>
        <v>135.59999999999974</v>
      </c>
      <c r="CO7" s="52">
        <f t="shared" si="121"/>
        <v>136.19999999999973</v>
      </c>
      <c r="CP7" s="52">
        <f t="shared" si="121"/>
        <v>136.79999999999973</v>
      </c>
      <c r="CQ7" s="52">
        <f t="shared" si="121"/>
        <v>137.39999999999972</v>
      </c>
      <c r="CR7" s="52">
        <f t="shared" si="121"/>
        <v>137.99999999999972</v>
      </c>
      <c r="CS7" s="52">
        <f t="shared" si="121"/>
        <v>138.59999999999971</v>
      </c>
      <c r="CT7" s="52">
        <f t="shared" si="121"/>
        <v>139.1999999999997</v>
      </c>
      <c r="CU7" s="52">
        <f t="shared" si="121"/>
        <v>139.7999999999997</v>
      </c>
      <c r="CV7" s="52">
        <f t="shared" si="121"/>
        <v>140.39999999999969</v>
      </c>
      <c r="CW7" s="52">
        <f t="shared" si="121"/>
        <v>140.99999999999969</v>
      </c>
      <c r="CX7" s="52">
        <f t="shared" si="121"/>
        <v>141.59999999999968</v>
      </c>
      <c r="CY7" s="52">
        <f t="shared" si="121"/>
        <v>142.19999999999968</v>
      </c>
      <c r="CZ7" s="52">
        <f t="shared" si="121"/>
        <v>142.79999999999967</v>
      </c>
      <c r="DA7" s="52">
        <f t="shared" si="121"/>
        <v>143.39999999999966</v>
      </c>
      <c r="DB7" s="52">
        <f t="shared" si="121"/>
        <v>143.99999999999966</v>
      </c>
      <c r="DC7" s="52">
        <f t="shared" si="121"/>
        <v>144.59999999999965</v>
      </c>
      <c r="DD7" s="52">
        <f t="shared" si="121"/>
        <v>145.19999999999965</v>
      </c>
      <c r="DE7" s="52">
        <f t="shared" si="121"/>
        <v>145.79999999999964</v>
      </c>
      <c r="DF7" s="52">
        <f t="shared" si="121"/>
        <v>146.39999999999964</v>
      </c>
      <c r="DG7" s="52">
        <f t="shared" ref="DG7:DV7" si="122">IF(ISNONTEXT($Y7),DF7+$Y7,"")</f>
        <v>146.99999999999963</v>
      </c>
      <c r="DH7" s="52">
        <f t="shared" si="122"/>
        <v>147.59999999999962</v>
      </c>
      <c r="DI7" s="52">
        <f t="shared" si="122"/>
        <v>148.19999999999962</v>
      </c>
      <c r="DJ7" s="52">
        <f t="shared" si="122"/>
        <v>148.79999999999961</v>
      </c>
      <c r="DK7" s="52">
        <f t="shared" si="122"/>
        <v>149.39999999999961</v>
      </c>
      <c r="DL7" s="52">
        <f t="shared" si="122"/>
        <v>149.9999999999996</v>
      </c>
      <c r="DM7" s="52">
        <f t="shared" si="122"/>
        <v>150.5999999999996</v>
      </c>
      <c r="DN7" s="52">
        <f t="shared" si="122"/>
        <v>151.19999999999959</v>
      </c>
      <c r="DO7" s="52">
        <f t="shared" si="122"/>
        <v>151.79999999999959</v>
      </c>
      <c r="DP7" s="52">
        <f t="shared" si="122"/>
        <v>152.39999999999958</v>
      </c>
      <c r="DQ7" s="52">
        <f t="shared" si="122"/>
        <v>152.99999999999957</v>
      </c>
      <c r="DR7" s="52">
        <f t="shared" si="122"/>
        <v>153.59999999999957</v>
      </c>
      <c r="DS7" s="52">
        <f t="shared" si="122"/>
        <v>154.19999999999956</v>
      </c>
      <c r="DT7" s="52">
        <f t="shared" si="122"/>
        <v>154.79999999999956</v>
      </c>
      <c r="DU7" s="52">
        <f t="shared" si="122"/>
        <v>155.39999999999955</v>
      </c>
      <c r="DV7" s="52">
        <f t="shared" si="122"/>
        <v>155.99999999999955</v>
      </c>
      <c r="DW7" s="179">
        <f t="shared" si="18"/>
        <v>8.1648975374546242E-5</v>
      </c>
      <c r="DX7" s="179">
        <f t="shared" si="19"/>
        <v>1.0993430653224724E-4</v>
      </c>
      <c r="DY7" s="179">
        <f t="shared" si="20"/>
        <v>1.4699406815912652E-4</v>
      </c>
      <c r="DZ7" s="179">
        <f t="shared" si="21"/>
        <v>1.9518679987873361E-4</v>
      </c>
      <c r="EA7" s="179">
        <f t="shared" si="22"/>
        <v>2.5738613251837569E-4</v>
      </c>
      <c r="EB7" s="179">
        <f t="shared" si="23"/>
        <v>3.3705743443334095E-4</v>
      </c>
      <c r="EC7" s="179">
        <f t="shared" si="24"/>
        <v>4.3833559950252129E-4</v>
      </c>
      <c r="ED7" s="179">
        <f t="shared" si="25"/>
        <v>5.6610063510372291E-4</v>
      </c>
      <c r="EE7" s="179">
        <f t="shared" si="26"/>
        <v>7.2604678545776756E-4</v>
      </c>
      <c r="EF7" s="179">
        <f t="shared" si="27"/>
        <v>9.247399877520369E-4</v>
      </c>
      <c r="EG7" s="179">
        <f t="shared" si="28"/>
        <v>1.1696575672386861E-3</v>
      </c>
      <c r="EH7" s="179">
        <f t="shared" si="29"/>
        <v>1.4692033096607743E-3</v>
      </c>
      <c r="EI7" s="179">
        <f t="shared" si="30"/>
        <v>1.8326904940476857E-3</v>
      </c>
      <c r="EJ7" s="179">
        <f t="shared" si="31"/>
        <v>2.2702852237788443E-3</v>
      </c>
      <c r="EK7" s="179">
        <f t="shared" si="32"/>
        <v>2.7929025589705095E-3</v>
      </c>
      <c r="EL7" s="179">
        <f t="shared" si="33"/>
        <v>3.412048623461414E-3</v>
      </c>
      <c r="EM7" s="179">
        <f t="shared" si="34"/>
        <v>4.1396031149443851E-3</v>
      </c>
      <c r="EN7" s="179">
        <f t="shared" si="35"/>
        <v>4.9875385418678081E-3</v>
      </c>
      <c r="EO7" s="179">
        <f t="shared" si="36"/>
        <v>5.9675750644385224E-3</v>
      </c>
      <c r="EP7" s="179">
        <f t="shared" si="37"/>
        <v>7.0907730023499612E-3</v>
      </c>
      <c r="EQ7" s="179">
        <f t="shared" si="38"/>
        <v>8.3670688077847142E-3</v>
      </c>
      <c r="ER7" s="179">
        <f t="shared" si="39"/>
        <v>9.8047644490441739E-3</v>
      </c>
      <c r="ES7" s="179">
        <f t="shared" si="40"/>
        <v>1.1409984508667446E-2</v>
      </c>
      <c r="ET7" s="179">
        <f t="shared" si="41"/>
        <v>1.318611961615509E-2</v>
      </c>
      <c r="EU7" s="179">
        <f t="shared" si="42"/>
        <v>1.5133278811109936E-2</v>
      </c>
      <c r="EV7" s="179">
        <f t="shared" si="43"/>
        <v>1.7247776741488436E-2</v>
      </c>
      <c r="EW7" s="179">
        <f t="shared" si="44"/>
        <v>1.9521683911304662E-2</v>
      </c>
      <c r="EX7" s="179">
        <f t="shared" si="45"/>
        <v>2.1942469190036239E-2</v>
      </c>
      <c r="EY7" s="179">
        <f t="shared" si="46"/>
        <v>2.4492763218085165E-2</v>
      </c>
      <c r="EZ7" s="179">
        <f t="shared" si="47"/>
        <v>2.7150269001996019E-2</v>
      </c>
      <c r="FA7" s="179">
        <f t="shared" si="48"/>
        <v>2.9887841805976277E-2</v>
      </c>
      <c r="FB7" s="179">
        <f t="shared" si="49"/>
        <v>3.2673754452682995E-2</v>
      </c>
      <c r="FC7" s="179">
        <f t="shared" si="50"/>
        <v>3.5472156522691478E-2</v>
      </c>
      <c r="FD7" s="179">
        <f t="shared" si="51"/>
        <v>3.8243727003551518E-2</v>
      </c>
      <c r="FE7" s="179">
        <f t="shared" si="52"/>
        <v>4.0946510129843704E-2</v>
      </c>
      <c r="FF7" s="179">
        <f t="shared" si="53"/>
        <v>4.3536914026350453E-2</v>
      </c>
      <c r="FG7" s="179">
        <f t="shared" si="54"/>
        <v>4.5970841942540516E-2</v>
      </c>
      <c r="FH7" s="179">
        <f t="shared" si="55"/>
        <v>4.8204917004610867E-2</v>
      </c>
      <c r="FI7" s="179">
        <f t="shared" si="56"/>
        <v>5.0197754150380726E-2</v>
      </c>
      <c r="FJ7" s="179">
        <f t="shared" si="57"/>
        <v>5.1911227822666418E-2</v>
      </c>
      <c r="FK7" s="179">
        <f t="shared" si="58"/>
        <v>5.3311681530923145E-2</v>
      </c>
      <c r="FL7" s="179">
        <f t="shared" si="59"/>
        <v>5.4371025841631518E-2</v>
      </c>
      <c r="FM7" s="179">
        <f t="shared" si="60"/>
        <v>5.5067674827095438E-2</v>
      </c>
      <c r="FN7" s="179">
        <f t="shared" si="61"/>
        <v>5.5387277384831235E-2</v>
      </c>
      <c r="FO7" s="179">
        <f t="shared" si="62"/>
        <v>5.532320882357581E-2</v>
      </c>
      <c r="FP7" s="179">
        <f t="shared" si="63"/>
        <v>5.4876799195910646E-2</v>
      </c>
      <c r="FQ7" s="179">
        <f t="shared" si="64"/>
        <v>5.4057287384965014E-2</v>
      </c>
      <c r="FR7" s="179">
        <f t="shared" si="65"/>
        <v>5.2881503158979992E-2</v>
      </c>
      <c r="FS7" s="179">
        <f t="shared" si="66"/>
        <v>5.1373292476908118E-2</v>
      </c>
      <c r="FT7" s="179">
        <f t="shared" si="67"/>
        <v>4.9562713455250929E-2</v>
      </c>
      <c r="FU7" s="179">
        <f t="shared" si="68"/>
        <v>4.7485040856407465E-2</v>
      </c>
      <c r="FV7" s="179">
        <f t="shared" si="69"/>
        <v>4.5179625122437776E-2</v>
      </c>
      <c r="FW7" s="179">
        <f t="shared" si="70"/>
        <v>4.2688657414200325E-2</v>
      </c>
      <c r="FX7" s="179">
        <f t="shared" si="71"/>
        <v>4.005589458014195E-2</v>
      </c>
      <c r="FY7" s="179">
        <f t="shared" si="72"/>
        <v>3.7325397436295892E-2</v>
      </c>
      <c r="FZ7" s="179">
        <f t="shared" si="73"/>
        <v>3.4540332357415736E-2</v>
      </c>
      <c r="GA7" s="179">
        <f t="shared" si="74"/>
        <v>3.1741880308698872E-2</v>
      </c>
      <c r="GB7" s="179">
        <f t="shared" si="75"/>
        <v>2.8968289585124901E-2</v>
      </c>
      <c r="GC7" s="179">
        <f t="shared" si="76"/>
        <v>2.6254099269905445E-2</v>
      </c>
      <c r="GD7" s="179">
        <f t="shared" si="77"/>
        <v>2.3629550425466137E-2</v>
      </c>
      <c r="GE7" s="179">
        <f t="shared" si="78"/>
        <v>2.1120191941078104E-2</v>
      </c>
      <c r="GF7" s="179">
        <f t="shared" si="79"/>
        <v>1.8746678385562848E-2</v>
      </c>
      <c r="GG7" s="179">
        <f t="shared" si="80"/>
        <v>1.6524748670011483E-2</v>
      </c>
      <c r="GH7" s="179">
        <f t="shared" si="81"/>
        <v>1.4465367216994226E-2</v>
      </c>
      <c r="GI7" s="179">
        <f t="shared" si="82"/>
        <v>1.2575003928577577E-2</v>
      </c>
      <c r="GJ7" s="179">
        <f t="shared" si="83"/>
        <v>1.0856025675818521E-2</v>
      </c>
      <c r="GK7" s="179">
        <f t="shared" si="84"/>
        <v>9.3071702942312279E-3</v>
      </c>
      <c r="GL7" s="179">
        <f t="shared" si="85"/>
        <v>7.9240740422466434E-3</v>
      </c>
      <c r="GM7" s="179">
        <f t="shared" si="86"/>
        <v>6.6998249471722877E-3</v>
      </c>
      <c r="GN7" s="179">
        <f t="shared" si="87"/>
        <v>5.6255171421643367E-3</v>
      </c>
      <c r="GO7" s="179">
        <f t="shared" si="88"/>
        <v>4.6907848660102235E-3</v>
      </c>
      <c r="GP7" s="179">
        <f t="shared" si="89"/>
        <v>3.8842989220057994E-3</v>
      </c>
      <c r="GQ7" s="179">
        <f t="shared" si="90"/>
        <v>3.1942127537859695E-3</v>
      </c>
      <c r="GR7" s="179">
        <f t="shared" si="91"/>
        <v>2.6085496095783209E-3</v>
      </c>
      <c r="GS7" s="179">
        <f t="shared" si="92"/>
        <v>2.1155262954310203E-3</v>
      </c>
      <c r="GT7" s="179">
        <f t="shared" si="93"/>
        <v>1.7038125829133347E-3</v>
      </c>
      <c r="GU7" s="179">
        <f t="shared" si="94"/>
        <v>1.3627283177476092E-3</v>
      </c>
      <c r="GV7" s="179">
        <f t="shared" si="95"/>
        <v>1.0823826105467967E-3</v>
      </c>
      <c r="GW7" s="179">
        <f t="shared" si="96"/>
        <v>8.5376116855725331E-4</v>
      </c>
      <c r="GX7" s="179">
        <f t="shared" si="97"/>
        <v>6.6876888000970988E-4</v>
      </c>
      <c r="GY7" s="179">
        <f t="shared" si="98"/>
        <v>5.2023525472200127E-4</v>
      </c>
      <c r="GZ7" s="179">
        <f t="shared" si="99"/>
        <v>4.0189034201194341E-4</v>
      </c>
      <c r="HA7" s="179">
        <f t="shared" si="100"/>
        <v>3.0831838729956294E-4</v>
      </c>
      <c r="HB7" s="179">
        <f t="shared" si="101"/>
        <v>2.3489585208804457E-4</v>
      </c>
      <c r="HC7" s="179">
        <f t="shared" si="102"/>
        <v>1.7771960369422041E-4</v>
      </c>
      <c r="HD7" s="179">
        <f t="shared" si="103"/>
        <v>1.3353016648463798E-4</v>
      </c>
      <c r="HE7" s="179">
        <f t="shared" si="104"/>
        <v>9.9633987308255442E-5</v>
      </c>
      <c r="HF7" s="179">
        <f t="shared" si="105"/>
        <v>7.3827760978784228E-5</v>
      </c>
      <c r="HG7" s="179">
        <f t="shared" si="106"/>
        <v>5.432702835913642E-5</v>
      </c>
      <c r="HH7" s="179">
        <f t="shared" si="107"/>
        <v>3.970052673653498E-5</v>
      </c>
      <c r="HI7" s="179">
        <f t="shared" si="108"/>
        <v>2.8811153995550753E-5</v>
      </c>
      <c r="HJ7" s="179">
        <f t="shared" si="109"/>
        <v>2.0763908418811048E-5</v>
      </c>
      <c r="HK7" s="179">
        <f t="shared" si="110"/>
        <v>1.4860780576913373E-5</v>
      </c>
      <c r="HL7" s="179">
        <f t="shared" si="111"/>
        <v>1.0562292858420477E-5</v>
      </c>
      <c r="HM7" s="179">
        <f t="shared" si="112"/>
        <v>7.4551923683762203E-6</v>
      </c>
      <c r="HN7" s="179">
        <f t="shared" si="113"/>
        <v>5.2256891179133463E-6</v>
      </c>
      <c r="HO7" s="179">
        <f t="shared" si="114"/>
        <v>3.6375783043379998E-6</v>
      </c>
      <c r="HP7" s="179">
        <f t="shared" si="115"/>
        <v>2.5145785030072918E-6</v>
      </c>
      <c r="HQ7" s="179">
        <f t="shared" si="116"/>
        <v>1.7262437218472529E-6</v>
      </c>
      <c r="HR7" s="179">
        <f t="shared" si="8"/>
        <v>1.1768553658641147E-6</v>
      </c>
      <c r="HS7" s="179">
        <f t="shared" si="9"/>
        <v>7.9676112780522484E-7</v>
      </c>
    </row>
    <row r="8" spans="1:228" x14ac:dyDescent="0.25">
      <c r="A8" s="4">
        <v>5</v>
      </c>
      <c r="B8" s="124">
        <v>-0.25</v>
      </c>
      <c r="C8" s="126"/>
      <c r="D8" s="131">
        <f t="shared" si="10"/>
        <v>90</v>
      </c>
      <c r="E8" s="103">
        <v>120</v>
      </c>
      <c r="F8" s="131">
        <f t="shared" si="11"/>
        <v>160</v>
      </c>
      <c r="G8" s="126">
        <v>160</v>
      </c>
      <c r="H8" s="123"/>
      <c r="I8" s="38">
        <f t="shared" si="0"/>
        <v>1</v>
      </c>
      <c r="J8" s="38">
        <f t="shared" si="1"/>
        <v>0.75</v>
      </c>
      <c r="K8" s="81">
        <f t="shared" si="12"/>
        <v>121.66666666666667</v>
      </c>
      <c r="L8" s="24" t="s">
        <v>4</v>
      </c>
      <c r="M8" s="61"/>
      <c r="N8" s="82">
        <f>IF(AND(D8&gt;0,E8&gt;0,F8&gt;0,NOT(ISBLANK(L8))),(F8-D8)*VLOOKUP(L8,VLookups!$A$2:$B$8,2,FALSE),"")</f>
        <v>18.811378138741954</v>
      </c>
      <c r="O8" s="83">
        <f t="shared" si="2"/>
        <v>353.8679474787387</v>
      </c>
      <c r="P8" s="103">
        <v>150</v>
      </c>
      <c r="Q8" s="34">
        <f>IF(AND(P8&gt;0,E8&gt;0,N8&gt;0,NOT(ISBLANK(L8))),ABS(VLOOKUP($P$1,VLookups!$A$38:$B$39,2,FALSE)-_xlfn.NORM.DIST(P8,K8,N8,TRUE)),"")</f>
        <v>0.93398959445836416</v>
      </c>
      <c r="R8" s="102">
        <f>IF(AND($D8&gt;0,$E8&gt;0,$F8&gt;0,NOT(ISBLANK($L8))),_xlfn.NORM.INV(ABS(VLOOKUP($P$1,VLookups!$A$38:$B$39,2,FALSE)-R$3),$K8,$N8),"")</f>
        <v>97.558915562910443</v>
      </c>
      <c r="S8" s="101">
        <f>IF(AND($D8&gt;0,$E8&gt;0,$F8&gt;0,NOT(ISBLANK($L8))),_xlfn.NORM.INV(ABS(VLOOKUP($P$1,VLookups!$A$38:$B$39,2,FALSE)-S$3),$K8,$N8),"")</f>
        <v>145.7744177704229</v>
      </c>
      <c r="T8" s="102">
        <f>IF(AND($D8&gt;0,$E8&gt;0,$F8&gt;0,NOT(ISBLANK($L8))),_xlfn.NORM.INV(ABS(VLOOKUP($P$1,VLookups!$A$38:$B$39,2,FALSE)-T$3),$K8,$N8),"")</f>
        <v>141.16340707205237</v>
      </c>
      <c r="U8" s="101">
        <f>IF(AND($D8&gt;0,$E8&gt;0,$F8&gt;0,NOT(ISBLANK($L8))),_xlfn.NORM.INV(ABS(VLOOKUP($P$1,VLookups!$A$38:$B$39,2,FALSE)-U$3),$K8,$N8),"")</f>
        <v>137.49872194100124</v>
      </c>
      <c r="V8" s="102">
        <f>IF(AND($D8&gt;0,$E8&gt;0,$F8&gt;0,NOT(ISBLANK($L8))),_xlfn.NORM.INV(ABS(VLOOKUP($P$1,VLookups!$A$38:$B$39,2,FALSE)-V$3),$K8,$N8),"")</f>
        <v>134.35474840831077</v>
      </c>
      <c r="W8" s="101">
        <f>IF(AND($D8&gt;0,$E8&gt;0,$F8&gt;0,NOT(ISBLANK($L8))),_xlfn.NORM.INV(ABS(VLOOKUP($P$1,VLookups!$A$38:$B$39,2,FALSE)-W$3),$K8,$N8),"")</f>
        <v>131.53136300736779</v>
      </c>
      <c r="X8" s="5"/>
      <c r="Y8" s="178">
        <f t="shared" si="13"/>
        <v>1.1666666666666667</v>
      </c>
      <c r="Z8" s="52">
        <f t="shared" ref="Z8:AS8" si="123">IF(ISNONTEXT($Y8),AA8-$Y8,"")</f>
        <v>66.666666666666572</v>
      </c>
      <c r="AA8" s="52">
        <f t="shared" si="123"/>
        <v>67.833333333333243</v>
      </c>
      <c r="AB8" s="52">
        <f t="shared" si="123"/>
        <v>68.999999999999915</v>
      </c>
      <c r="AC8" s="52">
        <f t="shared" si="123"/>
        <v>70.166666666666586</v>
      </c>
      <c r="AD8" s="52">
        <f t="shared" si="123"/>
        <v>71.333333333333258</v>
      </c>
      <c r="AE8" s="52">
        <f t="shared" si="123"/>
        <v>72.499999999999929</v>
      </c>
      <c r="AF8" s="52">
        <f t="shared" si="123"/>
        <v>73.6666666666666</v>
      </c>
      <c r="AG8" s="52">
        <f t="shared" si="123"/>
        <v>74.833333333333272</v>
      </c>
      <c r="AH8" s="52">
        <f t="shared" si="123"/>
        <v>75.999999999999943</v>
      </c>
      <c r="AI8" s="52">
        <f t="shared" si="123"/>
        <v>77.166666666666615</v>
      </c>
      <c r="AJ8" s="52">
        <f t="shared" si="123"/>
        <v>78.333333333333286</v>
      </c>
      <c r="AK8" s="52">
        <f t="shared" si="123"/>
        <v>79.499999999999957</v>
      </c>
      <c r="AL8" s="52">
        <f t="shared" si="123"/>
        <v>80.666666666666629</v>
      </c>
      <c r="AM8" s="52">
        <f t="shared" si="123"/>
        <v>81.8333333333333</v>
      </c>
      <c r="AN8" s="52">
        <f t="shared" si="123"/>
        <v>82.999999999999972</v>
      </c>
      <c r="AO8" s="52">
        <f t="shared" si="123"/>
        <v>84.166666666666643</v>
      </c>
      <c r="AP8" s="52">
        <f t="shared" si="123"/>
        <v>85.333333333333314</v>
      </c>
      <c r="AQ8" s="52">
        <f t="shared" si="123"/>
        <v>86.499999999999986</v>
      </c>
      <c r="AR8" s="52">
        <f t="shared" si="123"/>
        <v>87.666666666666657</v>
      </c>
      <c r="AS8" s="52">
        <f t="shared" si="123"/>
        <v>88.833333333333329</v>
      </c>
      <c r="AT8" s="52">
        <f t="shared" si="15"/>
        <v>90</v>
      </c>
      <c r="AU8" s="52">
        <f t="shared" ref="AU8:DF8" si="124">IF(ISNONTEXT($Y8),AT8+$Y8,"")</f>
        <v>91.166666666666671</v>
      </c>
      <c r="AV8" s="52">
        <f t="shared" si="124"/>
        <v>92.333333333333343</v>
      </c>
      <c r="AW8" s="52">
        <f t="shared" si="124"/>
        <v>93.500000000000014</v>
      </c>
      <c r="AX8" s="52">
        <f t="shared" si="124"/>
        <v>94.666666666666686</v>
      </c>
      <c r="AY8" s="52">
        <f t="shared" si="124"/>
        <v>95.833333333333357</v>
      </c>
      <c r="AZ8" s="52">
        <f t="shared" si="124"/>
        <v>97.000000000000028</v>
      </c>
      <c r="BA8" s="52">
        <f t="shared" si="124"/>
        <v>98.1666666666667</v>
      </c>
      <c r="BB8" s="52">
        <f t="shared" si="124"/>
        <v>99.333333333333371</v>
      </c>
      <c r="BC8" s="52">
        <f t="shared" si="124"/>
        <v>100.50000000000004</v>
      </c>
      <c r="BD8" s="52">
        <f t="shared" si="124"/>
        <v>101.66666666666671</v>
      </c>
      <c r="BE8" s="52">
        <f t="shared" si="124"/>
        <v>102.83333333333339</v>
      </c>
      <c r="BF8" s="52">
        <f t="shared" si="124"/>
        <v>104.00000000000006</v>
      </c>
      <c r="BG8" s="52">
        <f t="shared" si="124"/>
        <v>105.16666666666673</v>
      </c>
      <c r="BH8" s="52">
        <f t="shared" si="124"/>
        <v>106.3333333333334</v>
      </c>
      <c r="BI8" s="52">
        <f t="shared" si="124"/>
        <v>107.50000000000007</v>
      </c>
      <c r="BJ8" s="52">
        <f t="shared" si="124"/>
        <v>108.66666666666674</v>
      </c>
      <c r="BK8" s="52">
        <f t="shared" si="124"/>
        <v>109.83333333333341</v>
      </c>
      <c r="BL8" s="52">
        <f t="shared" si="124"/>
        <v>111.00000000000009</v>
      </c>
      <c r="BM8" s="52">
        <f t="shared" si="124"/>
        <v>112.16666666666676</v>
      </c>
      <c r="BN8" s="52">
        <f t="shared" si="124"/>
        <v>113.33333333333343</v>
      </c>
      <c r="BO8" s="52">
        <f t="shared" si="124"/>
        <v>114.5000000000001</v>
      </c>
      <c r="BP8" s="52">
        <f t="shared" si="124"/>
        <v>115.66666666666677</v>
      </c>
      <c r="BQ8" s="52">
        <f t="shared" si="124"/>
        <v>116.83333333333344</v>
      </c>
      <c r="BR8" s="52">
        <f t="shared" si="124"/>
        <v>118.00000000000011</v>
      </c>
      <c r="BS8" s="52">
        <f t="shared" si="124"/>
        <v>119.16666666666679</v>
      </c>
      <c r="BT8" s="52">
        <f t="shared" si="124"/>
        <v>120.33333333333346</v>
      </c>
      <c r="BU8" s="52">
        <f t="shared" si="124"/>
        <v>121.50000000000013</v>
      </c>
      <c r="BV8" s="52">
        <f t="shared" si="124"/>
        <v>122.6666666666668</v>
      </c>
      <c r="BW8" s="52">
        <f t="shared" si="124"/>
        <v>123.83333333333347</v>
      </c>
      <c r="BX8" s="52">
        <f t="shared" si="124"/>
        <v>125.00000000000014</v>
      </c>
      <c r="BY8" s="52">
        <f t="shared" si="124"/>
        <v>126.16666666666681</v>
      </c>
      <c r="BZ8" s="52">
        <f t="shared" si="124"/>
        <v>127.33333333333348</v>
      </c>
      <c r="CA8" s="52">
        <f t="shared" si="124"/>
        <v>128.50000000000014</v>
      </c>
      <c r="CB8" s="52">
        <f t="shared" si="124"/>
        <v>129.6666666666668</v>
      </c>
      <c r="CC8" s="52">
        <f t="shared" si="124"/>
        <v>130.83333333333346</v>
      </c>
      <c r="CD8" s="52">
        <f t="shared" si="124"/>
        <v>132.00000000000011</v>
      </c>
      <c r="CE8" s="52">
        <f t="shared" si="124"/>
        <v>133.16666666666677</v>
      </c>
      <c r="CF8" s="52">
        <f t="shared" si="124"/>
        <v>134.33333333333343</v>
      </c>
      <c r="CG8" s="52">
        <f t="shared" si="124"/>
        <v>135.50000000000009</v>
      </c>
      <c r="CH8" s="52">
        <f t="shared" si="124"/>
        <v>136.66666666666674</v>
      </c>
      <c r="CI8" s="52">
        <f t="shared" si="124"/>
        <v>137.8333333333334</v>
      </c>
      <c r="CJ8" s="52">
        <f t="shared" si="124"/>
        <v>139.00000000000006</v>
      </c>
      <c r="CK8" s="52">
        <f t="shared" si="124"/>
        <v>140.16666666666671</v>
      </c>
      <c r="CL8" s="52">
        <f t="shared" si="124"/>
        <v>141.33333333333337</v>
      </c>
      <c r="CM8" s="52">
        <f t="shared" si="124"/>
        <v>142.50000000000003</v>
      </c>
      <c r="CN8" s="52">
        <f t="shared" si="124"/>
        <v>143.66666666666669</v>
      </c>
      <c r="CO8" s="52">
        <f t="shared" si="124"/>
        <v>144.83333333333334</v>
      </c>
      <c r="CP8" s="52">
        <f t="shared" si="124"/>
        <v>146</v>
      </c>
      <c r="CQ8" s="52">
        <f t="shared" si="124"/>
        <v>147.16666666666666</v>
      </c>
      <c r="CR8" s="52">
        <f t="shared" si="124"/>
        <v>148.33333333333331</v>
      </c>
      <c r="CS8" s="52">
        <f t="shared" si="124"/>
        <v>149.49999999999997</v>
      </c>
      <c r="CT8" s="52">
        <f t="shared" si="124"/>
        <v>150.66666666666663</v>
      </c>
      <c r="CU8" s="52">
        <f t="shared" si="124"/>
        <v>151.83333333333329</v>
      </c>
      <c r="CV8" s="52">
        <f t="shared" si="124"/>
        <v>152.99999999999994</v>
      </c>
      <c r="CW8" s="52">
        <f t="shared" si="124"/>
        <v>154.1666666666666</v>
      </c>
      <c r="CX8" s="52">
        <f t="shared" si="124"/>
        <v>155.33333333333326</v>
      </c>
      <c r="CY8" s="52">
        <f t="shared" si="124"/>
        <v>156.49999999999991</v>
      </c>
      <c r="CZ8" s="52">
        <f t="shared" si="124"/>
        <v>157.66666666666657</v>
      </c>
      <c r="DA8" s="52">
        <f t="shared" si="124"/>
        <v>158.83333333333323</v>
      </c>
      <c r="DB8" s="52">
        <f t="shared" si="124"/>
        <v>159.99999999999989</v>
      </c>
      <c r="DC8" s="52">
        <f t="shared" si="124"/>
        <v>161.16666666666654</v>
      </c>
      <c r="DD8" s="52">
        <f t="shared" si="124"/>
        <v>162.3333333333332</v>
      </c>
      <c r="DE8" s="52">
        <f t="shared" si="124"/>
        <v>163.49999999999986</v>
      </c>
      <c r="DF8" s="52">
        <f t="shared" si="124"/>
        <v>164.66666666666652</v>
      </c>
      <c r="DG8" s="52">
        <f t="shared" ref="DG8:DV8" si="125">IF(ISNONTEXT($Y8),DF8+$Y8,"")</f>
        <v>165.83333333333317</v>
      </c>
      <c r="DH8" s="52">
        <f t="shared" si="125"/>
        <v>166.99999999999983</v>
      </c>
      <c r="DI8" s="52">
        <f t="shared" si="125"/>
        <v>168.16666666666649</v>
      </c>
      <c r="DJ8" s="52">
        <f t="shared" si="125"/>
        <v>169.33333333333314</v>
      </c>
      <c r="DK8" s="52">
        <f t="shared" si="125"/>
        <v>170.4999999999998</v>
      </c>
      <c r="DL8" s="52">
        <f t="shared" si="125"/>
        <v>171.66666666666646</v>
      </c>
      <c r="DM8" s="52">
        <f t="shared" si="125"/>
        <v>172.83333333333312</v>
      </c>
      <c r="DN8" s="52">
        <f t="shared" si="125"/>
        <v>173.99999999999977</v>
      </c>
      <c r="DO8" s="52">
        <f t="shared" si="125"/>
        <v>175.16666666666643</v>
      </c>
      <c r="DP8" s="52">
        <f t="shared" si="125"/>
        <v>176.33333333333309</v>
      </c>
      <c r="DQ8" s="52">
        <f t="shared" si="125"/>
        <v>177.49999999999974</v>
      </c>
      <c r="DR8" s="52">
        <f t="shared" si="125"/>
        <v>178.6666666666664</v>
      </c>
      <c r="DS8" s="52">
        <f t="shared" si="125"/>
        <v>179.83333333333306</v>
      </c>
      <c r="DT8" s="52">
        <f t="shared" si="125"/>
        <v>180.99999999999972</v>
      </c>
      <c r="DU8" s="52">
        <f t="shared" si="125"/>
        <v>182.16666666666637</v>
      </c>
      <c r="DV8" s="52">
        <f t="shared" si="125"/>
        <v>183.33333333333303</v>
      </c>
      <c r="DW8" s="179">
        <f t="shared" si="18"/>
        <v>2.9527787043286623E-4</v>
      </c>
      <c r="DX8" s="179">
        <f t="shared" si="19"/>
        <v>3.5330194777683324E-4</v>
      </c>
      <c r="DY8" s="179">
        <f t="shared" si="20"/>
        <v>4.211052939333828E-4</v>
      </c>
      <c r="DZ8" s="179">
        <f t="shared" si="21"/>
        <v>4.9999413313860032E-4</v>
      </c>
      <c r="EA8" s="179">
        <f t="shared" si="22"/>
        <v>5.9138275125455184E-4</v>
      </c>
      <c r="EB8" s="179">
        <f t="shared" si="23"/>
        <v>6.9679004311425183E-4</v>
      </c>
      <c r="EC8" s="179">
        <f t="shared" si="24"/>
        <v>8.1783323733967625E-4</v>
      </c>
      <c r="ED8" s="179">
        <f t="shared" si="25"/>
        <v>9.5621844081404737E-4</v>
      </c>
      <c r="EE8" s="179">
        <f t="shared" si="26"/>
        <v>1.1137276732386897E-3</v>
      </c>
      <c r="EF8" s="179">
        <f t="shared" si="27"/>
        <v>1.2922021064330767E-3</v>
      </c>
      <c r="EG8" s="179">
        <f t="shared" si="28"/>
        <v>1.4935212843957839E-3</v>
      </c>
      <c r="EH8" s="179">
        <f t="shared" si="29"/>
        <v>1.7195781792750978E-3</v>
      </c>
      <c r="EI8" s="179">
        <f t="shared" si="30"/>
        <v>1.972250035315537E-3</v>
      </c>
      <c r="EJ8" s="179">
        <f t="shared" si="31"/>
        <v>2.253365066833591E-3</v>
      </c>
      <c r="EK8" s="179">
        <f t="shared" si="32"/>
        <v>2.5646652057980681E-3</v>
      </c>
      <c r="EL8" s="179">
        <f t="shared" si="33"/>
        <v>2.9077652372364207E-3</v>
      </c>
      <c r="EM8" s="179">
        <f t="shared" si="34"/>
        <v>3.2841088131450448E-3</v>
      </c>
      <c r="EN8" s="179">
        <f t="shared" si="35"/>
        <v>3.6949219936487942E-3</v>
      </c>
      <c r="EO8" s="179">
        <f t="shared" si="36"/>
        <v>4.1411651228068216E-3</v>
      </c>
      <c r="EP8" s="179">
        <f t="shared" si="37"/>
        <v>4.6234839999567496E-3</v>
      </c>
      <c r="EQ8" s="179">
        <f t="shared" si="38"/>
        <v>5.1421614495297209E-3</v>
      </c>
      <c r="ER8" s="179">
        <f t="shared" si="39"/>
        <v>5.6970705162106275E-3</v>
      </c>
      <c r="ES8" s="179">
        <f t="shared" si="40"/>
        <v>6.2876306114221202E-3</v>
      </c>
      <c r="ET8" s="179">
        <f t="shared" si="41"/>
        <v>6.912768004832536E-3</v>
      </c>
      <c r="EU8" s="179">
        <f t="shared" si="42"/>
        <v>7.5708820848893812E-3</v>
      </c>
      <c r="EV8" s="179">
        <f t="shared" si="43"/>
        <v>8.2598188000571702E-3</v>
      </c>
      <c r="EW8" s="179">
        <f t="shared" si="44"/>
        <v>8.9768526334418775E-3</v>
      </c>
      <c r="EX8" s="179">
        <f t="shared" si="45"/>
        <v>9.7186783552199903E-3</v>
      </c>
      <c r="EY8" s="179">
        <f t="shared" si="46"/>
        <v>1.048141363888167E-2</v>
      </c>
      <c r="EZ8" s="179">
        <f t="shared" si="47"/>
        <v>1.126061341978981E-2</v>
      </c>
      <c r="FA8" s="179">
        <f t="shared" si="48"/>
        <v>1.2051296621049989E-2</v>
      </c>
      <c r="FB8" s="179">
        <f t="shared" si="49"/>
        <v>1.2847985577380943E-2</v>
      </c>
      <c r="FC8" s="179">
        <f t="shared" si="50"/>
        <v>1.3644758159822057E-2</v>
      </c>
      <c r="FD8" s="179">
        <f t="shared" si="51"/>
        <v>1.443531225186309E-2</v>
      </c>
      <c r="FE8" s="179">
        <f t="shared" si="52"/>
        <v>1.5213041861725295E-2</v>
      </c>
      <c r="FF8" s="179">
        <f t="shared" si="53"/>
        <v>1.5971123788149123E-2</v>
      </c>
      <c r="FG8" s="179">
        <f t="shared" si="54"/>
        <v>1.6702613401094881E-2</v>
      </c>
      <c r="FH8" s="179">
        <f t="shared" si="55"/>
        <v>1.7400547767531985E-2</v>
      </c>
      <c r="FI8" s="179">
        <f t="shared" si="56"/>
        <v>1.8058054059069469E-2</v>
      </c>
      <c r="FJ8" s="179">
        <f t="shared" si="57"/>
        <v>1.8668460934874516E-2</v>
      </c>
      <c r="FK8" s="179">
        <f t="shared" si="58"/>
        <v>1.9225410411095597E-2</v>
      </c>
      <c r="FL8" s="179">
        <f t="shared" si="59"/>
        <v>1.9722967615925274E-2</v>
      </c>
      <c r="FM8" s="179">
        <f t="shared" si="60"/>
        <v>2.0155725794219915E-2</v>
      </c>
      <c r="FN8" s="179">
        <f t="shared" si="61"/>
        <v>2.0518903971215533E-2</v>
      </c>
      <c r="FO8" s="179">
        <f t="shared" si="62"/>
        <v>2.0808434812311198E-2</v>
      </c>
      <c r="FP8" s="179">
        <f t="shared" si="63"/>
        <v>2.1021040422960241E-2</v>
      </c>
      <c r="FQ8" s="179">
        <f t="shared" si="64"/>
        <v>2.115429411410466E-2</v>
      </c>
      <c r="FR8" s="179">
        <f t="shared" si="65"/>
        <v>2.1206666506011433E-2</v>
      </c>
      <c r="FS8" s="179">
        <f t="shared" si="66"/>
        <v>2.1177554745829285E-2</v>
      </c>
      <c r="FT8" s="179">
        <f t="shared" si="67"/>
        <v>2.1067294058416702E-2</v>
      </c>
      <c r="FU8" s="179">
        <f t="shared" si="68"/>
        <v>2.087715132099334E-2</v>
      </c>
      <c r="FV8" s="179">
        <f t="shared" si="69"/>
        <v>2.0609300833813345E-2</v>
      </c>
      <c r="FW8" s="179">
        <f t="shared" si="70"/>
        <v>2.0266782934779886E-2</v>
      </c>
      <c r="FX8" s="179">
        <f t="shared" si="71"/>
        <v>1.9853446559392755E-2</v>
      </c>
      <c r="FY8" s="179">
        <f t="shared" si="72"/>
        <v>1.937387726325606E-2</v>
      </c>
      <c r="FZ8" s="179">
        <f t="shared" si="73"/>
        <v>1.8833312588751178E-2</v>
      </c>
      <c r="GA8" s="179">
        <f t="shared" si="74"/>
        <v>1.823754695871142E-2</v>
      </c>
      <c r="GB8" s="179">
        <f t="shared" si="75"/>
        <v>1.7592828508916528E-2</v>
      </c>
      <c r="GC8" s="179">
        <f t="shared" si="76"/>
        <v>1.6905750421771011E-2</v>
      </c>
      <c r="GD8" s="179">
        <f t="shared" si="77"/>
        <v>1.6183139392563543E-2</v>
      </c>
      <c r="GE8" s="179">
        <f t="shared" si="78"/>
        <v>1.5431943847305929E-2</v>
      </c>
      <c r="GF8" s="179">
        <f t="shared" si="79"/>
        <v>1.4659124440457789E-2</v>
      </c>
      <c r="GG8" s="179">
        <f t="shared" si="80"/>
        <v>1.387154919782475E-2</v>
      </c>
      <c r="GH8" s="179">
        <f t="shared" si="81"/>
        <v>1.3075895443016653E-2</v>
      </c>
      <c r="GI8" s="179">
        <f t="shared" si="82"/>
        <v>1.2278560365541182E-2</v>
      </c>
      <c r="GJ8" s="179">
        <f t="shared" si="83"/>
        <v>1.1485581766867254E-2</v>
      </c>
      <c r="GK8" s="179">
        <f t="shared" si="84"/>
        <v>1.07025701705479E-2</v>
      </c>
      <c r="GL8" s="179">
        <f t="shared" si="85"/>
        <v>9.9346531170365852E-3</v>
      </c>
      <c r="GM8" s="179">
        <f t="shared" si="86"/>
        <v>9.1864320962616215E-3</v>
      </c>
      <c r="GN8" s="179">
        <f t="shared" si="87"/>
        <v>8.4619522137196774E-3</v>
      </c>
      <c r="GO8" s="179">
        <f t="shared" si="88"/>
        <v>7.7646843500140906E-3</v>
      </c>
      <c r="GP8" s="179">
        <f t="shared" si="89"/>
        <v>7.0975192690467537E-3</v>
      </c>
      <c r="GQ8" s="179">
        <f t="shared" si="90"/>
        <v>6.4627728642865844E-3</v>
      </c>
      <c r="GR8" s="179">
        <f t="shared" si="91"/>
        <v>5.8622015114791716E-3</v>
      </c>
      <c r="GS8" s="179">
        <f t="shared" si="92"/>
        <v>5.2970263235306587E-3</v>
      </c>
      <c r="GT8" s="179">
        <f t="shared" si="93"/>
        <v>4.7679649807164425E-3</v>
      </c>
      <c r="GU8" s="179">
        <f t="shared" si="94"/>
        <v>4.2752697364862305E-3</v>
      </c>
      <c r="GV8" s="179">
        <f t="shared" si="95"/>
        <v>3.8187701738338037E-3</v>
      </c>
      <c r="GW8" s="179">
        <f t="shared" si="96"/>
        <v>3.3979193058094165E-3</v>
      </c>
      <c r="GX8" s="179">
        <f t="shared" si="97"/>
        <v>3.0118416713685713E-3</v>
      </c>
      <c r="GY8" s="179">
        <f t="shared" si="98"/>
        <v>2.6593821685404169E-3</v>
      </c>
      <c r="GZ8" s="179">
        <f t="shared" si="99"/>
        <v>2.339154484429261E-3</v>
      </c>
      <c r="HA8" s="179">
        <f t="shared" si="100"/>
        <v>2.0495881191192472E-3</v>
      </c>
      <c r="HB8" s="179">
        <f t="shared" si="101"/>
        <v>1.7889731514366192E-3</v>
      </c>
      <c r="HC8" s="179">
        <f t="shared" si="102"/>
        <v>1.5555020523159973E-3</v>
      </c>
      <c r="HD8" s="179">
        <f t="shared" si="103"/>
        <v>1.3473080102980939E-3</v>
      </c>
      <c r="HE8" s="179">
        <f t="shared" si="104"/>
        <v>1.162499388212115E-3</v>
      </c>
      <c r="HF8" s="179">
        <f t="shared" si="105"/>
        <v>9.9919007592270243E-4</v>
      </c>
      <c r="HG8" s="179">
        <f t="shared" si="106"/>
        <v>8.5552563757836434E-4</v>
      </c>
      <c r="HH8" s="179">
        <f t="shared" si="107"/>
        <v>7.2970527041803322E-4</v>
      </c>
      <c r="HI8" s="179">
        <f t="shared" si="108"/>
        <v>6.1999969409440303E-4</v>
      </c>
      <c r="HJ8" s="179">
        <f t="shared" si="109"/>
        <v>5.2476517371428152E-4</v>
      </c>
      <c r="HK8" s="179">
        <f t="shared" si="110"/>
        <v>4.4245394619282883E-4</v>
      </c>
      <c r="HL8" s="179">
        <f t="shared" si="111"/>
        <v>3.7162136854393976E-4</v>
      </c>
      <c r="HM8" s="179">
        <f t="shared" si="112"/>
        <v>3.1093013940115312E-4</v>
      </c>
      <c r="HN8" s="179">
        <f t="shared" si="113"/>
        <v>2.5915196282428975E-4</v>
      </c>
      <c r="HO8" s="179">
        <f t="shared" si="114"/>
        <v>2.1516702804273228E-4</v>
      </c>
      <c r="HP8" s="179">
        <f t="shared" si="115"/>
        <v>1.7796167215233574E-4</v>
      </c>
      <c r="HQ8" s="179">
        <f t="shared" si="116"/>
        <v>1.4662457693982863E-4</v>
      </c>
      <c r="HR8" s="179">
        <f t="shared" si="8"/>
        <v>1.2034182796998883E-4</v>
      </c>
      <c r="HS8" s="179">
        <f t="shared" si="9"/>
        <v>9.8391135767662141E-5</v>
      </c>
    </row>
    <row r="9" spans="1:228" x14ac:dyDescent="0.25">
      <c r="A9" s="4">
        <v>6</v>
      </c>
      <c r="B9" s="124"/>
      <c r="C9" s="126">
        <v>40</v>
      </c>
      <c r="D9" s="131">
        <f t="shared" si="10"/>
        <v>40</v>
      </c>
      <c r="E9" s="103">
        <v>120</v>
      </c>
      <c r="F9" s="131">
        <f t="shared" si="11"/>
        <v>200</v>
      </c>
      <c r="G9" s="126">
        <v>200</v>
      </c>
      <c r="H9" s="123"/>
      <c r="I9" s="38">
        <f t="shared" si="0"/>
        <v>1</v>
      </c>
      <c r="J9" s="38">
        <f t="shared" si="1"/>
        <v>1</v>
      </c>
      <c r="K9" s="81">
        <f t="shared" si="12"/>
        <v>120</v>
      </c>
      <c r="L9" s="24" t="s">
        <v>2</v>
      </c>
      <c r="M9" s="61"/>
      <c r="N9" s="82">
        <f>IF(AND(D9&gt;0,E9&gt;0,F9&gt;0,NOT(ISBLANK(L9))),(F9-D9)*VLOOKUP(L9,VLookups!$A$2:$B$8,2,FALSE),"")</f>
        <v>53.994871491391791</v>
      </c>
      <c r="O9" s="83">
        <f t="shared" si="2"/>
        <v>2915.4461473719139</v>
      </c>
      <c r="P9" s="103">
        <v>150</v>
      </c>
      <c r="Q9" s="34">
        <f>IF(AND(P9&gt;0,E9&gt;0,N9&gt;0,NOT(ISBLANK(L9))),ABS(VLOOKUP($P$1,VLookups!$A$38:$B$39,2,FALSE)-_xlfn.NORM.DIST(P9,K9,N9,TRUE)),"")</f>
        <v>0.71076067976465174</v>
      </c>
      <c r="R9" s="102">
        <f>IF(AND($D9&gt;0,$E9&gt;0,$F9&gt;0,NOT(ISBLANK($L9))),_xlfn.NORM.INV(ABS(VLOOKUP($P$1,VLookups!$A$38:$B$39,2,FALSE)-R$3),$K9,$N9),"")</f>
        <v>50.802787908827327</v>
      </c>
      <c r="S9" s="101">
        <f>IF(AND($D9&gt;0,$E9&gt;0,$F9&gt;0,NOT(ISBLANK($L9))),_xlfn.NORM.INV(ABS(VLOOKUP($P$1,VLookups!$A$38:$B$39,2,FALSE)-S$3),$K9,$N9),"")</f>
        <v>189.19721209117267</v>
      </c>
      <c r="T9" s="102">
        <f>IF(AND($D9&gt;0,$E9&gt;0,$F9&gt;0,NOT(ISBLANK($L9))),_xlfn.NORM.INV(ABS(VLOOKUP($P$1,VLookups!$A$38:$B$39,2,FALSE)-T$3),$K9,$N9),"")</f>
        <v>175.96208767510478</v>
      </c>
      <c r="U9" s="101">
        <f>IF(AND($D9&gt;0,$E9&gt;0,$F9&gt;0,NOT(ISBLANK($L9))),_xlfn.NORM.INV(ABS(VLOOKUP($P$1,VLookups!$A$38:$B$39,2,FALSE)-U$3),$K9,$N9),"")</f>
        <v>165.44323035119618</v>
      </c>
      <c r="V9" s="102">
        <f>IF(AND($D9&gt;0,$E9&gt;0,$F9&gt;0,NOT(ISBLANK($L9))),_xlfn.NORM.INV(ABS(VLOOKUP($P$1,VLookups!$A$38:$B$39,2,FALSE)-V$3),$K9,$N9),"")</f>
        <v>156.41898738409839</v>
      </c>
      <c r="W9" s="101">
        <f>IF(AND($D9&gt;0,$E9&gt;0,$F9&gt;0,NOT(ISBLANK($L9))),_xlfn.NORM.INV(ABS(VLOOKUP($P$1,VLookups!$A$38:$B$39,2,FALSE)-W$3),$K9,$N9),"")</f>
        <v>148.31493829369063</v>
      </c>
      <c r="X9" s="5"/>
      <c r="Y9" s="178">
        <f t="shared" si="13"/>
        <v>2.6666666666666665</v>
      </c>
      <c r="Z9" s="52">
        <f t="shared" ref="Z9:AS9" si="126">IF(ISNONTEXT($Y9),AA9-$Y9,"")</f>
        <v>-13.333333333333329</v>
      </c>
      <c r="AA9" s="52">
        <f t="shared" si="126"/>
        <v>-10.666666666666663</v>
      </c>
      <c r="AB9" s="52">
        <f t="shared" si="126"/>
        <v>-7.9999999999999964</v>
      </c>
      <c r="AC9" s="52">
        <f t="shared" si="126"/>
        <v>-5.3333333333333304</v>
      </c>
      <c r="AD9" s="52">
        <f t="shared" si="126"/>
        <v>-2.6666666666666639</v>
      </c>
      <c r="AE9" s="52">
        <f t="shared" si="126"/>
        <v>2.6645352591003757E-15</v>
      </c>
      <c r="AF9" s="52">
        <f t="shared" si="126"/>
        <v>2.6666666666666692</v>
      </c>
      <c r="AG9" s="52">
        <f t="shared" si="126"/>
        <v>5.3333333333333357</v>
      </c>
      <c r="AH9" s="52">
        <f t="shared" si="126"/>
        <v>8.0000000000000018</v>
      </c>
      <c r="AI9" s="52">
        <f t="shared" si="126"/>
        <v>10.666666666666668</v>
      </c>
      <c r="AJ9" s="52">
        <f t="shared" si="126"/>
        <v>13.333333333333334</v>
      </c>
      <c r="AK9" s="52">
        <f t="shared" si="126"/>
        <v>16</v>
      </c>
      <c r="AL9" s="52">
        <f t="shared" si="126"/>
        <v>18.666666666666668</v>
      </c>
      <c r="AM9" s="52">
        <f t="shared" si="126"/>
        <v>21.333333333333336</v>
      </c>
      <c r="AN9" s="52">
        <f t="shared" si="126"/>
        <v>24.000000000000004</v>
      </c>
      <c r="AO9" s="52">
        <f t="shared" si="126"/>
        <v>26.666666666666671</v>
      </c>
      <c r="AP9" s="52">
        <f t="shared" si="126"/>
        <v>29.333333333333339</v>
      </c>
      <c r="AQ9" s="52">
        <f t="shared" si="126"/>
        <v>32.000000000000007</v>
      </c>
      <c r="AR9" s="52">
        <f t="shared" si="126"/>
        <v>34.666666666666671</v>
      </c>
      <c r="AS9" s="52">
        <f t="shared" si="126"/>
        <v>37.333333333333336</v>
      </c>
      <c r="AT9" s="52">
        <f t="shared" si="15"/>
        <v>40</v>
      </c>
      <c r="AU9" s="52">
        <f t="shared" ref="AU9:DF9" si="127">IF(ISNONTEXT($Y9),AT9+$Y9,"")</f>
        <v>42.666666666666664</v>
      </c>
      <c r="AV9" s="52">
        <f t="shared" si="127"/>
        <v>45.333333333333329</v>
      </c>
      <c r="AW9" s="52">
        <f t="shared" si="127"/>
        <v>47.999999999999993</v>
      </c>
      <c r="AX9" s="52">
        <f t="shared" si="127"/>
        <v>50.666666666666657</v>
      </c>
      <c r="AY9" s="52">
        <f t="shared" si="127"/>
        <v>53.333333333333321</v>
      </c>
      <c r="AZ9" s="52">
        <f t="shared" si="127"/>
        <v>55.999999999999986</v>
      </c>
      <c r="BA9" s="52">
        <f t="shared" si="127"/>
        <v>58.66666666666665</v>
      </c>
      <c r="BB9" s="52">
        <f t="shared" si="127"/>
        <v>61.333333333333314</v>
      </c>
      <c r="BC9" s="52">
        <f t="shared" si="127"/>
        <v>63.999999999999979</v>
      </c>
      <c r="BD9" s="52">
        <f t="shared" si="127"/>
        <v>66.666666666666643</v>
      </c>
      <c r="BE9" s="52">
        <f t="shared" si="127"/>
        <v>69.333333333333314</v>
      </c>
      <c r="BF9" s="52">
        <f t="shared" si="127"/>
        <v>71.999999999999986</v>
      </c>
      <c r="BG9" s="52">
        <f t="shared" si="127"/>
        <v>74.666666666666657</v>
      </c>
      <c r="BH9" s="52">
        <f t="shared" si="127"/>
        <v>77.333333333333329</v>
      </c>
      <c r="BI9" s="52">
        <f t="shared" si="127"/>
        <v>80</v>
      </c>
      <c r="BJ9" s="52">
        <f t="shared" si="127"/>
        <v>82.666666666666671</v>
      </c>
      <c r="BK9" s="52">
        <f t="shared" si="127"/>
        <v>85.333333333333343</v>
      </c>
      <c r="BL9" s="52">
        <f t="shared" si="127"/>
        <v>88.000000000000014</v>
      </c>
      <c r="BM9" s="52">
        <f t="shared" si="127"/>
        <v>90.666666666666686</v>
      </c>
      <c r="BN9" s="52">
        <f t="shared" si="127"/>
        <v>93.333333333333357</v>
      </c>
      <c r="BO9" s="52">
        <f t="shared" si="127"/>
        <v>96.000000000000028</v>
      </c>
      <c r="BP9" s="52">
        <f t="shared" si="127"/>
        <v>98.6666666666667</v>
      </c>
      <c r="BQ9" s="52">
        <f t="shared" si="127"/>
        <v>101.33333333333337</v>
      </c>
      <c r="BR9" s="52">
        <f t="shared" si="127"/>
        <v>104.00000000000004</v>
      </c>
      <c r="BS9" s="52">
        <f t="shared" si="127"/>
        <v>106.66666666666671</v>
      </c>
      <c r="BT9" s="52">
        <f t="shared" si="127"/>
        <v>109.33333333333339</v>
      </c>
      <c r="BU9" s="52">
        <f t="shared" si="127"/>
        <v>112.00000000000006</v>
      </c>
      <c r="BV9" s="52">
        <f t="shared" si="127"/>
        <v>114.66666666666673</v>
      </c>
      <c r="BW9" s="52">
        <f t="shared" si="127"/>
        <v>117.3333333333334</v>
      </c>
      <c r="BX9" s="52">
        <f t="shared" si="127"/>
        <v>120.00000000000007</v>
      </c>
      <c r="BY9" s="52">
        <f t="shared" si="127"/>
        <v>122.66666666666674</v>
      </c>
      <c r="BZ9" s="52">
        <f t="shared" si="127"/>
        <v>125.33333333333341</v>
      </c>
      <c r="CA9" s="52">
        <f t="shared" si="127"/>
        <v>128.00000000000009</v>
      </c>
      <c r="CB9" s="52">
        <f t="shared" si="127"/>
        <v>130.66666666666674</v>
      </c>
      <c r="CC9" s="52">
        <f t="shared" si="127"/>
        <v>133.3333333333334</v>
      </c>
      <c r="CD9" s="52">
        <f t="shared" si="127"/>
        <v>136.00000000000006</v>
      </c>
      <c r="CE9" s="52">
        <f t="shared" si="127"/>
        <v>138.66666666666671</v>
      </c>
      <c r="CF9" s="52">
        <f t="shared" si="127"/>
        <v>141.33333333333337</v>
      </c>
      <c r="CG9" s="52">
        <f t="shared" si="127"/>
        <v>144.00000000000003</v>
      </c>
      <c r="CH9" s="52">
        <f t="shared" si="127"/>
        <v>146.66666666666669</v>
      </c>
      <c r="CI9" s="52">
        <f t="shared" si="127"/>
        <v>149.33333333333334</v>
      </c>
      <c r="CJ9" s="52">
        <f t="shared" si="127"/>
        <v>152</v>
      </c>
      <c r="CK9" s="52">
        <f t="shared" si="127"/>
        <v>154.66666666666666</v>
      </c>
      <c r="CL9" s="52">
        <f t="shared" si="127"/>
        <v>157.33333333333331</v>
      </c>
      <c r="CM9" s="52">
        <f t="shared" si="127"/>
        <v>159.99999999999997</v>
      </c>
      <c r="CN9" s="52">
        <f t="shared" si="127"/>
        <v>162.66666666666663</v>
      </c>
      <c r="CO9" s="52">
        <f t="shared" si="127"/>
        <v>165.33333333333329</v>
      </c>
      <c r="CP9" s="52">
        <f t="shared" si="127"/>
        <v>167.99999999999994</v>
      </c>
      <c r="CQ9" s="52">
        <f t="shared" si="127"/>
        <v>170.6666666666666</v>
      </c>
      <c r="CR9" s="52">
        <f t="shared" si="127"/>
        <v>173.33333333333326</v>
      </c>
      <c r="CS9" s="52">
        <f t="shared" si="127"/>
        <v>175.99999999999991</v>
      </c>
      <c r="CT9" s="52">
        <f t="shared" si="127"/>
        <v>178.66666666666657</v>
      </c>
      <c r="CU9" s="52">
        <f t="shared" si="127"/>
        <v>181.33333333333323</v>
      </c>
      <c r="CV9" s="52">
        <f t="shared" si="127"/>
        <v>183.99999999999989</v>
      </c>
      <c r="CW9" s="52">
        <f t="shared" si="127"/>
        <v>186.66666666666654</v>
      </c>
      <c r="CX9" s="52">
        <f t="shared" si="127"/>
        <v>189.3333333333332</v>
      </c>
      <c r="CY9" s="52">
        <f t="shared" si="127"/>
        <v>191.99999999999986</v>
      </c>
      <c r="CZ9" s="52">
        <f t="shared" si="127"/>
        <v>194.66666666666652</v>
      </c>
      <c r="DA9" s="52">
        <f t="shared" si="127"/>
        <v>197.33333333333317</v>
      </c>
      <c r="DB9" s="52">
        <f t="shared" si="127"/>
        <v>199.99999999999983</v>
      </c>
      <c r="DC9" s="52">
        <f t="shared" si="127"/>
        <v>202.66666666666649</v>
      </c>
      <c r="DD9" s="52">
        <f t="shared" si="127"/>
        <v>205.33333333333314</v>
      </c>
      <c r="DE9" s="52">
        <f t="shared" si="127"/>
        <v>207.9999999999998</v>
      </c>
      <c r="DF9" s="52">
        <f t="shared" si="127"/>
        <v>210.66666666666646</v>
      </c>
      <c r="DG9" s="52">
        <f t="shared" ref="DG9:DV9" si="128">IF(ISNONTEXT($Y9),DF9+$Y9,"")</f>
        <v>213.33333333333312</v>
      </c>
      <c r="DH9" s="52">
        <f t="shared" si="128"/>
        <v>215.99999999999977</v>
      </c>
      <c r="DI9" s="52">
        <f t="shared" si="128"/>
        <v>218.66666666666643</v>
      </c>
      <c r="DJ9" s="52">
        <f t="shared" si="128"/>
        <v>221.33333333333309</v>
      </c>
      <c r="DK9" s="52">
        <f t="shared" si="128"/>
        <v>223.99999999999974</v>
      </c>
      <c r="DL9" s="52">
        <f t="shared" si="128"/>
        <v>226.6666666666664</v>
      </c>
      <c r="DM9" s="52">
        <f t="shared" si="128"/>
        <v>229.33333333333306</v>
      </c>
      <c r="DN9" s="52">
        <f t="shared" si="128"/>
        <v>231.99999999999972</v>
      </c>
      <c r="DO9" s="52">
        <f t="shared" si="128"/>
        <v>234.66666666666637</v>
      </c>
      <c r="DP9" s="52">
        <f t="shared" si="128"/>
        <v>237.33333333333303</v>
      </c>
      <c r="DQ9" s="52">
        <f t="shared" si="128"/>
        <v>239.99999999999969</v>
      </c>
      <c r="DR9" s="52">
        <f t="shared" si="128"/>
        <v>242.66666666666634</v>
      </c>
      <c r="DS9" s="52">
        <f t="shared" si="128"/>
        <v>245.333333333333</v>
      </c>
      <c r="DT9" s="52">
        <f t="shared" si="128"/>
        <v>247.99999999999966</v>
      </c>
      <c r="DU9" s="52">
        <f t="shared" si="128"/>
        <v>250.66666666666632</v>
      </c>
      <c r="DV9" s="52">
        <f t="shared" si="128"/>
        <v>253.33333333333297</v>
      </c>
      <c r="DW9" s="179">
        <f t="shared" si="18"/>
        <v>3.5029934327449026E-4</v>
      </c>
      <c r="DX9" s="179">
        <f t="shared" si="19"/>
        <v>3.9525229932852894E-4</v>
      </c>
      <c r="DY9" s="179">
        <f t="shared" si="20"/>
        <v>4.4488748859560526E-4</v>
      </c>
      <c r="DZ9" s="179">
        <f t="shared" si="21"/>
        <v>4.9953587721614419E-4</v>
      </c>
      <c r="EA9" s="179">
        <f t="shared" si="22"/>
        <v>5.5953065264557748E-4</v>
      </c>
      <c r="EB9" s="179">
        <f t="shared" si="23"/>
        <v>6.2520405620681359E-4</v>
      </c>
      <c r="EC9" s="179">
        <f t="shared" si="24"/>
        <v>6.968838435111274E-4</v>
      </c>
      <c r="ED9" s="179">
        <f t="shared" si="25"/>
        <v>7.748893828157309E-4</v>
      </c>
      <c r="EE9" s="179">
        <f t="shared" si="26"/>
        <v>8.5952740910151938E-4</v>
      </c>
      <c r="EF9" s="179">
        <f t="shared" si="27"/>
        <v>9.5108745990791263E-4</v>
      </c>
      <c r="EG9" s="179">
        <f t="shared" si="28"/>
        <v>1.0498370276251195E-3</v>
      </c>
      <c r="EH9" s="179">
        <f t="shared" si="29"/>
        <v>1.1560164718637665E-3</v>
      </c>
      <c r="EI9" s="179">
        <f t="shared" si="30"/>
        <v>1.2698337445203841E-3</v>
      </c>
      <c r="EJ9" s="179">
        <f t="shared" si="31"/>
        <v>1.3914589890360359E-3</v>
      </c>
      <c r="EK9" s="179">
        <f t="shared" si="32"/>
        <v>1.5210190838876247E-3</v>
      </c>
      <c r="EL9" s="179">
        <f t="shared" si="33"/>
        <v>1.6585922083265628E-3</v>
      </c>
      <c r="EM9" s="179">
        <f t="shared" si="34"/>
        <v>1.8042025155479912E-3</v>
      </c>
      <c r="EN9" s="179">
        <f t="shared" si="35"/>
        <v>1.9578150045933677E-3</v>
      </c>
      <c r="EO9" s="179">
        <f t="shared" si="36"/>
        <v>2.1193306871208142E-3</v>
      </c>
      <c r="EP9" s="179">
        <f t="shared" si="37"/>
        <v>2.288582148493006E-3</v>
      </c>
      <c r="EQ9" s="179">
        <f t="shared" si="38"/>
        <v>2.4653296042208305E-3</v>
      </c>
      <c r="ER9" s="179">
        <f t="shared" si="39"/>
        <v>2.6492575524774409E-3</v>
      </c>
      <c r="ES9" s="179">
        <f t="shared" si="40"/>
        <v>2.8399721210089508E-3</v>
      </c>
      <c r="ET9" s="179">
        <f t="shared" si="41"/>
        <v>3.0369992022020501E-3</v>
      </c>
      <c r="EU9" s="179">
        <f t="shared" si="42"/>
        <v>3.2397834632580985E-3</v>
      </c>
      <c r="EV9" s="179">
        <f t="shared" si="43"/>
        <v>3.4476883093522924E-3</v>
      </c>
      <c r="EW9" s="179">
        <f t="shared" si="44"/>
        <v>3.6599968663654143E-3</v>
      </c>
      <c r="EX9" s="179">
        <f t="shared" si="45"/>
        <v>3.8759140363634533E-3</v>
      </c>
      <c r="EY9" s="179">
        <f t="shared" si="46"/>
        <v>4.0945696636259347E-3</v>
      </c>
      <c r="EZ9" s="179">
        <f t="shared" si="47"/>
        <v>4.3150228319060232E-3</v>
      </c>
      <c r="FA9" s="179">
        <f t="shared" si="48"/>
        <v>4.53626729502094E-3</v>
      </c>
      <c r="FB9" s="179">
        <f t="shared" si="49"/>
        <v>4.7572380231501437E-3</v>
      </c>
      <c r="FC9" s="179">
        <f t="shared" si="50"/>
        <v>4.9768188267392006E-3</v>
      </c>
      <c r="FD9" s="179">
        <f t="shared" si="51"/>
        <v>5.1938509990876172E-3</v>
      </c>
      <c r="FE9" s="179">
        <f t="shared" si="52"/>
        <v>5.4071428979884208E-3</v>
      </c>
      <c r="FF9" s="179">
        <f t="shared" si="53"/>
        <v>5.6154803666554056E-3</v>
      </c>
      <c r="FG9" s="179">
        <f t="shared" si="54"/>
        <v>5.8176378750988671E-3</v>
      </c>
      <c r="FH9" s="179">
        <f t="shared" si="55"/>
        <v>6.0123902455658084E-3</v>
      </c>
      <c r="FI9" s="179">
        <f t="shared" si="56"/>
        <v>6.1985248101026754E-3</v>
      </c>
      <c r="FJ9" s="179">
        <f t="shared" si="57"/>
        <v>6.3748538351532779E-3</v>
      </c>
      <c r="FK9" s="179">
        <f t="shared" si="58"/>
        <v>6.540227037754324E-3</v>
      </c>
      <c r="FL9" s="179">
        <f t="shared" si="59"/>
        <v>6.6935440106630729E-3</v>
      </c>
      <c r="FM9" s="179">
        <f t="shared" si="60"/>
        <v>6.8337663699069365E-3</v>
      </c>
      <c r="FN9" s="179">
        <f t="shared" si="61"/>
        <v>6.9599294379690509E-3</v>
      </c>
      <c r="FO9" s="179">
        <f t="shared" si="62"/>
        <v>7.0711532792199563E-3</v>
      </c>
      <c r="FP9" s="179">
        <f t="shared" si="63"/>
        <v>7.1666529112888039E-3</v>
      </c>
      <c r="FQ9" s="179">
        <f t="shared" si="64"/>
        <v>7.2457475267630484E-3</v>
      </c>
      <c r="FR9" s="179">
        <f t="shared" si="65"/>
        <v>7.3078685737482793E-3</v>
      </c>
      <c r="FS9" s="179">
        <f t="shared" si="66"/>
        <v>7.3525665611570493E-3</v>
      </c>
      <c r="FT9" s="179">
        <f t="shared" si="67"/>
        <v>7.3795164747922654E-3</v>
      </c>
      <c r="FU9" s="179">
        <f t="shared" si="68"/>
        <v>7.3885217129377673E-3</v>
      </c>
      <c r="FV9" s="179">
        <f t="shared" si="69"/>
        <v>7.3795164747922637E-3</v>
      </c>
      <c r="FW9" s="179">
        <f t="shared" si="70"/>
        <v>7.3525665611570467E-3</v>
      </c>
      <c r="FX9" s="179">
        <f t="shared" si="71"/>
        <v>7.3078685737482767E-3</v>
      </c>
      <c r="FY9" s="179">
        <f t="shared" si="72"/>
        <v>7.2457475267630441E-3</v>
      </c>
      <c r="FZ9" s="179">
        <f t="shared" si="73"/>
        <v>7.1666529112887995E-3</v>
      </c>
      <c r="GA9" s="179">
        <f t="shared" si="74"/>
        <v>7.071153279219952E-3</v>
      </c>
      <c r="GB9" s="179">
        <f t="shared" si="75"/>
        <v>6.9599294379690466E-3</v>
      </c>
      <c r="GC9" s="179">
        <f t="shared" si="76"/>
        <v>6.8337663699069321E-3</v>
      </c>
      <c r="GD9" s="179">
        <f t="shared" si="77"/>
        <v>6.6935440106630703E-3</v>
      </c>
      <c r="GE9" s="179">
        <f t="shared" si="78"/>
        <v>6.5402270377543205E-3</v>
      </c>
      <c r="GF9" s="179">
        <f t="shared" si="79"/>
        <v>6.3748538351532762E-3</v>
      </c>
      <c r="GG9" s="179">
        <f t="shared" si="80"/>
        <v>6.1985248101026746E-3</v>
      </c>
      <c r="GH9" s="179">
        <f t="shared" si="81"/>
        <v>6.0123902455658084E-3</v>
      </c>
      <c r="GI9" s="179">
        <f t="shared" si="82"/>
        <v>5.8176378750988689E-3</v>
      </c>
      <c r="GJ9" s="179">
        <f t="shared" si="83"/>
        <v>5.6154803666554091E-3</v>
      </c>
      <c r="GK9" s="179">
        <f t="shared" si="84"/>
        <v>5.4071428979884234E-3</v>
      </c>
      <c r="GL9" s="179">
        <f t="shared" si="85"/>
        <v>5.1938509990876215E-3</v>
      </c>
      <c r="GM9" s="179">
        <f t="shared" si="86"/>
        <v>4.9768188267392058E-3</v>
      </c>
      <c r="GN9" s="179">
        <f t="shared" si="87"/>
        <v>4.7572380231501515E-3</v>
      </c>
      <c r="GO9" s="179">
        <f t="shared" si="88"/>
        <v>4.5362672950209487E-3</v>
      </c>
      <c r="GP9" s="179">
        <f t="shared" si="89"/>
        <v>4.315022831906031E-3</v>
      </c>
      <c r="GQ9" s="179">
        <f t="shared" si="90"/>
        <v>4.0945696636259443E-3</v>
      </c>
      <c r="GR9" s="179">
        <f t="shared" si="91"/>
        <v>3.8759140363634629E-3</v>
      </c>
      <c r="GS9" s="179">
        <f t="shared" si="92"/>
        <v>3.6599968663654238E-3</v>
      </c>
      <c r="GT9" s="179">
        <f t="shared" si="93"/>
        <v>3.4476883093523033E-3</v>
      </c>
      <c r="GU9" s="179">
        <f t="shared" si="94"/>
        <v>3.2397834632581098E-3</v>
      </c>
      <c r="GV9" s="179">
        <f t="shared" si="95"/>
        <v>3.0369992022020601E-3</v>
      </c>
      <c r="GW9" s="179">
        <f t="shared" si="96"/>
        <v>2.8399721210089625E-3</v>
      </c>
      <c r="GX9" s="179">
        <f t="shared" si="97"/>
        <v>2.6492575524774539E-3</v>
      </c>
      <c r="GY9" s="179">
        <f t="shared" si="98"/>
        <v>2.4653296042208422E-3</v>
      </c>
      <c r="GZ9" s="179">
        <f t="shared" si="99"/>
        <v>2.288582148493016E-3</v>
      </c>
      <c r="HA9" s="179">
        <f t="shared" si="100"/>
        <v>2.1193306871208255E-3</v>
      </c>
      <c r="HB9" s="179">
        <f t="shared" si="101"/>
        <v>1.9578150045933794E-3</v>
      </c>
      <c r="HC9" s="179">
        <f t="shared" si="102"/>
        <v>1.8042025155480029E-3</v>
      </c>
      <c r="HD9" s="179">
        <f t="shared" si="103"/>
        <v>1.6585922083265734E-3</v>
      </c>
      <c r="HE9" s="179">
        <f t="shared" si="104"/>
        <v>1.5210190838876362E-3</v>
      </c>
      <c r="HF9" s="179">
        <f t="shared" si="105"/>
        <v>1.3914589890360461E-3</v>
      </c>
      <c r="HG9" s="179">
        <f t="shared" si="106"/>
        <v>1.2698337445203945E-3</v>
      </c>
      <c r="HH9" s="179">
        <f t="shared" si="107"/>
        <v>1.1560164718637767E-3</v>
      </c>
      <c r="HI9" s="179">
        <f t="shared" si="108"/>
        <v>1.0498370276251295E-3</v>
      </c>
      <c r="HJ9" s="179">
        <f t="shared" si="109"/>
        <v>9.5108745990792195E-4</v>
      </c>
      <c r="HK9" s="179">
        <f t="shared" si="110"/>
        <v>8.5952740910152827E-4</v>
      </c>
      <c r="HL9" s="179">
        <f t="shared" si="111"/>
        <v>7.7488938281573957E-4</v>
      </c>
      <c r="HM9" s="179">
        <f t="shared" si="112"/>
        <v>6.9688384351113543E-4</v>
      </c>
      <c r="HN9" s="179">
        <f t="shared" si="113"/>
        <v>6.2520405620682172E-4</v>
      </c>
      <c r="HO9" s="179">
        <f t="shared" si="114"/>
        <v>5.5953065264558496E-4</v>
      </c>
      <c r="HP9" s="179">
        <f t="shared" si="115"/>
        <v>4.9953587721615123E-4</v>
      </c>
      <c r="HQ9" s="179">
        <f t="shared" si="116"/>
        <v>4.4488748859561187E-4</v>
      </c>
      <c r="HR9" s="179">
        <f t="shared" si="8"/>
        <v>3.9525229932853523E-4</v>
      </c>
      <c r="HS9" s="179">
        <f t="shared" si="9"/>
        <v>3.5029934327449579E-4</v>
      </c>
    </row>
    <row r="10" spans="1:228" x14ac:dyDescent="0.25">
      <c r="A10" s="4">
        <v>7</v>
      </c>
      <c r="B10" s="124"/>
      <c r="C10" s="126">
        <v>80</v>
      </c>
      <c r="D10" s="131">
        <f t="shared" si="10"/>
        <v>80</v>
      </c>
      <c r="E10" s="103">
        <v>120</v>
      </c>
      <c r="F10" s="131">
        <f t="shared" si="11"/>
        <v>210</v>
      </c>
      <c r="G10" s="126"/>
      <c r="H10" s="123">
        <v>0.75</v>
      </c>
      <c r="I10" s="38">
        <f t="shared" si="0"/>
        <v>1</v>
      </c>
      <c r="J10" s="38">
        <f t="shared" si="1"/>
        <v>0.44444444444444442</v>
      </c>
      <c r="K10" s="81">
        <f t="shared" si="12"/>
        <v>128.33333333333334</v>
      </c>
      <c r="L10" s="24" t="s">
        <v>15</v>
      </c>
      <c r="M10" s="61"/>
      <c r="N10" s="82">
        <f>IF(AND(D10&gt;0,E10&gt;0,F10&gt;0,NOT(ISBLANK(L10))),(F10-D10)*VLOOKUP(L10,VLookups!$A$2:$B$8,2,FALSE),"")</f>
        <v>52.806249630133742</v>
      </c>
      <c r="O10" s="83">
        <f t="shared" si="2"/>
        <v>2788.5</v>
      </c>
      <c r="P10" s="103">
        <v>150</v>
      </c>
      <c r="Q10" s="34">
        <f>IF(AND(P10&gt;0,E10&gt;0,N10&gt;0,NOT(ISBLANK(L10))),ABS(VLOOKUP($P$1,VLookups!$A$38:$B$39,2,FALSE)-_xlfn.NORM.DIST(P10,K10,N10,TRUE)),"")</f>
        <v>0.65920887661136762</v>
      </c>
      <c r="R10" s="102">
        <f>IF(AND($D10&gt;0,$E10&gt;0,$F10&gt;0,NOT(ISBLANK($L10))),_xlfn.NORM.INV(ABS(VLOOKUP($P$1,VLookups!$A$38:$B$39,2,FALSE)-R$3),$K10,$N10),"")</f>
        <v>60.659401449296453</v>
      </c>
      <c r="S10" s="101">
        <f>IF(AND($D10&gt;0,$E10&gt;0,$F10&gt;0,NOT(ISBLANK($L10))),_xlfn.NORM.INV(ABS(VLOOKUP($P$1,VLookups!$A$38:$B$39,2,FALSE)-S$3),$K10,$N10),"")</f>
        <v>196.00726521737022</v>
      </c>
      <c r="T10" s="102">
        <f>IF(AND($D10&gt;0,$E10&gt;0,$F10&gt;0,NOT(ISBLANK($L10))),_xlfn.NORM.INV(ABS(VLOOKUP($P$1,VLookups!$A$38:$B$39,2,FALSE)-T$3),$K10,$N10),"")</f>
        <v>183.06349362394803</v>
      </c>
      <c r="U10" s="101">
        <f>IF(AND($D10&gt;0,$E10&gt;0,$F10&gt;0,NOT(ISBLANK($L10))),_xlfn.NORM.INV(ABS(VLOOKUP($P$1,VLookups!$A$38:$B$39,2,FALSE)-U$3),$K10,$N10),"")</f>
        <v>172.77619428740576</v>
      </c>
      <c r="V10" s="102">
        <f>IF(AND($D10&gt;0,$E10&gt;0,$F10&gt;0,NOT(ISBLANK($L10))),_xlfn.NORM.INV(ABS(VLOOKUP($P$1,VLookups!$A$38:$B$39,2,FALSE)-V$3),$K10,$N10),"")</f>
        <v>163.9506074551542</v>
      </c>
      <c r="W10" s="101">
        <f>IF(AND($D10&gt;0,$E10&gt;0,$F10&gt;0,NOT(ISBLANK($L10))),_xlfn.NORM.INV(ABS(VLOOKUP($P$1,VLookups!$A$38:$B$39,2,FALSE)-W$3),$K10,$N10),"")</f>
        <v>156.02495771356428</v>
      </c>
      <c r="X10" s="5"/>
      <c r="Y10" s="178">
        <f t="shared" si="13"/>
        <v>2.1666666666666665</v>
      </c>
      <c r="Z10" s="52">
        <f t="shared" ref="Z10:AS10" si="129">IF(ISNONTEXT($Y10),AA10-$Y10,"")</f>
        <v>36.666666666666664</v>
      </c>
      <c r="AA10" s="52">
        <f t="shared" si="129"/>
        <v>38.833333333333329</v>
      </c>
      <c r="AB10" s="52">
        <f t="shared" si="129"/>
        <v>40.999999999999993</v>
      </c>
      <c r="AC10" s="52">
        <f t="shared" si="129"/>
        <v>43.166666666666657</v>
      </c>
      <c r="AD10" s="52">
        <f t="shared" si="129"/>
        <v>45.333333333333321</v>
      </c>
      <c r="AE10" s="52">
        <f t="shared" si="129"/>
        <v>47.499999999999986</v>
      </c>
      <c r="AF10" s="52">
        <f t="shared" si="129"/>
        <v>49.66666666666665</v>
      </c>
      <c r="AG10" s="52">
        <f t="shared" si="129"/>
        <v>51.833333333333314</v>
      </c>
      <c r="AH10" s="52">
        <f t="shared" si="129"/>
        <v>53.999999999999979</v>
      </c>
      <c r="AI10" s="52">
        <f t="shared" si="129"/>
        <v>56.166666666666643</v>
      </c>
      <c r="AJ10" s="52">
        <f t="shared" si="129"/>
        <v>58.333333333333307</v>
      </c>
      <c r="AK10" s="52">
        <f t="shared" si="129"/>
        <v>60.499999999999972</v>
      </c>
      <c r="AL10" s="52">
        <f t="shared" si="129"/>
        <v>62.666666666666636</v>
      </c>
      <c r="AM10" s="52">
        <f t="shared" si="129"/>
        <v>64.8333333333333</v>
      </c>
      <c r="AN10" s="52">
        <f t="shared" si="129"/>
        <v>66.999999999999972</v>
      </c>
      <c r="AO10" s="52">
        <f t="shared" si="129"/>
        <v>69.166666666666643</v>
      </c>
      <c r="AP10" s="52">
        <f t="shared" si="129"/>
        <v>71.333333333333314</v>
      </c>
      <c r="AQ10" s="52">
        <f t="shared" si="129"/>
        <v>73.499999999999986</v>
      </c>
      <c r="AR10" s="52">
        <f t="shared" si="129"/>
        <v>75.666666666666657</v>
      </c>
      <c r="AS10" s="52">
        <f t="shared" si="129"/>
        <v>77.833333333333329</v>
      </c>
      <c r="AT10" s="52">
        <f t="shared" si="15"/>
        <v>80</v>
      </c>
      <c r="AU10" s="52">
        <f t="shared" ref="AU10:DF10" si="130">IF(ISNONTEXT($Y10),AT10+$Y10,"")</f>
        <v>82.166666666666671</v>
      </c>
      <c r="AV10" s="52">
        <f t="shared" si="130"/>
        <v>84.333333333333343</v>
      </c>
      <c r="AW10" s="52">
        <f t="shared" si="130"/>
        <v>86.500000000000014</v>
      </c>
      <c r="AX10" s="52">
        <f t="shared" si="130"/>
        <v>88.666666666666686</v>
      </c>
      <c r="AY10" s="52">
        <f t="shared" si="130"/>
        <v>90.833333333333357</v>
      </c>
      <c r="AZ10" s="52">
        <f t="shared" si="130"/>
        <v>93.000000000000028</v>
      </c>
      <c r="BA10" s="52">
        <f t="shared" si="130"/>
        <v>95.1666666666667</v>
      </c>
      <c r="BB10" s="52">
        <f t="shared" si="130"/>
        <v>97.333333333333371</v>
      </c>
      <c r="BC10" s="52">
        <f t="shared" si="130"/>
        <v>99.500000000000043</v>
      </c>
      <c r="BD10" s="52">
        <f t="shared" si="130"/>
        <v>101.66666666666671</v>
      </c>
      <c r="BE10" s="52">
        <f t="shared" si="130"/>
        <v>103.83333333333339</v>
      </c>
      <c r="BF10" s="52">
        <f t="shared" si="130"/>
        <v>106.00000000000006</v>
      </c>
      <c r="BG10" s="52">
        <f t="shared" si="130"/>
        <v>108.16666666666673</v>
      </c>
      <c r="BH10" s="52">
        <f t="shared" si="130"/>
        <v>110.3333333333334</v>
      </c>
      <c r="BI10" s="52">
        <f t="shared" si="130"/>
        <v>112.50000000000007</v>
      </c>
      <c r="BJ10" s="52">
        <f t="shared" si="130"/>
        <v>114.66666666666674</v>
      </c>
      <c r="BK10" s="52">
        <f t="shared" si="130"/>
        <v>116.83333333333341</v>
      </c>
      <c r="BL10" s="52">
        <f t="shared" si="130"/>
        <v>119.00000000000009</v>
      </c>
      <c r="BM10" s="52">
        <f t="shared" si="130"/>
        <v>121.16666666666676</v>
      </c>
      <c r="BN10" s="52">
        <f t="shared" si="130"/>
        <v>123.33333333333343</v>
      </c>
      <c r="BO10" s="52">
        <f t="shared" si="130"/>
        <v>125.5000000000001</v>
      </c>
      <c r="BP10" s="52">
        <f t="shared" si="130"/>
        <v>127.66666666666677</v>
      </c>
      <c r="BQ10" s="52">
        <f t="shared" si="130"/>
        <v>129.83333333333343</v>
      </c>
      <c r="BR10" s="52">
        <f t="shared" si="130"/>
        <v>132.00000000000009</v>
      </c>
      <c r="BS10" s="52">
        <f t="shared" si="130"/>
        <v>134.16666666666674</v>
      </c>
      <c r="BT10" s="52">
        <f t="shared" si="130"/>
        <v>136.3333333333334</v>
      </c>
      <c r="BU10" s="52">
        <f t="shared" si="130"/>
        <v>138.50000000000006</v>
      </c>
      <c r="BV10" s="52">
        <f t="shared" si="130"/>
        <v>140.66666666666671</v>
      </c>
      <c r="BW10" s="52">
        <f t="shared" si="130"/>
        <v>142.83333333333337</v>
      </c>
      <c r="BX10" s="52">
        <f t="shared" si="130"/>
        <v>145.00000000000003</v>
      </c>
      <c r="BY10" s="52">
        <f t="shared" si="130"/>
        <v>147.16666666666669</v>
      </c>
      <c r="BZ10" s="52">
        <f t="shared" si="130"/>
        <v>149.33333333333334</v>
      </c>
      <c r="CA10" s="52">
        <f t="shared" si="130"/>
        <v>151.5</v>
      </c>
      <c r="CB10" s="52">
        <f t="shared" si="130"/>
        <v>153.66666666666666</v>
      </c>
      <c r="CC10" s="52">
        <f t="shared" si="130"/>
        <v>155.83333333333331</v>
      </c>
      <c r="CD10" s="52">
        <f t="shared" si="130"/>
        <v>157.99999999999997</v>
      </c>
      <c r="CE10" s="52">
        <f t="shared" si="130"/>
        <v>160.16666666666663</v>
      </c>
      <c r="CF10" s="52">
        <f t="shared" si="130"/>
        <v>162.33333333333329</v>
      </c>
      <c r="CG10" s="52">
        <f t="shared" si="130"/>
        <v>164.49999999999994</v>
      </c>
      <c r="CH10" s="52">
        <f t="shared" si="130"/>
        <v>166.6666666666666</v>
      </c>
      <c r="CI10" s="52">
        <f t="shared" si="130"/>
        <v>168.83333333333326</v>
      </c>
      <c r="CJ10" s="52">
        <f t="shared" si="130"/>
        <v>170.99999999999991</v>
      </c>
      <c r="CK10" s="52">
        <f t="shared" si="130"/>
        <v>173.16666666666657</v>
      </c>
      <c r="CL10" s="52">
        <f t="shared" si="130"/>
        <v>175.33333333333323</v>
      </c>
      <c r="CM10" s="52">
        <f t="shared" si="130"/>
        <v>177.49999999999989</v>
      </c>
      <c r="CN10" s="52">
        <f t="shared" si="130"/>
        <v>179.66666666666654</v>
      </c>
      <c r="CO10" s="52">
        <f t="shared" si="130"/>
        <v>181.8333333333332</v>
      </c>
      <c r="CP10" s="52">
        <f t="shared" si="130"/>
        <v>183.99999999999986</v>
      </c>
      <c r="CQ10" s="52">
        <f t="shared" si="130"/>
        <v>186.16666666666652</v>
      </c>
      <c r="CR10" s="52">
        <f t="shared" si="130"/>
        <v>188.33333333333317</v>
      </c>
      <c r="CS10" s="52">
        <f t="shared" si="130"/>
        <v>190.49999999999983</v>
      </c>
      <c r="CT10" s="52">
        <f t="shared" si="130"/>
        <v>192.66666666666649</v>
      </c>
      <c r="CU10" s="52">
        <f t="shared" si="130"/>
        <v>194.83333333333314</v>
      </c>
      <c r="CV10" s="52">
        <f t="shared" si="130"/>
        <v>196.9999999999998</v>
      </c>
      <c r="CW10" s="52">
        <f t="shared" si="130"/>
        <v>199.16666666666646</v>
      </c>
      <c r="CX10" s="52">
        <f t="shared" si="130"/>
        <v>201.33333333333312</v>
      </c>
      <c r="CY10" s="52">
        <f t="shared" si="130"/>
        <v>203.49999999999977</v>
      </c>
      <c r="CZ10" s="52">
        <f t="shared" si="130"/>
        <v>205.66666666666643</v>
      </c>
      <c r="DA10" s="52">
        <f t="shared" si="130"/>
        <v>207.83333333333309</v>
      </c>
      <c r="DB10" s="52">
        <f t="shared" si="130"/>
        <v>209.99999999999974</v>
      </c>
      <c r="DC10" s="52">
        <f t="shared" si="130"/>
        <v>212.1666666666664</v>
      </c>
      <c r="DD10" s="52">
        <f t="shared" si="130"/>
        <v>214.33333333333306</v>
      </c>
      <c r="DE10" s="52">
        <f t="shared" si="130"/>
        <v>216.49999999999972</v>
      </c>
      <c r="DF10" s="52">
        <f t="shared" si="130"/>
        <v>218.66666666666637</v>
      </c>
      <c r="DG10" s="52">
        <f t="shared" ref="DG10:DV10" si="131">IF(ISNONTEXT($Y10),DF10+$Y10,"")</f>
        <v>220.83333333333303</v>
      </c>
      <c r="DH10" s="52">
        <f t="shared" si="131"/>
        <v>222.99999999999969</v>
      </c>
      <c r="DI10" s="52">
        <f t="shared" si="131"/>
        <v>225.16666666666634</v>
      </c>
      <c r="DJ10" s="52">
        <f t="shared" si="131"/>
        <v>227.333333333333</v>
      </c>
      <c r="DK10" s="52">
        <f t="shared" si="131"/>
        <v>229.49999999999966</v>
      </c>
      <c r="DL10" s="52">
        <f t="shared" si="131"/>
        <v>231.66666666666632</v>
      </c>
      <c r="DM10" s="52">
        <f t="shared" si="131"/>
        <v>233.83333333333297</v>
      </c>
      <c r="DN10" s="52">
        <f t="shared" si="131"/>
        <v>235.99999999999963</v>
      </c>
      <c r="DO10" s="52">
        <f t="shared" si="131"/>
        <v>238.16666666666629</v>
      </c>
      <c r="DP10" s="52">
        <f t="shared" si="131"/>
        <v>240.33333333333294</v>
      </c>
      <c r="DQ10" s="52">
        <f t="shared" si="131"/>
        <v>242.4999999999996</v>
      </c>
      <c r="DR10" s="52">
        <f t="shared" si="131"/>
        <v>244.66666666666626</v>
      </c>
      <c r="DS10" s="52">
        <f t="shared" si="131"/>
        <v>246.83333333333292</v>
      </c>
      <c r="DT10" s="52">
        <f t="shared" si="131"/>
        <v>248.99999999999957</v>
      </c>
      <c r="DU10" s="52">
        <f t="shared" si="131"/>
        <v>251.16666666666623</v>
      </c>
      <c r="DV10" s="52">
        <f t="shared" si="131"/>
        <v>253.33333333333289</v>
      </c>
      <c r="DW10" s="179">
        <f t="shared" si="18"/>
        <v>1.6744805518313617E-3</v>
      </c>
      <c r="DX10" s="179">
        <f t="shared" si="19"/>
        <v>1.7965826259579234E-3</v>
      </c>
      <c r="DY10" s="179">
        <f t="shared" si="20"/>
        <v>1.9243459388032906E-3</v>
      </c>
      <c r="DZ10" s="179">
        <f t="shared" si="21"/>
        <v>2.057727986513218E-3</v>
      </c>
      <c r="EA10" s="179">
        <f t="shared" si="22"/>
        <v>2.1966539490067723E-3</v>
      </c>
      <c r="EB10" s="179">
        <f t="shared" si="23"/>
        <v>2.3410149717812954E-3</v>
      </c>
      <c r="EC10" s="179">
        <f t="shared" si="24"/>
        <v>2.4906666259685104E-3</v>
      </c>
      <c r="ED10" s="179">
        <f t="shared" si="25"/>
        <v>2.6454275747104599E-3</v>
      </c>
      <c r="EE10" s="179">
        <f t="shared" si="26"/>
        <v>2.805078473285743E-3</v>
      </c>
      <c r="EF10" s="179">
        <f t="shared" si="27"/>
        <v>2.9693611293558843E-3</v>
      </c>
      <c r="EG10" s="179">
        <f t="shared" si="28"/>
        <v>3.1379779482078557E-3</v>
      </c>
      <c r="EH10" s="179">
        <f t="shared" si="29"/>
        <v>3.3105916859376841E-3</v>
      </c>
      <c r="EI10" s="179">
        <f t="shared" si="30"/>
        <v>3.4868255311551371E-3</v>
      </c>
      <c r="EJ10" s="179">
        <f t="shared" si="31"/>
        <v>3.6662635330016497E-3</v>
      </c>
      <c r="EK10" s="179">
        <f t="shared" si="32"/>
        <v>3.8484513900819317E-3</v>
      </c>
      <c r="EL10" s="179">
        <f t="shared" si="33"/>
        <v>4.0328976113411285E-3</v>
      </c>
      <c r="EM10" s="179">
        <f t="shared" si="34"/>
        <v>4.219075056008866E-3</v>
      </c>
      <c r="EN10" s="179">
        <f t="shared" si="35"/>
        <v>4.4064228555219633E-3</v>
      </c>
      <c r="EO10" s="179">
        <f t="shared" si="36"/>
        <v>4.5943487158789254E-3</v>
      </c>
      <c r="EP10" s="179">
        <f t="shared" si="37"/>
        <v>4.782231594228508E-3</v>
      </c>
      <c r="EQ10" s="179">
        <f t="shared" si="38"/>
        <v>4.9694247387145739E-3</v>
      </c>
      <c r="ER10" s="179">
        <f t="shared" si="39"/>
        <v>5.1552590757581052E-3</v>
      </c>
      <c r="ES10" s="179">
        <f t="shared" si="40"/>
        <v>5.3390469241266442E-3</v>
      </c>
      <c r="ET10" s="179">
        <f t="shared" si="41"/>
        <v>5.5200860103966701E-3</v>
      </c>
      <c r="EU10" s="179">
        <f t="shared" si="42"/>
        <v>5.6976637558319105E-3</v>
      </c>
      <c r="EV10" s="179">
        <f t="shared" si="43"/>
        <v>5.8710618003571741E-3</v>
      </c>
      <c r="EW10" s="179">
        <f t="shared" si="44"/>
        <v>6.0395607252785363E-3</v>
      </c>
      <c r="EX10" s="179">
        <f t="shared" si="45"/>
        <v>6.2024449327593304E-3</v>
      </c>
      <c r="EY10" s="179">
        <f t="shared" si="46"/>
        <v>6.3590076368763683E-3</v>
      </c>
      <c r="EZ10" s="179">
        <f t="shared" si="47"/>
        <v>6.5085559184149743E-3</v>
      </c>
      <c r="FA10" s="179">
        <f t="shared" si="48"/>
        <v>6.6504157934711853E-3</v>
      </c>
      <c r="FB10" s="179">
        <f t="shared" si="49"/>
        <v>6.78393724446284E-3</v>
      </c>
      <c r="FC10" s="179">
        <f t="shared" si="50"/>
        <v>6.9084991613468328E-3</v>
      </c>
      <c r="FD10" s="179">
        <f t="shared" si="51"/>
        <v>7.0235141407261658E-3</v>
      </c>
      <c r="FE10" s="179">
        <f t="shared" si="52"/>
        <v>7.1284330911247666E-3</v>
      </c>
      <c r="FF10" s="179">
        <f t="shared" si="53"/>
        <v>7.2227495940162725E-3</v>
      </c>
      <c r="FG10" s="179">
        <f t="shared" si="54"/>
        <v>7.3060039722086341E-3</v>
      </c>
      <c r="FH10" s="179">
        <f t="shared" si="55"/>
        <v>7.3777870198913596E-3</v>
      </c>
      <c r="FI10" s="179">
        <f t="shared" si="56"/>
        <v>7.4377433520159738E-3</v>
      </c>
      <c r="FJ10" s="179">
        <f t="shared" si="57"/>
        <v>7.4855743346609578E-3</v>
      </c>
      <c r="FK10" s="179">
        <f t="shared" si="58"/>
        <v>7.5210405625772084E-3</v>
      </c>
      <c r="FL10" s="179">
        <f t="shared" si="59"/>
        <v>7.5439638551558601E-3</v>
      </c>
      <c r="FM10" s="179">
        <f t="shared" si="60"/>
        <v>7.5542287475349242E-3</v>
      </c>
      <c r="FN10" s="179">
        <f t="shared" si="61"/>
        <v>7.5517834593849991E-3</v>
      </c>
      <c r="FO10" s="179">
        <f t="shared" si="62"/>
        <v>7.5366403300006239E-3</v>
      </c>
      <c r="FP10" s="179">
        <f t="shared" si="63"/>
        <v>7.508875714581884E-3</v>
      </c>
      <c r="FQ10" s="179">
        <f t="shared" si="64"/>
        <v>7.4686293429261025E-3</v>
      </c>
      <c r="FR10" s="179">
        <f t="shared" si="65"/>
        <v>7.416103148066306E-3</v>
      </c>
      <c r="FS10" s="179">
        <f t="shared" si="66"/>
        <v>7.3515595785961351E-3</v>
      </c>
      <c r="FT10" s="179">
        <f t="shared" si="67"/>
        <v>7.2753194144168131E-3</v>
      </c>
      <c r="FU10" s="179">
        <f t="shared" si="68"/>
        <v>7.1877591113411569E-3</v>
      </c>
      <c r="FV10" s="179">
        <f t="shared" si="69"/>
        <v>7.089307705308359E-3</v>
      </c>
      <c r="FW10" s="179">
        <f t="shared" si="70"/>
        <v>6.9804433118244424E-3</v>
      </c>
      <c r="FX10" s="179">
        <f t="shared" si="71"/>
        <v>6.8616892605780338E-3</v>
      </c>
      <c r="FY10" s="179">
        <f t="shared" si="72"/>
        <v>6.7336099089301792E-3</v>
      </c>
      <c r="FZ10" s="179">
        <f t="shared" si="73"/>
        <v>6.5968061810916358E-3</v>
      </c>
      <c r="GA10" s="179">
        <f t="shared" si="74"/>
        <v>6.451910882243889E-3</v>
      </c>
      <c r="GB10" s="179">
        <f t="shared" si="75"/>
        <v>6.2995838386051689E-3</v>
      </c>
      <c r="GC10" s="179">
        <f t="shared" si="76"/>
        <v>6.1405069154765483E-3</v>
      </c>
      <c r="GD10" s="179">
        <f t="shared" si="77"/>
        <v>5.9753789656238412E-3</v>
      </c>
      <c r="GE10" s="179">
        <f t="shared" si="78"/>
        <v>5.8049107599690781E-3</v>
      </c>
      <c r="GF10" s="179">
        <f t="shared" si="79"/>
        <v>5.6298199515022124E-3</v>
      </c>
      <c r="GG10" s="179">
        <f t="shared" si="80"/>
        <v>5.4508261216121333E-3</v>
      </c>
      <c r="GH10" s="179">
        <f t="shared" si="81"/>
        <v>5.268645955718289E-3</v>
      </c>
      <c r="GI10" s="179">
        <f t="shared" si="82"/>
        <v>5.083988592211648E-3</v>
      </c>
      <c r="GJ10" s="179">
        <f t="shared" si="83"/>
        <v>4.8975511853453328E-3</v>
      </c>
      <c r="GK10" s="179">
        <f t="shared" si="84"/>
        <v>4.710014718916555E-3</v>
      </c>
      <c r="GL10" s="179">
        <f t="shared" si="85"/>
        <v>4.522040103422849E-3</v>
      </c>
      <c r="GM10" s="179">
        <f t="shared" si="86"/>
        <v>4.3342645849312276E-3</v>
      </c>
      <c r="GN10" s="179">
        <f t="shared" si="87"/>
        <v>4.1472984892448475E-3</v>
      </c>
      <c r="GO10" s="179">
        <f t="shared" si="88"/>
        <v>3.9617223201649857E-3</v>
      </c>
      <c r="GP10" s="179">
        <f t="shared" si="89"/>
        <v>3.7780842258026909E-3</v>
      </c>
      <c r="GQ10" s="179">
        <f t="shared" si="90"/>
        <v>3.5968978420683204E-3</v>
      </c>
      <c r="GR10" s="179">
        <f t="shared" si="91"/>
        <v>3.4186405177290269E-3</v>
      </c>
      <c r="GS10" s="179">
        <f t="shared" si="92"/>
        <v>3.2437519208402435E-3</v>
      </c>
      <c r="GT10" s="179">
        <f t="shared" si="93"/>
        <v>3.072633021987937E-3</v>
      </c>
      <c r="GU10" s="179">
        <f t="shared" si="94"/>
        <v>2.9056454456783671E-3</v>
      </c>
      <c r="GV10" s="179">
        <f t="shared" si="95"/>
        <v>2.7431111774283822E-3</v>
      </c>
      <c r="GW10" s="179">
        <f t="shared" si="96"/>
        <v>2.5853126106820013E-3</v>
      </c>
      <c r="GX10" s="179">
        <f t="shared" si="97"/>
        <v>2.4324929146398297E-3</v>
      </c>
      <c r="GY10" s="179">
        <f t="shared" si="98"/>
        <v>2.284856701460948E-3</v>
      </c>
      <c r="GZ10" s="179">
        <f t="shared" si="99"/>
        <v>2.1425709690978687E-3</v>
      </c>
      <c r="HA10" s="179">
        <f t="shared" si="100"/>
        <v>2.0057662942623636E-3</v>
      </c>
      <c r="HB10" s="179">
        <f t="shared" si="101"/>
        <v>1.8745382486935378E-3</v>
      </c>
      <c r="HC10" s="179">
        <f t="shared" si="102"/>
        <v>1.7489490110030399E-3</v>
      </c>
      <c r="HD10" s="179">
        <f t="shared" si="103"/>
        <v>1.6290291458923147E-3</v>
      </c>
      <c r="HE10" s="179">
        <f t="shared" si="104"/>
        <v>1.5147795224542419E-3</v>
      </c>
      <c r="HF10" s="179">
        <f t="shared" si="105"/>
        <v>1.4061733435617955E-3</v>
      </c>
      <c r="HG10" s="179">
        <f t="shared" si="106"/>
        <v>1.3031582589806997E-3</v>
      </c>
      <c r="HH10" s="179">
        <f t="shared" si="107"/>
        <v>1.2056585357888266E-3</v>
      </c>
      <c r="HI10" s="179">
        <f t="shared" si="108"/>
        <v>1.1135772609069789E-3</v>
      </c>
      <c r="HJ10" s="179">
        <f t="shared" si="109"/>
        <v>1.0267985520063215E-3</v>
      </c>
      <c r="HK10" s="179">
        <f t="shared" si="110"/>
        <v>9.451897547185377E-4</v>
      </c>
      <c r="HL10" s="179">
        <f t="shared" si="111"/>
        <v>8.6860360589684172E-4</v>
      </c>
      <c r="HM10" s="179">
        <f t="shared" si="112"/>
        <v>7.9688034462060725E-4</v>
      </c>
      <c r="HN10" s="179">
        <f t="shared" si="113"/>
        <v>7.2984975466589377E-4</v>
      </c>
      <c r="HO10" s="179">
        <f t="shared" si="114"/>
        <v>6.67333124242449E-4</v>
      </c>
      <c r="HP10" s="179">
        <f t="shared" si="115"/>
        <v>6.0914511089080279E-4</v>
      </c>
      <c r="HQ10" s="179">
        <f t="shared" si="116"/>
        <v>5.5509550150931316E-4</v>
      </c>
      <c r="HR10" s="179">
        <f t="shared" si="8"/>
        <v>5.0499085951182909E-4</v>
      </c>
      <c r="HS10" s="179">
        <f t="shared" si="9"/>
        <v>4.5863605307649297E-4</v>
      </c>
    </row>
    <row r="11" spans="1:228" x14ac:dyDescent="0.25">
      <c r="A11" s="4">
        <v>8</v>
      </c>
      <c r="B11" s="124"/>
      <c r="C11" s="126"/>
      <c r="D11" s="131" t="str">
        <f t="shared" si="10"/>
        <v/>
      </c>
      <c r="E11" s="103"/>
      <c r="F11" s="131" t="str">
        <f t="shared" si="11"/>
        <v/>
      </c>
      <c r="G11" s="126"/>
      <c r="H11" s="123"/>
      <c r="I11" s="38" t="str">
        <f t="shared" si="0"/>
        <v/>
      </c>
      <c r="J11" s="38" t="str">
        <f t="shared" si="1"/>
        <v/>
      </c>
      <c r="K11" s="81" t="str">
        <f t="shared" si="12"/>
        <v/>
      </c>
      <c r="L11" s="24"/>
      <c r="M11" s="61"/>
      <c r="N11" s="82" t="str">
        <f>IF(AND(D11&gt;0,E11&gt;0,F11&gt;0,NOT(ISBLANK(L11))),(F11-D11)*VLOOKUP(L11,VLookups!$A$2:$B$8,2,FALSE),"")</f>
        <v/>
      </c>
      <c r="O11" s="83" t="str">
        <f t="shared" si="2"/>
        <v/>
      </c>
      <c r="P11" s="103"/>
      <c r="Q11" s="34" t="str">
        <f>IF(AND(P11&gt;0,E11&gt;0,N11&gt;0,NOT(ISBLANK(L11))),ABS(VLOOKUP($P$1,VLookups!$A$38:$B$39,2,FALSE)-_xlfn.NORM.DIST(P11,K11,N11,TRUE)),"")</f>
        <v/>
      </c>
      <c r="R11" s="102" t="str">
        <f>IF(AND($D11&gt;0,$E11&gt;0,$F11&gt;0,NOT(ISBLANK($L11))),_xlfn.NORM.INV(ABS(VLOOKUP($P$1,VLookups!$A$38:$B$39,2,FALSE)-R$3),$K11,$N11),"")</f>
        <v/>
      </c>
      <c r="S11" s="101" t="str">
        <f>IF(AND($D11&gt;0,$E11&gt;0,$F11&gt;0,NOT(ISBLANK($L11))),_xlfn.NORM.INV(ABS(VLOOKUP($P$1,VLookups!$A$38:$B$39,2,FALSE)-S$3),$K11,$N11),"")</f>
        <v/>
      </c>
      <c r="T11" s="102" t="str">
        <f>IF(AND($D11&gt;0,$E11&gt;0,$F11&gt;0,NOT(ISBLANK($L11))),_xlfn.NORM.INV(ABS(VLOOKUP($P$1,VLookups!$A$38:$B$39,2,FALSE)-T$3),$K11,$N11),"")</f>
        <v/>
      </c>
      <c r="U11" s="101" t="str">
        <f>IF(AND($D11&gt;0,$E11&gt;0,$F11&gt;0,NOT(ISBLANK($L11))),_xlfn.NORM.INV(ABS(VLOOKUP($P$1,VLookups!$A$38:$B$39,2,FALSE)-U$3),$K11,$N11),"")</f>
        <v/>
      </c>
      <c r="V11" s="102" t="str">
        <f>IF(AND($D11&gt;0,$E11&gt;0,$F11&gt;0,NOT(ISBLANK($L11))),_xlfn.NORM.INV(ABS(VLOOKUP($P$1,VLookups!$A$38:$B$39,2,FALSE)-V$3),$K11,$N11),"")</f>
        <v/>
      </c>
      <c r="W11" s="101" t="str">
        <f>IF(AND($D11&gt;0,$E11&gt;0,$F11&gt;0,NOT(ISBLANK($L11))),_xlfn.NORM.INV(ABS(VLOOKUP($P$1,VLookups!$A$38:$B$39,2,FALSE)-W$3),$K11,$N11),"")</f>
        <v/>
      </c>
      <c r="X11" s="5"/>
      <c r="Y11" s="178" t="str">
        <f t="shared" si="13"/>
        <v/>
      </c>
      <c r="Z11" s="52" t="str">
        <f t="shared" ref="Z11:AS11" si="132">IF(ISNONTEXT($Y11),AA11-$Y11,"")</f>
        <v/>
      </c>
      <c r="AA11" s="52" t="str">
        <f t="shared" si="132"/>
        <v/>
      </c>
      <c r="AB11" s="52" t="str">
        <f t="shared" si="132"/>
        <v/>
      </c>
      <c r="AC11" s="52" t="str">
        <f t="shared" si="132"/>
        <v/>
      </c>
      <c r="AD11" s="52" t="str">
        <f t="shared" si="132"/>
        <v/>
      </c>
      <c r="AE11" s="52" t="str">
        <f t="shared" si="132"/>
        <v/>
      </c>
      <c r="AF11" s="52" t="str">
        <f t="shared" si="132"/>
        <v/>
      </c>
      <c r="AG11" s="52" t="str">
        <f t="shared" si="132"/>
        <v/>
      </c>
      <c r="AH11" s="52" t="str">
        <f t="shared" si="132"/>
        <v/>
      </c>
      <c r="AI11" s="52" t="str">
        <f t="shared" si="132"/>
        <v/>
      </c>
      <c r="AJ11" s="52" t="str">
        <f t="shared" si="132"/>
        <v/>
      </c>
      <c r="AK11" s="52" t="str">
        <f t="shared" si="132"/>
        <v/>
      </c>
      <c r="AL11" s="52" t="str">
        <f t="shared" si="132"/>
        <v/>
      </c>
      <c r="AM11" s="52" t="str">
        <f t="shared" si="132"/>
        <v/>
      </c>
      <c r="AN11" s="52" t="str">
        <f t="shared" si="132"/>
        <v/>
      </c>
      <c r="AO11" s="52" t="str">
        <f t="shared" si="132"/>
        <v/>
      </c>
      <c r="AP11" s="52" t="str">
        <f t="shared" si="132"/>
        <v/>
      </c>
      <c r="AQ11" s="52" t="str">
        <f t="shared" si="132"/>
        <v/>
      </c>
      <c r="AR11" s="52" t="str">
        <f t="shared" si="132"/>
        <v/>
      </c>
      <c r="AS11" s="52" t="str">
        <f t="shared" si="132"/>
        <v/>
      </c>
      <c r="AT11" s="52" t="str">
        <f t="shared" si="15"/>
        <v/>
      </c>
      <c r="AU11" s="52" t="str">
        <f t="shared" ref="AU11:DF11" si="133">IF(ISNONTEXT($Y11),AT11+$Y11,"")</f>
        <v/>
      </c>
      <c r="AV11" s="52" t="str">
        <f t="shared" si="133"/>
        <v/>
      </c>
      <c r="AW11" s="52" t="str">
        <f t="shared" si="133"/>
        <v/>
      </c>
      <c r="AX11" s="52" t="str">
        <f t="shared" si="133"/>
        <v/>
      </c>
      <c r="AY11" s="52" t="str">
        <f t="shared" si="133"/>
        <v/>
      </c>
      <c r="AZ11" s="52" t="str">
        <f t="shared" si="133"/>
        <v/>
      </c>
      <c r="BA11" s="52" t="str">
        <f t="shared" si="133"/>
        <v/>
      </c>
      <c r="BB11" s="52" t="str">
        <f t="shared" si="133"/>
        <v/>
      </c>
      <c r="BC11" s="52" t="str">
        <f t="shared" si="133"/>
        <v/>
      </c>
      <c r="BD11" s="52" t="str">
        <f t="shared" si="133"/>
        <v/>
      </c>
      <c r="BE11" s="52" t="str">
        <f t="shared" si="133"/>
        <v/>
      </c>
      <c r="BF11" s="52" t="str">
        <f t="shared" si="133"/>
        <v/>
      </c>
      <c r="BG11" s="52" t="str">
        <f t="shared" si="133"/>
        <v/>
      </c>
      <c r="BH11" s="52" t="str">
        <f t="shared" si="133"/>
        <v/>
      </c>
      <c r="BI11" s="52" t="str">
        <f t="shared" si="133"/>
        <v/>
      </c>
      <c r="BJ11" s="52" t="str">
        <f t="shared" si="133"/>
        <v/>
      </c>
      <c r="BK11" s="52" t="str">
        <f t="shared" si="133"/>
        <v/>
      </c>
      <c r="BL11" s="52" t="str">
        <f t="shared" si="133"/>
        <v/>
      </c>
      <c r="BM11" s="52" t="str">
        <f t="shared" si="133"/>
        <v/>
      </c>
      <c r="BN11" s="52" t="str">
        <f t="shared" si="133"/>
        <v/>
      </c>
      <c r="BO11" s="52" t="str">
        <f t="shared" si="133"/>
        <v/>
      </c>
      <c r="BP11" s="52" t="str">
        <f t="shared" si="133"/>
        <v/>
      </c>
      <c r="BQ11" s="52" t="str">
        <f t="shared" si="133"/>
        <v/>
      </c>
      <c r="BR11" s="52" t="str">
        <f t="shared" si="133"/>
        <v/>
      </c>
      <c r="BS11" s="52" t="str">
        <f t="shared" si="133"/>
        <v/>
      </c>
      <c r="BT11" s="52" t="str">
        <f t="shared" si="133"/>
        <v/>
      </c>
      <c r="BU11" s="52" t="str">
        <f t="shared" si="133"/>
        <v/>
      </c>
      <c r="BV11" s="52" t="str">
        <f t="shared" si="133"/>
        <v/>
      </c>
      <c r="BW11" s="52" t="str">
        <f t="shared" si="133"/>
        <v/>
      </c>
      <c r="BX11" s="52" t="str">
        <f t="shared" si="133"/>
        <v/>
      </c>
      <c r="BY11" s="52" t="str">
        <f t="shared" si="133"/>
        <v/>
      </c>
      <c r="BZ11" s="52" t="str">
        <f t="shared" si="133"/>
        <v/>
      </c>
      <c r="CA11" s="52" t="str">
        <f t="shared" si="133"/>
        <v/>
      </c>
      <c r="CB11" s="52" t="str">
        <f t="shared" si="133"/>
        <v/>
      </c>
      <c r="CC11" s="52" t="str">
        <f t="shared" si="133"/>
        <v/>
      </c>
      <c r="CD11" s="52" t="str">
        <f t="shared" si="133"/>
        <v/>
      </c>
      <c r="CE11" s="52" t="str">
        <f t="shared" si="133"/>
        <v/>
      </c>
      <c r="CF11" s="52" t="str">
        <f t="shared" si="133"/>
        <v/>
      </c>
      <c r="CG11" s="52" t="str">
        <f t="shared" si="133"/>
        <v/>
      </c>
      <c r="CH11" s="52" t="str">
        <f t="shared" si="133"/>
        <v/>
      </c>
      <c r="CI11" s="52" t="str">
        <f t="shared" si="133"/>
        <v/>
      </c>
      <c r="CJ11" s="52" t="str">
        <f t="shared" si="133"/>
        <v/>
      </c>
      <c r="CK11" s="52" t="str">
        <f t="shared" si="133"/>
        <v/>
      </c>
      <c r="CL11" s="52" t="str">
        <f t="shared" si="133"/>
        <v/>
      </c>
      <c r="CM11" s="52" t="str">
        <f t="shared" si="133"/>
        <v/>
      </c>
      <c r="CN11" s="52" t="str">
        <f t="shared" si="133"/>
        <v/>
      </c>
      <c r="CO11" s="52" t="str">
        <f t="shared" si="133"/>
        <v/>
      </c>
      <c r="CP11" s="52" t="str">
        <f t="shared" si="133"/>
        <v/>
      </c>
      <c r="CQ11" s="52" t="str">
        <f t="shared" si="133"/>
        <v/>
      </c>
      <c r="CR11" s="52" t="str">
        <f t="shared" si="133"/>
        <v/>
      </c>
      <c r="CS11" s="52" t="str">
        <f t="shared" si="133"/>
        <v/>
      </c>
      <c r="CT11" s="52" t="str">
        <f t="shared" si="133"/>
        <v/>
      </c>
      <c r="CU11" s="52" t="str">
        <f t="shared" si="133"/>
        <v/>
      </c>
      <c r="CV11" s="52" t="str">
        <f t="shared" si="133"/>
        <v/>
      </c>
      <c r="CW11" s="52" t="str">
        <f t="shared" si="133"/>
        <v/>
      </c>
      <c r="CX11" s="52" t="str">
        <f t="shared" si="133"/>
        <v/>
      </c>
      <c r="CY11" s="52" t="str">
        <f t="shared" si="133"/>
        <v/>
      </c>
      <c r="CZ11" s="52" t="str">
        <f t="shared" si="133"/>
        <v/>
      </c>
      <c r="DA11" s="52" t="str">
        <f t="shared" si="133"/>
        <v/>
      </c>
      <c r="DB11" s="52" t="str">
        <f t="shared" si="133"/>
        <v/>
      </c>
      <c r="DC11" s="52" t="str">
        <f t="shared" si="133"/>
        <v/>
      </c>
      <c r="DD11" s="52" t="str">
        <f t="shared" si="133"/>
        <v/>
      </c>
      <c r="DE11" s="52" t="str">
        <f t="shared" si="133"/>
        <v/>
      </c>
      <c r="DF11" s="52" t="str">
        <f t="shared" si="133"/>
        <v/>
      </c>
      <c r="DG11" s="52" t="str">
        <f t="shared" ref="DG11:DV11" si="134">IF(ISNONTEXT($Y11),DF11+$Y11,"")</f>
        <v/>
      </c>
      <c r="DH11" s="52" t="str">
        <f t="shared" si="134"/>
        <v/>
      </c>
      <c r="DI11" s="52" t="str">
        <f t="shared" si="134"/>
        <v/>
      </c>
      <c r="DJ11" s="52" t="str">
        <f t="shared" si="134"/>
        <v/>
      </c>
      <c r="DK11" s="52" t="str">
        <f t="shared" si="134"/>
        <v/>
      </c>
      <c r="DL11" s="52" t="str">
        <f t="shared" si="134"/>
        <v/>
      </c>
      <c r="DM11" s="52" t="str">
        <f t="shared" si="134"/>
        <v/>
      </c>
      <c r="DN11" s="52" t="str">
        <f t="shared" si="134"/>
        <v/>
      </c>
      <c r="DO11" s="52" t="str">
        <f t="shared" si="134"/>
        <v/>
      </c>
      <c r="DP11" s="52" t="str">
        <f t="shared" si="134"/>
        <v/>
      </c>
      <c r="DQ11" s="52" t="str">
        <f t="shared" si="134"/>
        <v/>
      </c>
      <c r="DR11" s="52" t="str">
        <f t="shared" si="134"/>
        <v/>
      </c>
      <c r="DS11" s="52" t="str">
        <f t="shared" si="134"/>
        <v/>
      </c>
      <c r="DT11" s="52" t="str">
        <f t="shared" si="134"/>
        <v/>
      </c>
      <c r="DU11" s="52" t="str">
        <f t="shared" si="134"/>
        <v/>
      </c>
      <c r="DV11" s="52" t="str">
        <f t="shared" si="134"/>
        <v/>
      </c>
      <c r="DW11" s="179" t="e">
        <f t="shared" ref="DW11:DW42" si="135">IF(ISNONTEXT($N11),_xlfn.NORM.DIST(Z11,$K11,$N11,FALSE),NA())</f>
        <v>#N/A</v>
      </c>
      <c r="DX11" s="179" t="e">
        <f t="shared" ref="DX11:DX42" si="136">IF(ISNONTEXT($N11),_xlfn.NORM.DIST(AA11,$K11,$N11,FALSE),NA())</f>
        <v>#N/A</v>
      </c>
      <c r="DY11" s="179" t="e">
        <f t="shared" ref="DY11:DY42" si="137">IF(ISNONTEXT($N11),_xlfn.NORM.DIST(AB11,$K11,$N11,FALSE),NA())</f>
        <v>#N/A</v>
      </c>
      <c r="DZ11" s="179" t="e">
        <f t="shared" ref="DZ11:DZ42" si="138">IF(ISNONTEXT($N11),_xlfn.NORM.DIST(AC11,$K11,$N11,FALSE),NA())</f>
        <v>#N/A</v>
      </c>
      <c r="EA11" s="179" t="e">
        <f t="shared" ref="EA11:EA42" si="139">IF(ISNONTEXT($N11),_xlfn.NORM.DIST(AD11,$K11,$N11,FALSE),NA())</f>
        <v>#N/A</v>
      </c>
      <c r="EB11" s="179" t="e">
        <f t="shared" ref="EB11:EB42" si="140">IF(ISNONTEXT($N11),_xlfn.NORM.DIST(AE11,$K11,$N11,FALSE),NA())</f>
        <v>#N/A</v>
      </c>
      <c r="EC11" s="179" t="e">
        <f t="shared" ref="EC11:EC42" si="141">IF(ISNONTEXT($N11),_xlfn.NORM.DIST(AF11,$K11,$N11,FALSE),NA())</f>
        <v>#N/A</v>
      </c>
      <c r="ED11" s="179" t="e">
        <f t="shared" ref="ED11:ED42" si="142">IF(ISNONTEXT($N11),_xlfn.NORM.DIST(AG11,$K11,$N11,FALSE),NA())</f>
        <v>#N/A</v>
      </c>
      <c r="EE11" s="179" t="e">
        <f t="shared" ref="EE11:EE42" si="143">IF(ISNONTEXT($N11),_xlfn.NORM.DIST(AH11,$K11,$N11,FALSE),NA())</f>
        <v>#N/A</v>
      </c>
      <c r="EF11" s="179" t="e">
        <f t="shared" ref="EF11:EF42" si="144">IF(ISNONTEXT($N11),_xlfn.NORM.DIST(AI11,$K11,$N11,FALSE),NA())</f>
        <v>#N/A</v>
      </c>
      <c r="EG11" s="179" t="e">
        <f t="shared" ref="EG11:EG42" si="145">IF(ISNONTEXT($N11),_xlfn.NORM.DIST(AJ11,$K11,$N11,FALSE),NA())</f>
        <v>#N/A</v>
      </c>
      <c r="EH11" s="179" t="e">
        <f t="shared" ref="EH11:EH42" si="146">IF(ISNONTEXT($N11),_xlfn.NORM.DIST(AK11,$K11,$N11,FALSE),NA())</f>
        <v>#N/A</v>
      </c>
      <c r="EI11" s="179" t="e">
        <f t="shared" ref="EI11:EI42" si="147">IF(ISNONTEXT($N11),_xlfn.NORM.DIST(AL11,$K11,$N11,FALSE),NA())</f>
        <v>#N/A</v>
      </c>
      <c r="EJ11" s="179" t="e">
        <f t="shared" ref="EJ11:EJ42" si="148">IF(ISNONTEXT($N11),_xlfn.NORM.DIST(AM11,$K11,$N11,FALSE),NA())</f>
        <v>#N/A</v>
      </c>
      <c r="EK11" s="179" t="e">
        <f t="shared" ref="EK11:EK42" si="149">IF(ISNONTEXT($N11),_xlfn.NORM.DIST(AN11,$K11,$N11,FALSE),NA())</f>
        <v>#N/A</v>
      </c>
      <c r="EL11" s="179" t="e">
        <f t="shared" ref="EL11:EL42" si="150">IF(ISNONTEXT($N11),_xlfn.NORM.DIST(AO11,$K11,$N11,FALSE),NA())</f>
        <v>#N/A</v>
      </c>
      <c r="EM11" s="179" t="e">
        <f t="shared" ref="EM11:EM42" si="151">IF(ISNONTEXT($N11),_xlfn.NORM.DIST(AP11,$K11,$N11,FALSE),NA())</f>
        <v>#N/A</v>
      </c>
      <c r="EN11" s="179" t="e">
        <f t="shared" ref="EN11:EN42" si="152">IF(ISNONTEXT($N11),_xlfn.NORM.DIST(AQ11,$K11,$N11,FALSE),NA())</f>
        <v>#N/A</v>
      </c>
      <c r="EO11" s="179" t="e">
        <f t="shared" ref="EO11:EO42" si="153">IF(ISNONTEXT($N11),_xlfn.NORM.DIST(AR11,$K11,$N11,FALSE),NA())</f>
        <v>#N/A</v>
      </c>
      <c r="EP11" s="179" t="e">
        <f t="shared" ref="EP11:EP42" si="154">IF(ISNONTEXT($N11),_xlfn.NORM.DIST(AS11,$K11,$N11,FALSE),NA())</f>
        <v>#N/A</v>
      </c>
      <c r="EQ11" s="179" t="e">
        <f t="shared" ref="EQ11:EQ42" si="155">IF(ISNONTEXT($N11),_xlfn.NORM.DIST(AT11,$K11,$N11,FALSE),NA())</f>
        <v>#N/A</v>
      </c>
      <c r="ER11" s="179" t="e">
        <f t="shared" ref="ER11:ER42" si="156">IF(ISNONTEXT($N11),_xlfn.NORM.DIST(AU11,$K11,$N11,FALSE),NA())</f>
        <v>#N/A</v>
      </c>
      <c r="ES11" s="179" t="e">
        <f t="shared" ref="ES11:ES42" si="157">IF(ISNONTEXT($N11),_xlfn.NORM.DIST(AV11,$K11,$N11,FALSE),NA())</f>
        <v>#N/A</v>
      </c>
      <c r="ET11" s="179" t="e">
        <f t="shared" ref="ET11:ET42" si="158">IF(ISNONTEXT($N11),_xlfn.NORM.DIST(AW11,$K11,$N11,FALSE),NA())</f>
        <v>#N/A</v>
      </c>
      <c r="EU11" s="179" t="e">
        <f t="shared" ref="EU11:EU42" si="159">IF(ISNONTEXT($N11),_xlfn.NORM.DIST(AX11,$K11,$N11,FALSE),NA())</f>
        <v>#N/A</v>
      </c>
      <c r="EV11" s="179" t="e">
        <f t="shared" ref="EV11:EV42" si="160">IF(ISNONTEXT($N11),_xlfn.NORM.DIST(AY11,$K11,$N11,FALSE),NA())</f>
        <v>#N/A</v>
      </c>
      <c r="EW11" s="179" t="e">
        <f t="shared" ref="EW11:EW42" si="161">IF(ISNONTEXT($N11),_xlfn.NORM.DIST(AZ11,$K11,$N11,FALSE),NA())</f>
        <v>#N/A</v>
      </c>
      <c r="EX11" s="179" t="e">
        <f t="shared" ref="EX11:EX42" si="162">IF(ISNONTEXT($N11),_xlfn.NORM.DIST(BA11,$K11,$N11,FALSE),NA())</f>
        <v>#N/A</v>
      </c>
      <c r="EY11" s="179" t="e">
        <f t="shared" ref="EY11:EY42" si="163">IF(ISNONTEXT($N11),_xlfn.NORM.DIST(BB11,$K11,$N11,FALSE),NA())</f>
        <v>#N/A</v>
      </c>
      <c r="EZ11" s="179" t="e">
        <f t="shared" ref="EZ11:EZ42" si="164">IF(ISNONTEXT($N11),_xlfn.NORM.DIST(BC11,$K11,$N11,FALSE),NA())</f>
        <v>#N/A</v>
      </c>
      <c r="FA11" s="179" t="e">
        <f t="shared" ref="FA11:FA42" si="165">IF(ISNONTEXT($N11),_xlfn.NORM.DIST(BD11,$K11,$N11,FALSE),NA())</f>
        <v>#N/A</v>
      </c>
      <c r="FB11" s="179" t="e">
        <f t="shared" ref="FB11:FB42" si="166">IF(ISNONTEXT($N11),_xlfn.NORM.DIST(BE11,$K11,$N11,FALSE),NA())</f>
        <v>#N/A</v>
      </c>
      <c r="FC11" s="179" t="e">
        <f t="shared" ref="FC11:FC42" si="167">IF(ISNONTEXT($N11),_xlfn.NORM.DIST(BF11,$K11,$N11,FALSE),NA())</f>
        <v>#N/A</v>
      </c>
      <c r="FD11" s="179" t="e">
        <f t="shared" ref="FD11:FD42" si="168">IF(ISNONTEXT($N11),_xlfn.NORM.DIST(BG11,$K11,$N11,FALSE),NA())</f>
        <v>#N/A</v>
      </c>
      <c r="FE11" s="179" t="e">
        <f t="shared" ref="FE11:FE42" si="169">IF(ISNONTEXT($N11),_xlfn.NORM.DIST(BH11,$K11,$N11,FALSE),NA())</f>
        <v>#N/A</v>
      </c>
      <c r="FF11" s="179" t="e">
        <f t="shared" ref="FF11:FF42" si="170">IF(ISNONTEXT($N11),_xlfn.NORM.DIST(BI11,$K11,$N11,FALSE),NA())</f>
        <v>#N/A</v>
      </c>
      <c r="FG11" s="179" t="e">
        <f t="shared" ref="FG11:FG42" si="171">IF(ISNONTEXT($N11),_xlfn.NORM.DIST(BJ11,$K11,$N11,FALSE),NA())</f>
        <v>#N/A</v>
      </c>
      <c r="FH11" s="179" t="e">
        <f t="shared" ref="FH11:FH42" si="172">IF(ISNONTEXT($N11),_xlfn.NORM.DIST(BK11,$K11,$N11,FALSE),NA())</f>
        <v>#N/A</v>
      </c>
      <c r="FI11" s="179" t="e">
        <f t="shared" ref="FI11:FI42" si="173">IF(ISNONTEXT($N11),_xlfn.NORM.DIST(BL11,$K11,$N11,FALSE),NA())</f>
        <v>#N/A</v>
      </c>
      <c r="FJ11" s="179" t="e">
        <f t="shared" ref="FJ11:FJ42" si="174">IF(ISNONTEXT($N11),_xlfn.NORM.DIST(BM11,$K11,$N11,FALSE),NA())</f>
        <v>#N/A</v>
      </c>
      <c r="FK11" s="179" t="e">
        <f t="shared" ref="FK11:FK42" si="175">IF(ISNONTEXT($N11),_xlfn.NORM.DIST(BN11,$K11,$N11,FALSE),NA())</f>
        <v>#N/A</v>
      </c>
      <c r="FL11" s="179" t="e">
        <f t="shared" ref="FL11:FL42" si="176">IF(ISNONTEXT($N11),_xlfn.NORM.DIST(BO11,$K11,$N11,FALSE),NA())</f>
        <v>#N/A</v>
      </c>
      <c r="FM11" s="179" t="e">
        <f t="shared" ref="FM11:FM42" si="177">IF(ISNONTEXT($N11),_xlfn.NORM.DIST(BP11,$K11,$N11,FALSE),NA())</f>
        <v>#N/A</v>
      </c>
      <c r="FN11" s="179" t="e">
        <f t="shared" ref="FN11:FN42" si="178">IF(ISNONTEXT($N11),_xlfn.NORM.DIST(BQ11,$K11,$N11,FALSE),NA())</f>
        <v>#N/A</v>
      </c>
      <c r="FO11" s="179" t="e">
        <f t="shared" ref="FO11:FO42" si="179">IF(ISNONTEXT($N11),_xlfn.NORM.DIST(BR11,$K11,$N11,FALSE),NA())</f>
        <v>#N/A</v>
      </c>
      <c r="FP11" s="179" t="e">
        <f t="shared" ref="FP11:FP42" si="180">IF(ISNONTEXT($N11),_xlfn.NORM.DIST(BS11,$K11,$N11,FALSE),NA())</f>
        <v>#N/A</v>
      </c>
      <c r="FQ11" s="179" t="e">
        <f t="shared" ref="FQ11:FQ42" si="181">IF(ISNONTEXT($N11),_xlfn.NORM.DIST(BT11,$K11,$N11,FALSE),NA())</f>
        <v>#N/A</v>
      </c>
      <c r="FR11" s="179" t="e">
        <f t="shared" ref="FR11:FR42" si="182">IF(ISNONTEXT($N11),_xlfn.NORM.DIST(BU11,$K11,$N11,FALSE),NA())</f>
        <v>#N/A</v>
      </c>
      <c r="FS11" s="179" t="e">
        <f t="shared" ref="FS11:FS42" si="183">IF(ISNONTEXT($N11),_xlfn.NORM.DIST(BV11,$K11,$N11,FALSE),NA())</f>
        <v>#N/A</v>
      </c>
      <c r="FT11" s="179" t="e">
        <f t="shared" ref="FT11:FT42" si="184">IF(ISNONTEXT($N11),_xlfn.NORM.DIST(BW11,$K11,$N11,FALSE),NA())</f>
        <v>#N/A</v>
      </c>
      <c r="FU11" s="179" t="e">
        <f t="shared" ref="FU11:FU42" si="185">IF(ISNONTEXT($N11),_xlfn.NORM.DIST(BX11,$K11,$N11,FALSE),NA())</f>
        <v>#N/A</v>
      </c>
      <c r="FV11" s="179" t="e">
        <f t="shared" ref="FV11:FV42" si="186">IF(ISNONTEXT($N11),_xlfn.NORM.DIST(BY11,$K11,$N11,FALSE),NA())</f>
        <v>#N/A</v>
      </c>
      <c r="FW11" s="179" t="e">
        <f t="shared" ref="FW11:FW42" si="187">IF(ISNONTEXT($N11),_xlfn.NORM.DIST(BZ11,$K11,$N11,FALSE),NA())</f>
        <v>#N/A</v>
      </c>
      <c r="FX11" s="179" t="e">
        <f t="shared" ref="FX11:FX42" si="188">IF(ISNONTEXT($N11),_xlfn.NORM.DIST(CA11,$K11,$N11,FALSE),NA())</f>
        <v>#N/A</v>
      </c>
      <c r="FY11" s="179" t="e">
        <f t="shared" ref="FY11:FY42" si="189">IF(ISNONTEXT($N11),_xlfn.NORM.DIST(CB11,$K11,$N11,FALSE),NA())</f>
        <v>#N/A</v>
      </c>
      <c r="FZ11" s="179" t="e">
        <f t="shared" ref="FZ11:FZ42" si="190">IF(ISNONTEXT($N11),_xlfn.NORM.DIST(CC11,$K11,$N11,FALSE),NA())</f>
        <v>#N/A</v>
      </c>
      <c r="GA11" s="179" t="e">
        <f t="shared" ref="GA11:GA42" si="191">IF(ISNONTEXT($N11),_xlfn.NORM.DIST(CD11,$K11,$N11,FALSE),NA())</f>
        <v>#N/A</v>
      </c>
      <c r="GB11" s="179" t="e">
        <f t="shared" ref="GB11:GB42" si="192">IF(ISNONTEXT($N11),_xlfn.NORM.DIST(CE11,$K11,$N11,FALSE),NA())</f>
        <v>#N/A</v>
      </c>
      <c r="GC11" s="179" t="e">
        <f t="shared" ref="GC11:GC42" si="193">IF(ISNONTEXT($N11),_xlfn.NORM.DIST(CF11,$K11,$N11,FALSE),NA())</f>
        <v>#N/A</v>
      </c>
      <c r="GD11" s="179" t="e">
        <f t="shared" ref="GD11:GD42" si="194">IF(ISNONTEXT($N11),_xlfn.NORM.DIST(CG11,$K11,$N11,FALSE),NA())</f>
        <v>#N/A</v>
      </c>
      <c r="GE11" s="179" t="e">
        <f t="shared" ref="GE11:GE42" si="195">IF(ISNONTEXT($N11),_xlfn.NORM.DIST(CH11,$K11,$N11,FALSE),NA())</f>
        <v>#N/A</v>
      </c>
      <c r="GF11" s="179" t="e">
        <f t="shared" ref="GF11:GF42" si="196">IF(ISNONTEXT($N11),_xlfn.NORM.DIST(CI11,$K11,$N11,FALSE),NA())</f>
        <v>#N/A</v>
      </c>
      <c r="GG11" s="179" t="e">
        <f t="shared" ref="GG11:GG42" si="197">IF(ISNONTEXT($N11),_xlfn.NORM.DIST(CJ11,$K11,$N11,FALSE),NA())</f>
        <v>#N/A</v>
      </c>
      <c r="GH11" s="179" t="e">
        <f t="shared" ref="GH11:GH42" si="198">IF(ISNONTEXT($N11),_xlfn.NORM.DIST(CK11,$K11,$N11,FALSE),NA())</f>
        <v>#N/A</v>
      </c>
      <c r="GI11" s="179" t="e">
        <f t="shared" ref="GI11:GI42" si="199">IF(ISNONTEXT($N11),_xlfn.NORM.DIST(CL11,$K11,$N11,FALSE),NA())</f>
        <v>#N/A</v>
      </c>
      <c r="GJ11" s="179" t="e">
        <f t="shared" ref="GJ11:GJ42" si="200">IF(ISNONTEXT($N11),_xlfn.NORM.DIST(CM11,$K11,$N11,FALSE),NA())</f>
        <v>#N/A</v>
      </c>
      <c r="GK11" s="179" t="e">
        <f t="shared" ref="GK11:GK42" si="201">IF(ISNONTEXT($N11),_xlfn.NORM.DIST(CN11,$K11,$N11,FALSE),NA())</f>
        <v>#N/A</v>
      </c>
      <c r="GL11" s="179" t="e">
        <f t="shared" ref="GL11:GL42" si="202">IF(ISNONTEXT($N11),_xlfn.NORM.DIST(CO11,$K11,$N11,FALSE),NA())</f>
        <v>#N/A</v>
      </c>
      <c r="GM11" s="179" t="e">
        <f t="shared" ref="GM11:GM42" si="203">IF(ISNONTEXT($N11),_xlfn.NORM.DIST(CP11,$K11,$N11,FALSE),NA())</f>
        <v>#N/A</v>
      </c>
      <c r="GN11" s="179" t="e">
        <f t="shared" ref="GN11:GN42" si="204">IF(ISNONTEXT($N11),_xlfn.NORM.DIST(CQ11,$K11,$N11,FALSE),NA())</f>
        <v>#N/A</v>
      </c>
      <c r="GO11" s="179" t="e">
        <f t="shared" ref="GO11:GO42" si="205">IF(ISNONTEXT($N11),_xlfn.NORM.DIST(CR11,$K11,$N11,FALSE),NA())</f>
        <v>#N/A</v>
      </c>
      <c r="GP11" s="179" t="e">
        <f t="shared" ref="GP11:GP42" si="206">IF(ISNONTEXT($N11),_xlfn.NORM.DIST(CS11,$K11,$N11,FALSE),NA())</f>
        <v>#N/A</v>
      </c>
      <c r="GQ11" s="179" t="e">
        <f t="shared" ref="GQ11:GQ42" si="207">IF(ISNONTEXT($N11),_xlfn.NORM.DIST(CT11,$K11,$N11,FALSE),NA())</f>
        <v>#N/A</v>
      </c>
      <c r="GR11" s="179" t="e">
        <f t="shared" ref="GR11:GR42" si="208">IF(ISNONTEXT($N11),_xlfn.NORM.DIST(CU11,$K11,$N11,FALSE),NA())</f>
        <v>#N/A</v>
      </c>
      <c r="GS11" s="179" t="e">
        <f t="shared" ref="GS11:GS42" si="209">IF(ISNONTEXT($N11),_xlfn.NORM.DIST(CV11,$K11,$N11,FALSE),NA())</f>
        <v>#N/A</v>
      </c>
      <c r="GT11" s="179" t="e">
        <f t="shared" ref="GT11:GT42" si="210">IF(ISNONTEXT($N11),_xlfn.NORM.DIST(CW11,$K11,$N11,FALSE),NA())</f>
        <v>#N/A</v>
      </c>
      <c r="GU11" s="179" t="e">
        <f t="shared" ref="GU11:GU42" si="211">IF(ISNONTEXT($N11),_xlfn.NORM.DIST(CX11,$K11,$N11,FALSE),NA())</f>
        <v>#N/A</v>
      </c>
      <c r="GV11" s="179" t="e">
        <f t="shared" ref="GV11:GV42" si="212">IF(ISNONTEXT($N11),_xlfn.NORM.DIST(CY11,$K11,$N11,FALSE),NA())</f>
        <v>#N/A</v>
      </c>
      <c r="GW11" s="179" t="e">
        <f t="shared" ref="GW11:GW42" si="213">IF(ISNONTEXT($N11),_xlfn.NORM.DIST(CZ11,$K11,$N11,FALSE),NA())</f>
        <v>#N/A</v>
      </c>
      <c r="GX11" s="179" t="e">
        <f t="shared" ref="GX11:GX42" si="214">IF(ISNONTEXT($N11),_xlfn.NORM.DIST(DA11,$K11,$N11,FALSE),NA())</f>
        <v>#N/A</v>
      </c>
      <c r="GY11" s="179" t="e">
        <f t="shared" ref="GY11:GY42" si="215">IF(ISNONTEXT($N11),_xlfn.NORM.DIST(DB11,$K11,$N11,FALSE),NA())</f>
        <v>#N/A</v>
      </c>
      <c r="GZ11" s="179" t="e">
        <f t="shared" ref="GZ11:GZ42" si="216">IF(ISNONTEXT($N11),_xlfn.NORM.DIST(DC11,$K11,$N11,FALSE),NA())</f>
        <v>#N/A</v>
      </c>
      <c r="HA11" s="179" t="e">
        <f t="shared" ref="HA11:HA42" si="217">IF(ISNONTEXT($N11),_xlfn.NORM.DIST(DD11,$K11,$N11,FALSE),NA())</f>
        <v>#N/A</v>
      </c>
      <c r="HB11" s="179" t="e">
        <f t="shared" ref="HB11:HB42" si="218">IF(ISNONTEXT($N11),_xlfn.NORM.DIST(DE11,$K11,$N11,FALSE),NA())</f>
        <v>#N/A</v>
      </c>
      <c r="HC11" s="179" t="e">
        <f t="shared" ref="HC11:HC42" si="219">IF(ISNONTEXT($N11),_xlfn.NORM.DIST(DF11,$K11,$N11,FALSE),NA())</f>
        <v>#N/A</v>
      </c>
      <c r="HD11" s="179" t="e">
        <f t="shared" ref="HD11:HD42" si="220">IF(ISNONTEXT($N11),_xlfn.NORM.DIST(DG11,$K11,$N11,FALSE),NA())</f>
        <v>#N/A</v>
      </c>
      <c r="HE11" s="179" t="e">
        <f t="shared" ref="HE11:HE42" si="221">IF(ISNONTEXT($N11),_xlfn.NORM.DIST(DH11,$K11,$N11,FALSE),NA())</f>
        <v>#N/A</v>
      </c>
      <c r="HF11" s="179" t="e">
        <f t="shared" ref="HF11:HF42" si="222">IF(ISNONTEXT($N11),_xlfn.NORM.DIST(DI11,$K11,$N11,FALSE),NA())</f>
        <v>#N/A</v>
      </c>
      <c r="HG11" s="179" t="e">
        <f t="shared" ref="HG11:HG42" si="223">IF(ISNONTEXT($N11),_xlfn.NORM.DIST(DJ11,$K11,$N11,FALSE),NA())</f>
        <v>#N/A</v>
      </c>
      <c r="HH11" s="179" t="e">
        <f t="shared" ref="HH11:HH42" si="224">IF(ISNONTEXT($N11),_xlfn.NORM.DIST(DK11,$K11,$N11,FALSE),NA())</f>
        <v>#N/A</v>
      </c>
      <c r="HI11" s="179" t="e">
        <f t="shared" ref="HI11:HI42" si="225">IF(ISNONTEXT($N11),_xlfn.NORM.DIST(DL11,$K11,$N11,FALSE),NA())</f>
        <v>#N/A</v>
      </c>
      <c r="HJ11" s="179" t="e">
        <f t="shared" ref="HJ11:HJ42" si="226">IF(ISNONTEXT($N11),_xlfn.NORM.DIST(DM11,$K11,$N11,FALSE),NA())</f>
        <v>#N/A</v>
      </c>
      <c r="HK11" s="179" t="e">
        <f t="shared" ref="HK11:HK42" si="227">IF(ISNONTEXT($N11),_xlfn.NORM.DIST(DN11,$K11,$N11,FALSE),NA())</f>
        <v>#N/A</v>
      </c>
      <c r="HL11" s="179" t="e">
        <f t="shared" ref="HL11:HL42" si="228">IF(ISNONTEXT($N11),_xlfn.NORM.DIST(DO11,$K11,$N11,FALSE),NA())</f>
        <v>#N/A</v>
      </c>
      <c r="HM11" s="179" t="e">
        <f t="shared" ref="HM11:HM42" si="229">IF(ISNONTEXT($N11),_xlfn.NORM.DIST(DP11,$K11,$N11,FALSE),NA())</f>
        <v>#N/A</v>
      </c>
      <c r="HN11" s="179" t="e">
        <f t="shared" ref="HN11:HN42" si="230">IF(ISNONTEXT($N11),_xlfn.NORM.DIST(DQ11,$K11,$N11,FALSE),NA())</f>
        <v>#N/A</v>
      </c>
      <c r="HO11" s="179" t="e">
        <f t="shared" ref="HO11:HO42" si="231">IF(ISNONTEXT($N11),_xlfn.NORM.DIST(DR11,$K11,$N11,FALSE),NA())</f>
        <v>#N/A</v>
      </c>
      <c r="HP11" s="179" t="e">
        <f t="shared" ref="HP11:HP42" si="232">IF(ISNONTEXT($N11),_xlfn.NORM.DIST(DS11,$K11,$N11,FALSE),NA())</f>
        <v>#N/A</v>
      </c>
      <c r="HQ11" s="179" t="e">
        <f t="shared" ref="HQ11:HQ42" si="233">IF(ISNONTEXT($N11),_xlfn.NORM.DIST(DT11,$K11,$N11,FALSE),NA())</f>
        <v>#N/A</v>
      </c>
      <c r="HR11" s="179" t="e">
        <f t="shared" ref="HR11:HR42" si="234">IF(ISNONTEXT($N11),_xlfn.NORM.DIST(DU11,$K11,$N11,FALSE),NA())</f>
        <v>#N/A</v>
      </c>
      <c r="HS11" s="179" t="e">
        <f t="shared" ref="HS11:HS42" si="235">IF(ISNONTEXT($N11),_xlfn.NORM.DIST(DV11,$K11,$N11,FALSE),NA())</f>
        <v>#N/A</v>
      </c>
    </row>
    <row r="12" spans="1:228" x14ac:dyDescent="0.25">
      <c r="A12" s="4">
        <v>9</v>
      </c>
      <c r="B12" s="124"/>
      <c r="C12" s="126"/>
      <c r="D12" s="131" t="str">
        <f t="shared" si="10"/>
        <v/>
      </c>
      <c r="E12" s="103"/>
      <c r="F12" s="131" t="str">
        <f t="shared" si="11"/>
        <v/>
      </c>
      <c r="G12" s="126"/>
      <c r="H12" s="123"/>
      <c r="I12" s="38" t="str">
        <f t="shared" si="0"/>
        <v/>
      </c>
      <c r="J12" s="38" t="str">
        <f t="shared" si="1"/>
        <v/>
      </c>
      <c r="K12" s="81" t="str">
        <f t="shared" si="12"/>
        <v/>
      </c>
      <c r="L12" s="24"/>
      <c r="M12" s="61"/>
      <c r="N12" s="82" t="str">
        <f>IF(AND(D12&gt;0,E12&gt;0,F12&gt;0,NOT(ISBLANK(L12))),(F12-D12)*VLOOKUP(L12,VLookups!$A$2:$B$8,2,FALSE),"")</f>
        <v/>
      </c>
      <c r="O12" s="83" t="str">
        <f t="shared" si="2"/>
        <v/>
      </c>
      <c r="P12" s="103"/>
      <c r="Q12" s="34" t="str">
        <f>IF(AND(P12&gt;0,E12&gt;0,N12&gt;0,NOT(ISBLANK(L12))),ABS(VLOOKUP($P$1,VLookups!$A$38:$B$39,2,FALSE)-_xlfn.NORM.DIST(P12,K12,N12,TRUE)),"")</f>
        <v/>
      </c>
      <c r="R12" s="102" t="str">
        <f>IF(AND($D12&gt;0,$E12&gt;0,$F12&gt;0,NOT(ISBLANK($L12))),_xlfn.NORM.INV(ABS(VLOOKUP($P$1,VLookups!$A$38:$B$39,2,FALSE)-R$3),$K12,$N12),"")</f>
        <v/>
      </c>
      <c r="S12" s="101" t="str">
        <f>IF(AND($D12&gt;0,$E12&gt;0,$F12&gt;0,NOT(ISBLANK($L12))),_xlfn.NORM.INV(ABS(VLOOKUP($P$1,VLookups!$A$38:$B$39,2,FALSE)-S$3),$K12,$N12),"")</f>
        <v/>
      </c>
      <c r="T12" s="102" t="str">
        <f>IF(AND($D12&gt;0,$E12&gt;0,$F12&gt;0,NOT(ISBLANK($L12))),_xlfn.NORM.INV(ABS(VLOOKUP($P$1,VLookups!$A$38:$B$39,2,FALSE)-T$3),$K12,$N12),"")</f>
        <v/>
      </c>
      <c r="U12" s="101" t="str">
        <f>IF(AND($D12&gt;0,$E12&gt;0,$F12&gt;0,NOT(ISBLANK($L12))),_xlfn.NORM.INV(ABS(VLOOKUP($P$1,VLookups!$A$38:$B$39,2,FALSE)-U$3),$K12,$N12),"")</f>
        <v/>
      </c>
      <c r="V12" s="102" t="str">
        <f>IF(AND($D12&gt;0,$E12&gt;0,$F12&gt;0,NOT(ISBLANK($L12))),_xlfn.NORM.INV(ABS(VLOOKUP($P$1,VLookups!$A$38:$B$39,2,FALSE)-V$3),$K12,$N12),"")</f>
        <v/>
      </c>
      <c r="W12" s="101" t="str">
        <f>IF(AND($D12&gt;0,$E12&gt;0,$F12&gt;0,NOT(ISBLANK($L12))),_xlfn.NORM.INV(ABS(VLOOKUP($P$1,VLookups!$A$38:$B$39,2,FALSE)-W$3),$K12,$N12),"")</f>
        <v/>
      </c>
      <c r="X12" s="5"/>
      <c r="Y12" s="178" t="str">
        <f t="shared" si="13"/>
        <v/>
      </c>
      <c r="Z12" s="52" t="str">
        <f t="shared" ref="Z12:AS12" si="236">IF(ISNONTEXT($Y12),AA12-$Y12,"")</f>
        <v/>
      </c>
      <c r="AA12" s="52" t="str">
        <f t="shared" si="236"/>
        <v/>
      </c>
      <c r="AB12" s="52" t="str">
        <f t="shared" si="236"/>
        <v/>
      </c>
      <c r="AC12" s="52" t="str">
        <f t="shared" si="236"/>
        <v/>
      </c>
      <c r="AD12" s="52" t="str">
        <f t="shared" si="236"/>
        <v/>
      </c>
      <c r="AE12" s="52" t="str">
        <f t="shared" si="236"/>
        <v/>
      </c>
      <c r="AF12" s="52" t="str">
        <f t="shared" si="236"/>
        <v/>
      </c>
      <c r="AG12" s="52" t="str">
        <f t="shared" si="236"/>
        <v/>
      </c>
      <c r="AH12" s="52" t="str">
        <f t="shared" si="236"/>
        <v/>
      </c>
      <c r="AI12" s="52" t="str">
        <f t="shared" si="236"/>
        <v/>
      </c>
      <c r="AJ12" s="52" t="str">
        <f t="shared" si="236"/>
        <v/>
      </c>
      <c r="AK12" s="52" t="str">
        <f t="shared" si="236"/>
        <v/>
      </c>
      <c r="AL12" s="52" t="str">
        <f t="shared" si="236"/>
        <v/>
      </c>
      <c r="AM12" s="52" t="str">
        <f t="shared" si="236"/>
        <v/>
      </c>
      <c r="AN12" s="52" t="str">
        <f t="shared" si="236"/>
        <v/>
      </c>
      <c r="AO12" s="52" t="str">
        <f t="shared" si="236"/>
        <v/>
      </c>
      <c r="AP12" s="52" t="str">
        <f t="shared" si="236"/>
        <v/>
      </c>
      <c r="AQ12" s="52" t="str">
        <f t="shared" si="236"/>
        <v/>
      </c>
      <c r="AR12" s="52" t="str">
        <f t="shared" si="236"/>
        <v/>
      </c>
      <c r="AS12" s="52" t="str">
        <f t="shared" si="236"/>
        <v/>
      </c>
      <c r="AT12" s="52" t="str">
        <f t="shared" si="15"/>
        <v/>
      </c>
      <c r="AU12" s="52" t="str">
        <f t="shared" ref="AU12:DF12" si="237">IF(ISNONTEXT($Y12),AT12+$Y12,"")</f>
        <v/>
      </c>
      <c r="AV12" s="52" t="str">
        <f t="shared" si="237"/>
        <v/>
      </c>
      <c r="AW12" s="52" t="str">
        <f t="shared" si="237"/>
        <v/>
      </c>
      <c r="AX12" s="52" t="str">
        <f t="shared" si="237"/>
        <v/>
      </c>
      <c r="AY12" s="52" t="str">
        <f t="shared" si="237"/>
        <v/>
      </c>
      <c r="AZ12" s="52" t="str">
        <f t="shared" si="237"/>
        <v/>
      </c>
      <c r="BA12" s="52" t="str">
        <f t="shared" si="237"/>
        <v/>
      </c>
      <c r="BB12" s="52" t="str">
        <f t="shared" si="237"/>
        <v/>
      </c>
      <c r="BC12" s="52" t="str">
        <f t="shared" si="237"/>
        <v/>
      </c>
      <c r="BD12" s="52" t="str">
        <f t="shared" si="237"/>
        <v/>
      </c>
      <c r="BE12" s="52" t="str">
        <f t="shared" si="237"/>
        <v/>
      </c>
      <c r="BF12" s="52" t="str">
        <f t="shared" si="237"/>
        <v/>
      </c>
      <c r="BG12" s="52" t="str">
        <f t="shared" si="237"/>
        <v/>
      </c>
      <c r="BH12" s="52" t="str">
        <f t="shared" si="237"/>
        <v/>
      </c>
      <c r="BI12" s="52" t="str">
        <f t="shared" si="237"/>
        <v/>
      </c>
      <c r="BJ12" s="52" t="str">
        <f t="shared" si="237"/>
        <v/>
      </c>
      <c r="BK12" s="52" t="str">
        <f t="shared" si="237"/>
        <v/>
      </c>
      <c r="BL12" s="52" t="str">
        <f t="shared" si="237"/>
        <v/>
      </c>
      <c r="BM12" s="52" t="str">
        <f t="shared" si="237"/>
        <v/>
      </c>
      <c r="BN12" s="52" t="str">
        <f t="shared" si="237"/>
        <v/>
      </c>
      <c r="BO12" s="52" t="str">
        <f t="shared" si="237"/>
        <v/>
      </c>
      <c r="BP12" s="52" t="str">
        <f t="shared" si="237"/>
        <v/>
      </c>
      <c r="BQ12" s="52" t="str">
        <f t="shared" si="237"/>
        <v/>
      </c>
      <c r="BR12" s="52" t="str">
        <f t="shared" si="237"/>
        <v/>
      </c>
      <c r="BS12" s="52" t="str">
        <f t="shared" si="237"/>
        <v/>
      </c>
      <c r="BT12" s="52" t="str">
        <f t="shared" si="237"/>
        <v/>
      </c>
      <c r="BU12" s="52" t="str">
        <f t="shared" si="237"/>
        <v/>
      </c>
      <c r="BV12" s="52" t="str">
        <f t="shared" si="237"/>
        <v/>
      </c>
      <c r="BW12" s="52" t="str">
        <f t="shared" si="237"/>
        <v/>
      </c>
      <c r="BX12" s="52" t="str">
        <f t="shared" si="237"/>
        <v/>
      </c>
      <c r="BY12" s="52" t="str">
        <f t="shared" si="237"/>
        <v/>
      </c>
      <c r="BZ12" s="52" t="str">
        <f t="shared" si="237"/>
        <v/>
      </c>
      <c r="CA12" s="52" t="str">
        <f t="shared" si="237"/>
        <v/>
      </c>
      <c r="CB12" s="52" t="str">
        <f t="shared" si="237"/>
        <v/>
      </c>
      <c r="CC12" s="52" t="str">
        <f t="shared" si="237"/>
        <v/>
      </c>
      <c r="CD12" s="52" t="str">
        <f t="shared" si="237"/>
        <v/>
      </c>
      <c r="CE12" s="52" t="str">
        <f t="shared" si="237"/>
        <v/>
      </c>
      <c r="CF12" s="52" t="str">
        <f t="shared" si="237"/>
        <v/>
      </c>
      <c r="CG12" s="52" t="str">
        <f t="shared" si="237"/>
        <v/>
      </c>
      <c r="CH12" s="52" t="str">
        <f t="shared" si="237"/>
        <v/>
      </c>
      <c r="CI12" s="52" t="str">
        <f t="shared" si="237"/>
        <v/>
      </c>
      <c r="CJ12" s="52" t="str">
        <f t="shared" si="237"/>
        <v/>
      </c>
      <c r="CK12" s="52" t="str">
        <f t="shared" si="237"/>
        <v/>
      </c>
      <c r="CL12" s="52" t="str">
        <f t="shared" si="237"/>
        <v/>
      </c>
      <c r="CM12" s="52" t="str">
        <f t="shared" si="237"/>
        <v/>
      </c>
      <c r="CN12" s="52" t="str">
        <f t="shared" si="237"/>
        <v/>
      </c>
      <c r="CO12" s="52" t="str">
        <f t="shared" si="237"/>
        <v/>
      </c>
      <c r="CP12" s="52" t="str">
        <f t="shared" si="237"/>
        <v/>
      </c>
      <c r="CQ12" s="52" t="str">
        <f t="shared" si="237"/>
        <v/>
      </c>
      <c r="CR12" s="52" t="str">
        <f t="shared" si="237"/>
        <v/>
      </c>
      <c r="CS12" s="52" t="str">
        <f t="shared" si="237"/>
        <v/>
      </c>
      <c r="CT12" s="52" t="str">
        <f t="shared" si="237"/>
        <v/>
      </c>
      <c r="CU12" s="52" t="str">
        <f t="shared" si="237"/>
        <v/>
      </c>
      <c r="CV12" s="52" t="str">
        <f t="shared" si="237"/>
        <v/>
      </c>
      <c r="CW12" s="52" t="str">
        <f t="shared" si="237"/>
        <v/>
      </c>
      <c r="CX12" s="52" t="str">
        <f t="shared" si="237"/>
        <v/>
      </c>
      <c r="CY12" s="52" t="str">
        <f t="shared" si="237"/>
        <v/>
      </c>
      <c r="CZ12" s="52" t="str">
        <f t="shared" si="237"/>
        <v/>
      </c>
      <c r="DA12" s="52" t="str">
        <f t="shared" si="237"/>
        <v/>
      </c>
      <c r="DB12" s="52" t="str">
        <f t="shared" si="237"/>
        <v/>
      </c>
      <c r="DC12" s="52" t="str">
        <f t="shared" si="237"/>
        <v/>
      </c>
      <c r="DD12" s="52" t="str">
        <f t="shared" si="237"/>
        <v/>
      </c>
      <c r="DE12" s="52" t="str">
        <f t="shared" si="237"/>
        <v/>
      </c>
      <c r="DF12" s="52" t="str">
        <f t="shared" si="237"/>
        <v/>
      </c>
      <c r="DG12" s="52" t="str">
        <f t="shared" ref="DG12:DV12" si="238">IF(ISNONTEXT($Y12),DF12+$Y12,"")</f>
        <v/>
      </c>
      <c r="DH12" s="52" t="str">
        <f t="shared" si="238"/>
        <v/>
      </c>
      <c r="DI12" s="52" t="str">
        <f t="shared" si="238"/>
        <v/>
      </c>
      <c r="DJ12" s="52" t="str">
        <f t="shared" si="238"/>
        <v/>
      </c>
      <c r="DK12" s="52" t="str">
        <f t="shared" si="238"/>
        <v/>
      </c>
      <c r="DL12" s="52" t="str">
        <f t="shared" si="238"/>
        <v/>
      </c>
      <c r="DM12" s="52" t="str">
        <f t="shared" si="238"/>
        <v/>
      </c>
      <c r="DN12" s="52" t="str">
        <f t="shared" si="238"/>
        <v/>
      </c>
      <c r="DO12" s="52" t="str">
        <f t="shared" si="238"/>
        <v/>
      </c>
      <c r="DP12" s="52" t="str">
        <f t="shared" si="238"/>
        <v/>
      </c>
      <c r="DQ12" s="52" t="str">
        <f t="shared" si="238"/>
        <v/>
      </c>
      <c r="DR12" s="52" t="str">
        <f t="shared" si="238"/>
        <v/>
      </c>
      <c r="DS12" s="52" t="str">
        <f t="shared" si="238"/>
        <v/>
      </c>
      <c r="DT12" s="52" t="str">
        <f t="shared" si="238"/>
        <v/>
      </c>
      <c r="DU12" s="52" t="str">
        <f t="shared" si="238"/>
        <v/>
      </c>
      <c r="DV12" s="52" t="str">
        <f t="shared" si="238"/>
        <v/>
      </c>
      <c r="DW12" s="179" t="e">
        <f t="shared" si="135"/>
        <v>#N/A</v>
      </c>
      <c r="DX12" s="179" t="e">
        <f t="shared" si="136"/>
        <v>#N/A</v>
      </c>
      <c r="DY12" s="179" t="e">
        <f t="shared" si="137"/>
        <v>#N/A</v>
      </c>
      <c r="DZ12" s="179" t="e">
        <f t="shared" si="138"/>
        <v>#N/A</v>
      </c>
      <c r="EA12" s="179" t="e">
        <f t="shared" si="139"/>
        <v>#N/A</v>
      </c>
      <c r="EB12" s="179" t="e">
        <f t="shared" si="140"/>
        <v>#N/A</v>
      </c>
      <c r="EC12" s="179" t="e">
        <f t="shared" si="141"/>
        <v>#N/A</v>
      </c>
      <c r="ED12" s="179" t="e">
        <f t="shared" si="142"/>
        <v>#N/A</v>
      </c>
      <c r="EE12" s="179" t="e">
        <f t="shared" si="143"/>
        <v>#N/A</v>
      </c>
      <c r="EF12" s="179" t="e">
        <f t="shared" si="144"/>
        <v>#N/A</v>
      </c>
      <c r="EG12" s="179" t="e">
        <f t="shared" si="145"/>
        <v>#N/A</v>
      </c>
      <c r="EH12" s="179" t="e">
        <f t="shared" si="146"/>
        <v>#N/A</v>
      </c>
      <c r="EI12" s="179" t="e">
        <f t="shared" si="147"/>
        <v>#N/A</v>
      </c>
      <c r="EJ12" s="179" t="e">
        <f t="shared" si="148"/>
        <v>#N/A</v>
      </c>
      <c r="EK12" s="179" t="e">
        <f t="shared" si="149"/>
        <v>#N/A</v>
      </c>
      <c r="EL12" s="179" t="e">
        <f t="shared" si="150"/>
        <v>#N/A</v>
      </c>
      <c r="EM12" s="179" t="e">
        <f t="shared" si="151"/>
        <v>#N/A</v>
      </c>
      <c r="EN12" s="179" t="e">
        <f t="shared" si="152"/>
        <v>#N/A</v>
      </c>
      <c r="EO12" s="179" t="e">
        <f t="shared" si="153"/>
        <v>#N/A</v>
      </c>
      <c r="EP12" s="179" t="e">
        <f t="shared" si="154"/>
        <v>#N/A</v>
      </c>
      <c r="EQ12" s="179" t="e">
        <f t="shared" si="155"/>
        <v>#N/A</v>
      </c>
      <c r="ER12" s="179" t="e">
        <f t="shared" si="156"/>
        <v>#N/A</v>
      </c>
      <c r="ES12" s="179" t="e">
        <f t="shared" si="157"/>
        <v>#N/A</v>
      </c>
      <c r="ET12" s="179" t="e">
        <f t="shared" si="158"/>
        <v>#N/A</v>
      </c>
      <c r="EU12" s="179" t="e">
        <f t="shared" si="159"/>
        <v>#N/A</v>
      </c>
      <c r="EV12" s="179" t="e">
        <f t="shared" si="160"/>
        <v>#N/A</v>
      </c>
      <c r="EW12" s="179" t="e">
        <f t="shared" si="161"/>
        <v>#N/A</v>
      </c>
      <c r="EX12" s="179" t="e">
        <f t="shared" si="162"/>
        <v>#N/A</v>
      </c>
      <c r="EY12" s="179" t="e">
        <f t="shared" si="163"/>
        <v>#N/A</v>
      </c>
      <c r="EZ12" s="179" t="e">
        <f t="shared" si="164"/>
        <v>#N/A</v>
      </c>
      <c r="FA12" s="179" t="e">
        <f t="shared" si="165"/>
        <v>#N/A</v>
      </c>
      <c r="FB12" s="179" t="e">
        <f t="shared" si="166"/>
        <v>#N/A</v>
      </c>
      <c r="FC12" s="179" t="e">
        <f t="shared" si="167"/>
        <v>#N/A</v>
      </c>
      <c r="FD12" s="179" t="e">
        <f t="shared" si="168"/>
        <v>#N/A</v>
      </c>
      <c r="FE12" s="179" t="e">
        <f t="shared" si="169"/>
        <v>#N/A</v>
      </c>
      <c r="FF12" s="179" t="e">
        <f t="shared" si="170"/>
        <v>#N/A</v>
      </c>
      <c r="FG12" s="179" t="e">
        <f t="shared" si="171"/>
        <v>#N/A</v>
      </c>
      <c r="FH12" s="179" t="e">
        <f t="shared" si="172"/>
        <v>#N/A</v>
      </c>
      <c r="FI12" s="179" t="e">
        <f t="shared" si="173"/>
        <v>#N/A</v>
      </c>
      <c r="FJ12" s="179" t="e">
        <f t="shared" si="174"/>
        <v>#N/A</v>
      </c>
      <c r="FK12" s="179" t="e">
        <f t="shared" si="175"/>
        <v>#N/A</v>
      </c>
      <c r="FL12" s="179" t="e">
        <f t="shared" si="176"/>
        <v>#N/A</v>
      </c>
      <c r="FM12" s="179" t="e">
        <f t="shared" si="177"/>
        <v>#N/A</v>
      </c>
      <c r="FN12" s="179" t="e">
        <f t="shared" si="178"/>
        <v>#N/A</v>
      </c>
      <c r="FO12" s="179" t="e">
        <f t="shared" si="179"/>
        <v>#N/A</v>
      </c>
      <c r="FP12" s="179" t="e">
        <f t="shared" si="180"/>
        <v>#N/A</v>
      </c>
      <c r="FQ12" s="179" t="e">
        <f t="shared" si="181"/>
        <v>#N/A</v>
      </c>
      <c r="FR12" s="179" t="e">
        <f t="shared" si="182"/>
        <v>#N/A</v>
      </c>
      <c r="FS12" s="179" t="e">
        <f t="shared" si="183"/>
        <v>#N/A</v>
      </c>
      <c r="FT12" s="179" t="e">
        <f t="shared" si="184"/>
        <v>#N/A</v>
      </c>
      <c r="FU12" s="179" t="e">
        <f t="shared" si="185"/>
        <v>#N/A</v>
      </c>
      <c r="FV12" s="179" t="e">
        <f t="shared" si="186"/>
        <v>#N/A</v>
      </c>
      <c r="FW12" s="179" t="e">
        <f t="shared" si="187"/>
        <v>#N/A</v>
      </c>
      <c r="FX12" s="179" t="e">
        <f t="shared" si="188"/>
        <v>#N/A</v>
      </c>
      <c r="FY12" s="179" t="e">
        <f t="shared" si="189"/>
        <v>#N/A</v>
      </c>
      <c r="FZ12" s="179" t="e">
        <f t="shared" si="190"/>
        <v>#N/A</v>
      </c>
      <c r="GA12" s="179" t="e">
        <f t="shared" si="191"/>
        <v>#N/A</v>
      </c>
      <c r="GB12" s="179" t="e">
        <f t="shared" si="192"/>
        <v>#N/A</v>
      </c>
      <c r="GC12" s="179" t="e">
        <f t="shared" si="193"/>
        <v>#N/A</v>
      </c>
      <c r="GD12" s="179" t="e">
        <f t="shared" si="194"/>
        <v>#N/A</v>
      </c>
      <c r="GE12" s="179" t="e">
        <f t="shared" si="195"/>
        <v>#N/A</v>
      </c>
      <c r="GF12" s="179" t="e">
        <f t="shared" si="196"/>
        <v>#N/A</v>
      </c>
      <c r="GG12" s="179" t="e">
        <f t="shared" si="197"/>
        <v>#N/A</v>
      </c>
      <c r="GH12" s="179" t="e">
        <f t="shared" si="198"/>
        <v>#N/A</v>
      </c>
      <c r="GI12" s="179" t="e">
        <f t="shared" si="199"/>
        <v>#N/A</v>
      </c>
      <c r="GJ12" s="179" t="e">
        <f t="shared" si="200"/>
        <v>#N/A</v>
      </c>
      <c r="GK12" s="179" t="e">
        <f t="shared" si="201"/>
        <v>#N/A</v>
      </c>
      <c r="GL12" s="179" t="e">
        <f t="shared" si="202"/>
        <v>#N/A</v>
      </c>
      <c r="GM12" s="179" t="e">
        <f t="shared" si="203"/>
        <v>#N/A</v>
      </c>
      <c r="GN12" s="179" t="e">
        <f t="shared" si="204"/>
        <v>#N/A</v>
      </c>
      <c r="GO12" s="179" t="e">
        <f t="shared" si="205"/>
        <v>#N/A</v>
      </c>
      <c r="GP12" s="179" t="e">
        <f t="shared" si="206"/>
        <v>#N/A</v>
      </c>
      <c r="GQ12" s="179" t="e">
        <f t="shared" si="207"/>
        <v>#N/A</v>
      </c>
      <c r="GR12" s="179" t="e">
        <f t="shared" si="208"/>
        <v>#N/A</v>
      </c>
      <c r="GS12" s="179" t="e">
        <f t="shared" si="209"/>
        <v>#N/A</v>
      </c>
      <c r="GT12" s="179" t="e">
        <f t="shared" si="210"/>
        <v>#N/A</v>
      </c>
      <c r="GU12" s="179" t="e">
        <f t="shared" si="211"/>
        <v>#N/A</v>
      </c>
      <c r="GV12" s="179" t="e">
        <f t="shared" si="212"/>
        <v>#N/A</v>
      </c>
      <c r="GW12" s="179" t="e">
        <f t="shared" si="213"/>
        <v>#N/A</v>
      </c>
      <c r="GX12" s="179" t="e">
        <f t="shared" si="214"/>
        <v>#N/A</v>
      </c>
      <c r="GY12" s="179" t="e">
        <f t="shared" si="215"/>
        <v>#N/A</v>
      </c>
      <c r="GZ12" s="179" t="e">
        <f t="shared" si="216"/>
        <v>#N/A</v>
      </c>
      <c r="HA12" s="179" t="e">
        <f t="shared" si="217"/>
        <v>#N/A</v>
      </c>
      <c r="HB12" s="179" t="e">
        <f t="shared" si="218"/>
        <v>#N/A</v>
      </c>
      <c r="HC12" s="179" t="e">
        <f t="shared" si="219"/>
        <v>#N/A</v>
      </c>
      <c r="HD12" s="179" t="e">
        <f t="shared" si="220"/>
        <v>#N/A</v>
      </c>
      <c r="HE12" s="179" t="e">
        <f t="shared" si="221"/>
        <v>#N/A</v>
      </c>
      <c r="HF12" s="179" t="e">
        <f t="shared" si="222"/>
        <v>#N/A</v>
      </c>
      <c r="HG12" s="179" t="e">
        <f t="shared" si="223"/>
        <v>#N/A</v>
      </c>
      <c r="HH12" s="179" t="e">
        <f t="shared" si="224"/>
        <v>#N/A</v>
      </c>
      <c r="HI12" s="179" t="e">
        <f t="shared" si="225"/>
        <v>#N/A</v>
      </c>
      <c r="HJ12" s="179" t="e">
        <f t="shared" si="226"/>
        <v>#N/A</v>
      </c>
      <c r="HK12" s="179" t="e">
        <f t="shared" si="227"/>
        <v>#N/A</v>
      </c>
      <c r="HL12" s="179" t="e">
        <f t="shared" si="228"/>
        <v>#N/A</v>
      </c>
      <c r="HM12" s="179" t="e">
        <f t="shared" si="229"/>
        <v>#N/A</v>
      </c>
      <c r="HN12" s="179" t="e">
        <f t="shared" si="230"/>
        <v>#N/A</v>
      </c>
      <c r="HO12" s="179" t="e">
        <f t="shared" si="231"/>
        <v>#N/A</v>
      </c>
      <c r="HP12" s="179" t="e">
        <f t="shared" si="232"/>
        <v>#N/A</v>
      </c>
      <c r="HQ12" s="179" t="e">
        <f t="shared" si="233"/>
        <v>#N/A</v>
      </c>
      <c r="HR12" s="179" t="e">
        <f t="shared" si="234"/>
        <v>#N/A</v>
      </c>
      <c r="HS12" s="179" t="e">
        <f t="shared" si="235"/>
        <v>#N/A</v>
      </c>
    </row>
    <row r="13" spans="1:228" x14ac:dyDescent="0.25">
      <c r="A13" s="4">
        <v>10</v>
      </c>
      <c r="B13" s="124"/>
      <c r="C13" s="126"/>
      <c r="D13" s="131" t="str">
        <f t="shared" si="10"/>
        <v/>
      </c>
      <c r="E13" s="103"/>
      <c r="F13" s="131" t="str">
        <f t="shared" si="11"/>
        <v/>
      </c>
      <c r="G13" s="126"/>
      <c r="H13" s="123"/>
      <c r="I13" s="38" t="str">
        <f t="shared" si="0"/>
        <v/>
      </c>
      <c r="J13" s="38" t="str">
        <f t="shared" si="1"/>
        <v/>
      </c>
      <c r="K13" s="81" t="str">
        <f t="shared" si="12"/>
        <v/>
      </c>
      <c r="L13" s="24"/>
      <c r="M13" s="61"/>
      <c r="N13" s="82" t="str">
        <f>IF(AND(D13&gt;0,E13&gt;0,F13&gt;0,NOT(ISBLANK(L13))),(F13-D13)*VLOOKUP(L13,VLookups!$A$2:$B$8,2,FALSE),"")</f>
        <v/>
      </c>
      <c r="O13" s="83" t="str">
        <f t="shared" si="2"/>
        <v/>
      </c>
      <c r="P13" s="103"/>
      <c r="Q13" s="34" t="str">
        <f>IF(AND(P13&gt;0,E13&gt;0,N13&gt;0,NOT(ISBLANK(L13))),ABS(VLOOKUP($P$1,VLookups!$A$38:$B$39,2,FALSE)-_xlfn.NORM.DIST(P13,K13,N13,TRUE)),"")</f>
        <v/>
      </c>
      <c r="R13" s="102" t="str">
        <f>IF(AND($D13&gt;0,$E13&gt;0,$F13&gt;0,NOT(ISBLANK($L13))),_xlfn.NORM.INV(ABS(VLOOKUP($P$1,VLookups!$A$38:$B$39,2,FALSE)-R$3),$K13,$N13),"")</f>
        <v/>
      </c>
      <c r="S13" s="101" t="str">
        <f>IF(AND($D13&gt;0,$E13&gt;0,$F13&gt;0,NOT(ISBLANK($L13))),_xlfn.NORM.INV(ABS(VLOOKUP($P$1,VLookups!$A$38:$B$39,2,FALSE)-S$3),$K13,$N13),"")</f>
        <v/>
      </c>
      <c r="T13" s="102" t="str">
        <f>IF(AND($D13&gt;0,$E13&gt;0,$F13&gt;0,NOT(ISBLANK($L13))),_xlfn.NORM.INV(ABS(VLOOKUP($P$1,VLookups!$A$38:$B$39,2,FALSE)-T$3),$K13,$N13),"")</f>
        <v/>
      </c>
      <c r="U13" s="101" t="str">
        <f>IF(AND($D13&gt;0,$E13&gt;0,$F13&gt;0,NOT(ISBLANK($L13))),_xlfn.NORM.INV(ABS(VLOOKUP($P$1,VLookups!$A$38:$B$39,2,FALSE)-U$3),$K13,$N13),"")</f>
        <v/>
      </c>
      <c r="V13" s="102" t="str">
        <f>IF(AND($D13&gt;0,$E13&gt;0,$F13&gt;0,NOT(ISBLANK($L13))),_xlfn.NORM.INV(ABS(VLOOKUP($P$1,VLookups!$A$38:$B$39,2,FALSE)-V$3),$K13,$N13),"")</f>
        <v/>
      </c>
      <c r="W13" s="101" t="str">
        <f>IF(AND($D13&gt;0,$E13&gt;0,$F13&gt;0,NOT(ISBLANK($L13))),_xlfn.NORM.INV(ABS(VLOOKUP($P$1,VLookups!$A$38:$B$39,2,FALSE)-W$3),$K13,$N13),"")</f>
        <v/>
      </c>
      <c r="X13" s="5"/>
      <c r="Y13" s="178" t="str">
        <f t="shared" si="13"/>
        <v/>
      </c>
      <c r="Z13" s="52" t="str">
        <f t="shared" ref="Z13:AS13" si="239">IF(ISNONTEXT($Y13),AA13-$Y13,"")</f>
        <v/>
      </c>
      <c r="AA13" s="52" t="str">
        <f t="shared" si="239"/>
        <v/>
      </c>
      <c r="AB13" s="52" t="str">
        <f t="shared" si="239"/>
        <v/>
      </c>
      <c r="AC13" s="52" t="str">
        <f t="shared" si="239"/>
        <v/>
      </c>
      <c r="AD13" s="52" t="str">
        <f t="shared" si="239"/>
        <v/>
      </c>
      <c r="AE13" s="52" t="str">
        <f t="shared" si="239"/>
        <v/>
      </c>
      <c r="AF13" s="52" t="str">
        <f t="shared" si="239"/>
        <v/>
      </c>
      <c r="AG13" s="52" t="str">
        <f t="shared" si="239"/>
        <v/>
      </c>
      <c r="AH13" s="52" t="str">
        <f t="shared" si="239"/>
        <v/>
      </c>
      <c r="AI13" s="52" t="str">
        <f t="shared" si="239"/>
        <v/>
      </c>
      <c r="AJ13" s="52" t="str">
        <f t="shared" si="239"/>
        <v/>
      </c>
      <c r="AK13" s="52" t="str">
        <f t="shared" si="239"/>
        <v/>
      </c>
      <c r="AL13" s="52" t="str">
        <f t="shared" si="239"/>
        <v/>
      </c>
      <c r="AM13" s="52" t="str">
        <f t="shared" si="239"/>
        <v/>
      </c>
      <c r="AN13" s="52" t="str">
        <f t="shared" si="239"/>
        <v/>
      </c>
      <c r="AO13" s="52" t="str">
        <f t="shared" si="239"/>
        <v/>
      </c>
      <c r="AP13" s="52" t="str">
        <f t="shared" si="239"/>
        <v/>
      </c>
      <c r="AQ13" s="52" t="str">
        <f t="shared" si="239"/>
        <v/>
      </c>
      <c r="AR13" s="52" t="str">
        <f t="shared" si="239"/>
        <v/>
      </c>
      <c r="AS13" s="52" t="str">
        <f t="shared" si="239"/>
        <v/>
      </c>
      <c r="AT13" s="52" t="str">
        <f t="shared" si="15"/>
        <v/>
      </c>
      <c r="AU13" s="52" t="str">
        <f t="shared" ref="AU13:DF13" si="240">IF(ISNONTEXT($Y13),AT13+$Y13,"")</f>
        <v/>
      </c>
      <c r="AV13" s="52" t="str">
        <f t="shared" si="240"/>
        <v/>
      </c>
      <c r="AW13" s="52" t="str">
        <f t="shared" si="240"/>
        <v/>
      </c>
      <c r="AX13" s="52" t="str">
        <f t="shared" si="240"/>
        <v/>
      </c>
      <c r="AY13" s="52" t="str">
        <f t="shared" si="240"/>
        <v/>
      </c>
      <c r="AZ13" s="52" t="str">
        <f t="shared" si="240"/>
        <v/>
      </c>
      <c r="BA13" s="52" t="str">
        <f t="shared" si="240"/>
        <v/>
      </c>
      <c r="BB13" s="52" t="str">
        <f t="shared" si="240"/>
        <v/>
      </c>
      <c r="BC13" s="52" t="str">
        <f t="shared" si="240"/>
        <v/>
      </c>
      <c r="BD13" s="52" t="str">
        <f t="shared" si="240"/>
        <v/>
      </c>
      <c r="BE13" s="52" t="str">
        <f t="shared" si="240"/>
        <v/>
      </c>
      <c r="BF13" s="52" t="str">
        <f t="shared" si="240"/>
        <v/>
      </c>
      <c r="BG13" s="52" t="str">
        <f t="shared" si="240"/>
        <v/>
      </c>
      <c r="BH13" s="52" t="str">
        <f t="shared" si="240"/>
        <v/>
      </c>
      <c r="BI13" s="52" t="str">
        <f t="shared" si="240"/>
        <v/>
      </c>
      <c r="BJ13" s="52" t="str">
        <f t="shared" si="240"/>
        <v/>
      </c>
      <c r="BK13" s="52" t="str">
        <f t="shared" si="240"/>
        <v/>
      </c>
      <c r="BL13" s="52" t="str">
        <f t="shared" si="240"/>
        <v/>
      </c>
      <c r="BM13" s="52" t="str">
        <f t="shared" si="240"/>
        <v/>
      </c>
      <c r="BN13" s="52" t="str">
        <f t="shared" si="240"/>
        <v/>
      </c>
      <c r="BO13" s="52" t="str">
        <f t="shared" si="240"/>
        <v/>
      </c>
      <c r="BP13" s="52" t="str">
        <f t="shared" si="240"/>
        <v/>
      </c>
      <c r="BQ13" s="52" t="str">
        <f t="shared" si="240"/>
        <v/>
      </c>
      <c r="BR13" s="52" t="str">
        <f t="shared" si="240"/>
        <v/>
      </c>
      <c r="BS13" s="52" t="str">
        <f t="shared" si="240"/>
        <v/>
      </c>
      <c r="BT13" s="52" t="str">
        <f t="shared" si="240"/>
        <v/>
      </c>
      <c r="BU13" s="52" t="str">
        <f t="shared" si="240"/>
        <v/>
      </c>
      <c r="BV13" s="52" t="str">
        <f t="shared" si="240"/>
        <v/>
      </c>
      <c r="BW13" s="52" t="str">
        <f t="shared" si="240"/>
        <v/>
      </c>
      <c r="BX13" s="52" t="str">
        <f t="shared" si="240"/>
        <v/>
      </c>
      <c r="BY13" s="52" t="str">
        <f t="shared" si="240"/>
        <v/>
      </c>
      <c r="BZ13" s="52" t="str">
        <f t="shared" si="240"/>
        <v/>
      </c>
      <c r="CA13" s="52" t="str">
        <f t="shared" si="240"/>
        <v/>
      </c>
      <c r="CB13" s="52" t="str">
        <f t="shared" si="240"/>
        <v/>
      </c>
      <c r="CC13" s="52" t="str">
        <f t="shared" si="240"/>
        <v/>
      </c>
      <c r="CD13" s="52" t="str">
        <f t="shared" si="240"/>
        <v/>
      </c>
      <c r="CE13" s="52" t="str">
        <f t="shared" si="240"/>
        <v/>
      </c>
      <c r="CF13" s="52" t="str">
        <f t="shared" si="240"/>
        <v/>
      </c>
      <c r="CG13" s="52" t="str">
        <f t="shared" si="240"/>
        <v/>
      </c>
      <c r="CH13" s="52" t="str">
        <f t="shared" si="240"/>
        <v/>
      </c>
      <c r="CI13" s="52" t="str">
        <f t="shared" si="240"/>
        <v/>
      </c>
      <c r="CJ13" s="52" t="str">
        <f t="shared" si="240"/>
        <v/>
      </c>
      <c r="CK13" s="52" t="str">
        <f t="shared" si="240"/>
        <v/>
      </c>
      <c r="CL13" s="52" t="str">
        <f t="shared" si="240"/>
        <v/>
      </c>
      <c r="CM13" s="52" t="str">
        <f t="shared" si="240"/>
        <v/>
      </c>
      <c r="CN13" s="52" t="str">
        <f t="shared" si="240"/>
        <v/>
      </c>
      <c r="CO13" s="52" t="str">
        <f t="shared" si="240"/>
        <v/>
      </c>
      <c r="CP13" s="52" t="str">
        <f t="shared" si="240"/>
        <v/>
      </c>
      <c r="CQ13" s="52" t="str">
        <f t="shared" si="240"/>
        <v/>
      </c>
      <c r="CR13" s="52" t="str">
        <f t="shared" si="240"/>
        <v/>
      </c>
      <c r="CS13" s="52" t="str">
        <f t="shared" si="240"/>
        <v/>
      </c>
      <c r="CT13" s="52" t="str">
        <f t="shared" si="240"/>
        <v/>
      </c>
      <c r="CU13" s="52" t="str">
        <f t="shared" si="240"/>
        <v/>
      </c>
      <c r="CV13" s="52" t="str">
        <f t="shared" si="240"/>
        <v/>
      </c>
      <c r="CW13" s="52" t="str">
        <f t="shared" si="240"/>
        <v/>
      </c>
      <c r="CX13" s="52" t="str">
        <f t="shared" si="240"/>
        <v/>
      </c>
      <c r="CY13" s="52" t="str">
        <f t="shared" si="240"/>
        <v/>
      </c>
      <c r="CZ13" s="52" t="str">
        <f t="shared" si="240"/>
        <v/>
      </c>
      <c r="DA13" s="52" t="str">
        <f t="shared" si="240"/>
        <v/>
      </c>
      <c r="DB13" s="52" t="str">
        <f t="shared" si="240"/>
        <v/>
      </c>
      <c r="DC13" s="52" t="str">
        <f t="shared" si="240"/>
        <v/>
      </c>
      <c r="DD13" s="52" t="str">
        <f t="shared" si="240"/>
        <v/>
      </c>
      <c r="DE13" s="52" t="str">
        <f t="shared" si="240"/>
        <v/>
      </c>
      <c r="DF13" s="52" t="str">
        <f t="shared" si="240"/>
        <v/>
      </c>
      <c r="DG13" s="52" t="str">
        <f t="shared" ref="DG13:DV13" si="241">IF(ISNONTEXT($Y13),DF13+$Y13,"")</f>
        <v/>
      </c>
      <c r="DH13" s="52" t="str">
        <f t="shared" si="241"/>
        <v/>
      </c>
      <c r="DI13" s="52" t="str">
        <f t="shared" si="241"/>
        <v/>
      </c>
      <c r="DJ13" s="52" t="str">
        <f t="shared" si="241"/>
        <v/>
      </c>
      <c r="DK13" s="52" t="str">
        <f t="shared" si="241"/>
        <v/>
      </c>
      <c r="DL13" s="52" t="str">
        <f t="shared" si="241"/>
        <v/>
      </c>
      <c r="DM13" s="52" t="str">
        <f t="shared" si="241"/>
        <v/>
      </c>
      <c r="DN13" s="52" t="str">
        <f t="shared" si="241"/>
        <v/>
      </c>
      <c r="DO13" s="52" t="str">
        <f t="shared" si="241"/>
        <v/>
      </c>
      <c r="DP13" s="52" t="str">
        <f t="shared" si="241"/>
        <v/>
      </c>
      <c r="DQ13" s="52" t="str">
        <f t="shared" si="241"/>
        <v/>
      </c>
      <c r="DR13" s="52" t="str">
        <f t="shared" si="241"/>
        <v/>
      </c>
      <c r="DS13" s="52" t="str">
        <f t="shared" si="241"/>
        <v/>
      </c>
      <c r="DT13" s="52" t="str">
        <f t="shared" si="241"/>
        <v/>
      </c>
      <c r="DU13" s="52" t="str">
        <f t="shared" si="241"/>
        <v/>
      </c>
      <c r="DV13" s="52" t="str">
        <f t="shared" si="241"/>
        <v/>
      </c>
      <c r="DW13" s="179" t="e">
        <f t="shared" si="135"/>
        <v>#N/A</v>
      </c>
      <c r="DX13" s="179" t="e">
        <f t="shared" si="136"/>
        <v>#N/A</v>
      </c>
      <c r="DY13" s="179" t="e">
        <f t="shared" si="137"/>
        <v>#N/A</v>
      </c>
      <c r="DZ13" s="179" t="e">
        <f t="shared" si="138"/>
        <v>#N/A</v>
      </c>
      <c r="EA13" s="179" t="e">
        <f t="shared" si="139"/>
        <v>#N/A</v>
      </c>
      <c r="EB13" s="179" t="e">
        <f t="shared" si="140"/>
        <v>#N/A</v>
      </c>
      <c r="EC13" s="179" t="e">
        <f t="shared" si="141"/>
        <v>#N/A</v>
      </c>
      <c r="ED13" s="179" t="e">
        <f t="shared" si="142"/>
        <v>#N/A</v>
      </c>
      <c r="EE13" s="179" t="e">
        <f t="shared" si="143"/>
        <v>#N/A</v>
      </c>
      <c r="EF13" s="179" t="e">
        <f t="shared" si="144"/>
        <v>#N/A</v>
      </c>
      <c r="EG13" s="179" t="e">
        <f t="shared" si="145"/>
        <v>#N/A</v>
      </c>
      <c r="EH13" s="179" t="e">
        <f t="shared" si="146"/>
        <v>#N/A</v>
      </c>
      <c r="EI13" s="179" t="e">
        <f t="shared" si="147"/>
        <v>#N/A</v>
      </c>
      <c r="EJ13" s="179" t="e">
        <f t="shared" si="148"/>
        <v>#N/A</v>
      </c>
      <c r="EK13" s="179" t="e">
        <f t="shared" si="149"/>
        <v>#N/A</v>
      </c>
      <c r="EL13" s="179" t="e">
        <f t="shared" si="150"/>
        <v>#N/A</v>
      </c>
      <c r="EM13" s="179" t="e">
        <f t="shared" si="151"/>
        <v>#N/A</v>
      </c>
      <c r="EN13" s="179" t="e">
        <f t="shared" si="152"/>
        <v>#N/A</v>
      </c>
      <c r="EO13" s="179" t="e">
        <f t="shared" si="153"/>
        <v>#N/A</v>
      </c>
      <c r="EP13" s="179" t="e">
        <f t="shared" si="154"/>
        <v>#N/A</v>
      </c>
      <c r="EQ13" s="179" t="e">
        <f t="shared" si="155"/>
        <v>#N/A</v>
      </c>
      <c r="ER13" s="179" t="e">
        <f t="shared" si="156"/>
        <v>#N/A</v>
      </c>
      <c r="ES13" s="179" t="e">
        <f t="shared" si="157"/>
        <v>#N/A</v>
      </c>
      <c r="ET13" s="179" t="e">
        <f t="shared" si="158"/>
        <v>#N/A</v>
      </c>
      <c r="EU13" s="179" t="e">
        <f t="shared" si="159"/>
        <v>#N/A</v>
      </c>
      <c r="EV13" s="179" t="e">
        <f t="shared" si="160"/>
        <v>#N/A</v>
      </c>
      <c r="EW13" s="179" t="e">
        <f t="shared" si="161"/>
        <v>#N/A</v>
      </c>
      <c r="EX13" s="179" t="e">
        <f t="shared" si="162"/>
        <v>#N/A</v>
      </c>
      <c r="EY13" s="179" t="e">
        <f t="shared" si="163"/>
        <v>#N/A</v>
      </c>
      <c r="EZ13" s="179" t="e">
        <f t="shared" si="164"/>
        <v>#N/A</v>
      </c>
      <c r="FA13" s="179" t="e">
        <f t="shared" si="165"/>
        <v>#N/A</v>
      </c>
      <c r="FB13" s="179" t="e">
        <f t="shared" si="166"/>
        <v>#N/A</v>
      </c>
      <c r="FC13" s="179" t="e">
        <f t="shared" si="167"/>
        <v>#N/A</v>
      </c>
      <c r="FD13" s="179" t="e">
        <f t="shared" si="168"/>
        <v>#N/A</v>
      </c>
      <c r="FE13" s="179" t="e">
        <f t="shared" si="169"/>
        <v>#N/A</v>
      </c>
      <c r="FF13" s="179" t="e">
        <f t="shared" si="170"/>
        <v>#N/A</v>
      </c>
      <c r="FG13" s="179" t="e">
        <f t="shared" si="171"/>
        <v>#N/A</v>
      </c>
      <c r="FH13" s="179" t="e">
        <f t="shared" si="172"/>
        <v>#N/A</v>
      </c>
      <c r="FI13" s="179" t="e">
        <f t="shared" si="173"/>
        <v>#N/A</v>
      </c>
      <c r="FJ13" s="179" t="e">
        <f t="shared" si="174"/>
        <v>#N/A</v>
      </c>
      <c r="FK13" s="179" t="e">
        <f t="shared" si="175"/>
        <v>#N/A</v>
      </c>
      <c r="FL13" s="179" t="e">
        <f t="shared" si="176"/>
        <v>#N/A</v>
      </c>
      <c r="FM13" s="179" t="e">
        <f t="shared" si="177"/>
        <v>#N/A</v>
      </c>
      <c r="FN13" s="179" t="e">
        <f t="shared" si="178"/>
        <v>#N/A</v>
      </c>
      <c r="FO13" s="179" t="e">
        <f t="shared" si="179"/>
        <v>#N/A</v>
      </c>
      <c r="FP13" s="179" t="e">
        <f t="shared" si="180"/>
        <v>#N/A</v>
      </c>
      <c r="FQ13" s="179" t="e">
        <f t="shared" si="181"/>
        <v>#N/A</v>
      </c>
      <c r="FR13" s="179" t="e">
        <f t="shared" si="182"/>
        <v>#N/A</v>
      </c>
      <c r="FS13" s="179" t="e">
        <f t="shared" si="183"/>
        <v>#N/A</v>
      </c>
      <c r="FT13" s="179" t="e">
        <f t="shared" si="184"/>
        <v>#N/A</v>
      </c>
      <c r="FU13" s="179" t="e">
        <f t="shared" si="185"/>
        <v>#N/A</v>
      </c>
      <c r="FV13" s="179" t="e">
        <f t="shared" si="186"/>
        <v>#N/A</v>
      </c>
      <c r="FW13" s="179" t="e">
        <f t="shared" si="187"/>
        <v>#N/A</v>
      </c>
      <c r="FX13" s="179" t="e">
        <f t="shared" si="188"/>
        <v>#N/A</v>
      </c>
      <c r="FY13" s="179" t="e">
        <f t="shared" si="189"/>
        <v>#N/A</v>
      </c>
      <c r="FZ13" s="179" t="e">
        <f t="shared" si="190"/>
        <v>#N/A</v>
      </c>
      <c r="GA13" s="179" t="e">
        <f t="shared" si="191"/>
        <v>#N/A</v>
      </c>
      <c r="GB13" s="179" t="e">
        <f t="shared" si="192"/>
        <v>#N/A</v>
      </c>
      <c r="GC13" s="179" t="e">
        <f t="shared" si="193"/>
        <v>#N/A</v>
      </c>
      <c r="GD13" s="179" t="e">
        <f t="shared" si="194"/>
        <v>#N/A</v>
      </c>
      <c r="GE13" s="179" t="e">
        <f t="shared" si="195"/>
        <v>#N/A</v>
      </c>
      <c r="GF13" s="179" t="e">
        <f t="shared" si="196"/>
        <v>#N/A</v>
      </c>
      <c r="GG13" s="179" t="e">
        <f t="shared" si="197"/>
        <v>#N/A</v>
      </c>
      <c r="GH13" s="179" t="e">
        <f t="shared" si="198"/>
        <v>#N/A</v>
      </c>
      <c r="GI13" s="179" t="e">
        <f t="shared" si="199"/>
        <v>#N/A</v>
      </c>
      <c r="GJ13" s="179" t="e">
        <f t="shared" si="200"/>
        <v>#N/A</v>
      </c>
      <c r="GK13" s="179" t="e">
        <f t="shared" si="201"/>
        <v>#N/A</v>
      </c>
      <c r="GL13" s="179" t="e">
        <f t="shared" si="202"/>
        <v>#N/A</v>
      </c>
      <c r="GM13" s="179" t="e">
        <f t="shared" si="203"/>
        <v>#N/A</v>
      </c>
      <c r="GN13" s="179" t="e">
        <f t="shared" si="204"/>
        <v>#N/A</v>
      </c>
      <c r="GO13" s="179" t="e">
        <f t="shared" si="205"/>
        <v>#N/A</v>
      </c>
      <c r="GP13" s="179" t="e">
        <f t="shared" si="206"/>
        <v>#N/A</v>
      </c>
      <c r="GQ13" s="179" t="e">
        <f t="shared" si="207"/>
        <v>#N/A</v>
      </c>
      <c r="GR13" s="179" t="e">
        <f t="shared" si="208"/>
        <v>#N/A</v>
      </c>
      <c r="GS13" s="179" t="e">
        <f t="shared" si="209"/>
        <v>#N/A</v>
      </c>
      <c r="GT13" s="179" t="e">
        <f t="shared" si="210"/>
        <v>#N/A</v>
      </c>
      <c r="GU13" s="179" t="e">
        <f t="shared" si="211"/>
        <v>#N/A</v>
      </c>
      <c r="GV13" s="179" t="e">
        <f t="shared" si="212"/>
        <v>#N/A</v>
      </c>
      <c r="GW13" s="179" t="e">
        <f t="shared" si="213"/>
        <v>#N/A</v>
      </c>
      <c r="GX13" s="179" t="e">
        <f t="shared" si="214"/>
        <v>#N/A</v>
      </c>
      <c r="GY13" s="179" t="e">
        <f t="shared" si="215"/>
        <v>#N/A</v>
      </c>
      <c r="GZ13" s="179" t="e">
        <f t="shared" si="216"/>
        <v>#N/A</v>
      </c>
      <c r="HA13" s="179" t="e">
        <f t="shared" si="217"/>
        <v>#N/A</v>
      </c>
      <c r="HB13" s="179" t="e">
        <f t="shared" si="218"/>
        <v>#N/A</v>
      </c>
      <c r="HC13" s="179" t="e">
        <f t="shared" si="219"/>
        <v>#N/A</v>
      </c>
      <c r="HD13" s="179" t="e">
        <f t="shared" si="220"/>
        <v>#N/A</v>
      </c>
      <c r="HE13" s="179" t="e">
        <f t="shared" si="221"/>
        <v>#N/A</v>
      </c>
      <c r="HF13" s="179" t="e">
        <f t="shared" si="222"/>
        <v>#N/A</v>
      </c>
      <c r="HG13" s="179" t="e">
        <f t="shared" si="223"/>
        <v>#N/A</v>
      </c>
      <c r="HH13" s="179" t="e">
        <f t="shared" si="224"/>
        <v>#N/A</v>
      </c>
      <c r="HI13" s="179" t="e">
        <f t="shared" si="225"/>
        <v>#N/A</v>
      </c>
      <c r="HJ13" s="179" t="e">
        <f t="shared" si="226"/>
        <v>#N/A</v>
      </c>
      <c r="HK13" s="179" t="e">
        <f t="shared" si="227"/>
        <v>#N/A</v>
      </c>
      <c r="HL13" s="179" t="e">
        <f t="shared" si="228"/>
        <v>#N/A</v>
      </c>
      <c r="HM13" s="179" t="e">
        <f t="shared" si="229"/>
        <v>#N/A</v>
      </c>
      <c r="HN13" s="179" t="e">
        <f t="shared" si="230"/>
        <v>#N/A</v>
      </c>
      <c r="HO13" s="179" t="e">
        <f t="shared" si="231"/>
        <v>#N/A</v>
      </c>
      <c r="HP13" s="179" t="e">
        <f t="shared" si="232"/>
        <v>#N/A</v>
      </c>
      <c r="HQ13" s="179" t="e">
        <f t="shared" si="233"/>
        <v>#N/A</v>
      </c>
      <c r="HR13" s="179" t="e">
        <f t="shared" si="234"/>
        <v>#N/A</v>
      </c>
      <c r="HS13" s="179" t="e">
        <f t="shared" si="235"/>
        <v>#N/A</v>
      </c>
    </row>
    <row r="14" spans="1:228" hidden="1" x14ac:dyDescent="0.25">
      <c r="A14" s="4">
        <v>11</v>
      </c>
      <c r="B14" s="118"/>
      <c r="C14" s="126"/>
      <c r="D14" s="131" t="str">
        <f t="shared" si="10"/>
        <v/>
      </c>
      <c r="E14" s="103"/>
      <c r="F14" s="131" t="str">
        <f t="shared" si="11"/>
        <v/>
      </c>
      <c r="G14" s="126"/>
      <c r="H14" s="119"/>
      <c r="I14" s="38" t="str">
        <f t="shared" si="0"/>
        <v/>
      </c>
      <c r="J14" s="38" t="str">
        <f t="shared" si="1"/>
        <v/>
      </c>
      <c r="K14" s="81" t="str">
        <f t="shared" si="12"/>
        <v/>
      </c>
      <c r="L14" s="24"/>
      <c r="M14" s="61"/>
      <c r="N14" s="82" t="str">
        <f>IF(AND(D14&gt;0,E14&gt;0,F14&gt;0,NOT(ISBLANK(L14))),(F14-D14)*VLOOKUP(L14,VLookups!$A$2:$B$8,2,FALSE),"")</f>
        <v/>
      </c>
      <c r="O14" s="83" t="str">
        <f t="shared" si="2"/>
        <v/>
      </c>
      <c r="P14" s="103"/>
      <c r="Q14" s="34" t="str">
        <f>IF(AND(P14&gt;0,E14&gt;0,N14&gt;0,NOT(ISBLANK(L14))),ABS(VLOOKUP($P$1,VLookups!$A$38:$B$39,2,FALSE)-_xlfn.NORM.DIST(P14,K14,N14,TRUE)),"")</f>
        <v/>
      </c>
      <c r="R14" s="102" t="str">
        <f>IF(AND($D14&gt;0,$E14&gt;0,$F14&gt;0,NOT(ISBLANK($L14))),_xlfn.NORM.INV(ABS(VLOOKUP($P$1,VLookups!$A$38:$B$39,2,FALSE)-R$3),$K14,$N14),"")</f>
        <v/>
      </c>
      <c r="S14" s="101" t="str">
        <f>IF(AND($D14&gt;0,$E14&gt;0,$F14&gt;0,NOT(ISBLANK($L14))),_xlfn.NORM.INV(ABS(VLOOKUP($P$1,VLookups!$A$38:$B$39,2,FALSE)-S$3),$K14,$N14),"")</f>
        <v/>
      </c>
      <c r="T14" s="102" t="str">
        <f>IF(AND($D14&gt;0,$E14&gt;0,$F14&gt;0,NOT(ISBLANK($L14))),_xlfn.NORM.INV(ABS(VLOOKUP($P$1,VLookups!$A$38:$B$39,2,FALSE)-T$3),$K14,$N14),"")</f>
        <v/>
      </c>
      <c r="U14" s="101" t="str">
        <f>IF(AND($D14&gt;0,$E14&gt;0,$F14&gt;0,NOT(ISBLANK($L14))),_xlfn.NORM.INV(ABS(VLOOKUP($P$1,VLookups!$A$38:$B$39,2,FALSE)-U$3),$K14,$N14),"")</f>
        <v/>
      </c>
      <c r="V14" s="102" t="str">
        <f>IF(AND($D14&gt;0,$E14&gt;0,$F14&gt;0,NOT(ISBLANK($L14))),_xlfn.NORM.INV(ABS(VLOOKUP($P$1,VLookups!$A$38:$B$39,2,FALSE)-V$3),$K14,$N14),"")</f>
        <v/>
      </c>
      <c r="W14" s="101" t="str">
        <f>IF(AND($D14&gt;0,$E14&gt;0,$F14&gt;0,NOT(ISBLANK($L14))),_xlfn.NORM.INV(ABS(VLOOKUP($P$1,VLookups!$A$38:$B$39,2,FALSE)-W$3),$K14,$N14),"")</f>
        <v/>
      </c>
      <c r="X14" s="5"/>
      <c r="Y14" s="178" t="str">
        <f t="shared" si="13"/>
        <v/>
      </c>
      <c r="Z14" s="52" t="str">
        <f t="shared" ref="Z14:AS14" si="242">IF(ISNONTEXT($Y14),AA14-$Y14,"")</f>
        <v/>
      </c>
      <c r="AA14" s="52" t="str">
        <f t="shared" si="242"/>
        <v/>
      </c>
      <c r="AB14" s="52" t="str">
        <f t="shared" si="242"/>
        <v/>
      </c>
      <c r="AC14" s="52" t="str">
        <f t="shared" si="242"/>
        <v/>
      </c>
      <c r="AD14" s="52" t="str">
        <f t="shared" si="242"/>
        <v/>
      </c>
      <c r="AE14" s="52" t="str">
        <f t="shared" si="242"/>
        <v/>
      </c>
      <c r="AF14" s="52" t="str">
        <f t="shared" si="242"/>
        <v/>
      </c>
      <c r="AG14" s="52" t="str">
        <f t="shared" si="242"/>
        <v/>
      </c>
      <c r="AH14" s="52" t="str">
        <f t="shared" si="242"/>
        <v/>
      </c>
      <c r="AI14" s="52" t="str">
        <f t="shared" si="242"/>
        <v/>
      </c>
      <c r="AJ14" s="52" t="str">
        <f t="shared" si="242"/>
        <v/>
      </c>
      <c r="AK14" s="52" t="str">
        <f t="shared" si="242"/>
        <v/>
      </c>
      <c r="AL14" s="52" t="str">
        <f t="shared" si="242"/>
        <v/>
      </c>
      <c r="AM14" s="52" t="str">
        <f t="shared" si="242"/>
        <v/>
      </c>
      <c r="AN14" s="52" t="str">
        <f t="shared" si="242"/>
        <v/>
      </c>
      <c r="AO14" s="52" t="str">
        <f t="shared" si="242"/>
        <v/>
      </c>
      <c r="AP14" s="52" t="str">
        <f t="shared" si="242"/>
        <v/>
      </c>
      <c r="AQ14" s="52" t="str">
        <f t="shared" si="242"/>
        <v/>
      </c>
      <c r="AR14" s="52" t="str">
        <f t="shared" si="242"/>
        <v/>
      </c>
      <c r="AS14" s="52" t="str">
        <f t="shared" si="242"/>
        <v/>
      </c>
      <c r="AT14" s="52" t="str">
        <f t="shared" si="15"/>
        <v/>
      </c>
      <c r="AU14" s="52" t="str">
        <f t="shared" ref="AU14:DF14" si="243">IF(ISNONTEXT($Y14),AT14+$Y14,"")</f>
        <v/>
      </c>
      <c r="AV14" s="52" t="str">
        <f t="shared" si="243"/>
        <v/>
      </c>
      <c r="AW14" s="52" t="str">
        <f t="shared" si="243"/>
        <v/>
      </c>
      <c r="AX14" s="52" t="str">
        <f t="shared" si="243"/>
        <v/>
      </c>
      <c r="AY14" s="52" t="str">
        <f t="shared" si="243"/>
        <v/>
      </c>
      <c r="AZ14" s="52" t="str">
        <f t="shared" si="243"/>
        <v/>
      </c>
      <c r="BA14" s="52" t="str">
        <f t="shared" si="243"/>
        <v/>
      </c>
      <c r="BB14" s="52" t="str">
        <f t="shared" si="243"/>
        <v/>
      </c>
      <c r="BC14" s="52" t="str">
        <f t="shared" si="243"/>
        <v/>
      </c>
      <c r="BD14" s="52" t="str">
        <f t="shared" si="243"/>
        <v/>
      </c>
      <c r="BE14" s="52" t="str">
        <f t="shared" si="243"/>
        <v/>
      </c>
      <c r="BF14" s="52" t="str">
        <f t="shared" si="243"/>
        <v/>
      </c>
      <c r="BG14" s="52" t="str">
        <f t="shared" si="243"/>
        <v/>
      </c>
      <c r="BH14" s="52" t="str">
        <f t="shared" si="243"/>
        <v/>
      </c>
      <c r="BI14" s="52" t="str">
        <f t="shared" si="243"/>
        <v/>
      </c>
      <c r="BJ14" s="52" t="str">
        <f t="shared" si="243"/>
        <v/>
      </c>
      <c r="BK14" s="52" t="str">
        <f t="shared" si="243"/>
        <v/>
      </c>
      <c r="BL14" s="52" t="str">
        <f t="shared" si="243"/>
        <v/>
      </c>
      <c r="BM14" s="52" t="str">
        <f t="shared" si="243"/>
        <v/>
      </c>
      <c r="BN14" s="52" t="str">
        <f t="shared" si="243"/>
        <v/>
      </c>
      <c r="BO14" s="52" t="str">
        <f t="shared" si="243"/>
        <v/>
      </c>
      <c r="BP14" s="52" t="str">
        <f t="shared" si="243"/>
        <v/>
      </c>
      <c r="BQ14" s="52" t="str">
        <f t="shared" si="243"/>
        <v/>
      </c>
      <c r="BR14" s="52" t="str">
        <f t="shared" si="243"/>
        <v/>
      </c>
      <c r="BS14" s="52" t="str">
        <f t="shared" si="243"/>
        <v/>
      </c>
      <c r="BT14" s="52" t="str">
        <f t="shared" si="243"/>
        <v/>
      </c>
      <c r="BU14" s="52" t="str">
        <f t="shared" si="243"/>
        <v/>
      </c>
      <c r="BV14" s="52" t="str">
        <f t="shared" si="243"/>
        <v/>
      </c>
      <c r="BW14" s="52" t="str">
        <f t="shared" si="243"/>
        <v/>
      </c>
      <c r="BX14" s="52" t="str">
        <f t="shared" si="243"/>
        <v/>
      </c>
      <c r="BY14" s="52" t="str">
        <f t="shared" si="243"/>
        <v/>
      </c>
      <c r="BZ14" s="52" t="str">
        <f t="shared" si="243"/>
        <v/>
      </c>
      <c r="CA14" s="52" t="str">
        <f t="shared" si="243"/>
        <v/>
      </c>
      <c r="CB14" s="52" t="str">
        <f t="shared" si="243"/>
        <v/>
      </c>
      <c r="CC14" s="52" t="str">
        <f t="shared" si="243"/>
        <v/>
      </c>
      <c r="CD14" s="52" t="str">
        <f t="shared" si="243"/>
        <v/>
      </c>
      <c r="CE14" s="52" t="str">
        <f t="shared" si="243"/>
        <v/>
      </c>
      <c r="CF14" s="52" t="str">
        <f t="shared" si="243"/>
        <v/>
      </c>
      <c r="CG14" s="52" t="str">
        <f t="shared" si="243"/>
        <v/>
      </c>
      <c r="CH14" s="52" t="str">
        <f t="shared" si="243"/>
        <v/>
      </c>
      <c r="CI14" s="52" t="str">
        <f t="shared" si="243"/>
        <v/>
      </c>
      <c r="CJ14" s="52" t="str">
        <f t="shared" si="243"/>
        <v/>
      </c>
      <c r="CK14" s="52" t="str">
        <f t="shared" si="243"/>
        <v/>
      </c>
      <c r="CL14" s="52" t="str">
        <f t="shared" si="243"/>
        <v/>
      </c>
      <c r="CM14" s="52" t="str">
        <f t="shared" si="243"/>
        <v/>
      </c>
      <c r="CN14" s="52" t="str">
        <f t="shared" si="243"/>
        <v/>
      </c>
      <c r="CO14" s="52" t="str">
        <f t="shared" si="243"/>
        <v/>
      </c>
      <c r="CP14" s="52" t="str">
        <f t="shared" si="243"/>
        <v/>
      </c>
      <c r="CQ14" s="52" t="str">
        <f t="shared" si="243"/>
        <v/>
      </c>
      <c r="CR14" s="52" t="str">
        <f t="shared" si="243"/>
        <v/>
      </c>
      <c r="CS14" s="52" t="str">
        <f t="shared" si="243"/>
        <v/>
      </c>
      <c r="CT14" s="52" t="str">
        <f t="shared" si="243"/>
        <v/>
      </c>
      <c r="CU14" s="52" t="str">
        <f t="shared" si="243"/>
        <v/>
      </c>
      <c r="CV14" s="52" t="str">
        <f t="shared" si="243"/>
        <v/>
      </c>
      <c r="CW14" s="52" t="str">
        <f t="shared" si="243"/>
        <v/>
      </c>
      <c r="CX14" s="52" t="str">
        <f t="shared" si="243"/>
        <v/>
      </c>
      <c r="CY14" s="52" t="str">
        <f t="shared" si="243"/>
        <v/>
      </c>
      <c r="CZ14" s="52" t="str">
        <f t="shared" si="243"/>
        <v/>
      </c>
      <c r="DA14" s="52" t="str">
        <f t="shared" si="243"/>
        <v/>
      </c>
      <c r="DB14" s="52" t="str">
        <f t="shared" si="243"/>
        <v/>
      </c>
      <c r="DC14" s="52" t="str">
        <f t="shared" si="243"/>
        <v/>
      </c>
      <c r="DD14" s="52" t="str">
        <f t="shared" si="243"/>
        <v/>
      </c>
      <c r="DE14" s="52" t="str">
        <f t="shared" si="243"/>
        <v/>
      </c>
      <c r="DF14" s="52" t="str">
        <f t="shared" si="243"/>
        <v/>
      </c>
      <c r="DG14" s="52" t="str">
        <f t="shared" ref="DG14:DV14" si="244">IF(ISNONTEXT($Y14),DF14+$Y14,"")</f>
        <v/>
      </c>
      <c r="DH14" s="52" t="str">
        <f t="shared" si="244"/>
        <v/>
      </c>
      <c r="DI14" s="52" t="str">
        <f t="shared" si="244"/>
        <v/>
      </c>
      <c r="DJ14" s="52" t="str">
        <f t="shared" si="244"/>
        <v/>
      </c>
      <c r="DK14" s="52" t="str">
        <f t="shared" si="244"/>
        <v/>
      </c>
      <c r="DL14" s="52" t="str">
        <f t="shared" si="244"/>
        <v/>
      </c>
      <c r="DM14" s="52" t="str">
        <f t="shared" si="244"/>
        <v/>
      </c>
      <c r="DN14" s="52" t="str">
        <f t="shared" si="244"/>
        <v/>
      </c>
      <c r="DO14" s="52" t="str">
        <f t="shared" si="244"/>
        <v/>
      </c>
      <c r="DP14" s="52" t="str">
        <f t="shared" si="244"/>
        <v/>
      </c>
      <c r="DQ14" s="52" t="str">
        <f t="shared" si="244"/>
        <v/>
      </c>
      <c r="DR14" s="52" t="str">
        <f t="shared" si="244"/>
        <v/>
      </c>
      <c r="DS14" s="52" t="str">
        <f t="shared" si="244"/>
        <v/>
      </c>
      <c r="DT14" s="52" t="str">
        <f t="shared" si="244"/>
        <v/>
      </c>
      <c r="DU14" s="52" t="str">
        <f t="shared" si="244"/>
        <v/>
      </c>
      <c r="DV14" s="52" t="str">
        <f t="shared" si="244"/>
        <v/>
      </c>
      <c r="DW14" s="179" t="e">
        <f t="shared" si="135"/>
        <v>#N/A</v>
      </c>
      <c r="DX14" s="179" t="e">
        <f t="shared" si="136"/>
        <v>#N/A</v>
      </c>
      <c r="DY14" s="179" t="e">
        <f t="shared" si="137"/>
        <v>#N/A</v>
      </c>
      <c r="DZ14" s="179" t="e">
        <f t="shared" si="138"/>
        <v>#N/A</v>
      </c>
      <c r="EA14" s="179" t="e">
        <f t="shared" si="139"/>
        <v>#N/A</v>
      </c>
      <c r="EB14" s="179" t="e">
        <f t="shared" si="140"/>
        <v>#N/A</v>
      </c>
      <c r="EC14" s="179" t="e">
        <f t="shared" si="141"/>
        <v>#N/A</v>
      </c>
      <c r="ED14" s="179" t="e">
        <f t="shared" si="142"/>
        <v>#N/A</v>
      </c>
      <c r="EE14" s="179" t="e">
        <f t="shared" si="143"/>
        <v>#N/A</v>
      </c>
      <c r="EF14" s="179" t="e">
        <f t="shared" si="144"/>
        <v>#N/A</v>
      </c>
      <c r="EG14" s="179" t="e">
        <f t="shared" si="145"/>
        <v>#N/A</v>
      </c>
      <c r="EH14" s="179" t="e">
        <f t="shared" si="146"/>
        <v>#N/A</v>
      </c>
      <c r="EI14" s="179" t="e">
        <f t="shared" si="147"/>
        <v>#N/A</v>
      </c>
      <c r="EJ14" s="179" t="e">
        <f t="shared" si="148"/>
        <v>#N/A</v>
      </c>
      <c r="EK14" s="179" t="e">
        <f t="shared" si="149"/>
        <v>#N/A</v>
      </c>
      <c r="EL14" s="179" t="e">
        <f t="shared" si="150"/>
        <v>#N/A</v>
      </c>
      <c r="EM14" s="179" t="e">
        <f t="shared" si="151"/>
        <v>#N/A</v>
      </c>
      <c r="EN14" s="179" t="e">
        <f t="shared" si="152"/>
        <v>#N/A</v>
      </c>
      <c r="EO14" s="179" t="e">
        <f t="shared" si="153"/>
        <v>#N/A</v>
      </c>
      <c r="EP14" s="179" t="e">
        <f t="shared" si="154"/>
        <v>#N/A</v>
      </c>
      <c r="EQ14" s="179" t="e">
        <f t="shared" si="155"/>
        <v>#N/A</v>
      </c>
      <c r="ER14" s="179" t="e">
        <f t="shared" si="156"/>
        <v>#N/A</v>
      </c>
      <c r="ES14" s="179" t="e">
        <f t="shared" si="157"/>
        <v>#N/A</v>
      </c>
      <c r="ET14" s="179" t="e">
        <f t="shared" si="158"/>
        <v>#N/A</v>
      </c>
      <c r="EU14" s="179" t="e">
        <f t="shared" si="159"/>
        <v>#N/A</v>
      </c>
      <c r="EV14" s="179" t="e">
        <f t="shared" si="160"/>
        <v>#N/A</v>
      </c>
      <c r="EW14" s="179" t="e">
        <f t="shared" si="161"/>
        <v>#N/A</v>
      </c>
      <c r="EX14" s="179" t="e">
        <f t="shared" si="162"/>
        <v>#N/A</v>
      </c>
      <c r="EY14" s="179" t="e">
        <f t="shared" si="163"/>
        <v>#N/A</v>
      </c>
      <c r="EZ14" s="179" t="e">
        <f t="shared" si="164"/>
        <v>#N/A</v>
      </c>
      <c r="FA14" s="179" t="e">
        <f t="shared" si="165"/>
        <v>#N/A</v>
      </c>
      <c r="FB14" s="179" t="e">
        <f t="shared" si="166"/>
        <v>#N/A</v>
      </c>
      <c r="FC14" s="179" t="e">
        <f t="shared" si="167"/>
        <v>#N/A</v>
      </c>
      <c r="FD14" s="179" t="e">
        <f t="shared" si="168"/>
        <v>#N/A</v>
      </c>
      <c r="FE14" s="179" t="e">
        <f t="shared" si="169"/>
        <v>#N/A</v>
      </c>
      <c r="FF14" s="179" t="e">
        <f t="shared" si="170"/>
        <v>#N/A</v>
      </c>
      <c r="FG14" s="179" t="e">
        <f t="shared" si="171"/>
        <v>#N/A</v>
      </c>
      <c r="FH14" s="179" t="e">
        <f t="shared" si="172"/>
        <v>#N/A</v>
      </c>
      <c r="FI14" s="179" t="e">
        <f t="shared" si="173"/>
        <v>#N/A</v>
      </c>
      <c r="FJ14" s="179" t="e">
        <f t="shared" si="174"/>
        <v>#N/A</v>
      </c>
      <c r="FK14" s="179" t="e">
        <f t="shared" si="175"/>
        <v>#N/A</v>
      </c>
      <c r="FL14" s="179" t="e">
        <f t="shared" si="176"/>
        <v>#N/A</v>
      </c>
      <c r="FM14" s="179" t="e">
        <f t="shared" si="177"/>
        <v>#N/A</v>
      </c>
      <c r="FN14" s="179" t="e">
        <f t="shared" si="178"/>
        <v>#N/A</v>
      </c>
      <c r="FO14" s="179" t="e">
        <f t="shared" si="179"/>
        <v>#N/A</v>
      </c>
      <c r="FP14" s="179" t="e">
        <f t="shared" si="180"/>
        <v>#N/A</v>
      </c>
      <c r="FQ14" s="179" t="e">
        <f t="shared" si="181"/>
        <v>#N/A</v>
      </c>
      <c r="FR14" s="179" t="e">
        <f t="shared" si="182"/>
        <v>#N/A</v>
      </c>
      <c r="FS14" s="179" t="e">
        <f t="shared" si="183"/>
        <v>#N/A</v>
      </c>
      <c r="FT14" s="179" t="e">
        <f t="shared" si="184"/>
        <v>#N/A</v>
      </c>
      <c r="FU14" s="179" t="e">
        <f t="shared" si="185"/>
        <v>#N/A</v>
      </c>
      <c r="FV14" s="179" t="e">
        <f t="shared" si="186"/>
        <v>#N/A</v>
      </c>
      <c r="FW14" s="179" t="e">
        <f t="shared" si="187"/>
        <v>#N/A</v>
      </c>
      <c r="FX14" s="179" t="e">
        <f t="shared" si="188"/>
        <v>#N/A</v>
      </c>
      <c r="FY14" s="179" t="e">
        <f t="shared" si="189"/>
        <v>#N/A</v>
      </c>
      <c r="FZ14" s="179" t="e">
        <f t="shared" si="190"/>
        <v>#N/A</v>
      </c>
      <c r="GA14" s="179" t="e">
        <f t="shared" si="191"/>
        <v>#N/A</v>
      </c>
      <c r="GB14" s="179" t="e">
        <f t="shared" si="192"/>
        <v>#N/A</v>
      </c>
      <c r="GC14" s="179" t="e">
        <f t="shared" si="193"/>
        <v>#N/A</v>
      </c>
      <c r="GD14" s="179" t="e">
        <f t="shared" si="194"/>
        <v>#N/A</v>
      </c>
      <c r="GE14" s="179" t="e">
        <f t="shared" si="195"/>
        <v>#N/A</v>
      </c>
      <c r="GF14" s="179" t="e">
        <f t="shared" si="196"/>
        <v>#N/A</v>
      </c>
      <c r="GG14" s="179" t="e">
        <f t="shared" si="197"/>
        <v>#N/A</v>
      </c>
      <c r="GH14" s="179" t="e">
        <f t="shared" si="198"/>
        <v>#N/A</v>
      </c>
      <c r="GI14" s="179" t="e">
        <f t="shared" si="199"/>
        <v>#N/A</v>
      </c>
      <c r="GJ14" s="179" t="e">
        <f t="shared" si="200"/>
        <v>#N/A</v>
      </c>
      <c r="GK14" s="179" t="e">
        <f t="shared" si="201"/>
        <v>#N/A</v>
      </c>
      <c r="GL14" s="179" t="e">
        <f t="shared" si="202"/>
        <v>#N/A</v>
      </c>
      <c r="GM14" s="179" t="e">
        <f t="shared" si="203"/>
        <v>#N/A</v>
      </c>
      <c r="GN14" s="179" t="e">
        <f t="shared" si="204"/>
        <v>#N/A</v>
      </c>
      <c r="GO14" s="179" t="e">
        <f t="shared" si="205"/>
        <v>#N/A</v>
      </c>
      <c r="GP14" s="179" t="e">
        <f t="shared" si="206"/>
        <v>#N/A</v>
      </c>
      <c r="GQ14" s="179" t="e">
        <f t="shared" si="207"/>
        <v>#N/A</v>
      </c>
      <c r="GR14" s="179" t="e">
        <f t="shared" si="208"/>
        <v>#N/A</v>
      </c>
      <c r="GS14" s="179" t="e">
        <f t="shared" si="209"/>
        <v>#N/A</v>
      </c>
      <c r="GT14" s="179" t="e">
        <f t="shared" si="210"/>
        <v>#N/A</v>
      </c>
      <c r="GU14" s="179" t="e">
        <f t="shared" si="211"/>
        <v>#N/A</v>
      </c>
      <c r="GV14" s="179" t="e">
        <f t="shared" si="212"/>
        <v>#N/A</v>
      </c>
      <c r="GW14" s="179" t="e">
        <f t="shared" si="213"/>
        <v>#N/A</v>
      </c>
      <c r="GX14" s="179" t="e">
        <f t="shared" si="214"/>
        <v>#N/A</v>
      </c>
      <c r="GY14" s="179" t="e">
        <f t="shared" si="215"/>
        <v>#N/A</v>
      </c>
      <c r="GZ14" s="179" t="e">
        <f t="shared" si="216"/>
        <v>#N/A</v>
      </c>
      <c r="HA14" s="179" t="e">
        <f t="shared" si="217"/>
        <v>#N/A</v>
      </c>
      <c r="HB14" s="179" t="e">
        <f t="shared" si="218"/>
        <v>#N/A</v>
      </c>
      <c r="HC14" s="179" t="e">
        <f t="shared" si="219"/>
        <v>#N/A</v>
      </c>
      <c r="HD14" s="179" t="e">
        <f t="shared" si="220"/>
        <v>#N/A</v>
      </c>
      <c r="HE14" s="179" t="e">
        <f t="shared" si="221"/>
        <v>#N/A</v>
      </c>
      <c r="HF14" s="179" t="e">
        <f t="shared" si="222"/>
        <v>#N/A</v>
      </c>
      <c r="HG14" s="179" t="e">
        <f t="shared" si="223"/>
        <v>#N/A</v>
      </c>
      <c r="HH14" s="179" t="e">
        <f t="shared" si="224"/>
        <v>#N/A</v>
      </c>
      <c r="HI14" s="179" t="e">
        <f t="shared" si="225"/>
        <v>#N/A</v>
      </c>
      <c r="HJ14" s="179" t="e">
        <f t="shared" si="226"/>
        <v>#N/A</v>
      </c>
      <c r="HK14" s="179" t="e">
        <f t="shared" si="227"/>
        <v>#N/A</v>
      </c>
      <c r="HL14" s="179" t="e">
        <f t="shared" si="228"/>
        <v>#N/A</v>
      </c>
      <c r="HM14" s="179" t="e">
        <f t="shared" si="229"/>
        <v>#N/A</v>
      </c>
      <c r="HN14" s="179" t="e">
        <f t="shared" si="230"/>
        <v>#N/A</v>
      </c>
      <c r="HO14" s="179" t="e">
        <f t="shared" si="231"/>
        <v>#N/A</v>
      </c>
      <c r="HP14" s="179" t="e">
        <f t="shared" si="232"/>
        <v>#N/A</v>
      </c>
      <c r="HQ14" s="179" t="e">
        <f t="shared" si="233"/>
        <v>#N/A</v>
      </c>
      <c r="HR14" s="179" t="e">
        <f t="shared" si="234"/>
        <v>#N/A</v>
      </c>
      <c r="HS14" s="179" t="e">
        <f t="shared" si="235"/>
        <v>#N/A</v>
      </c>
    </row>
    <row r="15" spans="1:228" hidden="1" x14ac:dyDescent="0.25">
      <c r="A15" s="4">
        <v>12</v>
      </c>
      <c r="B15" s="118"/>
      <c r="C15" s="126"/>
      <c r="D15" s="131" t="str">
        <f t="shared" si="10"/>
        <v/>
      </c>
      <c r="E15" s="103"/>
      <c r="F15" s="131" t="str">
        <f t="shared" si="11"/>
        <v/>
      </c>
      <c r="G15" s="126"/>
      <c r="H15" s="119"/>
      <c r="I15" s="38" t="str">
        <f t="shared" si="0"/>
        <v/>
      </c>
      <c r="J15" s="38" t="str">
        <f t="shared" si="1"/>
        <v/>
      </c>
      <c r="K15" s="81" t="str">
        <f t="shared" si="12"/>
        <v/>
      </c>
      <c r="L15" s="24"/>
      <c r="M15" s="61"/>
      <c r="N15" s="82" t="str">
        <f>IF(AND(D15&gt;0,E15&gt;0,F15&gt;0,NOT(ISBLANK(L15))),(F15-D15)*VLOOKUP(L15,VLookups!$A$2:$B$8,2,FALSE),"")</f>
        <v/>
      </c>
      <c r="O15" s="83" t="str">
        <f t="shared" si="2"/>
        <v/>
      </c>
      <c r="P15" s="103"/>
      <c r="Q15" s="34" t="str">
        <f>IF(AND(P15&gt;0,E15&gt;0,N15&gt;0,NOT(ISBLANK(L15))),ABS(VLOOKUP($P$1,VLookups!$A$38:$B$39,2,FALSE)-_xlfn.NORM.DIST(P15,K15,N15,TRUE)),"")</f>
        <v/>
      </c>
      <c r="R15" s="102" t="str">
        <f>IF(AND($D15&gt;0,$E15&gt;0,$F15&gt;0,NOT(ISBLANK($L15))),_xlfn.NORM.INV(ABS(VLOOKUP($P$1,VLookups!$A$38:$B$39,2,FALSE)-R$3),$K15,$N15),"")</f>
        <v/>
      </c>
      <c r="S15" s="101" t="str">
        <f>IF(AND($D15&gt;0,$E15&gt;0,$F15&gt;0,NOT(ISBLANK($L15))),_xlfn.NORM.INV(ABS(VLOOKUP($P$1,VLookups!$A$38:$B$39,2,FALSE)-S$3),$K15,$N15),"")</f>
        <v/>
      </c>
      <c r="T15" s="102" t="str">
        <f>IF(AND($D15&gt;0,$E15&gt;0,$F15&gt;0,NOT(ISBLANK($L15))),_xlfn.NORM.INV(ABS(VLOOKUP($P$1,VLookups!$A$38:$B$39,2,FALSE)-T$3),$K15,$N15),"")</f>
        <v/>
      </c>
      <c r="U15" s="101" t="str">
        <f>IF(AND($D15&gt;0,$E15&gt;0,$F15&gt;0,NOT(ISBLANK($L15))),_xlfn.NORM.INV(ABS(VLOOKUP($P$1,VLookups!$A$38:$B$39,2,FALSE)-U$3),$K15,$N15),"")</f>
        <v/>
      </c>
      <c r="V15" s="102" t="str">
        <f>IF(AND($D15&gt;0,$E15&gt;0,$F15&gt;0,NOT(ISBLANK($L15))),_xlfn.NORM.INV(ABS(VLOOKUP($P$1,VLookups!$A$38:$B$39,2,FALSE)-V$3),$K15,$N15),"")</f>
        <v/>
      </c>
      <c r="W15" s="101" t="str">
        <f>IF(AND($D15&gt;0,$E15&gt;0,$F15&gt;0,NOT(ISBLANK($L15))),_xlfn.NORM.INV(ABS(VLOOKUP($P$1,VLookups!$A$38:$B$39,2,FALSE)-W$3),$K15,$N15),"")</f>
        <v/>
      </c>
      <c r="X15" s="5"/>
      <c r="Y15" s="178" t="str">
        <f t="shared" si="13"/>
        <v/>
      </c>
      <c r="Z15" s="52" t="str">
        <f t="shared" ref="Z15:AS15" si="245">IF(ISNONTEXT($Y15),AA15-$Y15,"")</f>
        <v/>
      </c>
      <c r="AA15" s="52" t="str">
        <f t="shared" si="245"/>
        <v/>
      </c>
      <c r="AB15" s="52" t="str">
        <f t="shared" si="245"/>
        <v/>
      </c>
      <c r="AC15" s="52" t="str">
        <f t="shared" si="245"/>
        <v/>
      </c>
      <c r="AD15" s="52" t="str">
        <f t="shared" si="245"/>
        <v/>
      </c>
      <c r="AE15" s="52" t="str">
        <f t="shared" si="245"/>
        <v/>
      </c>
      <c r="AF15" s="52" t="str">
        <f t="shared" si="245"/>
        <v/>
      </c>
      <c r="AG15" s="52" t="str">
        <f t="shared" si="245"/>
        <v/>
      </c>
      <c r="AH15" s="52" t="str">
        <f t="shared" si="245"/>
        <v/>
      </c>
      <c r="AI15" s="52" t="str">
        <f t="shared" si="245"/>
        <v/>
      </c>
      <c r="AJ15" s="52" t="str">
        <f t="shared" si="245"/>
        <v/>
      </c>
      <c r="AK15" s="52" t="str">
        <f t="shared" si="245"/>
        <v/>
      </c>
      <c r="AL15" s="52" t="str">
        <f t="shared" si="245"/>
        <v/>
      </c>
      <c r="AM15" s="52" t="str">
        <f t="shared" si="245"/>
        <v/>
      </c>
      <c r="AN15" s="52" t="str">
        <f t="shared" si="245"/>
        <v/>
      </c>
      <c r="AO15" s="52" t="str">
        <f t="shared" si="245"/>
        <v/>
      </c>
      <c r="AP15" s="52" t="str">
        <f t="shared" si="245"/>
        <v/>
      </c>
      <c r="AQ15" s="52" t="str">
        <f t="shared" si="245"/>
        <v/>
      </c>
      <c r="AR15" s="52" t="str">
        <f t="shared" si="245"/>
        <v/>
      </c>
      <c r="AS15" s="52" t="str">
        <f t="shared" si="245"/>
        <v/>
      </c>
      <c r="AT15" s="52" t="str">
        <f t="shared" si="15"/>
        <v/>
      </c>
      <c r="AU15" s="52" t="str">
        <f t="shared" ref="AU15:DF15" si="246">IF(ISNONTEXT($Y15),AT15+$Y15,"")</f>
        <v/>
      </c>
      <c r="AV15" s="52" t="str">
        <f t="shared" si="246"/>
        <v/>
      </c>
      <c r="AW15" s="52" t="str">
        <f t="shared" si="246"/>
        <v/>
      </c>
      <c r="AX15" s="52" t="str">
        <f t="shared" si="246"/>
        <v/>
      </c>
      <c r="AY15" s="52" t="str">
        <f t="shared" si="246"/>
        <v/>
      </c>
      <c r="AZ15" s="52" t="str">
        <f t="shared" si="246"/>
        <v/>
      </c>
      <c r="BA15" s="52" t="str">
        <f t="shared" si="246"/>
        <v/>
      </c>
      <c r="BB15" s="52" t="str">
        <f t="shared" si="246"/>
        <v/>
      </c>
      <c r="BC15" s="52" t="str">
        <f t="shared" si="246"/>
        <v/>
      </c>
      <c r="BD15" s="52" t="str">
        <f t="shared" si="246"/>
        <v/>
      </c>
      <c r="BE15" s="52" t="str">
        <f t="shared" si="246"/>
        <v/>
      </c>
      <c r="BF15" s="52" t="str">
        <f t="shared" si="246"/>
        <v/>
      </c>
      <c r="BG15" s="52" t="str">
        <f t="shared" si="246"/>
        <v/>
      </c>
      <c r="BH15" s="52" t="str">
        <f t="shared" si="246"/>
        <v/>
      </c>
      <c r="BI15" s="52" t="str">
        <f t="shared" si="246"/>
        <v/>
      </c>
      <c r="BJ15" s="52" t="str">
        <f t="shared" si="246"/>
        <v/>
      </c>
      <c r="BK15" s="52" t="str">
        <f t="shared" si="246"/>
        <v/>
      </c>
      <c r="BL15" s="52" t="str">
        <f t="shared" si="246"/>
        <v/>
      </c>
      <c r="BM15" s="52" t="str">
        <f t="shared" si="246"/>
        <v/>
      </c>
      <c r="BN15" s="52" t="str">
        <f t="shared" si="246"/>
        <v/>
      </c>
      <c r="BO15" s="52" t="str">
        <f t="shared" si="246"/>
        <v/>
      </c>
      <c r="BP15" s="52" t="str">
        <f t="shared" si="246"/>
        <v/>
      </c>
      <c r="BQ15" s="52" t="str">
        <f t="shared" si="246"/>
        <v/>
      </c>
      <c r="BR15" s="52" t="str">
        <f t="shared" si="246"/>
        <v/>
      </c>
      <c r="BS15" s="52" t="str">
        <f t="shared" si="246"/>
        <v/>
      </c>
      <c r="BT15" s="52" t="str">
        <f t="shared" si="246"/>
        <v/>
      </c>
      <c r="BU15" s="52" t="str">
        <f t="shared" si="246"/>
        <v/>
      </c>
      <c r="BV15" s="52" t="str">
        <f t="shared" si="246"/>
        <v/>
      </c>
      <c r="BW15" s="52" t="str">
        <f t="shared" si="246"/>
        <v/>
      </c>
      <c r="BX15" s="52" t="str">
        <f t="shared" si="246"/>
        <v/>
      </c>
      <c r="BY15" s="52" t="str">
        <f t="shared" si="246"/>
        <v/>
      </c>
      <c r="BZ15" s="52" t="str">
        <f t="shared" si="246"/>
        <v/>
      </c>
      <c r="CA15" s="52" t="str">
        <f t="shared" si="246"/>
        <v/>
      </c>
      <c r="CB15" s="52" t="str">
        <f t="shared" si="246"/>
        <v/>
      </c>
      <c r="CC15" s="52" t="str">
        <f t="shared" si="246"/>
        <v/>
      </c>
      <c r="CD15" s="52" t="str">
        <f t="shared" si="246"/>
        <v/>
      </c>
      <c r="CE15" s="52" t="str">
        <f t="shared" si="246"/>
        <v/>
      </c>
      <c r="CF15" s="52" t="str">
        <f t="shared" si="246"/>
        <v/>
      </c>
      <c r="CG15" s="52" t="str">
        <f t="shared" si="246"/>
        <v/>
      </c>
      <c r="CH15" s="52" t="str">
        <f t="shared" si="246"/>
        <v/>
      </c>
      <c r="CI15" s="52" t="str">
        <f t="shared" si="246"/>
        <v/>
      </c>
      <c r="CJ15" s="52" t="str">
        <f t="shared" si="246"/>
        <v/>
      </c>
      <c r="CK15" s="52" t="str">
        <f t="shared" si="246"/>
        <v/>
      </c>
      <c r="CL15" s="52" t="str">
        <f t="shared" si="246"/>
        <v/>
      </c>
      <c r="CM15" s="52" t="str">
        <f t="shared" si="246"/>
        <v/>
      </c>
      <c r="CN15" s="52" t="str">
        <f t="shared" si="246"/>
        <v/>
      </c>
      <c r="CO15" s="52" t="str">
        <f t="shared" si="246"/>
        <v/>
      </c>
      <c r="CP15" s="52" t="str">
        <f t="shared" si="246"/>
        <v/>
      </c>
      <c r="CQ15" s="52" t="str">
        <f t="shared" si="246"/>
        <v/>
      </c>
      <c r="CR15" s="52" t="str">
        <f t="shared" si="246"/>
        <v/>
      </c>
      <c r="CS15" s="52" t="str">
        <f t="shared" si="246"/>
        <v/>
      </c>
      <c r="CT15" s="52" t="str">
        <f t="shared" si="246"/>
        <v/>
      </c>
      <c r="CU15" s="52" t="str">
        <f t="shared" si="246"/>
        <v/>
      </c>
      <c r="CV15" s="52" t="str">
        <f t="shared" si="246"/>
        <v/>
      </c>
      <c r="CW15" s="52" t="str">
        <f t="shared" si="246"/>
        <v/>
      </c>
      <c r="CX15" s="52" t="str">
        <f t="shared" si="246"/>
        <v/>
      </c>
      <c r="CY15" s="52" t="str">
        <f t="shared" si="246"/>
        <v/>
      </c>
      <c r="CZ15" s="52" t="str">
        <f t="shared" si="246"/>
        <v/>
      </c>
      <c r="DA15" s="52" t="str">
        <f t="shared" si="246"/>
        <v/>
      </c>
      <c r="DB15" s="52" t="str">
        <f t="shared" si="246"/>
        <v/>
      </c>
      <c r="DC15" s="52" t="str">
        <f t="shared" si="246"/>
        <v/>
      </c>
      <c r="DD15" s="52" t="str">
        <f t="shared" si="246"/>
        <v/>
      </c>
      <c r="DE15" s="52" t="str">
        <f t="shared" si="246"/>
        <v/>
      </c>
      <c r="DF15" s="52" t="str">
        <f t="shared" si="246"/>
        <v/>
      </c>
      <c r="DG15" s="52" t="str">
        <f t="shared" ref="DG15:DV15" si="247">IF(ISNONTEXT($Y15),DF15+$Y15,"")</f>
        <v/>
      </c>
      <c r="DH15" s="52" t="str">
        <f t="shared" si="247"/>
        <v/>
      </c>
      <c r="DI15" s="52" t="str">
        <f t="shared" si="247"/>
        <v/>
      </c>
      <c r="DJ15" s="52" t="str">
        <f t="shared" si="247"/>
        <v/>
      </c>
      <c r="DK15" s="52" t="str">
        <f t="shared" si="247"/>
        <v/>
      </c>
      <c r="DL15" s="52" t="str">
        <f t="shared" si="247"/>
        <v/>
      </c>
      <c r="DM15" s="52" t="str">
        <f t="shared" si="247"/>
        <v/>
      </c>
      <c r="DN15" s="52" t="str">
        <f t="shared" si="247"/>
        <v/>
      </c>
      <c r="DO15" s="52" t="str">
        <f t="shared" si="247"/>
        <v/>
      </c>
      <c r="DP15" s="52" t="str">
        <f t="shared" si="247"/>
        <v/>
      </c>
      <c r="DQ15" s="52" t="str">
        <f t="shared" si="247"/>
        <v/>
      </c>
      <c r="DR15" s="52" t="str">
        <f t="shared" si="247"/>
        <v/>
      </c>
      <c r="DS15" s="52" t="str">
        <f t="shared" si="247"/>
        <v/>
      </c>
      <c r="DT15" s="52" t="str">
        <f t="shared" si="247"/>
        <v/>
      </c>
      <c r="DU15" s="52" t="str">
        <f t="shared" si="247"/>
        <v/>
      </c>
      <c r="DV15" s="52" t="str">
        <f t="shared" si="247"/>
        <v/>
      </c>
      <c r="DW15" s="179" t="e">
        <f t="shared" si="135"/>
        <v>#N/A</v>
      </c>
      <c r="DX15" s="179" t="e">
        <f t="shared" si="136"/>
        <v>#N/A</v>
      </c>
      <c r="DY15" s="179" t="e">
        <f t="shared" si="137"/>
        <v>#N/A</v>
      </c>
      <c r="DZ15" s="179" t="e">
        <f t="shared" si="138"/>
        <v>#N/A</v>
      </c>
      <c r="EA15" s="179" t="e">
        <f t="shared" si="139"/>
        <v>#N/A</v>
      </c>
      <c r="EB15" s="179" t="e">
        <f t="shared" si="140"/>
        <v>#N/A</v>
      </c>
      <c r="EC15" s="179" t="e">
        <f t="shared" si="141"/>
        <v>#N/A</v>
      </c>
      <c r="ED15" s="179" t="e">
        <f t="shared" si="142"/>
        <v>#N/A</v>
      </c>
      <c r="EE15" s="179" t="e">
        <f t="shared" si="143"/>
        <v>#N/A</v>
      </c>
      <c r="EF15" s="179" t="e">
        <f t="shared" si="144"/>
        <v>#N/A</v>
      </c>
      <c r="EG15" s="179" t="e">
        <f t="shared" si="145"/>
        <v>#N/A</v>
      </c>
      <c r="EH15" s="179" t="e">
        <f t="shared" si="146"/>
        <v>#N/A</v>
      </c>
      <c r="EI15" s="179" t="e">
        <f t="shared" si="147"/>
        <v>#N/A</v>
      </c>
      <c r="EJ15" s="179" t="e">
        <f t="shared" si="148"/>
        <v>#N/A</v>
      </c>
      <c r="EK15" s="179" t="e">
        <f t="shared" si="149"/>
        <v>#N/A</v>
      </c>
      <c r="EL15" s="179" t="e">
        <f t="shared" si="150"/>
        <v>#N/A</v>
      </c>
      <c r="EM15" s="179" t="e">
        <f t="shared" si="151"/>
        <v>#N/A</v>
      </c>
      <c r="EN15" s="179" t="e">
        <f t="shared" si="152"/>
        <v>#N/A</v>
      </c>
      <c r="EO15" s="179" t="e">
        <f t="shared" si="153"/>
        <v>#N/A</v>
      </c>
      <c r="EP15" s="179" t="e">
        <f t="shared" si="154"/>
        <v>#N/A</v>
      </c>
      <c r="EQ15" s="179" t="e">
        <f t="shared" si="155"/>
        <v>#N/A</v>
      </c>
      <c r="ER15" s="179" t="e">
        <f t="shared" si="156"/>
        <v>#N/A</v>
      </c>
      <c r="ES15" s="179" t="e">
        <f t="shared" si="157"/>
        <v>#N/A</v>
      </c>
      <c r="ET15" s="179" t="e">
        <f t="shared" si="158"/>
        <v>#N/A</v>
      </c>
      <c r="EU15" s="179" t="e">
        <f t="shared" si="159"/>
        <v>#N/A</v>
      </c>
      <c r="EV15" s="179" t="e">
        <f t="shared" si="160"/>
        <v>#N/A</v>
      </c>
      <c r="EW15" s="179" t="e">
        <f t="shared" si="161"/>
        <v>#N/A</v>
      </c>
      <c r="EX15" s="179" t="e">
        <f t="shared" si="162"/>
        <v>#N/A</v>
      </c>
      <c r="EY15" s="179" t="e">
        <f t="shared" si="163"/>
        <v>#N/A</v>
      </c>
      <c r="EZ15" s="179" t="e">
        <f t="shared" si="164"/>
        <v>#N/A</v>
      </c>
      <c r="FA15" s="179" t="e">
        <f t="shared" si="165"/>
        <v>#N/A</v>
      </c>
      <c r="FB15" s="179" t="e">
        <f t="shared" si="166"/>
        <v>#N/A</v>
      </c>
      <c r="FC15" s="179" t="e">
        <f t="shared" si="167"/>
        <v>#N/A</v>
      </c>
      <c r="FD15" s="179" t="e">
        <f t="shared" si="168"/>
        <v>#N/A</v>
      </c>
      <c r="FE15" s="179" t="e">
        <f t="shared" si="169"/>
        <v>#N/A</v>
      </c>
      <c r="FF15" s="179" t="e">
        <f t="shared" si="170"/>
        <v>#N/A</v>
      </c>
      <c r="FG15" s="179" t="e">
        <f t="shared" si="171"/>
        <v>#N/A</v>
      </c>
      <c r="FH15" s="179" t="e">
        <f t="shared" si="172"/>
        <v>#N/A</v>
      </c>
      <c r="FI15" s="179" t="e">
        <f t="shared" si="173"/>
        <v>#N/A</v>
      </c>
      <c r="FJ15" s="179" t="e">
        <f t="shared" si="174"/>
        <v>#N/A</v>
      </c>
      <c r="FK15" s="179" t="e">
        <f t="shared" si="175"/>
        <v>#N/A</v>
      </c>
      <c r="FL15" s="179" t="e">
        <f t="shared" si="176"/>
        <v>#N/A</v>
      </c>
      <c r="FM15" s="179" t="e">
        <f t="shared" si="177"/>
        <v>#N/A</v>
      </c>
      <c r="FN15" s="179" t="e">
        <f t="shared" si="178"/>
        <v>#N/A</v>
      </c>
      <c r="FO15" s="179" t="e">
        <f t="shared" si="179"/>
        <v>#N/A</v>
      </c>
      <c r="FP15" s="179" t="e">
        <f t="shared" si="180"/>
        <v>#N/A</v>
      </c>
      <c r="FQ15" s="179" t="e">
        <f t="shared" si="181"/>
        <v>#N/A</v>
      </c>
      <c r="FR15" s="179" t="e">
        <f t="shared" si="182"/>
        <v>#N/A</v>
      </c>
      <c r="FS15" s="179" t="e">
        <f t="shared" si="183"/>
        <v>#N/A</v>
      </c>
      <c r="FT15" s="179" t="e">
        <f t="shared" si="184"/>
        <v>#N/A</v>
      </c>
      <c r="FU15" s="179" t="e">
        <f t="shared" si="185"/>
        <v>#N/A</v>
      </c>
      <c r="FV15" s="179" t="e">
        <f t="shared" si="186"/>
        <v>#N/A</v>
      </c>
      <c r="FW15" s="179" t="e">
        <f t="shared" si="187"/>
        <v>#N/A</v>
      </c>
      <c r="FX15" s="179" t="e">
        <f t="shared" si="188"/>
        <v>#N/A</v>
      </c>
      <c r="FY15" s="179" t="e">
        <f t="shared" si="189"/>
        <v>#N/A</v>
      </c>
      <c r="FZ15" s="179" t="e">
        <f t="shared" si="190"/>
        <v>#N/A</v>
      </c>
      <c r="GA15" s="179" t="e">
        <f t="shared" si="191"/>
        <v>#N/A</v>
      </c>
      <c r="GB15" s="179" t="e">
        <f t="shared" si="192"/>
        <v>#N/A</v>
      </c>
      <c r="GC15" s="179" t="e">
        <f t="shared" si="193"/>
        <v>#N/A</v>
      </c>
      <c r="GD15" s="179" t="e">
        <f t="shared" si="194"/>
        <v>#N/A</v>
      </c>
      <c r="GE15" s="179" t="e">
        <f t="shared" si="195"/>
        <v>#N/A</v>
      </c>
      <c r="GF15" s="179" t="e">
        <f t="shared" si="196"/>
        <v>#N/A</v>
      </c>
      <c r="GG15" s="179" t="e">
        <f t="shared" si="197"/>
        <v>#N/A</v>
      </c>
      <c r="GH15" s="179" t="e">
        <f t="shared" si="198"/>
        <v>#N/A</v>
      </c>
      <c r="GI15" s="179" t="e">
        <f t="shared" si="199"/>
        <v>#N/A</v>
      </c>
      <c r="GJ15" s="179" t="e">
        <f t="shared" si="200"/>
        <v>#N/A</v>
      </c>
      <c r="GK15" s="179" t="e">
        <f t="shared" si="201"/>
        <v>#N/A</v>
      </c>
      <c r="GL15" s="179" t="e">
        <f t="shared" si="202"/>
        <v>#N/A</v>
      </c>
      <c r="GM15" s="179" t="e">
        <f t="shared" si="203"/>
        <v>#N/A</v>
      </c>
      <c r="GN15" s="179" t="e">
        <f t="shared" si="204"/>
        <v>#N/A</v>
      </c>
      <c r="GO15" s="179" t="e">
        <f t="shared" si="205"/>
        <v>#N/A</v>
      </c>
      <c r="GP15" s="179" t="e">
        <f t="shared" si="206"/>
        <v>#N/A</v>
      </c>
      <c r="GQ15" s="179" t="e">
        <f t="shared" si="207"/>
        <v>#N/A</v>
      </c>
      <c r="GR15" s="179" t="e">
        <f t="shared" si="208"/>
        <v>#N/A</v>
      </c>
      <c r="GS15" s="179" t="e">
        <f t="shared" si="209"/>
        <v>#N/A</v>
      </c>
      <c r="GT15" s="179" t="e">
        <f t="shared" si="210"/>
        <v>#N/A</v>
      </c>
      <c r="GU15" s="179" t="e">
        <f t="shared" si="211"/>
        <v>#N/A</v>
      </c>
      <c r="GV15" s="179" t="e">
        <f t="shared" si="212"/>
        <v>#N/A</v>
      </c>
      <c r="GW15" s="179" t="e">
        <f t="shared" si="213"/>
        <v>#N/A</v>
      </c>
      <c r="GX15" s="179" t="e">
        <f t="shared" si="214"/>
        <v>#N/A</v>
      </c>
      <c r="GY15" s="179" t="e">
        <f t="shared" si="215"/>
        <v>#N/A</v>
      </c>
      <c r="GZ15" s="179" t="e">
        <f t="shared" si="216"/>
        <v>#N/A</v>
      </c>
      <c r="HA15" s="179" t="e">
        <f t="shared" si="217"/>
        <v>#N/A</v>
      </c>
      <c r="HB15" s="179" t="e">
        <f t="shared" si="218"/>
        <v>#N/A</v>
      </c>
      <c r="HC15" s="179" t="e">
        <f t="shared" si="219"/>
        <v>#N/A</v>
      </c>
      <c r="HD15" s="179" t="e">
        <f t="shared" si="220"/>
        <v>#N/A</v>
      </c>
      <c r="HE15" s="179" t="e">
        <f t="shared" si="221"/>
        <v>#N/A</v>
      </c>
      <c r="HF15" s="179" t="e">
        <f t="shared" si="222"/>
        <v>#N/A</v>
      </c>
      <c r="HG15" s="179" t="e">
        <f t="shared" si="223"/>
        <v>#N/A</v>
      </c>
      <c r="HH15" s="179" t="e">
        <f t="shared" si="224"/>
        <v>#N/A</v>
      </c>
      <c r="HI15" s="179" t="e">
        <f t="shared" si="225"/>
        <v>#N/A</v>
      </c>
      <c r="HJ15" s="179" t="e">
        <f t="shared" si="226"/>
        <v>#N/A</v>
      </c>
      <c r="HK15" s="179" t="e">
        <f t="shared" si="227"/>
        <v>#N/A</v>
      </c>
      <c r="HL15" s="179" t="e">
        <f t="shared" si="228"/>
        <v>#N/A</v>
      </c>
      <c r="HM15" s="179" t="e">
        <f t="shared" si="229"/>
        <v>#N/A</v>
      </c>
      <c r="HN15" s="179" t="e">
        <f t="shared" si="230"/>
        <v>#N/A</v>
      </c>
      <c r="HO15" s="179" t="e">
        <f t="shared" si="231"/>
        <v>#N/A</v>
      </c>
      <c r="HP15" s="179" t="e">
        <f t="shared" si="232"/>
        <v>#N/A</v>
      </c>
      <c r="HQ15" s="179" t="e">
        <f t="shared" si="233"/>
        <v>#N/A</v>
      </c>
      <c r="HR15" s="179" t="e">
        <f t="shared" si="234"/>
        <v>#N/A</v>
      </c>
      <c r="HS15" s="179" t="e">
        <f t="shared" si="235"/>
        <v>#N/A</v>
      </c>
    </row>
    <row r="16" spans="1:228" hidden="1" x14ac:dyDescent="0.25">
      <c r="A16" s="4">
        <v>13</v>
      </c>
      <c r="B16" s="118"/>
      <c r="C16" s="126"/>
      <c r="D16" s="131" t="str">
        <f t="shared" si="10"/>
        <v/>
      </c>
      <c r="E16" s="103"/>
      <c r="F16" s="131" t="str">
        <f t="shared" si="11"/>
        <v/>
      </c>
      <c r="G16" s="126"/>
      <c r="H16" s="119"/>
      <c r="I16" s="38" t="str">
        <f t="shared" si="0"/>
        <v/>
      </c>
      <c r="J16" s="38" t="str">
        <f t="shared" si="1"/>
        <v/>
      </c>
      <c r="K16" s="81" t="str">
        <f t="shared" si="12"/>
        <v/>
      </c>
      <c r="L16" s="24"/>
      <c r="M16" s="61"/>
      <c r="N16" s="82" t="str">
        <f>IF(AND(D16&gt;0,E16&gt;0,F16&gt;0,NOT(ISBLANK(L16))),(F16-D16)*VLOOKUP(L16,VLookups!$A$2:$B$8,2,FALSE),"")</f>
        <v/>
      </c>
      <c r="O16" s="83" t="str">
        <f t="shared" si="2"/>
        <v/>
      </c>
      <c r="P16" s="103"/>
      <c r="Q16" s="34" t="str">
        <f>IF(AND(P16&gt;0,E16&gt;0,N16&gt;0,NOT(ISBLANK(L16))),ABS(VLOOKUP($P$1,VLookups!$A$38:$B$39,2,FALSE)-_xlfn.NORM.DIST(P16,K16,N16,TRUE)),"")</f>
        <v/>
      </c>
      <c r="R16" s="102" t="str">
        <f>IF(AND($D16&gt;0,$E16&gt;0,$F16&gt;0,NOT(ISBLANK($L16))),_xlfn.NORM.INV(ABS(VLOOKUP($P$1,VLookups!$A$38:$B$39,2,FALSE)-R$3),$K16,$N16),"")</f>
        <v/>
      </c>
      <c r="S16" s="101" t="str">
        <f>IF(AND($D16&gt;0,$E16&gt;0,$F16&gt;0,NOT(ISBLANK($L16))),_xlfn.NORM.INV(ABS(VLOOKUP($P$1,VLookups!$A$38:$B$39,2,FALSE)-S$3),$K16,$N16),"")</f>
        <v/>
      </c>
      <c r="T16" s="102" t="str">
        <f>IF(AND($D16&gt;0,$E16&gt;0,$F16&gt;0,NOT(ISBLANK($L16))),_xlfn.NORM.INV(ABS(VLOOKUP($P$1,VLookups!$A$38:$B$39,2,FALSE)-T$3),$K16,$N16),"")</f>
        <v/>
      </c>
      <c r="U16" s="101" t="str">
        <f>IF(AND($D16&gt;0,$E16&gt;0,$F16&gt;0,NOT(ISBLANK($L16))),_xlfn.NORM.INV(ABS(VLOOKUP($P$1,VLookups!$A$38:$B$39,2,FALSE)-U$3),$K16,$N16),"")</f>
        <v/>
      </c>
      <c r="V16" s="102" t="str">
        <f>IF(AND($D16&gt;0,$E16&gt;0,$F16&gt;0,NOT(ISBLANK($L16))),_xlfn.NORM.INV(ABS(VLOOKUP($P$1,VLookups!$A$38:$B$39,2,FALSE)-V$3),$K16,$N16),"")</f>
        <v/>
      </c>
      <c r="W16" s="101" t="str">
        <f>IF(AND($D16&gt;0,$E16&gt;0,$F16&gt;0,NOT(ISBLANK($L16))),_xlfn.NORM.INV(ABS(VLOOKUP($P$1,VLookups!$A$38:$B$39,2,FALSE)-W$3),$K16,$N16),"")</f>
        <v/>
      </c>
      <c r="X16" s="5"/>
      <c r="Y16" s="178" t="str">
        <f t="shared" si="13"/>
        <v/>
      </c>
      <c r="Z16" s="52" t="str">
        <f t="shared" ref="Z16:AS16" si="248">IF(ISNONTEXT($Y16),AA16-$Y16,"")</f>
        <v/>
      </c>
      <c r="AA16" s="52" t="str">
        <f t="shared" si="248"/>
        <v/>
      </c>
      <c r="AB16" s="52" t="str">
        <f t="shared" si="248"/>
        <v/>
      </c>
      <c r="AC16" s="52" t="str">
        <f t="shared" si="248"/>
        <v/>
      </c>
      <c r="AD16" s="52" t="str">
        <f t="shared" si="248"/>
        <v/>
      </c>
      <c r="AE16" s="52" t="str">
        <f t="shared" si="248"/>
        <v/>
      </c>
      <c r="AF16" s="52" t="str">
        <f t="shared" si="248"/>
        <v/>
      </c>
      <c r="AG16" s="52" t="str">
        <f t="shared" si="248"/>
        <v/>
      </c>
      <c r="AH16" s="52" t="str">
        <f t="shared" si="248"/>
        <v/>
      </c>
      <c r="AI16" s="52" t="str">
        <f t="shared" si="248"/>
        <v/>
      </c>
      <c r="AJ16" s="52" t="str">
        <f t="shared" si="248"/>
        <v/>
      </c>
      <c r="AK16" s="52" t="str">
        <f t="shared" si="248"/>
        <v/>
      </c>
      <c r="AL16" s="52" t="str">
        <f t="shared" si="248"/>
        <v/>
      </c>
      <c r="AM16" s="52" t="str">
        <f t="shared" si="248"/>
        <v/>
      </c>
      <c r="AN16" s="52" t="str">
        <f t="shared" si="248"/>
        <v/>
      </c>
      <c r="AO16" s="52" t="str">
        <f t="shared" si="248"/>
        <v/>
      </c>
      <c r="AP16" s="52" t="str">
        <f t="shared" si="248"/>
        <v/>
      </c>
      <c r="AQ16" s="52" t="str">
        <f t="shared" si="248"/>
        <v/>
      </c>
      <c r="AR16" s="52" t="str">
        <f t="shared" si="248"/>
        <v/>
      </c>
      <c r="AS16" s="52" t="str">
        <f t="shared" si="248"/>
        <v/>
      </c>
      <c r="AT16" s="52" t="str">
        <f t="shared" si="15"/>
        <v/>
      </c>
      <c r="AU16" s="52" t="str">
        <f t="shared" ref="AU16:DF16" si="249">IF(ISNONTEXT($Y16),AT16+$Y16,"")</f>
        <v/>
      </c>
      <c r="AV16" s="52" t="str">
        <f t="shared" si="249"/>
        <v/>
      </c>
      <c r="AW16" s="52" t="str">
        <f t="shared" si="249"/>
        <v/>
      </c>
      <c r="AX16" s="52" t="str">
        <f t="shared" si="249"/>
        <v/>
      </c>
      <c r="AY16" s="52" t="str">
        <f t="shared" si="249"/>
        <v/>
      </c>
      <c r="AZ16" s="52" t="str">
        <f t="shared" si="249"/>
        <v/>
      </c>
      <c r="BA16" s="52" t="str">
        <f t="shared" si="249"/>
        <v/>
      </c>
      <c r="BB16" s="52" t="str">
        <f t="shared" si="249"/>
        <v/>
      </c>
      <c r="BC16" s="52" t="str">
        <f t="shared" si="249"/>
        <v/>
      </c>
      <c r="BD16" s="52" t="str">
        <f t="shared" si="249"/>
        <v/>
      </c>
      <c r="BE16" s="52" t="str">
        <f t="shared" si="249"/>
        <v/>
      </c>
      <c r="BF16" s="52" t="str">
        <f t="shared" si="249"/>
        <v/>
      </c>
      <c r="BG16" s="52" t="str">
        <f t="shared" si="249"/>
        <v/>
      </c>
      <c r="BH16" s="52" t="str">
        <f t="shared" si="249"/>
        <v/>
      </c>
      <c r="BI16" s="52" t="str">
        <f t="shared" si="249"/>
        <v/>
      </c>
      <c r="BJ16" s="52" t="str">
        <f t="shared" si="249"/>
        <v/>
      </c>
      <c r="BK16" s="52" t="str">
        <f t="shared" si="249"/>
        <v/>
      </c>
      <c r="BL16" s="52" t="str">
        <f t="shared" si="249"/>
        <v/>
      </c>
      <c r="BM16" s="52" t="str">
        <f t="shared" si="249"/>
        <v/>
      </c>
      <c r="BN16" s="52" t="str">
        <f t="shared" si="249"/>
        <v/>
      </c>
      <c r="BO16" s="52" t="str">
        <f t="shared" si="249"/>
        <v/>
      </c>
      <c r="BP16" s="52" t="str">
        <f t="shared" si="249"/>
        <v/>
      </c>
      <c r="BQ16" s="52" t="str">
        <f t="shared" si="249"/>
        <v/>
      </c>
      <c r="BR16" s="52" t="str">
        <f t="shared" si="249"/>
        <v/>
      </c>
      <c r="BS16" s="52" t="str">
        <f t="shared" si="249"/>
        <v/>
      </c>
      <c r="BT16" s="52" t="str">
        <f t="shared" si="249"/>
        <v/>
      </c>
      <c r="BU16" s="52" t="str">
        <f t="shared" si="249"/>
        <v/>
      </c>
      <c r="BV16" s="52" t="str">
        <f t="shared" si="249"/>
        <v/>
      </c>
      <c r="BW16" s="52" t="str">
        <f t="shared" si="249"/>
        <v/>
      </c>
      <c r="BX16" s="52" t="str">
        <f t="shared" si="249"/>
        <v/>
      </c>
      <c r="BY16" s="52" t="str">
        <f t="shared" si="249"/>
        <v/>
      </c>
      <c r="BZ16" s="52" t="str">
        <f t="shared" si="249"/>
        <v/>
      </c>
      <c r="CA16" s="52" t="str">
        <f t="shared" si="249"/>
        <v/>
      </c>
      <c r="CB16" s="52" t="str">
        <f t="shared" si="249"/>
        <v/>
      </c>
      <c r="CC16" s="52" t="str">
        <f t="shared" si="249"/>
        <v/>
      </c>
      <c r="CD16" s="52" t="str">
        <f t="shared" si="249"/>
        <v/>
      </c>
      <c r="CE16" s="52" t="str">
        <f t="shared" si="249"/>
        <v/>
      </c>
      <c r="CF16" s="52" t="str">
        <f t="shared" si="249"/>
        <v/>
      </c>
      <c r="CG16" s="52" t="str">
        <f t="shared" si="249"/>
        <v/>
      </c>
      <c r="CH16" s="52" t="str">
        <f t="shared" si="249"/>
        <v/>
      </c>
      <c r="CI16" s="52" t="str">
        <f t="shared" si="249"/>
        <v/>
      </c>
      <c r="CJ16" s="52" t="str">
        <f t="shared" si="249"/>
        <v/>
      </c>
      <c r="CK16" s="52" t="str">
        <f t="shared" si="249"/>
        <v/>
      </c>
      <c r="CL16" s="52" t="str">
        <f t="shared" si="249"/>
        <v/>
      </c>
      <c r="CM16" s="52" t="str">
        <f t="shared" si="249"/>
        <v/>
      </c>
      <c r="CN16" s="52" t="str">
        <f t="shared" si="249"/>
        <v/>
      </c>
      <c r="CO16" s="52" t="str">
        <f t="shared" si="249"/>
        <v/>
      </c>
      <c r="CP16" s="52" t="str">
        <f t="shared" si="249"/>
        <v/>
      </c>
      <c r="CQ16" s="52" t="str">
        <f t="shared" si="249"/>
        <v/>
      </c>
      <c r="CR16" s="52" t="str">
        <f t="shared" si="249"/>
        <v/>
      </c>
      <c r="CS16" s="52" t="str">
        <f t="shared" si="249"/>
        <v/>
      </c>
      <c r="CT16" s="52" t="str">
        <f t="shared" si="249"/>
        <v/>
      </c>
      <c r="CU16" s="52" t="str">
        <f t="shared" si="249"/>
        <v/>
      </c>
      <c r="CV16" s="52" t="str">
        <f t="shared" si="249"/>
        <v/>
      </c>
      <c r="CW16" s="52" t="str">
        <f t="shared" si="249"/>
        <v/>
      </c>
      <c r="CX16" s="52" t="str">
        <f t="shared" si="249"/>
        <v/>
      </c>
      <c r="CY16" s="52" t="str">
        <f t="shared" si="249"/>
        <v/>
      </c>
      <c r="CZ16" s="52" t="str">
        <f t="shared" si="249"/>
        <v/>
      </c>
      <c r="DA16" s="52" t="str">
        <f t="shared" si="249"/>
        <v/>
      </c>
      <c r="DB16" s="52" t="str">
        <f t="shared" si="249"/>
        <v/>
      </c>
      <c r="DC16" s="52" t="str">
        <f t="shared" si="249"/>
        <v/>
      </c>
      <c r="DD16" s="52" t="str">
        <f t="shared" si="249"/>
        <v/>
      </c>
      <c r="DE16" s="52" t="str">
        <f t="shared" si="249"/>
        <v/>
      </c>
      <c r="DF16" s="52" t="str">
        <f t="shared" si="249"/>
        <v/>
      </c>
      <c r="DG16" s="52" t="str">
        <f t="shared" ref="DG16:DV16" si="250">IF(ISNONTEXT($Y16),DF16+$Y16,"")</f>
        <v/>
      </c>
      <c r="DH16" s="52" t="str">
        <f t="shared" si="250"/>
        <v/>
      </c>
      <c r="DI16" s="52" t="str">
        <f t="shared" si="250"/>
        <v/>
      </c>
      <c r="DJ16" s="52" t="str">
        <f t="shared" si="250"/>
        <v/>
      </c>
      <c r="DK16" s="52" t="str">
        <f t="shared" si="250"/>
        <v/>
      </c>
      <c r="DL16" s="52" t="str">
        <f t="shared" si="250"/>
        <v/>
      </c>
      <c r="DM16" s="52" t="str">
        <f t="shared" si="250"/>
        <v/>
      </c>
      <c r="DN16" s="52" t="str">
        <f t="shared" si="250"/>
        <v/>
      </c>
      <c r="DO16" s="52" t="str">
        <f t="shared" si="250"/>
        <v/>
      </c>
      <c r="DP16" s="52" t="str">
        <f t="shared" si="250"/>
        <v/>
      </c>
      <c r="DQ16" s="52" t="str">
        <f t="shared" si="250"/>
        <v/>
      </c>
      <c r="DR16" s="52" t="str">
        <f t="shared" si="250"/>
        <v/>
      </c>
      <c r="DS16" s="52" t="str">
        <f t="shared" si="250"/>
        <v/>
      </c>
      <c r="DT16" s="52" t="str">
        <f t="shared" si="250"/>
        <v/>
      </c>
      <c r="DU16" s="52" t="str">
        <f t="shared" si="250"/>
        <v/>
      </c>
      <c r="DV16" s="52" t="str">
        <f t="shared" si="250"/>
        <v/>
      </c>
      <c r="DW16" s="179" t="e">
        <f t="shared" si="135"/>
        <v>#N/A</v>
      </c>
      <c r="DX16" s="179" t="e">
        <f t="shared" si="136"/>
        <v>#N/A</v>
      </c>
      <c r="DY16" s="179" t="e">
        <f t="shared" si="137"/>
        <v>#N/A</v>
      </c>
      <c r="DZ16" s="179" t="e">
        <f t="shared" si="138"/>
        <v>#N/A</v>
      </c>
      <c r="EA16" s="179" t="e">
        <f t="shared" si="139"/>
        <v>#N/A</v>
      </c>
      <c r="EB16" s="179" t="e">
        <f t="shared" si="140"/>
        <v>#N/A</v>
      </c>
      <c r="EC16" s="179" t="e">
        <f t="shared" si="141"/>
        <v>#N/A</v>
      </c>
      <c r="ED16" s="179" t="e">
        <f t="shared" si="142"/>
        <v>#N/A</v>
      </c>
      <c r="EE16" s="179" t="e">
        <f t="shared" si="143"/>
        <v>#N/A</v>
      </c>
      <c r="EF16" s="179" t="e">
        <f t="shared" si="144"/>
        <v>#N/A</v>
      </c>
      <c r="EG16" s="179" t="e">
        <f t="shared" si="145"/>
        <v>#N/A</v>
      </c>
      <c r="EH16" s="179" t="e">
        <f t="shared" si="146"/>
        <v>#N/A</v>
      </c>
      <c r="EI16" s="179" t="e">
        <f t="shared" si="147"/>
        <v>#N/A</v>
      </c>
      <c r="EJ16" s="179" t="e">
        <f t="shared" si="148"/>
        <v>#N/A</v>
      </c>
      <c r="EK16" s="179" t="e">
        <f t="shared" si="149"/>
        <v>#N/A</v>
      </c>
      <c r="EL16" s="179" t="e">
        <f t="shared" si="150"/>
        <v>#N/A</v>
      </c>
      <c r="EM16" s="179" t="e">
        <f t="shared" si="151"/>
        <v>#N/A</v>
      </c>
      <c r="EN16" s="179" t="e">
        <f t="shared" si="152"/>
        <v>#N/A</v>
      </c>
      <c r="EO16" s="179" t="e">
        <f t="shared" si="153"/>
        <v>#N/A</v>
      </c>
      <c r="EP16" s="179" t="e">
        <f t="shared" si="154"/>
        <v>#N/A</v>
      </c>
      <c r="EQ16" s="179" t="e">
        <f t="shared" si="155"/>
        <v>#N/A</v>
      </c>
      <c r="ER16" s="179" t="e">
        <f t="shared" si="156"/>
        <v>#N/A</v>
      </c>
      <c r="ES16" s="179" t="e">
        <f t="shared" si="157"/>
        <v>#N/A</v>
      </c>
      <c r="ET16" s="179" t="e">
        <f t="shared" si="158"/>
        <v>#N/A</v>
      </c>
      <c r="EU16" s="179" t="e">
        <f t="shared" si="159"/>
        <v>#N/A</v>
      </c>
      <c r="EV16" s="179" t="e">
        <f t="shared" si="160"/>
        <v>#N/A</v>
      </c>
      <c r="EW16" s="179" t="e">
        <f t="shared" si="161"/>
        <v>#N/A</v>
      </c>
      <c r="EX16" s="179" t="e">
        <f t="shared" si="162"/>
        <v>#N/A</v>
      </c>
      <c r="EY16" s="179" t="e">
        <f t="shared" si="163"/>
        <v>#N/A</v>
      </c>
      <c r="EZ16" s="179" t="e">
        <f t="shared" si="164"/>
        <v>#N/A</v>
      </c>
      <c r="FA16" s="179" t="e">
        <f t="shared" si="165"/>
        <v>#N/A</v>
      </c>
      <c r="FB16" s="179" t="e">
        <f t="shared" si="166"/>
        <v>#N/A</v>
      </c>
      <c r="FC16" s="179" t="e">
        <f t="shared" si="167"/>
        <v>#N/A</v>
      </c>
      <c r="FD16" s="179" t="e">
        <f t="shared" si="168"/>
        <v>#N/A</v>
      </c>
      <c r="FE16" s="179" t="e">
        <f t="shared" si="169"/>
        <v>#N/A</v>
      </c>
      <c r="FF16" s="179" t="e">
        <f t="shared" si="170"/>
        <v>#N/A</v>
      </c>
      <c r="FG16" s="179" t="e">
        <f t="shared" si="171"/>
        <v>#N/A</v>
      </c>
      <c r="FH16" s="179" t="e">
        <f t="shared" si="172"/>
        <v>#N/A</v>
      </c>
      <c r="FI16" s="179" t="e">
        <f t="shared" si="173"/>
        <v>#N/A</v>
      </c>
      <c r="FJ16" s="179" t="e">
        <f t="shared" si="174"/>
        <v>#N/A</v>
      </c>
      <c r="FK16" s="179" t="e">
        <f t="shared" si="175"/>
        <v>#N/A</v>
      </c>
      <c r="FL16" s="179" t="e">
        <f t="shared" si="176"/>
        <v>#N/A</v>
      </c>
      <c r="FM16" s="179" t="e">
        <f t="shared" si="177"/>
        <v>#N/A</v>
      </c>
      <c r="FN16" s="179" t="e">
        <f t="shared" si="178"/>
        <v>#N/A</v>
      </c>
      <c r="FO16" s="179" t="e">
        <f t="shared" si="179"/>
        <v>#N/A</v>
      </c>
      <c r="FP16" s="179" t="e">
        <f t="shared" si="180"/>
        <v>#N/A</v>
      </c>
      <c r="FQ16" s="179" t="e">
        <f t="shared" si="181"/>
        <v>#N/A</v>
      </c>
      <c r="FR16" s="179" t="e">
        <f t="shared" si="182"/>
        <v>#N/A</v>
      </c>
      <c r="FS16" s="179" t="e">
        <f t="shared" si="183"/>
        <v>#N/A</v>
      </c>
      <c r="FT16" s="179" t="e">
        <f t="shared" si="184"/>
        <v>#N/A</v>
      </c>
      <c r="FU16" s="179" t="e">
        <f t="shared" si="185"/>
        <v>#N/A</v>
      </c>
      <c r="FV16" s="179" t="e">
        <f t="shared" si="186"/>
        <v>#N/A</v>
      </c>
      <c r="FW16" s="179" t="e">
        <f t="shared" si="187"/>
        <v>#N/A</v>
      </c>
      <c r="FX16" s="179" t="e">
        <f t="shared" si="188"/>
        <v>#N/A</v>
      </c>
      <c r="FY16" s="179" t="e">
        <f t="shared" si="189"/>
        <v>#N/A</v>
      </c>
      <c r="FZ16" s="179" t="e">
        <f t="shared" si="190"/>
        <v>#N/A</v>
      </c>
      <c r="GA16" s="179" t="e">
        <f t="shared" si="191"/>
        <v>#N/A</v>
      </c>
      <c r="GB16" s="179" t="e">
        <f t="shared" si="192"/>
        <v>#N/A</v>
      </c>
      <c r="GC16" s="179" t="e">
        <f t="shared" si="193"/>
        <v>#N/A</v>
      </c>
      <c r="GD16" s="179" t="e">
        <f t="shared" si="194"/>
        <v>#N/A</v>
      </c>
      <c r="GE16" s="179" t="e">
        <f t="shared" si="195"/>
        <v>#N/A</v>
      </c>
      <c r="GF16" s="179" t="e">
        <f t="shared" si="196"/>
        <v>#N/A</v>
      </c>
      <c r="GG16" s="179" t="e">
        <f t="shared" si="197"/>
        <v>#N/A</v>
      </c>
      <c r="GH16" s="179" t="e">
        <f t="shared" si="198"/>
        <v>#N/A</v>
      </c>
      <c r="GI16" s="179" t="e">
        <f t="shared" si="199"/>
        <v>#N/A</v>
      </c>
      <c r="GJ16" s="179" t="e">
        <f t="shared" si="200"/>
        <v>#N/A</v>
      </c>
      <c r="GK16" s="179" t="e">
        <f t="shared" si="201"/>
        <v>#N/A</v>
      </c>
      <c r="GL16" s="179" t="e">
        <f t="shared" si="202"/>
        <v>#N/A</v>
      </c>
      <c r="GM16" s="179" t="e">
        <f t="shared" si="203"/>
        <v>#N/A</v>
      </c>
      <c r="GN16" s="179" t="e">
        <f t="shared" si="204"/>
        <v>#N/A</v>
      </c>
      <c r="GO16" s="179" t="e">
        <f t="shared" si="205"/>
        <v>#N/A</v>
      </c>
      <c r="GP16" s="179" t="e">
        <f t="shared" si="206"/>
        <v>#N/A</v>
      </c>
      <c r="GQ16" s="179" t="e">
        <f t="shared" si="207"/>
        <v>#N/A</v>
      </c>
      <c r="GR16" s="179" t="e">
        <f t="shared" si="208"/>
        <v>#N/A</v>
      </c>
      <c r="GS16" s="179" t="e">
        <f t="shared" si="209"/>
        <v>#N/A</v>
      </c>
      <c r="GT16" s="179" t="e">
        <f t="shared" si="210"/>
        <v>#N/A</v>
      </c>
      <c r="GU16" s="179" t="e">
        <f t="shared" si="211"/>
        <v>#N/A</v>
      </c>
      <c r="GV16" s="179" t="e">
        <f t="shared" si="212"/>
        <v>#N/A</v>
      </c>
      <c r="GW16" s="179" t="e">
        <f t="shared" si="213"/>
        <v>#N/A</v>
      </c>
      <c r="GX16" s="179" t="e">
        <f t="shared" si="214"/>
        <v>#N/A</v>
      </c>
      <c r="GY16" s="179" t="e">
        <f t="shared" si="215"/>
        <v>#N/A</v>
      </c>
      <c r="GZ16" s="179" t="e">
        <f t="shared" si="216"/>
        <v>#N/A</v>
      </c>
      <c r="HA16" s="179" t="e">
        <f t="shared" si="217"/>
        <v>#N/A</v>
      </c>
      <c r="HB16" s="179" t="e">
        <f t="shared" si="218"/>
        <v>#N/A</v>
      </c>
      <c r="HC16" s="179" t="e">
        <f t="shared" si="219"/>
        <v>#N/A</v>
      </c>
      <c r="HD16" s="179" t="e">
        <f t="shared" si="220"/>
        <v>#N/A</v>
      </c>
      <c r="HE16" s="179" t="e">
        <f t="shared" si="221"/>
        <v>#N/A</v>
      </c>
      <c r="HF16" s="179" t="e">
        <f t="shared" si="222"/>
        <v>#N/A</v>
      </c>
      <c r="HG16" s="179" t="e">
        <f t="shared" si="223"/>
        <v>#N/A</v>
      </c>
      <c r="HH16" s="179" t="e">
        <f t="shared" si="224"/>
        <v>#N/A</v>
      </c>
      <c r="HI16" s="179" t="e">
        <f t="shared" si="225"/>
        <v>#N/A</v>
      </c>
      <c r="HJ16" s="179" t="e">
        <f t="shared" si="226"/>
        <v>#N/A</v>
      </c>
      <c r="HK16" s="179" t="e">
        <f t="shared" si="227"/>
        <v>#N/A</v>
      </c>
      <c r="HL16" s="179" t="e">
        <f t="shared" si="228"/>
        <v>#N/A</v>
      </c>
      <c r="HM16" s="179" t="e">
        <f t="shared" si="229"/>
        <v>#N/A</v>
      </c>
      <c r="HN16" s="179" t="e">
        <f t="shared" si="230"/>
        <v>#N/A</v>
      </c>
      <c r="HO16" s="179" t="e">
        <f t="shared" si="231"/>
        <v>#N/A</v>
      </c>
      <c r="HP16" s="179" t="e">
        <f t="shared" si="232"/>
        <v>#N/A</v>
      </c>
      <c r="HQ16" s="179" t="e">
        <f t="shared" si="233"/>
        <v>#N/A</v>
      </c>
      <c r="HR16" s="179" t="e">
        <f t="shared" si="234"/>
        <v>#N/A</v>
      </c>
      <c r="HS16" s="179" t="e">
        <f t="shared" si="235"/>
        <v>#N/A</v>
      </c>
    </row>
    <row r="17" spans="1:227" hidden="1" x14ac:dyDescent="0.25">
      <c r="A17" s="4">
        <v>14</v>
      </c>
      <c r="B17" s="118"/>
      <c r="C17" s="126"/>
      <c r="D17" s="131" t="str">
        <f t="shared" si="10"/>
        <v/>
      </c>
      <c r="E17" s="103"/>
      <c r="F17" s="131" t="str">
        <f t="shared" si="11"/>
        <v/>
      </c>
      <c r="G17" s="126"/>
      <c r="H17" s="119"/>
      <c r="I17" s="38" t="str">
        <f t="shared" si="0"/>
        <v/>
      </c>
      <c r="J17" s="38" t="str">
        <f t="shared" si="1"/>
        <v/>
      </c>
      <c r="K17" s="81" t="str">
        <f t="shared" si="12"/>
        <v/>
      </c>
      <c r="L17" s="24"/>
      <c r="M17" s="61"/>
      <c r="N17" s="82" t="str">
        <f>IF(AND(D17&gt;0,E17&gt;0,F17&gt;0,NOT(ISBLANK(L17))),(F17-D17)*VLOOKUP(L17,VLookups!$A$2:$B$8,2,FALSE),"")</f>
        <v/>
      </c>
      <c r="O17" s="83" t="str">
        <f t="shared" si="2"/>
        <v/>
      </c>
      <c r="P17" s="103"/>
      <c r="Q17" s="34" t="str">
        <f>IF(AND(P17&gt;0,E17&gt;0,N17&gt;0,NOT(ISBLANK(L17))),ABS(VLOOKUP($P$1,VLookups!$A$38:$B$39,2,FALSE)-_xlfn.NORM.DIST(P17,K17,N17,TRUE)),"")</f>
        <v/>
      </c>
      <c r="R17" s="102" t="str">
        <f>IF(AND($D17&gt;0,$E17&gt;0,$F17&gt;0,NOT(ISBLANK($L17))),_xlfn.NORM.INV(ABS(VLOOKUP($P$1,VLookups!$A$38:$B$39,2,FALSE)-R$3),$K17,$N17),"")</f>
        <v/>
      </c>
      <c r="S17" s="101" t="str">
        <f>IF(AND($D17&gt;0,$E17&gt;0,$F17&gt;0,NOT(ISBLANK($L17))),_xlfn.NORM.INV(ABS(VLOOKUP($P$1,VLookups!$A$38:$B$39,2,FALSE)-S$3),$K17,$N17),"")</f>
        <v/>
      </c>
      <c r="T17" s="102" t="str">
        <f>IF(AND($D17&gt;0,$E17&gt;0,$F17&gt;0,NOT(ISBLANK($L17))),_xlfn.NORM.INV(ABS(VLOOKUP($P$1,VLookups!$A$38:$B$39,2,FALSE)-T$3),$K17,$N17),"")</f>
        <v/>
      </c>
      <c r="U17" s="101" t="str">
        <f>IF(AND($D17&gt;0,$E17&gt;0,$F17&gt;0,NOT(ISBLANK($L17))),_xlfn.NORM.INV(ABS(VLOOKUP($P$1,VLookups!$A$38:$B$39,2,FALSE)-U$3),$K17,$N17),"")</f>
        <v/>
      </c>
      <c r="V17" s="102" t="str">
        <f>IF(AND($D17&gt;0,$E17&gt;0,$F17&gt;0,NOT(ISBLANK($L17))),_xlfn.NORM.INV(ABS(VLOOKUP($P$1,VLookups!$A$38:$B$39,2,FALSE)-V$3),$K17,$N17),"")</f>
        <v/>
      </c>
      <c r="W17" s="101" t="str">
        <f>IF(AND($D17&gt;0,$E17&gt;0,$F17&gt;0,NOT(ISBLANK($L17))),_xlfn.NORM.INV(ABS(VLOOKUP($P$1,VLookups!$A$38:$B$39,2,FALSE)-W$3),$K17,$N17),"")</f>
        <v/>
      </c>
      <c r="X17" s="5"/>
      <c r="Y17" s="178" t="str">
        <f t="shared" si="13"/>
        <v/>
      </c>
      <c r="Z17" s="52" t="str">
        <f t="shared" ref="Z17:AS17" si="251">IF(ISNONTEXT($Y17),AA17-$Y17,"")</f>
        <v/>
      </c>
      <c r="AA17" s="52" t="str">
        <f t="shared" si="251"/>
        <v/>
      </c>
      <c r="AB17" s="52" t="str">
        <f t="shared" si="251"/>
        <v/>
      </c>
      <c r="AC17" s="52" t="str">
        <f t="shared" si="251"/>
        <v/>
      </c>
      <c r="AD17" s="52" t="str">
        <f t="shared" si="251"/>
        <v/>
      </c>
      <c r="AE17" s="52" t="str">
        <f t="shared" si="251"/>
        <v/>
      </c>
      <c r="AF17" s="52" t="str">
        <f t="shared" si="251"/>
        <v/>
      </c>
      <c r="AG17" s="52" t="str">
        <f t="shared" si="251"/>
        <v/>
      </c>
      <c r="AH17" s="52" t="str">
        <f t="shared" si="251"/>
        <v/>
      </c>
      <c r="AI17" s="52" t="str">
        <f t="shared" si="251"/>
        <v/>
      </c>
      <c r="AJ17" s="52" t="str">
        <f t="shared" si="251"/>
        <v/>
      </c>
      <c r="AK17" s="52" t="str">
        <f t="shared" si="251"/>
        <v/>
      </c>
      <c r="AL17" s="52" t="str">
        <f t="shared" si="251"/>
        <v/>
      </c>
      <c r="AM17" s="52" t="str">
        <f t="shared" si="251"/>
        <v/>
      </c>
      <c r="AN17" s="52" t="str">
        <f t="shared" si="251"/>
        <v/>
      </c>
      <c r="AO17" s="52" t="str">
        <f t="shared" si="251"/>
        <v/>
      </c>
      <c r="AP17" s="52" t="str">
        <f t="shared" si="251"/>
        <v/>
      </c>
      <c r="AQ17" s="52" t="str">
        <f t="shared" si="251"/>
        <v/>
      </c>
      <c r="AR17" s="52" t="str">
        <f t="shared" si="251"/>
        <v/>
      </c>
      <c r="AS17" s="52" t="str">
        <f t="shared" si="251"/>
        <v/>
      </c>
      <c r="AT17" s="52" t="str">
        <f t="shared" si="15"/>
        <v/>
      </c>
      <c r="AU17" s="52" t="str">
        <f t="shared" ref="AU17:DF17" si="252">IF(ISNONTEXT($Y17),AT17+$Y17,"")</f>
        <v/>
      </c>
      <c r="AV17" s="52" t="str">
        <f t="shared" si="252"/>
        <v/>
      </c>
      <c r="AW17" s="52" t="str">
        <f t="shared" si="252"/>
        <v/>
      </c>
      <c r="AX17" s="52" t="str">
        <f t="shared" si="252"/>
        <v/>
      </c>
      <c r="AY17" s="52" t="str">
        <f t="shared" si="252"/>
        <v/>
      </c>
      <c r="AZ17" s="52" t="str">
        <f t="shared" si="252"/>
        <v/>
      </c>
      <c r="BA17" s="52" t="str">
        <f t="shared" si="252"/>
        <v/>
      </c>
      <c r="BB17" s="52" t="str">
        <f t="shared" si="252"/>
        <v/>
      </c>
      <c r="BC17" s="52" t="str">
        <f t="shared" si="252"/>
        <v/>
      </c>
      <c r="BD17" s="52" t="str">
        <f t="shared" si="252"/>
        <v/>
      </c>
      <c r="BE17" s="52" t="str">
        <f t="shared" si="252"/>
        <v/>
      </c>
      <c r="BF17" s="52" t="str">
        <f t="shared" si="252"/>
        <v/>
      </c>
      <c r="BG17" s="52" t="str">
        <f t="shared" si="252"/>
        <v/>
      </c>
      <c r="BH17" s="52" t="str">
        <f t="shared" si="252"/>
        <v/>
      </c>
      <c r="BI17" s="52" t="str">
        <f t="shared" si="252"/>
        <v/>
      </c>
      <c r="BJ17" s="52" t="str">
        <f t="shared" si="252"/>
        <v/>
      </c>
      <c r="BK17" s="52" t="str">
        <f t="shared" si="252"/>
        <v/>
      </c>
      <c r="BL17" s="52" t="str">
        <f t="shared" si="252"/>
        <v/>
      </c>
      <c r="BM17" s="52" t="str">
        <f t="shared" si="252"/>
        <v/>
      </c>
      <c r="BN17" s="52" t="str">
        <f t="shared" si="252"/>
        <v/>
      </c>
      <c r="BO17" s="52" t="str">
        <f t="shared" si="252"/>
        <v/>
      </c>
      <c r="BP17" s="52" t="str">
        <f t="shared" si="252"/>
        <v/>
      </c>
      <c r="BQ17" s="52" t="str">
        <f t="shared" si="252"/>
        <v/>
      </c>
      <c r="BR17" s="52" t="str">
        <f t="shared" si="252"/>
        <v/>
      </c>
      <c r="BS17" s="52" t="str">
        <f t="shared" si="252"/>
        <v/>
      </c>
      <c r="BT17" s="52" t="str">
        <f t="shared" si="252"/>
        <v/>
      </c>
      <c r="BU17" s="52" t="str">
        <f t="shared" si="252"/>
        <v/>
      </c>
      <c r="BV17" s="52" t="str">
        <f t="shared" si="252"/>
        <v/>
      </c>
      <c r="BW17" s="52" t="str">
        <f t="shared" si="252"/>
        <v/>
      </c>
      <c r="BX17" s="52" t="str">
        <f t="shared" si="252"/>
        <v/>
      </c>
      <c r="BY17" s="52" t="str">
        <f t="shared" si="252"/>
        <v/>
      </c>
      <c r="BZ17" s="52" t="str">
        <f t="shared" si="252"/>
        <v/>
      </c>
      <c r="CA17" s="52" t="str">
        <f t="shared" si="252"/>
        <v/>
      </c>
      <c r="CB17" s="52" t="str">
        <f t="shared" si="252"/>
        <v/>
      </c>
      <c r="CC17" s="52" t="str">
        <f t="shared" si="252"/>
        <v/>
      </c>
      <c r="CD17" s="52" t="str">
        <f t="shared" si="252"/>
        <v/>
      </c>
      <c r="CE17" s="52" t="str">
        <f t="shared" si="252"/>
        <v/>
      </c>
      <c r="CF17" s="52" t="str">
        <f t="shared" si="252"/>
        <v/>
      </c>
      <c r="CG17" s="52" t="str">
        <f t="shared" si="252"/>
        <v/>
      </c>
      <c r="CH17" s="52" t="str">
        <f t="shared" si="252"/>
        <v/>
      </c>
      <c r="CI17" s="52" t="str">
        <f t="shared" si="252"/>
        <v/>
      </c>
      <c r="CJ17" s="52" t="str">
        <f t="shared" si="252"/>
        <v/>
      </c>
      <c r="CK17" s="52" t="str">
        <f t="shared" si="252"/>
        <v/>
      </c>
      <c r="CL17" s="52" t="str">
        <f t="shared" si="252"/>
        <v/>
      </c>
      <c r="CM17" s="52" t="str">
        <f t="shared" si="252"/>
        <v/>
      </c>
      <c r="CN17" s="52" t="str">
        <f t="shared" si="252"/>
        <v/>
      </c>
      <c r="CO17" s="52" t="str">
        <f t="shared" si="252"/>
        <v/>
      </c>
      <c r="CP17" s="52" t="str">
        <f t="shared" si="252"/>
        <v/>
      </c>
      <c r="CQ17" s="52" t="str">
        <f t="shared" si="252"/>
        <v/>
      </c>
      <c r="CR17" s="52" t="str">
        <f t="shared" si="252"/>
        <v/>
      </c>
      <c r="CS17" s="52" t="str">
        <f t="shared" si="252"/>
        <v/>
      </c>
      <c r="CT17" s="52" t="str">
        <f t="shared" si="252"/>
        <v/>
      </c>
      <c r="CU17" s="52" t="str">
        <f t="shared" si="252"/>
        <v/>
      </c>
      <c r="CV17" s="52" t="str">
        <f t="shared" si="252"/>
        <v/>
      </c>
      <c r="CW17" s="52" t="str">
        <f t="shared" si="252"/>
        <v/>
      </c>
      <c r="CX17" s="52" t="str">
        <f t="shared" si="252"/>
        <v/>
      </c>
      <c r="CY17" s="52" t="str">
        <f t="shared" si="252"/>
        <v/>
      </c>
      <c r="CZ17" s="52" t="str">
        <f t="shared" si="252"/>
        <v/>
      </c>
      <c r="DA17" s="52" t="str">
        <f t="shared" si="252"/>
        <v/>
      </c>
      <c r="DB17" s="52" t="str">
        <f t="shared" si="252"/>
        <v/>
      </c>
      <c r="DC17" s="52" t="str">
        <f t="shared" si="252"/>
        <v/>
      </c>
      <c r="DD17" s="52" t="str">
        <f t="shared" si="252"/>
        <v/>
      </c>
      <c r="DE17" s="52" t="str">
        <f t="shared" si="252"/>
        <v/>
      </c>
      <c r="DF17" s="52" t="str">
        <f t="shared" si="252"/>
        <v/>
      </c>
      <c r="DG17" s="52" t="str">
        <f t="shared" ref="DG17:DV17" si="253">IF(ISNONTEXT($Y17),DF17+$Y17,"")</f>
        <v/>
      </c>
      <c r="DH17" s="52" t="str">
        <f t="shared" si="253"/>
        <v/>
      </c>
      <c r="DI17" s="52" t="str">
        <f t="shared" si="253"/>
        <v/>
      </c>
      <c r="DJ17" s="52" t="str">
        <f t="shared" si="253"/>
        <v/>
      </c>
      <c r="DK17" s="52" t="str">
        <f t="shared" si="253"/>
        <v/>
      </c>
      <c r="DL17" s="52" t="str">
        <f t="shared" si="253"/>
        <v/>
      </c>
      <c r="DM17" s="52" t="str">
        <f t="shared" si="253"/>
        <v/>
      </c>
      <c r="DN17" s="52" t="str">
        <f t="shared" si="253"/>
        <v/>
      </c>
      <c r="DO17" s="52" t="str">
        <f t="shared" si="253"/>
        <v/>
      </c>
      <c r="DP17" s="52" t="str">
        <f t="shared" si="253"/>
        <v/>
      </c>
      <c r="DQ17" s="52" t="str">
        <f t="shared" si="253"/>
        <v/>
      </c>
      <c r="DR17" s="52" t="str">
        <f t="shared" si="253"/>
        <v/>
      </c>
      <c r="DS17" s="52" t="str">
        <f t="shared" si="253"/>
        <v/>
      </c>
      <c r="DT17" s="52" t="str">
        <f t="shared" si="253"/>
        <v/>
      </c>
      <c r="DU17" s="52" t="str">
        <f t="shared" si="253"/>
        <v/>
      </c>
      <c r="DV17" s="52" t="str">
        <f t="shared" si="253"/>
        <v/>
      </c>
      <c r="DW17" s="179" t="e">
        <f t="shared" si="135"/>
        <v>#N/A</v>
      </c>
      <c r="DX17" s="179" t="e">
        <f t="shared" si="136"/>
        <v>#N/A</v>
      </c>
      <c r="DY17" s="179" t="e">
        <f t="shared" si="137"/>
        <v>#N/A</v>
      </c>
      <c r="DZ17" s="179" t="e">
        <f t="shared" si="138"/>
        <v>#N/A</v>
      </c>
      <c r="EA17" s="179" t="e">
        <f t="shared" si="139"/>
        <v>#N/A</v>
      </c>
      <c r="EB17" s="179" t="e">
        <f t="shared" si="140"/>
        <v>#N/A</v>
      </c>
      <c r="EC17" s="179" t="e">
        <f t="shared" si="141"/>
        <v>#N/A</v>
      </c>
      <c r="ED17" s="179" t="e">
        <f t="shared" si="142"/>
        <v>#N/A</v>
      </c>
      <c r="EE17" s="179" t="e">
        <f t="shared" si="143"/>
        <v>#N/A</v>
      </c>
      <c r="EF17" s="179" t="e">
        <f t="shared" si="144"/>
        <v>#N/A</v>
      </c>
      <c r="EG17" s="179" t="e">
        <f t="shared" si="145"/>
        <v>#N/A</v>
      </c>
      <c r="EH17" s="179" t="e">
        <f t="shared" si="146"/>
        <v>#N/A</v>
      </c>
      <c r="EI17" s="179" t="e">
        <f t="shared" si="147"/>
        <v>#N/A</v>
      </c>
      <c r="EJ17" s="179" t="e">
        <f t="shared" si="148"/>
        <v>#N/A</v>
      </c>
      <c r="EK17" s="179" t="e">
        <f t="shared" si="149"/>
        <v>#N/A</v>
      </c>
      <c r="EL17" s="179" t="e">
        <f t="shared" si="150"/>
        <v>#N/A</v>
      </c>
      <c r="EM17" s="179" t="e">
        <f t="shared" si="151"/>
        <v>#N/A</v>
      </c>
      <c r="EN17" s="179" t="e">
        <f t="shared" si="152"/>
        <v>#N/A</v>
      </c>
      <c r="EO17" s="179" t="e">
        <f t="shared" si="153"/>
        <v>#N/A</v>
      </c>
      <c r="EP17" s="179" t="e">
        <f t="shared" si="154"/>
        <v>#N/A</v>
      </c>
      <c r="EQ17" s="179" t="e">
        <f t="shared" si="155"/>
        <v>#N/A</v>
      </c>
      <c r="ER17" s="179" t="e">
        <f t="shared" si="156"/>
        <v>#N/A</v>
      </c>
      <c r="ES17" s="179" t="e">
        <f t="shared" si="157"/>
        <v>#N/A</v>
      </c>
      <c r="ET17" s="179" t="e">
        <f t="shared" si="158"/>
        <v>#N/A</v>
      </c>
      <c r="EU17" s="179" t="e">
        <f t="shared" si="159"/>
        <v>#N/A</v>
      </c>
      <c r="EV17" s="179" t="e">
        <f t="shared" si="160"/>
        <v>#N/A</v>
      </c>
      <c r="EW17" s="179" t="e">
        <f t="shared" si="161"/>
        <v>#N/A</v>
      </c>
      <c r="EX17" s="179" t="e">
        <f t="shared" si="162"/>
        <v>#N/A</v>
      </c>
      <c r="EY17" s="179" t="e">
        <f t="shared" si="163"/>
        <v>#N/A</v>
      </c>
      <c r="EZ17" s="179" t="e">
        <f t="shared" si="164"/>
        <v>#N/A</v>
      </c>
      <c r="FA17" s="179" t="e">
        <f t="shared" si="165"/>
        <v>#N/A</v>
      </c>
      <c r="FB17" s="179" t="e">
        <f t="shared" si="166"/>
        <v>#N/A</v>
      </c>
      <c r="FC17" s="179" t="e">
        <f t="shared" si="167"/>
        <v>#N/A</v>
      </c>
      <c r="FD17" s="179" t="e">
        <f t="shared" si="168"/>
        <v>#N/A</v>
      </c>
      <c r="FE17" s="179" t="e">
        <f t="shared" si="169"/>
        <v>#N/A</v>
      </c>
      <c r="FF17" s="179" t="e">
        <f t="shared" si="170"/>
        <v>#N/A</v>
      </c>
      <c r="FG17" s="179" t="e">
        <f t="shared" si="171"/>
        <v>#N/A</v>
      </c>
      <c r="FH17" s="179" t="e">
        <f t="shared" si="172"/>
        <v>#N/A</v>
      </c>
      <c r="FI17" s="179" t="e">
        <f t="shared" si="173"/>
        <v>#N/A</v>
      </c>
      <c r="FJ17" s="179" t="e">
        <f t="shared" si="174"/>
        <v>#N/A</v>
      </c>
      <c r="FK17" s="179" t="e">
        <f t="shared" si="175"/>
        <v>#N/A</v>
      </c>
      <c r="FL17" s="179" t="e">
        <f t="shared" si="176"/>
        <v>#N/A</v>
      </c>
      <c r="FM17" s="179" t="e">
        <f t="shared" si="177"/>
        <v>#N/A</v>
      </c>
      <c r="FN17" s="179" t="e">
        <f t="shared" si="178"/>
        <v>#N/A</v>
      </c>
      <c r="FO17" s="179" t="e">
        <f t="shared" si="179"/>
        <v>#N/A</v>
      </c>
      <c r="FP17" s="179" t="e">
        <f t="shared" si="180"/>
        <v>#N/A</v>
      </c>
      <c r="FQ17" s="179" t="e">
        <f t="shared" si="181"/>
        <v>#N/A</v>
      </c>
      <c r="FR17" s="179" t="e">
        <f t="shared" si="182"/>
        <v>#N/A</v>
      </c>
      <c r="FS17" s="179" t="e">
        <f t="shared" si="183"/>
        <v>#N/A</v>
      </c>
      <c r="FT17" s="179" t="e">
        <f t="shared" si="184"/>
        <v>#N/A</v>
      </c>
      <c r="FU17" s="179" t="e">
        <f t="shared" si="185"/>
        <v>#N/A</v>
      </c>
      <c r="FV17" s="179" t="e">
        <f t="shared" si="186"/>
        <v>#N/A</v>
      </c>
      <c r="FW17" s="179" t="e">
        <f t="shared" si="187"/>
        <v>#N/A</v>
      </c>
      <c r="FX17" s="179" t="e">
        <f t="shared" si="188"/>
        <v>#N/A</v>
      </c>
      <c r="FY17" s="179" t="e">
        <f t="shared" si="189"/>
        <v>#N/A</v>
      </c>
      <c r="FZ17" s="179" t="e">
        <f t="shared" si="190"/>
        <v>#N/A</v>
      </c>
      <c r="GA17" s="179" t="e">
        <f t="shared" si="191"/>
        <v>#N/A</v>
      </c>
      <c r="GB17" s="179" t="e">
        <f t="shared" si="192"/>
        <v>#N/A</v>
      </c>
      <c r="GC17" s="179" t="e">
        <f t="shared" si="193"/>
        <v>#N/A</v>
      </c>
      <c r="GD17" s="179" t="e">
        <f t="shared" si="194"/>
        <v>#N/A</v>
      </c>
      <c r="GE17" s="179" t="e">
        <f t="shared" si="195"/>
        <v>#N/A</v>
      </c>
      <c r="GF17" s="179" t="e">
        <f t="shared" si="196"/>
        <v>#N/A</v>
      </c>
      <c r="GG17" s="179" t="e">
        <f t="shared" si="197"/>
        <v>#N/A</v>
      </c>
      <c r="GH17" s="179" t="e">
        <f t="shared" si="198"/>
        <v>#N/A</v>
      </c>
      <c r="GI17" s="179" t="e">
        <f t="shared" si="199"/>
        <v>#N/A</v>
      </c>
      <c r="GJ17" s="179" t="e">
        <f t="shared" si="200"/>
        <v>#N/A</v>
      </c>
      <c r="GK17" s="179" t="e">
        <f t="shared" si="201"/>
        <v>#N/A</v>
      </c>
      <c r="GL17" s="179" t="e">
        <f t="shared" si="202"/>
        <v>#N/A</v>
      </c>
      <c r="GM17" s="179" t="e">
        <f t="shared" si="203"/>
        <v>#N/A</v>
      </c>
      <c r="GN17" s="179" t="e">
        <f t="shared" si="204"/>
        <v>#N/A</v>
      </c>
      <c r="GO17" s="179" t="e">
        <f t="shared" si="205"/>
        <v>#N/A</v>
      </c>
      <c r="GP17" s="179" t="e">
        <f t="shared" si="206"/>
        <v>#N/A</v>
      </c>
      <c r="GQ17" s="179" t="e">
        <f t="shared" si="207"/>
        <v>#N/A</v>
      </c>
      <c r="GR17" s="179" t="e">
        <f t="shared" si="208"/>
        <v>#N/A</v>
      </c>
      <c r="GS17" s="179" t="e">
        <f t="shared" si="209"/>
        <v>#N/A</v>
      </c>
      <c r="GT17" s="179" t="e">
        <f t="shared" si="210"/>
        <v>#N/A</v>
      </c>
      <c r="GU17" s="179" t="e">
        <f t="shared" si="211"/>
        <v>#N/A</v>
      </c>
      <c r="GV17" s="179" t="e">
        <f t="shared" si="212"/>
        <v>#N/A</v>
      </c>
      <c r="GW17" s="179" t="e">
        <f t="shared" si="213"/>
        <v>#N/A</v>
      </c>
      <c r="GX17" s="179" t="e">
        <f t="shared" si="214"/>
        <v>#N/A</v>
      </c>
      <c r="GY17" s="179" t="e">
        <f t="shared" si="215"/>
        <v>#N/A</v>
      </c>
      <c r="GZ17" s="179" t="e">
        <f t="shared" si="216"/>
        <v>#N/A</v>
      </c>
      <c r="HA17" s="179" t="e">
        <f t="shared" si="217"/>
        <v>#N/A</v>
      </c>
      <c r="HB17" s="179" t="e">
        <f t="shared" si="218"/>
        <v>#N/A</v>
      </c>
      <c r="HC17" s="179" t="e">
        <f t="shared" si="219"/>
        <v>#N/A</v>
      </c>
      <c r="HD17" s="179" t="e">
        <f t="shared" si="220"/>
        <v>#N/A</v>
      </c>
      <c r="HE17" s="179" t="e">
        <f t="shared" si="221"/>
        <v>#N/A</v>
      </c>
      <c r="HF17" s="179" t="e">
        <f t="shared" si="222"/>
        <v>#N/A</v>
      </c>
      <c r="HG17" s="179" t="e">
        <f t="shared" si="223"/>
        <v>#N/A</v>
      </c>
      <c r="HH17" s="179" t="e">
        <f t="shared" si="224"/>
        <v>#N/A</v>
      </c>
      <c r="HI17" s="179" t="e">
        <f t="shared" si="225"/>
        <v>#N/A</v>
      </c>
      <c r="HJ17" s="179" t="e">
        <f t="shared" si="226"/>
        <v>#N/A</v>
      </c>
      <c r="HK17" s="179" t="e">
        <f t="shared" si="227"/>
        <v>#N/A</v>
      </c>
      <c r="HL17" s="179" t="e">
        <f t="shared" si="228"/>
        <v>#N/A</v>
      </c>
      <c r="HM17" s="179" t="e">
        <f t="shared" si="229"/>
        <v>#N/A</v>
      </c>
      <c r="HN17" s="179" t="e">
        <f t="shared" si="230"/>
        <v>#N/A</v>
      </c>
      <c r="HO17" s="179" t="e">
        <f t="shared" si="231"/>
        <v>#N/A</v>
      </c>
      <c r="HP17" s="179" t="e">
        <f t="shared" si="232"/>
        <v>#N/A</v>
      </c>
      <c r="HQ17" s="179" t="e">
        <f t="shared" si="233"/>
        <v>#N/A</v>
      </c>
      <c r="HR17" s="179" t="e">
        <f t="shared" si="234"/>
        <v>#N/A</v>
      </c>
      <c r="HS17" s="179" t="e">
        <f t="shared" si="235"/>
        <v>#N/A</v>
      </c>
    </row>
    <row r="18" spans="1:227" hidden="1" x14ac:dyDescent="0.25">
      <c r="A18" s="4">
        <v>15</v>
      </c>
      <c r="B18" s="118"/>
      <c r="C18" s="126"/>
      <c r="D18" s="131" t="str">
        <f t="shared" si="10"/>
        <v/>
      </c>
      <c r="E18" s="103"/>
      <c r="F18" s="131" t="str">
        <f t="shared" si="11"/>
        <v/>
      </c>
      <c r="G18" s="126"/>
      <c r="H18" s="119"/>
      <c r="I18" s="38" t="str">
        <f t="shared" si="0"/>
        <v/>
      </c>
      <c r="J18" s="38" t="str">
        <f t="shared" si="1"/>
        <v/>
      </c>
      <c r="K18" s="81" t="str">
        <f t="shared" si="12"/>
        <v/>
      </c>
      <c r="L18" s="24"/>
      <c r="M18" s="61"/>
      <c r="N18" s="82" t="str">
        <f>IF(AND(D18&gt;0,E18&gt;0,F18&gt;0,NOT(ISBLANK(L18))),(F18-D18)*VLOOKUP(L18,VLookups!$A$2:$B$8,2,FALSE),"")</f>
        <v/>
      </c>
      <c r="O18" s="83" t="str">
        <f t="shared" si="2"/>
        <v/>
      </c>
      <c r="P18" s="103"/>
      <c r="Q18" s="34" t="str">
        <f>IF(AND(P18&gt;0,E18&gt;0,N18&gt;0,NOT(ISBLANK(L18))),ABS(VLOOKUP($P$1,VLookups!$A$38:$B$39,2,FALSE)-_xlfn.NORM.DIST(P18,K18,N18,TRUE)),"")</f>
        <v/>
      </c>
      <c r="R18" s="102" t="str">
        <f>IF(AND($D18&gt;0,$E18&gt;0,$F18&gt;0,NOT(ISBLANK($L18))),_xlfn.NORM.INV(ABS(VLOOKUP($P$1,VLookups!$A$38:$B$39,2,FALSE)-R$3),$K18,$N18),"")</f>
        <v/>
      </c>
      <c r="S18" s="101" t="str">
        <f>IF(AND($D18&gt;0,$E18&gt;0,$F18&gt;0,NOT(ISBLANK($L18))),_xlfn.NORM.INV(ABS(VLOOKUP($P$1,VLookups!$A$38:$B$39,2,FALSE)-S$3),$K18,$N18),"")</f>
        <v/>
      </c>
      <c r="T18" s="102" t="str">
        <f>IF(AND($D18&gt;0,$E18&gt;0,$F18&gt;0,NOT(ISBLANK($L18))),_xlfn.NORM.INV(ABS(VLOOKUP($P$1,VLookups!$A$38:$B$39,2,FALSE)-T$3),$K18,$N18),"")</f>
        <v/>
      </c>
      <c r="U18" s="101" t="str">
        <f>IF(AND($D18&gt;0,$E18&gt;0,$F18&gt;0,NOT(ISBLANK($L18))),_xlfn.NORM.INV(ABS(VLOOKUP($P$1,VLookups!$A$38:$B$39,2,FALSE)-U$3),$K18,$N18),"")</f>
        <v/>
      </c>
      <c r="V18" s="102" t="str">
        <f>IF(AND($D18&gt;0,$E18&gt;0,$F18&gt;0,NOT(ISBLANK($L18))),_xlfn.NORM.INV(ABS(VLOOKUP($P$1,VLookups!$A$38:$B$39,2,FALSE)-V$3),$K18,$N18),"")</f>
        <v/>
      </c>
      <c r="W18" s="101" t="str">
        <f>IF(AND($D18&gt;0,$E18&gt;0,$F18&gt;0,NOT(ISBLANK($L18))),_xlfn.NORM.INV(ABS(VLOOKUP($P$1,VLookups!$A$38:$B$39,2,FALSE)-W$3),$K18,$N18),"")</f>
        <v/>
      </c>
      <c r="X18" s="5"/>
      <c r="Y18" s="178" t="str">
        <f t="shared" si="13"/>
        <v/>
      </c>
      <c r="Z18" s="52" t="str">
        <f t="shared" ref="Z18:AS18" si="254">IF(ISNONTEXT($Y18),AA18-$Y18,"")</f>
        <v/>
      </c>
      <c r="AA18" s="52" t="str">
        <f t="shared" si="254"/>
        <v/>
      </c>
      <c r="AB18" s="52" t="str">
        <f t="shared" si="254"/>
        <v/>
      </c>
      <c r="AC18" s="52" t="str">
        <f t="shared" si="254"/>
        <v/>
      </c>
      <c r="AD18" s="52" t="str">
        <f t="shared" si="254"/>
        <v/>
      </c>
      <c r="AE18" s="52" t="str">
        <f t="shared" si="254"/>
        <v/>
      </c>
      <c r="AF18" s="52" t="str">
        <f t="shared" si="254"/>
        <v/>
      </c>
      <c r="AG18" s="52" t="str">
        <f t="shared" si="254"/>
        <v/>
      </c>
      <c r="AH18" s="52" t="str">
        <f t="shared" si="254"/>
        <v/>
      </c>
      <c r="AI18" s="52" t="str">
        <f t="shared" si="254"/>
        <v/>
      </c>
      <c r="AJ18" s="52" t="str">
        <f t="shared" si="254"/>
        <v/>
      </c>
      <c r="AK18" s="52" t="str">
        <f t="shared" si="254"/>
        <v/>
      </c>
      <c r="AL18" s="52" t="str">
        <f t="shared" si="254"/>
        <v/>
      </c>
      <c r="AM18" s="52" t="str">
        <f t="shared" si="254"/>
        <v/>
      </c>
      <c r="AN18" s="52" t="str">
        <f t="shared" si="254"/>
        <v/>
      </c>
      <c r="AO18" s="52" t="str">
        <f t="shared" si="254"/>
        <v/>
      </c>
      <c r="AP18" s="52" t="str">
        <f t="shared" si="254"/>
        <v/>
      </c>
      <c r="AQ18" s="52" t="str">
        <f t="shared" si="254"/>
        <v/>
      </c>
      <c r="AR18" s="52" t="str">
        <f t="shared" si="254"/>
        <v/>
      </c>
      <c r="AS18" s="52" t="str">
        <f t="shared" si="254"/>
        <v/>
      </c>
      <c r="AT18" s="52" t="str">
        <f t="shared" si="15"/>
        <v/>
      </c>
      <c r="AU18" s="52" t="str">
        <f t="shared" ref="AU18:DF18" si="255">IF(ISNONTEXT($Y18),AT18+$Y18,"")</f>
        <v/>
      </c>
      <c r="AV18" s="52" t="str">
        <f t="shared" si="255"/>
        <v/>
      </c>
      <c r="AW18" s="52" t="str">
        <f t="shared" si="255"/>
        <v/>
      </c>
      <c r="AX18" s="52" t="str">
        <f t="shared" si="255"/>
        <v/>
      </c>
      <c r="AY18" s="52" t="str">
        <f t="shared" si="255"/>
        <v/>
      </c>
      <c r="AZ18" s="52" t="str">
        <f t="shared" si="255"/>
        <v/>
      </c>
      <c r="BA18" s="52" t="str">
        <f t="shared" si="255"/>
        <v/>
      </c>
      <c r="BB18" s="52" t="str">
        <f t="shared" si="255"/>
        <v/>
      </c>
      <c r="BC18" s="52" t="str">
        <f t="shared" si="255"/>
        <v/>
      </c>
      <c r="BD18" s="52" t="str">
        <f t="shared" si="255"/>
        <v/>
      </c>
      <c r="BE18" s="52" t="str">
        <f t="shared" si="255"/>
        <v/>
      </c>
      <c r="BF18" s="52" t="str">
        <f t="shared" si="255"/>
        <v/>
      </c>
      <c r="BG18" s="52" t="str">
        <f t="shared" si="255"/>
        <v/>
      </c>
      <c r="BH18" s="52" t="str">
        <f t="shared" si="255"/>
        <v/>
      </c>
      <c r="BI18" s="52" t="str">
        <f t="shared" si="255"/>
        <v/>
      </c>
      <c r="BJ18" s="52" t="str">
        <f t="shared" si="255"/>
        <v/>
      </c>
      <c r="BK18" s="52" t="str">
        <f t="shared" si="255"/>
        <v/>
      </c>
      <c r="BL18" s="52" t="str">
        <f t="shared" si="255"/>
        <v/>
      </c>
      <c r="BM18" s="52" t="str">
        <f t="shared" si="255"/>
        <v/>
      </c>
      <c r="BN18" s="52" t="str">
        <f t="shared" si="255"/>
        <v/>
      </c>
      <c r="BO18" s="52" t="str">
        <f t="shared" si="255"/>
        <v/>
      </c>
      <c r="BP18" s="52" t="str">
        <f t="shared" si="255"/>
        <v/>
      </c>
      <c r="BQ18" s="52" t="str">
        <f t="shared" si="255"/>
        <v/>
      </c>
      <c r="BR18" s="52" t="str">
        <f t="shared" si="255"/>
        <v/>
      </c>
      <c r="BS18" s="52" t="str">
        <f t="shared" si="255"/>
        <v/>
      </c>
      <c r="BT18" s="52" t="str">
        <f t="shared" si="255"/>
        <v/>
      </c>
      <c r="BU18" s="52" t="str">
        <f t="shared" si="255"/>
        <v/>
      </c>
      <c r="BV18" s="52" t="str">
        <f t="shared" si="255"/>
        <v/>
      </c>
      <c r="BW18" s="52" t="str">
        <f t="shared" si="255"/>
        <v/>
      </c>
      <c r="BX18" s="52" t="str">
        <f t="shared" si="255"/>
        <v/>
      </c>
      <c r="BY18" s="52" t="str">
        <f t="shared" si="255"/>
        <v/>
      </c>
      <c r="BZ18" s="52" t="str">
        <f t="shared" si="255"/>
        <v/>
      </c>
      <c r="CA18" s="52" t="str">
        <f t="shared" si="255"/>
        <v/>
      </c>
      <c r="CB18" s="52" t="str">
        <f t="shared" si="255"/>
        <v/>
      </c>
      <c r="CC18" s="52" t="str">
        <f t="shared" si="255"/>
        <v/>
      </c>
      <c r="CD18" s="52" t="str">
        <f t="shared" si="255"/>
        <v/>
      </c>
      <c r="CE18" s="52" t="str">
        <f t="shared" si="255"/>
        <v/>
      </c>
      <c r="CF18" s="52" t="str">
        <f t="shared" si="255"/>
        <v/>
      </c>
      <c r="CG18" s="52" t="str">
        <f t="shared" si="255"/>
        <v/>
      </c>
      <c r="CH18" s="52" t="str">
        <f t="shared" si="255"/>
        <v/>
      </c>
      <c r="CI18" s="52" t="str">
        <f t="shared" si="255"/>
        <v/>
      </c>
      <c r="CJ18" s="52" t="str">
        <f t="shared" si="255"/>
        <v/>
      </c>
      <c r="CK18" s="52" t="str">
        <f t="shared" si="255"/>
        <v/>
      </c>
      <c r="CL18" s="52" t="str">
        <f t="shared" si="255"/>
        <v/>
      </c>
      <c r="CM18" s="52" t="str">
        <f t="shared" si="255"/>
        <v/>
      </c>
      <c r="CN18" s="52" t="str">
        <f t="shared" si="255"/>
        <v/>
      </c>
      <c r="CO18" s="52" t="str">
        <f t="shared" si="255"/>
        <v/>
      </c>
      <c r="CP18" s="52" t="str">
        <f t="shared" si="255"/>
        <v/>
      </c>
      <c r="CQ18" s="52" t="str">
        <f t="shared" si="255"/>
        <v/>
      </c>
      <c r="CR18" s="52" t="str">
        <f t="shared" si="255"/>
        <v/>
      </c>
      <c r="CS18" s="52" t="str">
        <f t="shared" si="255"/>
        <v/>
      </c>
      <c r="CT18" s="52" t="str">
        <f t="shared" si="255"/>
        <v/>
      </c>
      <c r="CU18" s="52" t="str">
        <f t="shared" si="255"/>
        <v/>
      </c>
      <c r="CV18" s="52" t="str">
        <f t="shared" si="255"/>
        <v/>
      </c>
      <c r="CW18" s="52" t="str">
        <f t="shared" si="255"/>
        <v/>
      </c>
      <c r="CX18" s="52" t="str">
        <f t="shared" si="255"/>
        <v/>
      </c>
      <c r="CY18" s="52" t="str">
        <f t="shared" si="255"/>
        <v/>
      </c>
      <c r="CZ18" s="52" t="str">
        <f t="shared" si="255"/>
        <v/>
      </c>
      <c r="DA18" s="52" t="str">
        <f t="shared" si="255"/>
        <v/>
      </c>
      <c r="DB18" s="52" t="str">
        <f t="shared" si="255"/>
        <v/>
      </c>
      <c r="DC18" s="52" t="str">
        <f t="shared" si="255"/>
        <v/>
      </c>
      <c r="DD18" s="52" t="str">
        <f t="shared" si="255"/>
        <v/>
      </c>
      <c r="DE18" s="52" t="str">
        <f t="shared" si="255"/>
        <v/>
      </c>
      <c r="DF18" s="52" t="str">
        <f t="shared" si="255"/>
        <v/>
      </c>
      <c r="DG18" s="52" t="str">
        <f t="shared" ref="DG18:DV18" si="256">IF(ISNONTEXT($Y18),DF18+$Y18,"")</f>
        <v/>
      </c>
      <c r="DH18" s="52" t="str">
        <f t="shared" si="256"/>
        <v/>
      </c>
      <c r="DI18" s="52" t="str">
        <f t="shared" si="256"/>
        <v/>
      </c>
      <c r="DJ18" s="52" t="str">
        <f t="shared" si="256"/>
        <v/>
      </c>
      <c r="DK18" s="52" t="str">
        <f t="shared" si="256"/>
        <v/>
      </c>
      <c r="DL18" s="52" t="str">
        <f t="shared" si="256"/>
        <v/>
      </c>
      <c r="DM18" s="52" t="str">
        <f t="shared" si="256"/>
        <v/>
      </c>
      <c r="DN18" s="52" t="str">
        <f t="shared" si="256"/>
        <v/>
      </c>
      <c r="DO18" s="52" t="str">
        <f t="shared" si="256"/>
        <v/>
      </c>
      <c r="DP18" s="52" t="str">
        <f t="shared" si="256"/>
        <v/>
      </c>
      <c r="DQ18" s="52" t="str">
        <f t="shared" si="256"/>
        <v/>
      </c>
      <c r="DR18" s="52" t="str">
        <f t="shared" si="256"/>
        <v/>
      </c>
      <c r="DS18" s="52" t="str">
        <f t="shared" si="256"/>
        <v/>
      </c>
      <c r="DT18" s="52" t="str">
        <f t="shared" si="256"/>
        <v/>
      </c>
      <c r="DU18" s="52" t="str">
        <f t="shared" si="256"/>
        <v/>
      </c>
      <c r="DV18" s="52" t="str">
        <f t="shared" si="256"/>
        <v/>
      </c>
      <c r="DW18" s="179" t="e">
        <f t="shared" si="135"/>
        <v>#N/A</v>
      </c>
      <c r="DX18" s="179" t="e">
        <f t="shared" si="136"/>
        <v>#N/A</v>
      </c>
      <c r="DY18" s="179" t="e">
        <f t="shared" si="137"/>
        <v>#N/A</v>
      </c>
      <c r="DZ18" s="179" t="e">
        <f t="shared" si="138"/>
        <v>#N/A</v>
      </c>
      <c r="EA18" s="179" t="e">
        <f t="shared" si="139"/>
        <v>#N/A</v>
      </c>
      <c r="EB18" s="179" t="e">
        <f t="shared" si="140"/>
        <v>#N/A</v>
      </c>
      <c r="EC18" s="179" t="e">
        <f t="shared" si="141"/>
        <v>#N/A</v>
      </c>
      <c r="ED18" s="179" t="e">
        <f t="shared" si="142"/>
        <v>#N/A</v>
      </c>
      <c r="EE18" s="179" t="e">
        <f t="shared" si="143"/>
        <v>#N/A</v>
      </c>
      <c r="EF18" s="179" t="e">
        <f t="shared" si="144"/>
        <v>#N/A</v>
      </c>
      <c r="EG18" s="179" t="e">
        <f t="shared" si="145"/>
        <v>#N/A</v>
      </c>
      <c r="EH18" s="179" t="e">
        <f t="shared" si="146"/>
        <v>#N/A</v>
      </c>
      <c r="EI18" s="179" t="e">
        <f t="shared" si="147"/>
        <v>#N/A</v>
      </c>
      <c r="EJ18" s="179" t="e">
        <f t="shared" si="148"/>
        <v>#N/A</v>
      </c>
      <c r="EK18" s="179" t="e">
        <f t="shared" si="149"/>
        <v>#N/A</v>
      </c>
      <c r="EL18" s="179" t="e">
        <f t="shared" si="150"/>
        <v>#N/A</v>
      </c>
      <c r="EM18" s="179" t="e">
        <f t="shared" si="151"/>
        <v>#N/A</v>
      </c>
      <c r="EN18" s="179" t="e">
        <f t="shared" si="152"/>
        <v>#N/A</v>
      </c>
      <c r="EO18" s="179" t="e">
        <f t="shared" si="153"/>
        <v>#N/A</v>
      </c>
      <c r="EP18" s="179" t="e">
        <f t="shared" si="154"/>
        <v>#N/A</v>
      </c>
      <c r="EQ18" s="179" t="e">
        <f t="shared" si="155"/>
        <v>#N/A</v>
      </c>
      <c r="ER18" s="179" t="e">
        <f t="shared" si="156"/>
        <v>#N/A</v>
      </c>
      <c r="ES18" s="179" t="e">
        <f t="shared" si="157"/>
        <v>#N/A</v>
      </c>
      <c r="ET18" s="179" t="e">
        <f t="shared" si="158"/>
        <v>#N/A</v>
      </c>
      <c r="EU18" s="179" t="e">
        <f t="shared" si="159"/>
        <v>#N/A</v>
      </c>
      <c r="EV18" s="179" t="e">
        <f t="shared" si="160"/>
        <v>#N/A</v>
      </c>
      <c r="EW18" s="179" t="e">
        <f t="shared" si="161"/>
        <v>#N/A</v>
      </c>
      <c r="EX18" s="179" t="e">
        <f t="shared" si="162"/>
        <v>#N/A</v>
      </c>
      <c r="EY18" s="179" t="e">
        <f t="shared" si="163"/>
        <v>#N/A</v>
      </c>
      <c r="EZ18" s="179" t="e">
        <f t="shared" si="164"/>
        <v>#N/A</v>
      </c>
      <c r="FA18" s="179" t="e">
        <f t="shared" si="165"/>
        <v>#N/A</v>
      </c>
      <c r="FB18" s="179" t="e">
        <f t="shared" si="166"/>
        <v>#N/A</v>
      </c>
      <c r="FC18" s="179" t="e">
        <f t="shared" si="167"/>
        <v>#N/A</v>
      </c>
      <c r="FD18" s="179" t="e">
        <f t="shared" si="168"/>
        <v>#N/A</v>
      </c>
      <c r="FE18" s="179" t="e">
        <f t="shared" si="169"/>
        <v>#N/A</v>
      </c>
      <c r="FF18" s="179" t="e">
        <f t="shared" si="170"/>
        <v>#N/A</v>
      </c>
      <c r="FG18" s="179" t="e">
        <f t="shared" si="171"/>
        <v>#N/A</v>
      </c>
      <c r="FH18" s="179" t="e">
        <f t="shared" si="172"/>
        <v>#N/A</v>
      </c>
      <c r="FI18" s="179" t="e">
        <f t="shared" si="173"/>
        <v>#N/A</v>
      </c>
      <c r="FJ18" s="179" t="e">
        <f t="shared" si="174"/>
        <v>#N/A</v>
      </c>
      <c r="FK18" s="179" t="e">
        <f t="shared" si="175"/>
        <v>#N/A</v>
      </c>
      <c r="FL18" s="179" t="e">
        <f t="shared" si="176"/>
        <v>#N/A</v>
      </c>
      <c r="FM18" s="179" t="e">
        <f t="shared" si="177"/>
        <v>#N/A</v>
      </c>
      <c r="FN18" s="179" t="e">
        <f t="shared" si="178"/>
        <v>#N/A</v>
      </c>
      <c r="FO18" s="179" t="e">
        <f t="shared" si="179"/>
        <v>#N/A</v>
      </c>
      <c r="FP18" s="179" t="e">
        <f t="shared" si="180"/>
        <v>#N/A</v>
      </c>
      <c r="FQ18" s="179" t="e">
        <f t="shared" si="181"/>
        <v>#N/A</v>
      </c>
      <c r="FR18" s="179" t="e">
        <f t="shared" si="182"/>
        <v>#N/A</v>
      </c>
      <c r="FS18" s="179" t="e">
        <f t="shared" si="183"/>
        <v>#N/A</v>
      </c>
      <c r="FT18" s="179" t="e">
        <f t="shared" si="184"/>
        <v>#N/A</v>
      </c>
      <c r="FU18" s="179" t="e">
        <f t="shared" si="185"/>
        <v>#N/A</v>
      </c>
      <c r="FV18" s="179" t="e">
        <f t="shared" si="186"/>
        <v>#N/A</v>
      </c>
      <c r="FW18" s="179" t="e">
        <f t="shared" si="187"/>
        <v>#N/A</v>
      </c>
      <c r="FX18" s="179" t="e">
        <f t="shared" si="188"/>
        <v>#N/A</v>
      </c>
      <c r="FY18" s="179" t="e">
        <f t="shared" si="189"/>
        <v>#N/A</v>
      </c>
      <c r="FZ18" s="179" t="e">
        <f t="shared" si="190"/>
        <v>#N/A</v>
      </c>
      <c r="GA18" s="179" t="e">
        <f t="shared" si="191"/>
        <v>#N/A</v>
      </c>
      <c r="GB18" s="179" t="e">
        <f t="shared" si="192"/>
        <v>#N/A</v>
      </c>
      <c r="GC18" s="179" t="e">
        <f t="shared" si="193"/>
        <v>#N/A</v>
      </c>
      <c r="GD18" s="179" t="e">
        <f t="shared" si="194"/>
        <v>#N/A</v>
      </c>
      <c r="GE18" s="179" t="e">
        <f t="shared" si="195"/>
        <v>#N/A</v>
      </c>
      <c r="GF18" s="179" t="e">
        <f t="shared" si="196"/>
        <v>#N/A</v>
      </c>
      <c r="GG18" s="179" t="e">
        <f t="shared" si="197"/>
        <v>#N/A</v>
      </c>
      <c r="GH18" s="179" t="e">
        <f t="shared" si="198"/>
        <v>#N/A</v>
      </c>
      <c r="GI18" s="179" t="e">
        <f t="shared" si="199"/>
        <v>#N/A</v>
      </c>
      <c r="GJ18" s="179" t="e">
        <f t="shared" si="200"/>
        <v>#N/A</v>
      </c>
      <c r="GK18" s="179" t="e">
        <f t="shared" si="201"/>
        <v>#N/A</v>
      </c>
      <c r="GL18" s="179" t="e">
        <f t="shared" si="202"/>
        <v>#N/A</v>
      </c>
      <c r="GM18" s="179" t="e">
        <f t="shared" si="203"/>
        <v>#N/A</v>
      </c>
      <c r="GN18" s="179" t="e">
        <f t="shared" si="204"/>
        <v>#N/A</v>
      </c>
      <c r="GO18" s="179" t="e">
        <f t="shared" si="205"/>
        <v>#N/A</v>
      </c>
      <c r="GP18" s="179" t="e">
        <f t="shared" si="206"/>
        <v>#N/A</v>
      </c>
      <c r="GQ18" s="179" t="e">
        <f t="shared" si="207"/>
        <v>#N/A</v>
      </c>
      <c r="GR18" s="179" t="e">
        <f t="shared" si="208"/>
        <v>#N/A</v>
      </c>
      <c r="GS18" s="179" t="e">
        <f t="shared" si="209"/>
        <v>#N/A</v>
      </c>
      <c r="GT18" s="179" t="e">
        <f t="shared" si="210"/>
        <v>#N/A</v>
      </c>
      <c r="GU18" s="179" t="e">
        <f t="shared" si="211"/>
        <v>#N/A</v>
      </c>
      <c r="GV18" s="179" t="e">
        <f t="shared" si="212"/>
        <v>#N/A</v>
      </c>
      <c r="GW18" s="179" t="e">
        <f t="shared" si="213"/>
        <v>#N/A</v>
      </c>
      <c r="GX18" s="179" t="e">
        <f t="shared" si="214"/>
        <v>#N/A</v>
      </c>
      <c r="GY18" s="179" t="e">
        <f t="shared" si="215"/>
        <v>#N/A</v>
      </c>
      <c r="GZ18" s="179" t="e">
        <f t="shared" si="216"/>
        <v>#N/A</v>
      </c>
      <c r="HA18" s="179" t="e">
        <f t="shared" si="217"/>
        <v>#N/A</v>
      </c>
      <c r="HB18" s="179" t="e">
        <f t="shared" si="218"/>
        <v>#N/A</v>
      </c>
      <c r="HC18" s="179" t="e">
        <f t="shared" si="219"/>
        <v>#N/A</v>
      </c>
      <c r="HD18" s="179" t="e">
        <f t="shared" si="220"/>
        <v>#N/A</v>
      </c>
      <c r="HE18" s="179" t="e">
        <f t="shared" si="221"/>
        <v>#N/A</v>
      </c>
      <c r="HF18" s="179" t="e">
        <f t="shared" si="222"/>
        <v>#N/A</v>
      </c>
      <c r="HG18" s="179" t="e">
        <f t="shared" si="223"/>
        <v>#N/A</v>
      </c>
      <c r="HH18" s="179" t="e">
        <f t="shared" si="224"/>
        <v>#N/A</v>
      </c>
      <c r="HI18" s="179" t="e">
        <f t="shared" si="225"/>
        <v>#N/A</v>
      </c>
      <c r="HJ18" s="179" t="e">
        <f t="shared" si="226"/>
        <v>#N/A</v>
      </c>
      <c r="HK18" s="179" t="e">
        <f t="shared" si="227"/>
        <v>#N/A</v>
      </c>
      <c r="HL18" s="179" t="e">
        <f t="shared" si="228"/>
        <v>#N/A</v>
      </c>
      <c r="HM18" s="179" t="e">
        <f t="shared" si="229"/>
        <v>#N/A</v>
      </c>
      <c r="HN18" s="179" t="e">
        <f t="shared" si="230"/>
        <v>#N/A</v>
      </c>
      <c r="HO18" s="179" t="e">
        <f t="shared" si="231"/>
        <v>#N/A</v>
      </c>
      <c r="HP18" s="179" t="e">
        <f t="shared" si="232"/>
        <v>#N/A</v>
      </c>
      <c r="HQ18" s="179" t="e">
        <f t="shared" si="233"/>
        <v>#N/A</v>
      </c>
      <c r="HR18" s="179" t="e">
        <f t="shared" si="234"/>
        <v>#N/A</v>
      </c>
      <c r="HS18" s="179" t="e">
        <f t="shared" si="235"/>
        <v>#N/A</v>
      </c>
    </row>
    <row r="19" spans="1:227" hidden="1" x14ac:dyDescent="0.25">
      <c r="A19" s="4">
        <v>16</v>
      </c>
      <c r="B19" s="118"/>
      <c r="C19" s="126"/>
      <c r="D19" s="131" t="str">
        <f t="shared" si="10"/>
        <v/>
      </c>
      <c r="E19" s="103"/>
      <c r="F19" s="131" t="str">
        <f t="shared" si="11"/>
        <v/>
      </c>
      <c r="G19" s="126"/>
      <c r="H19" s="119"/>
      <c r="I19" s="38" t="str">
        <f t="shared" si="0"/>
        <v/>
      </c>
      <c r="J19" s="38" t="str">
        <f t="shared" si="1"/>
        <v/>
      </c>
      <c r="K19" s="81" t="str">
        <f t="shared" si="12"/>
        <v/>
      </c>
      <c r="L19" s="24"/>
      <c r="M19" s="61"/>
      <c r="N19" s="82" t="str">
        <f>IF(AND(D19&gt;0,E19&gt;0,F19&gt;0,NOT(ISBLANK(L19))),(F19-D19)*VLOOKUP(L19,VLookups!$A$2:$B$8,2,FALSE),"")</f>
        <v/>
      </c>
      <c r="O19" s="83" t="str">
        <f t="shared" si="2"/>
        <v/>
      </c>
      <c r="P19" s="103"/>
      <c r="Q19" s="34" t="str">
        <f>IF(AND(P19&gt;0,E19&gt;0,N19&gt;0,NOT(ISBLANK(L19))),ABS(VLOOKUP($P$1,VLookups!$A$38:$B$39,2,FALSE)-_xlfn.NORM.DIST(P19,K19,N19,TRUE)),"")</f>
        <v/>
      </c>
      <c r="R19" s="102" t="str">
        <f>IF(AND($D19&gt;0,$E19&gt;0,$F19&gt;0,NOT(ISBLANK($L19))),_xlfn.NORM.INV(ABS(VLOOKUP($P$1,VLookups!$A$38:$B$39,2,FALSE)-R$3),$K19,$N19),"")</f>
        <v/>
      </c>
      <c r="S19" s="101" t="str">
        <f>IF(AND($D19&gt;0,$E19&gt;0,$F19&gt;0,NOT(ISBLANK($L19))),_xlfn.NORM.INV(ABS(VLOOKUP($P$1,VLookups!$A$38:$B$39,2,FALSE)-S$3),$K19,$N19),"")</f>
        <v/>
      </c>
      <c r="T19" s="102" t="str">
        <f>IF(AND($D19&gt;0,$E19&gt;0,$F19&gt;0,NOT(ISBLANK($L19))),_xlfn.NORM.INV(ABS(VLOOKUP($P$1,VLookups!$A$38:$B$39,2,FALSE)-T$3),$K19,$N19),"")</f>
        <v/>
      </c>
      <c r="U19" s="101" t="str">
        <f>IF(AND($D19&gt;0,$E19&gt;0,$F19&gt;0,NOT(ISBLANK($L19))),_xlfn.NORM.INV(ABS(VLOOKUP($P$1,VLookups!$A$38:$B$39,2,FALSE)-U$3),$K19,$N19),"")</f>
        <v/>
      </c>
      <c r="V19" s="102" t="str">
        <f>IF(AND($D19&gt;0,$E19&gt;0,$F19&gt;0,NOT(ISBLANK($L19))),_xlfn.NORM.INV(ABS(VLOOKUP($P$1,VLookups!$A$38:$B$39,2,FALSE)-V$3),$K19,$N19),"")</f>
        <v/>
      </c>
      <c r="W19" s="101" t="str">
        <f>IF(AND($D19&gt;0,$E19&gt;0,$F19&gt;0,NOT(ISBLANK($L19))),_xlfn.NORM.INV(ABS(VLOOKUP($P$1,VLookups!$A$38:$B$39,2,FALSE)-W$3),$K19,$N19),"")</f>
        <v/>
      </c>
      <c r="X19" s="5"/>
      <c r="Y19" s="178" t="str">
        <f t="shared" si="13"/>
        <v/>
      </c>
      <c r="Z19" s="52" t="str">
        <f t="shared" ref="Z19:AS19" si="257">IF(ISNONTEXT($Y19),AA19-$Y19,"")</f>
        <v/>
      </c>
      <c r="AA19" s="52" t="str">
        <f t="shared" si="257"/>
        <v/>
      </c>
      <c r="AB19" s="52" t="str">
        <f t="shared" si="257"/>
        <v/>
      </c>
      <c r="AC19" s="52" t="str">
        <f t="shared" si="257"/>
        <v/>
      </c>
      <c r="AD19" s="52" t="str">
        <f t="shared" si="257"/>
        <v/>
      </c>
      <c r="AE19" s="52" t="str">
        <f t="shared" si="257"/>
        <v/>
      </c>
      <c r="AF19" s="52" t="str">
        <f t="shared" si="257"/>
        <v/>
      </c>
      <c r="AG19" s="52" t="str">
        <f t="shared" si="257"/>
        <v/>
      </c>
      <c r="AH19" s="52" t="str">
        <f t="shared" si="257"/>
        <v/>
      </c>
      <c r="AI19" s="52" t="str">
        <f t="shared" si="257"/>
        <v/>
      </c>
      <c r="AJ19" s="52" t="str">
        <f t="shared" si="257"/>
        <v/>
      </c>
      <c r="AK19" s="52" t="str">
        <f t="shared" si="257"/>
        <v/>
      </c>
      <c r="AL19" s="52" t="str">
        <f t="shared" si="257"/>
        <v/>
      </c>
      <c r="AM19" s="52" t="str">
        <f t="shared" si="257"/>
        <v/>
      </c>
      <c r="AN19" s="52" t="str">
        <f t="shared" si="257"/>
        <v/>
      </c>
      <c r="AO19" s="52" t="str">
        <f t="shared" si="257"/>
        <v/>
      </c>
      <c r="AP19" s="52" t="str">
        <f t="shared" si="257"/>
        <v/>
      </c>
      <c r="AQ19" s="52" t="str">
        <f t="shared" si="257"/>
        <v/>
      </c>
      <c r="AR19" s="52" t="str">
        <f t="shared" si="257"/>
        <v/>
      </c>
      <c r="AS19" s="52" t="str">
        <f t="shared" si="257"/>
        <v/>
      </c>
      <c r="AT19" s="52" t="str">
        <f t="shared" si="15"/>
        <v/>
      </c>
      <c r="AU19" s="52" t="str">
        <f t="shared" ref="AU19:DF19" si="258">IF(ISNONTEXT($Y19),AT19+$Y19,"")</f>
        <v/>
      </c>
      <c r="AV19" s="52" t="str">
        <f t="shared" si="258"/>
        <v/>
      </c>
      <c r="AW19" s="52" t="str">
        <f t="shared" si="258"/>
        <v/>
      </c>
      <c r="AX19" s="52" t="str">
        <f t="shared" si="258"/>
        <v/>
      </c>
      <c r="AY19" s="52" t="str">
        <f t="shared" si="258"/>
        <v/>
      </c>
      <c r="AZ19" s="52" t="str">
        <f t="shared" si="258"/>
        <v/>
      </c>
      <c r="BA19" s="52" t="str">
        <f t="shared" si="258"/>
        <v/>
      </c>
      <c r="BB19" s="52" t="str">
        <f t="shared" si="258"/>
        <v/>
      </c>
      <c r="BC19" s="52" t="str">
        <f t="shared" si="258"/>
        <v/>
      </c>
      <c r="BD19" s="52" t="str">
        <f t="shared" si="258"/>
        <v/>
      </c>
      <c r="BE19" s="52" t="str">
        <f t="shared" si="258"/>
        <v/>
      </c>
      <c r="BF19" s="52" t="str">
        <f t="shared" si="258"/>
        <v/>
      </c>
      <c r="BG19" s="52" t="str">
        <f t="shared" si="258"/>
        <v/>
      </c>
      <c r="BH19" s="52" t="str">
        <f t="shared" si="258"/>
        <v/>
      </c>
      <c r="BI19" s="52" t="str">
        <f t="shared" si="258"/>
        <v/>
      </c>
      <c r="BJ19" s="52" t="str">
        <f t="shared" si="258"/>
        <v/>
      </c>
      <c r="BK19" s="52" t="str">
        <f t="shared" si="258"/>
        <v/>
      </c>
      <c r="BL19" s="52" t="str">
        <f t="shared" si="258"/>
        <v/>
      </c>
      <c r="BM19" s="52" t="str">
        <f t="shared" si="258"/>
        <v/>
      </c>
      <c r="BN19" s="52" t="str">
        <f t="shared" si="258"/>
        <v/>
      </c>
      <c r="BO19" s="52" t="str">
        <f t="shared" si="258"/>
        <v/>
      </c>
      <c r="BP19" s="52" t="str">
        <f t="shared" si="258"/>
        <v/>
      </c>
      <c r="BQ19" s="52" t="str">
        <f t="shared" si="258"/>
        <v/>
      </c>
      <c r="BR19" s="52" t="str">
        <f t="shared" si="258"/>
        <v/>
      </c>
      <c r="BS19" s="52" t="str">
        <f t="shared" si="258"/>
        <v/>
      </c>
      <c r="BT19" s="52" t="str">
        <f t="shared" si="258"/>
        <v/>
      </c>
      <c r="BU19" s="52" t="str">
        <f t="shared" si="258"/>
        <v/>
      </c>
      <c r="BV19" s="52" t="str">
        <f t="shared" si="258"/>
        <v/>
      </c>
      <c r="BW19" s="52" t="str">
        <f t="shared" si="258"/>
        <v/>
      </c>
      <c r="BX19" s="52" t="str">
        <f t="shared" si="258"/>
        <v/>
      </c>
      <c r="BY19" s="52" t="str">
        <f t="shared" si="258"/>
        <v/>
      </c>
      <c r="BZ19" s="52" t="str">
        <f t="shared" si="258"/>
        <v/>
      </c>
      <c r="CA19" s="52" t="str">
        <f t="shared" si="258"/>
        <v/>
      </c>
      <c r="CB19" s="52" t="str">
        <f t="shared" si="258"/>
        <v/>
      </c>
      <c r="CC19" s="52" t="str">
        <f t="shared" si="258"/>
        <v/>
      </c>
      <c r="CD19" s="52" t="str">
        <f t="shared" si="258"/>
        <v/>
      </c>
      <c r="CE19" s="52" t="str">
        <f t="shared" si="258"/>
        <v/>
      </c>
      <c r="CF19" s="52" t="str">
        <f t="shared" si="258"/>
        <v/>
      </c>
      <c r="CG19" s="52" t="str">
        <f t="shared" si="258"/>
        <v/>
      </c>
      <c r="CH19" s="52" t="str">
        <f t="shared" si="258"/>
        <v/>
      </c>
      <c r="CI19" s="52" t="str">
        <f t="shared" si="258"/>
        <v/>
      </c>
      <c r="CJ19" s="52" t="str">
        <f t="shared" si="258"/>
        <v/>
      </c>
      <c r="CK19" s="52" t="str">
        <f t="shared" si="258"/>
        <v/>
      </c>
      <c r="CL19" s="52" t="str">
        <f t="shared" si="258"/>
        <v/>
      </c>
      <c r="CM19" s="52" t="str">
        <f t="shared" si="258"/>
        <v/>
      </c>
      <c r="CN19" s="52" t="str">
        <f t="shared" si="258"/>
        <v/>
      </c>
      <c r="CO19" s="52" t="str">
        <f t="shared" si="258"/>
        <v/>
      </c>
      <c r="CP19" s="52" t="str">
        <f t="shared" si="258"/>
        <v/>
      </c>
      <c r="CQ19" s="52" t="str">
        <f t="shared" si="258"/>
        <v/>
      </c>
      <c r="CR19" s="52" t="str">
        <f t="shared" si="258"/>
        <v/>
      </c>
      <c r="CS19" s="52" t="str">
        <f t="shared" si="258"/>
        <v/>
      </c>
      <c r="CT19" s="52" t="str">
        <f t="shared" si="258"/>
        <v/>
      </c>
      <c r="CU19" s="52" t="str">
        <f t="shared" si="258"/>
        <v/>
      </c>
      <c r="CV19" s="52" t="str">
        <f t="shared" si="258"/>
        <v/>
      </c>
      <c r="CW19" s="52" t="str">
        <f t="shared" si="258"/>
        <v/>
      </c>
      <c r="CX19" s="52" t="str">
        <f t="shared" si="258"/>
        <v/>
      </c>
      <c r="CY19" s="52" t="str">
        <f t="shared" si="258"/>
        <v/>
      </c>
      <c r="CZ19" s="52" t="str">
        <f t="shared" si="258"/>
        <v/>
      </c>
      <c r="DA19" s="52" t="str">
        <f t="shared" si="258"/>
        <v/>
      </c>
      <c r="DB19" s="52" t="str">
        <f t="shared" si="258"/>
        <v/>
      </c>
      <c r="DC19" s="52" t="str">
        <f t="shared" si="258"/>
        <v/>
      </c>
      <c r="DD19" s="52" t="str">
        <f t="shared" si="258"/>
        <v/>
      </c>
      <c r="DE19" s="52" t="str">
        <f t="shared" si="258"/>
        <v/>
      </c>
      <c r="DF19" s="52" t="str">
        <f t="shared" si="258"/>
        <v/>
      </c>
      <c r="DG19" s="52" t="str">
        <f t="shared" ref="DG19:DV19" si="259">IF(ISNONTEXT($Y19),DF19+$Y19,"")</f>
        <v/>
      </c>
      <c r="DH19" s="52" t="str">
        <f t="shared" si="259"/>
        <v/>
      </c>
      <c r="DI19" s="52" t="str">
        <f t="shared" si="259"/>
        <v/>
      </c>
      <c r="DJ19" s="52" t="str">
        <f t="shared" si="259"/>
        <v/>
      </c>
      <c r="DK19" s="52" t="str">
        <f t="shared" si="259"/>
        <v/>
      </c>
      <c r="DL19" s="52" t="str">
        <f t="shared" si="259"/>
        <v/>
      </c>
      <c r="DM19" s="52" t="str">
        <f t="shared" si="259"/>
        <v/>
      </c>
      <c r="DN19" s="52" t="str">
        <f t="shared" si="259"/>
        <v/>
      </c>
      <c r="DO19" s="52" t="str">
        <f t="shared" si="259"/>
        <v/>
      </c>
      <c r="DP19" s="52" t="str">
        <f t="shared" si="259"/>
        <v/>
      </c>
      <c r="DQ19" s="52" t="str">
        <f t="shared" si="259"/>
        <v/>
      </c>
      <c r="DR19" s="52" t="str">
        <f t="shared" si="259"/>
        <v/>
      </c>
      <c r="DS19" s="52" t="str">
        <f t="shared" si="259"/>
        <v/>
      </c>
      <c r="DT19" s="52" t="str">
        <f t="shared" si="259"/>
        <v/>
      </c>
      <c r="DU19" s="52" t="str">
        <f t="shared" si="259"/>
        <v/>
      </c>
      <c r="DV19" s="52" t="str">
        <f t="shared" si="259"/>
        <v/>
      </c>
      <c r="DW19" s="179" t="e">
        <f t="shared" si="135"/>
        <v>#N/A</v>
      </c>
      <c r="DX19" s="179" t="e">
        <f t="shared" si="136"/>
        <v>#N/A</v>
      </c>
      <c r="DY19" s="179" t="e">
        <f t="shared" si="137"/>
        <v>#N/A</v>
      </c>
      <c r="DZ19" s="179" t="e">
        <f t="shared" si="138"/>
        <v>#N/A</v>
      </c>
      <c r="EA19" s="179" t="e">
        <f t="shared" si="139"/>
        <v>#N/A</v>
      </c>
      <c r="EB19" s="179" t="e">
        <f t="shared" si="140"/>
        <v>#N/A</v>
      </c>
      <c r="EC19" s="179" t="e">
        <f t="shared" si="141"/>
        <v>#N/A</v>
      </c>
      <c r="ED19" s="179" t="e">
        <f t="shared" si="142"/>
        <v>#N/A</v>
      </c>
      <c r="EE19" s="179" t="e">
        <f t="shared" si="143"/>
        <v>#N/A</v>
      </c>
      <c r="EF19" s="179" t="e">
        <f t="shared" si="144"/>
        <v>#N/A</v>
      </c>
      <c r="EG19" s="179" t="e">
        <f t="shared" si="145"/>
        <v>#N/A</v>
      </c>
      <c r="EH19" s="179" t="e">
        <f t="shared" si="146"/>
        <v>#N/A</v>
      </c>
      <c r="EI19" s="179" t="e">
        <f t="shared" si="147"/>
        <v>#N/A</v>
      </c>
      <c r="EJ19" s="179" t="e">
        <f t="shared" si="148"/>
        <v>#N/A</v>
      </c>
      <c r="EK19" s="179" t="e">
        <f t="shared" si="149"/>
        <v>#N/A</v>
      </c>
      <c r="EL19" s="179" t="e">
        <f t="shared" si="150"/>
        <v>#N/A</v>
      </c>
      <c r="EM19" s="179" t="e">
        <f t="shared" si="151"/>
        <v>#N/A</v>
      </c>
      <c r="EN19" s="179" t="e">
        <f t="shared" si="152"/>
        <v>#N/A</v>
      </c>
      <c r="EO19" s="179" t="e">
        <f t="shared" si="153"/>
        <v>#N/A</v>
      </c>
      <c r="EP19" s="179" t="e">
        <f t="shared" si="154"/>
        <v>#N/A</v>
      </c>
      <c r="EQ19" s="179" t="e">
        <f t="shared" si="155"/>
        <v>#N/A</v>
      </c>
      <c r="ER19" s="179" t="e">
        <f t="shared" si="156"/>
        <v>#N/A</v>
      </c>
      <c r="ES19" s="179" t="e">
        <f t="shared" si="157"/>
        <v>#N/A</v>
      </c>
      <c r="ET19" s="179" t="e">
        <f t="shared" si="158"/>
        <v>#N/A</v>
      </c>
      <c r="EU19" s="179" t="e">
        <f t="shared" si="159"/>
        <v>#N/A</v>
      </c>
      <c r="EV19" s="179" t="e">
        <f t="shared" si="160"/>
        <v>#N/A</v>
      </c>
      <c r="EW19" s="179" t="e">
        <f t="shared" si="161"/>
        <v>#N/A</v>
      </c>
      <c r="EX19" s="179" t="e">
        <f t="shared" si="162"/>
        <v>#N/A</v>
      </c>
      <c r="EY19" s="179" t="e">
        <f t="shared" si="163"/>
        <v>#N/A</v>
      </c>
      <c r="EZ19" s="179" t="e">
        <f t="shared" si="164"/>
        <v>#N/A</v>
      </c>
      <c r="FA19" s="179" t="e">
        <f t="shared" si="165"/>
        <v>#N/A</v>
      </c>
      <c r="FB19" s="179" t="e">
        <f t="shared" si="166"/>
        <v>#N/A</v>
      </c>
      <c r="FC19" s="179" t="e">
        <f t="shared" si="167"/>
        <v>#N/A</v>
      </c>
      <c r="FD19" s="179" t="e">
        <f t="shared" si="168"/>
        <v>#N/A</v>
      </c>
      <c r="FE19" s="179" t="e">
        <f t="shared" si="169"/>
        <v>#N/A</v>
      </c>
      <c r="FF19" s="179" t="e">
        <f t="shared" si="170"/>
        <v>#N/A</v>
      </c>
      <c r="FG19" s="179" t="e">
        <f t="shared" si="171"/>
        <v>#N/A</v>
      </c>
      <c r="FH19" s="179" t="e">
        <f t="shared" si="172"/>
        <v>#N/A</v>
      </c>
      <c r="FI19" s="179" t="e">
        <f t="shared" si="173"/>
        <v>#N/A</v>
      </c>
      <c r="FJ19" s="179" t="e">
        <f t="shared" si="174"/>
        <v>#N/A</v>
      </c>
      <c r="FK19" s="179" t="e">
        <f t="shared" si="175"/>
        <v>#N/A</v>
      </c>
      <c r="FL19" s="179" t="e">
        <f t="shared" si="176"/>
        <v>#N/A</v>
      </c>
      <c r="FM19" s="179" t="e">
        <f t="shared" si="177"/>
        <v>#N/A</v>
      </c>
      <c r="FN19" s="179" t="e">
        <f t="shared" si="178"/>
        <v>#N/A</v>
      </c>
      <c r="FO19" s="179" t="e">
        <f t="shared" si="179"/>
        <v>#N/A</v>
      </c>
      <c r="FP19" s="179" t="e">
        <f t="shared" si="180"/>
        <v>#N/A</v>
      </c>
      <c r="FQ19" s="179" t="e">
        <f t="shared" si="181"/>
        <v>#N/A</v>
      </c>
      <c r="FR19" s="179" t="e">
        <f t="shared" si="182"/>
        <v>#N/A</v>
      </c>
      <c r="FS19" s="179" t="e">
        <f t="shared" si="183"/>
        <v>#N/A</v>
      </c>
      <c r="FT19" s="179" t="e">
        <f t="shared" si="184"/>
        <v>#N/A</v>
      </c>
      <c r="FU19" s="179" t="e">
        <f t="shared" si="185"/>
        <v>#N/A</v>
      </c>
      <c r="FV19" s="179" t="e">
        <f t="shared" si="186"/>
        <v>#N/A</v>
      </c>
      <c r="FW19" s="179" t="e">
        <f t="shared" si="187"/>
        <v>#N/A</v>
      </c>
      <c r="FX19" s="179" t="e">
        <f t="shared" si="188"/>
        <v>#N/A</v>
      </c>
      <c r="FY19" s="179" t="e">
        <f t="shared" si="189"/>
        <v>#N/A</v>
      </c>
      <c r="FZ19" s="179" t="e">
        <f t="shared" si="190"/>
        <v>#N/A</v>
      </c>
      <c r="GA19" s="179" t="e">
        <f t="shared" si="191"/>
        <v>#N/A</v>
      </c>
      <c r="GB19" s="179" t="e">
        <f t="shared" si="192"/>
        <v>#N/A</v>
      </c>
      <c r="GC19" s="179" t="e">
        <f t="shared" si="193"/>
        <v>#N/A</v>
      </c>
      <c r="GD19" s="179" t="e">
        <f t="shared" si="194"/>
        <v>#N/A</v>
      </c>
      <c r="GE19" s="179" t="e">
        <f t="shared" si="195"/>
        <v>#N/A</v>
      </c>
      <c r="GF19" s="179" t="e">
        <f t="shared" si="196"/>
        <v>#N/A</v>
      </c>
      <c r="GG19" s="179" t="e">
        <f t="shared" si="197"/>
        <v>#N/A</v>
      </c>
      <c r="GH19" s="179" t="e">
        <f t="shared" si="198"/>
        <v>#N/A</v>
      </c>
      <c r="GI19" s="179" t="e">
        <f t="shared" si="199"/>
        <v>#N/A</v>
      </c>
      <c r="GJ19" s="179" t="e">
        <f t="shared" si="200"/>
        <v>#N/A</v>
      </c>
      <c r="GK19" s="179" t="e">
        <f t="shared" si="201"/>
        <v>#N/A</v>
      </c>
      <c r="GL19" s="179" t="e">
        <f t="shared" si="202"/>
        <v>#N/A</v>
      </c>
      <c r="GM19" s="179" t="e">
        <f t="shared" si="203"/>
        <v>#N/A</v>
      </c>
      <c r="GN19" s="179" t="e">
        <f t="shared" si="204"/>
        <v>#N/A</v>
      </c>
      <c r="GO19" s="179" t="e">
        <f t="shared" si="205"/>
        <v>#N/A</v>
      </c>
      <c r="GP19" s="179" t="e">
        <f t="shared" si="206"/>
        <v>#N/A</v>
      </c>
      <c r="GQ19" s="179" t="e">
        <f t="shared" si="207"/>
        <v>#N/A</v>
      </c>
      <c r="GR19" s="179" t="e">
        <f t="shared" si="208"/>
        <v>#N/A</v>
      </c>
      <c r="GS19" s="179" t="e">
        <f t="shared" si="209"/>
        <v>#N/A</v>
      </c>
      <c r="GT19" s="179" t="e">
        <f t="shared" si="210"/>
        <v>#N/A</v>
      </c>
      <c r="GU19" s="179" t="e">
        <f t="shared" si="211"/>
        <v>#N/A</v>
      </c>
      <c r="GV19" s="179" t="e">
        <f t="shared" si="212"/>
        <v>#N/A</v>
      </c>
      <c r="GW19" s="179" t="e">
        <f t="shared" si="213"/>
        <v>#N/A</v>
      </c>
      <c r="GX19" s="179" t="e">
        <f t="shared" si="214"/>
        <v>#N/A</v>
      </c>
      <c r="GY19" s="179" t="e">
        <f t="shared" si="215"/>
        <v>#N/A</v>
      </c>
      <c r="GZ19" s="179" t="e">
        <f t="shared" si="216"/>
        <v>#N/A</v>
      </c>
      <c r="HA19" s="179" t="e">
        <f t="shared" si="217"/>
        <v>#N/A</v>
      </c>
      <c r="HB19" s="179" t="e">
        <f t="shared" si="218"/>
        <v>#N/A</v>
      </c>
      <c r="HC19" s="179" t="e">
        <f t="shared" si="219"/>
        <v>#N/A</v>
      </c>
      <c r="HD19" s="179" t="e">
        <f t="shared" si="220"/>
        <v>#N/A</v>
      </c>
      <c r="HE19" s="179" t="e">
        <f t="shared" si="221"/>
        <v>#N/A</v>
      </c>
      <c r="HF19" s="179" t="e">
        <f t="shared" si="222"/>
        <v>#N/A</v>
      </c>
      <c r="HG19" s="179" t="e">
        <f t="shared" si="223"/>
        <v>#N/A</v>
      </c>
      <c r="HH19" s="179" t="e">
        <f t="shared" si="224"/>
        <v>#N/A</v>
      </c>
      <c r="HI19" s="179" t="e">
        <f t="shared" si="225"/>
        <v>#N/A</v>
      </c>
      <c r="HJ19" s="179" t="e">
        <f t="shared" si="226"/>
        <v>#N/A</v>
      </c>
      <c r="HK19" s="179" t="e">
        <f t="shared" si="227"/>
        <v>#N/A</v>
      </c>
      <c r="HL19" s="179" t="e">
        <f t="shared" si="228"/>
        <v>#N/A</v>
      </c>
      <c r="HM19" s="179" t="e">
        <f t="shared" si="229"/>
        <v>#N/A</v>
      </c>
      <c r="HN19" s="179" t="e">
        <f t="shared" si="230"/>
        <v>#N/A</v>
      </c>
      <c r="HO19" s="179" t="e">
        <f t="shared" si="231"/>
        <v>#N/A</v>
      </c>
      <c r="HP19" s="179" t="e">
        <f t="shared" si="232"/>
        <v>#N/A</v>
      </c>
      <c r="HQ19" s="179" t="e">
        <f t="shared" si="233"/>
        <v>#N/A</v>
      </c>
      <c r="HR19" s="179" t="e">
        <f t="shared" si="234"/>
        <v>#N/A</v>
      </c>
      <c r="HS19" s="179" t="e">
        <f t="shared" si="235"/>
        <v>#N/A</v>
      </c>
    </row>
    <row r="20" spans="1:227" hidden="1" x14ac:dyDescent="0.25">
      <c r="A20" s="4">
        <v>17</v>
      </c>
      <c r="B20" s="118"/>
      <c r="C20" s="126"/>
      <c r="D20" s="131" t="str">
        <f t="shared" si="10"/>
        <v/>
      </c>
      <c r="E20" s="103"/>
      <c r="F20" s="131" t="str">
        <f t="shared" si="11"/>
        <v/>
      </c>
      <c r="G20" s="126"/>
      <c r="H20" s="119"/>
      <c r="I20" s="38" t="str">
        <f t="shared" si="0"/>
        <v/>
      </c>
      <c r="J20" s="38" t="str">
        <f t="shared" si="1"/>
        <v/>
      </c>
      <c r="K20" s="81" t="str">
        <f t="shared" si="12"/>
        <v/>
      </c>
      <c r="L20" s="24"/>
      <c r="M20" s="61"/>
      <c r="N20" s="82" t="str">
        <f>IF(AND(D20&gt;0,E20&gt;0,F20&gt;0,NOT(ISBLANK(L20))),(F20-D20)*VLOOKUP(L20,VLookups!$A$2:$B$8,2,FALSE),"")</f>
        <v/>
      </c>
      <c r="O20" s="83" t="str">
        <f t="shared" si="2"/>
        <v/>
      </c>
      <c r="P20" s="103"/>
      <c r="Q20" s="34" t="str">
        <f>IF(AND(P20&gt;0,E20&gt;0,N20&gt;0,NOT(ISBLANK(L20))),ABS(VLOOKUP($P$1,VLookups!$A$38:$B$39,2,FALSE)-_xlfn.NORM.DIST(P20,K20,N20,TRUE)),"")</f>
        <v/>
      </c>
      <c r="R20" s="102" t="str">
        <f>IF(AND($D20&gt;0,$E20&gt;0,$F20&gt;0,NOT(ISBLANK($L20))),_xlfn.NORM.INV(ABS(VLOOKUP($P$1,VLookups!$A$38:$B$39,2,FALSE)-R$3),$K20,$N20),"")</f>
        <v/>
      </c>
      <c r="S20" s="101" t="str">
        <f>IF(AND($D20&gt;0,$E20&gt;0,$F20&gt;0,NOT(ISBLANK($L20))),_xlfn.NORM.INV(ABS(VLOOKUP($P$1,VLookups!$A$38:$B$39,2,FALSE)-S$3),$K20,$N20),"")</f>
        <v/>
      </c>
      <c r="T20" s="102" t="str">
        <f>IF(AND($D20&gt;0,$E20&gt;0,$F20&gt;0,NOT(ISBLANK($L20))),_xlfn.NORM.INV(ABS(VLOOKUP($P$1,VLookups!$A$38:$B$39,2,FALSE)-T$3),$K20,$N20),"")</f>
        <v/>
      </c>
      <c r="U20" s="101" t="str">
        <f>IF(AND($D20&gt;0,$E20&gt;0,$F20&gt;0,NOT(ISBLANK($L20))),_xlfn.NORM.INV(ABS(VLOOKUP($P$1,VLookups!$A$38:$B$39,2,FALSE)-U$3),$K20,$N20),"")</f>
        <v/>
      </c>
      <c r="V20" s="102" t="str">
        <f>IF(AND($D20&gt;0,$E20&gt;0,$F20&gt;0,NOT(ISBLANK($L20))),_xlfn.NORM.INV(ABS(VLOOKUP($P$1,VLookups!$A$38:$B$39,2,FALSE)-V$3),$K20,$N20),"")</f>
        <v/>
      </c>
      <c r="W20" s="101" t="str">
        <f>IF(AND($D20&gt;0,$E20&gt;0,$F20&gt;0,NOT(ISBLANK($L20))),_xlfn.NORM.INV(ABS(VLOOKUP($P$1,VLookups!$A$38:$B$39,2,FALSE)-W$3),$K20,$N20),"")</f>
        <v/>
      </c>
      <c r="X20" s="5"/>
      <c r="Y20" s="178" t="str">
        <f t="shared" si="13"/>
        <v/>
      </c>
      <c r="Z20" s="52" t="str">
        <f t="shared" ref="Z20:AS20" si="260">IF(ISNONTEXT($Y20),AA20-$Y20,"")</f>
        <v/>
      </c>
      <c r="AA20" s="52" t="str">
        <f t="shared" si="260"/>
        <v/>
      </c>
      <c r="AB20" s="52" t="str">
        <f t="shared" si="260"/>
        <v/>
      </c>
      <c r="AC20" s="52" t="str">
        <f t="shared" si="260"/>
        <v/>
      </c>
      <c r="AD20" s="52" t="str">
        <f t="shared" si="260"/>
        <v/>
      </c>
      <c r="AE20" s="52" t="str">
        <f t="shared" si="260"/>
        <v/>
      </c>
      <c r="AF20" s="52" t="str">
        <f t="shared" si="260"/>
        <v/>
      </c>
      <c r="AG20" s="52" t="str">
        <f t="shared" si="260"/>
        <v/>
      </c>
      <c r="AH20" s="52" t="str">
        <f t="shared" si="260"/>
        <v/>
      </c>
      <c r="AI20" s="52" t="str">
        <f t="shared" si="260"/>
        <v/>
      </c>
      <c r="AJ20" s="52" t="str">
        <f t="shared" si="260"/>
        <v/>
      </c>
      <c r="AK20" s="52" t="str">
        <f t="shared" si="260"/>
        <v/>
      </c>
      <c r="AL20" s="52" t="str">
        <f t="shared" si="260"/>
        <v/>
      </c>
      <c r="AM20" s="52" t="str">
        <f t="shared" si="260"/>
        <v/>
      </c>
      <c r="AN20" s="52" t="str">
        <f t="shared" si="260"/>
        <v/>
      </c>
      <c r="AO20" s="52" t="str">
        <f t="shared" si="260"/>
        <v/>
      </c>
      <c r="AP20" s="52" t="str">
        <f t="shared" si="260"/>
        <v/>
      </c>
      <c r="AQ20" s="52" t="str">
        <f t="shared" si="260"/>
        <v/>
      </c>
      <c r="AR20" s="52" t="str">
        <f t="shared" si="260"/>
        <v/>
      </c>
      <c r="AS20" s="52" t="str">
        <f t="shared" si="260"/>
        <v/>
      </c>
      <c r="AT20" s="52" t="str">
        <f t="shared" si="15"/>
        <v/>
      </c>
      <c r="AU20" s="52" t="str">
        <f t="shared" ref="AU20:DF20" si="261">IF(ISNONTEXT($Y20),AT20+$Y20,"")</f>
        <v/>
      </c>
      <c r="AV20" s="52" t="str">
        <f t="shared" si="261"/>
        <v/>
      </c>
      <c r="AW20" s="52" t="str">
        <f t="shared" si="261"/>
        <v/>
      </c>
      <c r="AX20" s="52" t="str">
        <f t="shared" si="261"/>
        <v/>
      </c>
      <c r="AY20" s="52" t="str">
        <f t="shared" si="261"/>
        <v/>
      </c>
      <c r="AZ20" s="52" t="str">
        <f t="shared" si="261"/>
        <v/>
      </c>
      <c r="BA20" s="52" t="str">
        <f t="shared" si="261"/>
        <v/>
      </c>
      <c r="BB20" s="52" t="str">
        <f t="shared" si="261"/>
        <v/>
      </c>
      <c r="BC20" s="52" t="str">
        <f t="shared" si="261"/>
        <v/>
      </c>
      <c r="BD20" s="52" t="str">
        <f t="shared" si="261"/>
        <v/>
      </c>
      <c r="BE20" s="52" t="str">
        <f t="shared" si="261"/>
        <v/>
      </c>
      <c r="BF20" s="52" t="str">
        <f t="shared" si="261"/>
        <v/>
      </c>
      <c r="BG20" s="52" t="str">
        <f t="shared" si="261"/>
        <v/>
      </c>
      <c r="BH20" s="52" t="str">
        <f t="shared" si="261"/>
        <v/>
      </c>
      <c r="BI20" s="52" t="str">
        <f t="shared" si="261"/>
        <v/>
      </c>
      <c r="BJ20" s="52" t="str">
        <f t="shared" si="261"/>
        <v/>
      </c>
      <c r="BK20" s="52" t="str">
        <f t="shared" si="261"/>
        <v/>
      </c>
      <c r="BL20" s="52" t="str">
        <f t="shared" si="261"/>
        <v/>
      </c>
      <c r="BM20" s="52" t="str">
        <f t="shared" si="261"/>
        <v/>
      </c>
      <c r="BN20" s="52" t="str">
        <f t="shared" si="261"/>
        <v/>
      </c>
      <c r="BO20" s="52" t="str">
        <f t="shared" si="261"/>
        <v/>
      </c>
      <c r="BP20" s="52" t="str">
        <f t="shared" si="261"/>
        <v/>
      </c>
      <c r="BQ20" s="52" t="str">
        <f t="shared" si="261"/>
        <v/>
      </c>
      <c r="BR20" s="52" t="str">
        <f t="shared" si="261"/>
        <v/>
      </c>
      <c r="BS20" s="52" t="str">
        <f t="shared" si="261"/>
        <v/>
      </c>
      <c r="BT20" s="52" t="str">
        <f t="shared" si="261"/>
        <v/>
      </c>
      <c r="BU20" s="52" t="str">
        <f t="shared" si="261"/>
        <v/>
      </c>
      <c r="BV20" s="52" t="str">
        <f t="shared" si="261"/>
        <v/>
      </c>
      <c r="BW20" s="52" t="str">
        <f t="shared" si="261"/>
        <v/>
      </c>
      <c r="BX20" s="52" t="str">
        <f t="shared" si="261"/>
        <v/>
      </c>
      <c r="BY20" s="52" t="str">
        <f t="shared" si="261"/>
        <v/>
      </c>
      <c r="BZ20" s="52" t="str">
        <f t="shared" si="261"/>
        <v/>
      </c>
      <c r="CA20" s="52" t="str">
        <f t="shared" si="261"/>
        <v/>
      </c>
      <c r="CB20" s="52" t="str">
        <f t="shared" si="261"/>
        <v/>
      </c>
      <c r="CC20" s="52" t="str">
        <f t="shared" si="261"/>
        <v/>
      </c>
      <c r="CD20" s="52" t="str">
        <f t="shared" si="261"/>
        <v/>
      </c>
      <c r="CE20" s="52" t="str">
        <f t="shared" si="261"/>
        <v/>
      </c>
      <c r="CF20" s="52" t="str">
        <f t="shared" si="261"/>
        <v/>
      </c>
      <c r="CG20" s="52" t="str">
        <f t="shared" si="261"/>
        <v/>
      </c>
      <c r="CH20" s="52" t="str">
        <f t="shared" si="261"/>
        <v/>
      </c>
      <c r="CI20" s="52" t="str">
        <f t="shared" si="261"/>
        <v/>
      </c>
      <c r="CJ20" s="52" t="str">
        <f t="shared" si="261"/>
        <v/>
      </c>
      <c r="CK20" s="52" t="str">
        <f t="shared" si="261"/>
        <v/>
      </c>
      <c r="CL20" s="52" t="str">
        <f t="shared" si="261"/>
        <v/>
      </c>
      <c r="CM20" s="52" t="str">
        <f t="shared" si="261"/>
        <v/>
      </c>
      <c r="CN20" s="52" t="str">
        <f t="shared" si="261"/>
        <v/>
      </c>
      <c r="CO20" s="52" t="str">
        <f t="shared" si="261"/>
        <v/>
      </c>
      <c r="CP20" s="52" t="str">
        <f t="shared" si="261"/>
        <v/>
      </c>
      <c r="CQ20" s="52" t="str">
        <f t="shared" si="261"/>
        <v/>
      </c>
      <c r="CR20" s="52" t="str">
        <f t="shared" si="261"/>
        <v/>
      </c>
      <c r="CS20" s="52" t="str">
        <f t="shared" si="261"/>
        <v/>
      </c>
      <c r="CT20" s="52" t="str">
        <f t="shared" si="261"/>
        <v/>
      </c>
      <c r="CU20" s="52" t="str">
        <f t="shared" si="261"/>
        <v/>
      </c>
      <c r="CV20" s="52" t="str">
        <f t="shared" si="261"/>
        <v/>
      </c>
      <c r="CW20" s="52" t="str">
        <f t="shared" si="261"/>
        <v/>
      </c>
      <c r="CX20" s="52" t="str">
        <f t="shared" si="261"/>
        <v/>
      </c>
      <c r="CY20" s="52" t="str">
        <f t="shared" si="261"/>
        <v/>
      </c>
      <c r="CZ20" s="52" t="str">
        <f t="shared" si="261"/>
        <v/>
      </c>
      <c r="DA20" s="52" t="str">
        <f t="shared" si="261"/>
        <v/>
      </c>
      <c r="DB20" s="52" t="str">
        <f t="shared" si="261"/>
        <v/>
      </c>
      <c r="DC20" s="52" t="str">
        <f t="shared" si="261"/>
        <v/>
      </c>
      <c r="DD20" s="52" t="str">
        <f t="shared" si="261"/>
        <v/>
      </c>
      <c r="DE20" s="52" t="str">
        <f t="shared" si="261"/>
        <v/>
      </c>
      <c r="DF20" s="52" t="str">
        <f t="shared" si="261"/>
        <v/>
      </c>
      <c r="DG20" s="52" t="str">
        <f t="shared" ref="DG20:DV20" si="262">IF(ISNONTEXT($Y20),DF20+$Y20,"")</f>
        <v/>
      </c>
      <c r="DH20" s="52" t="str">
        <f t="shared" si="262"/>
        <v/>
      </c>
      <c r="DI20" s="52" t="str">
        <f t="shared" si="262"/>
        <v/>
      </c>
      <c r="DJ20" s="52" t="str">
        <f t="shared" si="262"/>
        <v/>
      </c>
      <c r="DK20" s="52" t="str">
        <f t="shared" si="262"/>
        <v/>
      </c>
      <c r="DL20" s="52" t="str">
        <f t="shared" si="262"/>
        <v/>
      </c>
      <c r="DM20" s="52" t="str">
        <f t="shared" si="262"/>
        <v/>
      </c>
      <c r="DN20" s="52" t="str">
        <f t="shared" si="262"/>
        <v/>
      </c>
      <c r="DO20" s="52" t="str">
        <f t="shared" si="262"/>
        <v/>
      </c>
      <c r="DP20" s="52" t="str">
        <f t="shared" si="262"/>
        <v/>
      </c>
      <c r="DQ20" s="52" t="str">
        <f t="shared" si="262"/>
        <v/>
      </c>
      <c r="DR20" s="52" t="str">
        <f t="shared" si="262"/>
        <v/>
      </c>
      <c r="DS20" s="52" t="str">
        <f t="shared" si="262"/>
        <v/>
      </c>
      <c r="DT20" s="52" t="str">
        <f t="shared" si="262"/>
        <v/>
      </c>
      <c r="DU20" s="52" t="str">
        <f t="shared" si="262"/>
        <v/>
      </c>
      <c r="DV20" s="52" t="str">
        <f t="shared" si="262"/>
        <v/>
      </c>
      <c r="DW20" s="179" t="e">
        <f t="shared" si="135"/>
        <v>#N/A</v>
      </c>
      <c r="DX20" s="179" t="e">
        <f t="shared" si="136"/>
        <v>#N/A</v>
      </c>
      <c r="DY20" s="179" t="e">
        <f t="shared" si="137"/>
        <v>#N/A</v>
      </c>
      <c r="DZ20" s="179" t="e">
        <f t="shared" si="138"/>
        <v>#N/A</v>
      </c>
      <c r="EA20" s="179" t="e">
        <f t="shared" si="139"/>
        <v>#N/A</v>
      </c>
      <c r="EB20" s="179" t="e">
        <f t="shared" si="140"/>
        <v>#N/A</v>
      </c>
      <c r="EC20" s="179" t="e">
        <f t="shared" si="141"/>
        <v>#N/A</v>
      </c>
      <c r="ED20" s="179" t="e">
        <f t="shared" si="142"/>
        <v>#N/A</v>
      </c>
      <c r="EE20" s="179" t="e">
        <f t="shared" si="143"/>
        <v>#N/A</v>
      </c>
      <c r="EF20" s="179" t="e">
        <f t="shared" si="144"/>
        <v>#N/A</v>
      </c>
      <c r="EG20" s="179" t="e">
        <f t="shared" si="145"/>
        <v>#N/A</v>
      </c>
      <c r="EH20" s="179" t="e">
        <f t="shared" si="146"/>
        <v>#N/A</v>
      </c>
      <c r="EI20" s="179" t="e">
        <f t="shared" si="147"/>
        <v>#N/A</v>
      </c>
      <c r="EJ20" s="179" t="e">
        <f t="shared" si="148"/>
        <v>#N/A</v>
      </c>
      <c r="EK20" s="179" t="e">
        <f t="shared" si="149"/>
        <v>#N/A</v>
      </c>
      <c r="EL20" s="179" t="e">
        <f t="shared" si="150"/>
        <v>#N/A</v>
      </c>
      <c r="EM20" s="179" t="e">
        <f t="shared" si="151"/>
        <v>#N/A</v>
      </c>
      <c r="EN20" s="179" t="e">
        <f t="shared" si="152"/>
        <v>#N/A</v>
      </c>
      <c r="EO20" s="179" t="e">
        <f t="shared" si="153"/>
        <v>#N/A</v>
      </c>
      <c r="EP20" s="179" t="e">
        <f t="shared" si="154"/>
        <v>#N/A</v>
      </c>
      <c r="EQ20" s="179" t="e">
        <f t="shared" si="155"/>
        <v>#N/A</v>
      </c>
      <c r="ER20" s="179" t="e">
        <f t="shared" si="156"/>
        <v>#N/A</v>
      </c>
      <c r="ES20" s="179" t="e">
        <f t="shared" si="157"/>
        <v>#N/A</v>
      </c>
      <c r="ET20" s="179" t="e">
        <f t="shared" si="158"/>
        <v>#N/A</v>
      </c>
      <c r="EU20" s="179" t="e">
        <f t="shared" si="159"/>
        <v>#N/A</v>
      </c>
      <c r="EV20" s="179" t="e">
        <f t="shared" si="160"/>
        <v>#N/A</v>
      </c>
      <c r="EW20" s="179" t="e">
        <f t="shared" si="161"/>
        <v>#N/A</v>
      </c>
      <c r="EX20" s="179" t="e">
        <f t="shared" si="162"/>
        <v>#N/A</v>
      </c>
      <c r="EY20" s="179" t="e">
        <f t="shared" si="163"/>
        <v>#N/A</v>
      </c>
      <c r="EZ20" s="179" t="e">
        <f t="shared" si="164"/>
        <v>#N/A</v>
      </c>
      <c r="FA20" s="179" t="e">
        <f t="shared" si="165"/>
        <v>#N/A</v>
      </c>
      <c r="FB20" s="179" t="e">
        <f t="shared" si="166"/>
        <v>#N/A</v>
      </c>
      <c r="FC20" s="179" t="e">
        <f t="shared" si="167"/>
        <v>#N/A</v>
      </c>
      <c r="FD20" s="179" t="e">
        <f t="shared" si="168"/>
        <v>#N/A</v>
      </c>
      <c r="FE20" s="179" t="e">
        <f t="shared" si="169"/>
        <v>#N/A</v>
      </c>
      <c r="FF20" s="179" t="e">
        <f t="shared" si="170"/>
        <v>#N/A</v>
      </c>
      <c r="FG20" s="179" t="e">
        <f t="shared" si="171"/>
        <v>#N/A</v>
      </c>
      <c r="FH20" s="179" t="e">
        <f t="shared" si="172"/>
        <v>#N/A</v>
      </c>
      <c r="FI20" s="179" t="e">
        <f t="shared" si="173"/>
        <v>#N/A</v>
      </c>
      <c r="FJ20" s="179" t="e">
        <f t="shared" si="174"/>
        <v>#N/A</v>
      </c>
      <c r="FK20" s="179" t="e">
        <f t="shared" si="175"/>
        <v>#N/A</v>
      </c>
      <c r="FL20" s="179" t="e">
        <f t="shared" si="176"/>
        <v>#N/A</v>
      </c>
      <c r="FM20" s="179" t="e">
        <f t="shared" si="177"/>
        <v>#N/A</v>
      </c>
      <c r="FN20" s="179" t="e">
        <f t="shared" si="178"/>
        <v>#N/A</v>
      </c>
      <c r="FO20" s="179" t="e">
        <f t="shared" si="179"/>
        <v>#N/A</v>
      </c>
      <c r="FP20" s="179" t="e">
        <f t="shared" si="180"/>
        <v>#N/A</v>
      </c>
      <c r="FQ20" s="179" t="e">
        <f t="shared" si="181"/>
        <v>#N/A</v>
      </c>
      <c r="FR20" s="179" t="e">
        <f t="shared" si="182"/>
        <v>#N/A</v>
      </c>
      <c r="FS20" s="179" t="e">
        <f t="shared" si="183"/>
        <v>#N/A</v>
      </c>
      <c r="FT20" s="179" t="e">
        <f t="shared" si="184"/>
        <v>#N/A</v>
      </c>
      <c r="FU20" s="179" t="e">
        <f t="shared" si="185"/>
        <v>#N/A</v>
      </c>
      <c r="FV20" s="179" t="e">
        <f t="shared" si="186"/>
        <v>#N/A</v>
      </c>
      <c r="FW20" s="179" t="e">
        <f t="shared" si="187"/>
        <v>#N/A</v>
      </c>
      <c r="FX20" s="179" t="e">
        <f t="shared" si="188"/>
        <v>#N/A</v>
      </c>
      <c r="FY20" s="179" t="e">
        <f t="shared" si="189"/>
        <v>#N/A</v>
      </c>
      <c r="FZ20" s="179" t="e">
        <f t="shared" si="190"/>
        <v>#N/A</v>
      </c>
      <c r="GA20" s="179" t="e">
        <f t="shared" si="191"/>
        <v>#N/A</v>
      </c>
      <c r="GB20" s="179" t="e">
        <f t="shared" si="192"/>
        <v>#N/A</v>
      </c>
      <c r="GC20" s="179" t="e">
        <f t="shared" si="193"/>
        <v>#N/A</v>
      </c>
      <c r="GD20" s="179" t="e">
        <f t="shared" si="194"/>
        <v>#N/A</v>
      </c>
      <c r="GE20" s="179" t="e">
        <f t="shared" si="195"/>
        <v>#N/A</v>
      </c>
      <c r="GF20" s="179" t="e">
        <f t="shared" si="196"/>
        <v>#N/A</v>
      </c>
      <c r="GG20" s="179" t="e">
        <f t="shared" si="197"/>
        <v>#N/A</v>
      </c>
      <c r="GH20" s="179" t="e">
        <f t="shared" si="198"/>
        <v>#N/A</v>
      </c>
      <c r="GI20" s="179" t="e">
        <f t="shared" si="199"/>
        <v>#N/A</v>
      </c>
      <c r="GJ20" s="179" t="e">
        <f t="shared" si="200"/>
        <v>#N/A</v>
      </c>
      <c r="GK20" s="179" t="e">
        <f t="shared" si="201"/>
        <v>#N/A</v>
      </c>
      <c r="GL20" s="179" t="e">
        <f t="shared" si="202"/>
        <v>#N/A</v>
      </c>
      <c r="GM20" s="179" t="e">
        <f t="shared" si="203"/>
        <v>#N/A</v>
      </c>
      <c r="GN20" s="179" t="e">
        <f t="shared" si="204"/>
        <v>#N/A</v>
      </c>
      <c r="GO20" s="179" t="e">
        <f t="shared" si="205"/>
        <v>#N/A</v>
      </c>
      <c r="GP20" s="179" t="e">
        <f t="shared" si="206"/>
        <v>#N/A</v>
      </c>
      <c r="GQ20" s="179" t="e">
        <f t="shared" si="207"/>
        <v>#N/A</v>
      </c>
      <c r="GR20" s="179" t="e">
        <f t="shared" si="208"/>
        <v>#N/A</v>
      </c>
      <c r="GS20" s="179" t="e">
        <f t="shared" si="209"/>
        <v>#N/A</v>
      </c>
      <c r="GT20" s="179" t="e">
        <f t="shared" si="210"/>
        <v>#N/A</v>
      </c>
      <c r="GU20" s="179" t="e">
        <f t="shared" si="211"/>
        <v>#N/A</v>
      </c>
      <c r="GV20" s="179" t="e">
        <f t="shared" si="212"/>
        <v>#N/A</v>
      </c>
      <c r="GW20" s="179" t="e">
        <f t="shared" si="213"/>
        <v>#N/A</v>
      </c>
      <c r="GX20" s="179" t="e">
        <f t="shared" si="214"/>
        <v>#N/A</v>
      </c>
      <c r="GY20" s="179" t="e">
        <f t="shared" si="215"/>
        <v>#N/A</v>
      </c>
      <c r="GZ20" s="179" t="e">
        <f t="shared" si="216"/>
        <v>#N/A</v>
      </c>
      <c r="HA20" s="179" t="e">
        <f t="shared" si="217"/>
        <v>#N/A</v>
      </c>
      <c r="HB20" s="179" t="e">
        <f t="shared" si="218"/>
        <v>#N/A</v>
      </c>
      <c r="HC20" s="179" t="e">
        <f t="shared" si="219"/>
        <v>#N/A</v>
      </c>
      <c r="HD20" s="179" t="e">
        <f t="shared" si="220"/>
        <v>#N/A</v>
      </c>
      <c r="HE20" s="179" t="e">
        <f t="shared" si="221"/>
        <v>#N/A</v>
      </c>
      <c r="HF20" s="179" t="e">
        <f t="shared" si="222"/>
        <v>#N/A</v>
      </c>
      <c r="HG20" s="179" t="e">
        <f t="shared" si="223"/>
        <v>#N/A</v>
      </c>
      <c r="HH20" s="179" t="e">
        <f t="shared" si="224"/>
        <v>#N/A</v>
      </c>
      <c r="HI20" s="179" t="e">
        <f t="shared" si="225"/>
        <v>#N/A</v>
      </c>
      <c r="HJ20" s="179" t="e">
        <f t="shared" si="226"/>
        <v>#N/A</v>
      </c>
      <c r="HK20" s="179" t="e">
        <f t="shared" si="227"/>
        <v>#N/A</v>
      </c>
      <c r="HL20" s="179" t="e">
        <f t="shared" si="228"/>
        <v>#N/A</v>
      </c>
      <c r="HM20" s="179" t="e">
        <f t="shared" si="229"/>
        <v>#N/A</v>
      </c>
      <c r="HN20" s="179" t="e">
        <f t="shared" si="230"/>
        <v>#N/A</v>
      </c>
      <c r="HO20" s="179" t="e">
        <f t="shared" si="231"/>
        <v>#N/A</v>
      </c>
      <c r="HP20" s="179" t="e">
        <f t="shared" si="232"/>
        <v>#N/A</v>
      </c>
      <c r="HQ20" s="179" t="e">
        <f t="shared" si="233"/>
        <v>#N/A</v>
      </c>
      <c r="HR20" s="179" t="e">
        <f t="shared" si="234"/>
        <v>#N/A</v>
      </c>
      <c r="HS20" s="179" t="e">
        <f t="shared" si="235"/>
        <v>#N/A</v>
      </c>
    </row>
    <row r="21" spans="1:227" hidden="1" x14ac:dyDescent="0.25">
      <c r="A21" s="4">
        <v>18</v>
      </c>
      <c r="B21" s="118"/>
      <c r="C21" s="126"/>
      <c r="D21" s="131" t="str">
        <f t="shared" si="10"/>
        <v/>
      </c>
      <c r="E21" s="103"/>
      <c r="F21" s="131" t="str">
        <f t="shared" si="11"/>
        <v/>
      </c>
      <c r="G21" s="126"/>
      <c r="H21" s="119"/>
      <c r="I21" s="38" t="str">
        <f t="shared" si="0"/>
        <v/>
      </c>
      <c r="J21" s="38" t="str">
        <f t="shared" si="1"/>
        <v/>
      </c>
      <c r="K21" s="81" t="str">
        <f t="shared" si="12"/>
        <v/>
      </c>
      <c r="L21" s="24"/>
      <c r="M21" s="61"/>
      <c r="N21" s="82" t="str">
        <f>IF(AND(D21&gt;0,E21&gt;0,F21&gt;0,NOT(ISBLANK(L21))),(F21-D21)*VLOOKUP(L21,VLookups!$A$2:$B$8,2,FALSE),"")</f>
        <v/>
      </c>
      <c r="O21" s="83" t="str">
        <f t="shared" si="2"/>
        <v/>
      </c>
      <c r="P21" s="103"/>
      <c r="Q21" s="34" t="str">
        <f>IF(AND(P21&gt;0,E21&gt;0,N21&gt;0,NOT(ISBLANK(L21))),ABS(VLOOKUP($P$1,VLookups!$A$38:$B$39,2,FALSE)-_xlfn.NORM.DIST(P21,K21,N21,TRUE)),"")</f>
        <v/>
      </c>
      <c r="R21" s="102" t="str">
        <f>IF(AND($D21&gt;0,$E21&gt;0,$F21&gt;0,NOT(ISBLANK($L21))),_xlfn.NORM.INV(ABS(VLOOKUP($P$1,VLookups!$A$38:$B$39,2,FALSE)-R$3),$K21,$N21),"")</f>
        <v/>
      </c>
      <c r="S21" s="101" t="str">
        <f>IF(AND($D21&gt;0,$E21&gt;0,$F21&gt;0,NOT(ISBLANK($L21))),_xlfn.NORM.INV(ABS(VLOOKUP($P$1,VLookups!$A$38:$B$39,2,FALSE)-S$3),$K21,$N21),"")</f>
        <v/>
      </c>
      <c r="T21" s="102" t="str">
        <f>IF(AND($D21&gt;0,$E21&gt;0,$F21&gt;0,NOT(ISBLANK($L21))),_xlfn.NORM.INV(ABS(VLOOKUP($P$1,VLookups!$A$38:$B$39,2,FALSE)-T$3),$K21,$N21),"")</f>
        <v/>
      </c>
      <c r="U21" s="101" t="str">
        <f>IF(AND($D21&gt;0,$E21&gt;0,$F21&gt;0,NOT(ISBLANK($L21))),_xlfn.NORM.INV(ABS(VLOOKUP($P$1,VLookups!$A$38:$B$39,2,FALSE)-U$3),$K21,$N21),"")</f>
        <v/>
      </c>
      <c r="V21" s="102" t="str">
        <f>IF(AND($D21&gt;0,$E21&gt;0,$F21&gt;0,NOT(ISBLANK($L21))),_xlfn.NORM.INV(ABS(VLOOKUP($P$1,VLookups!$A$38:$B$39,2,FALSE)-V$3),$K21,$N21),"")</f>
        <v/>
      </c>
      <c r="W21" s="101" t="str">
        <f>IF(AND($D21&gt;0,$E21&gt;0,$F21&gt;0,NOT(ISBLANK($L21))),_xlfn.NORM.INV(ABS(VLOOKUP($P$1,VLookups!$A$38:$B$39,2,FALSE)-W$3),$K21,$N21),"")</f>
        <v/>
      </c>
      <c r="X21" s="5"/>
      <c r="Y21" s="178" t="str">
        <f t="shared" si="13"/>
        <v/>
      </c>
      <c r="Z21" s="52" t="str">
        <f t="shared" ref="Z21:AS21" si="263">IF(ISNONTEXT($Y21),AA21-$Y21,"")</f>
        <v/>
      </c>
      <c r="AA21" s="52" t="str">
        <f t="shared" si="263"/>
        <v/>
      </c>
      <c r="AB21" s="52" t="str">
        <f t="shared" si="263"/>
        <v/>
      </c>
      <c r="AC21" s="52" t="str">
        <f t="shared" si="263"/>
        <v/>
      </c>
      <c r="AD21" s="52" t="str">
        <f t="shared" si="263"/>
        <v/>
      </c>
      <c r="AE21" s="52" t="str">
        <f t="shared" si="263"/>
        <v/>
      </c>
      <c r="AF21" s="52" t="str">
        <f t="shared" si="263"/>
        <v/>
      </c>
      <c r="AG21" s="52" t="str">
        <f t="shared" si="263"/>
        <v/>
      </c>
      <c r="AH21" s="52" t="str">
        <f t="shared" si="263"/>
        <v/>
      </c>
      <c r="AI21" s="52" t="str">
        <f t="shared" si="263"/>
        <v/>
      </c>
      <c r="AJ21" s="52" t="str">
        <f t="shared" si="263"/>
        <v/>
      </c>
      <c r="AK21" s="52" t="str">
        <f t="shared" si="263"/>
        <v/>
      </c>
      <c r="AL21" s="52" t="str">
        <f t="shared" si="263"/>
        <v/>
      </c>
      <c r="AM21" s="52" t="str">
        <f t="shared" si="263"/>
        <v/>
      </c>
      <c r="AN21" s="52" t="str">
        <f t="shared" si="263"/>
        <v/>
      </c>
      <c r="AO21" s="52" t="str">
        <f t="shared" si="263"/>
        <v/>
      </c>
      <c r="AP21" s="52" t="str">
        <f t="shared" si="263"/>
        <v/>
      </c>
      <c r="AQ21" s="52" t="str">
        <f t="shared" si="263"/>
        <v/>
      </c>
      <c r="AR21" s="52" t="str">
        <f t="shared" si="263"/>
        <v/>
      </c>
      <c r="AS21" s="52" t="str">
        <f t="shared" si="263"/>
        <v/>
      </c>
      <c r="AT21" s="52" t="str">
        <f t="shared" si="15"/>
        <v/>
      </c>
      <c r="AU21" s="52" t="str">
        <f t="shared" ref="AU21:DF21" si="264">IF(ISNONTEXT($Y21),AT21+$Y21,"")</f>
        <v/>
      </c>
      <c r="AV21" s="52" t="str">
        <f t="shared" si="264"/>
        <v/>
      </c>
      <c r="AW21" s="52" t="str">
        <f t="shared" si="264"/>
        <v/>
      </c>
      <c r="AX21" s="52" t="str">
        <f t="shared" si="264"/>
        <v/>
      </c>
      <c r="AY21" s="52" t="str">
        <f t="shared" si="264"/>
        <v/>
      </c>
      <c r="AZ21" s="52" t="str">
        <f t="shared" si="264"/>
        <v/>
      </c>
      <c r="BA21" s="52" t="str">
        <f t="shared" si="264"/>
        <v/>
      </c>
      <c r="BB21" s="52" t="str">
        <f t="shared" si="264"/>
        <v/>
      </c>
      <c r="BC21" s="52" t="str">
        <f t="shared" si="264"/>
        <v/>
      </c>
      <c r="BD21" s="52" t="str">
        <f t="shared" si="264"/>
        <v/>
      </c>
      <c r="BE21" s="52" t="str">
        <f t="shared" si="264"/>
        <v/>
      </c>
      <c r="BF21" s="52" t="str">
        <f t="shared" si="264"/>
        <v/>
      </c>
      <c r="BG21" s="52" t="str">
        <f t="shared" si="264"/>
        <v/>
      </c>
      <c r="BH21" s="52" t="str">
        <f t="shared" si="264"/>
        <v/>
      </c>
      <c r="BI21" s="52" t="str">
        <f t="shared" si="264"/>
        <v/>
      </c>
      <c r="BJ21" s="52" t="str">
        <f t="shared" si="264"/>
        <v/>
      </c>
      <c r="BK21" s="52" t="str">
        <f t="shared" si="264"/>
        <v/>
      </c>
      <c r="BL21" s="52" t="str">
        <f t="shared" si="264"/>
        <v/>
      </c>
      <c r="BM21" s="52" t="str">
        <f t="shared" si="264"/>
        <v/>
      </c>
      <c r="BN21" s="52" t="str">
        <f t="shared" si="264"/>
        <v/>
      </c>
      <c r="BO21" s="52" t="str">
        <f t="shared" si="264"/>
        <v/>
      </c>
      <c r="BP21" s="52" t="str">
        <f t="shared" si="264"/>
        <v/>
      </c>
      <c r="BQ21" s="52" t="str">
        <f t="shared" si="264"/>
        <v/>
      </c>
      <c r="BR21" s="52" t="str">
        <f t="shared" si="264"/>
        <v/>
      </c>
      <c r="BS21" s="52" t="str">
        <f t="shared" si="264"/>
        <v/>
      </c>
      <c r="BT21" s="52" t="str">
        <f t="shared" si="264"/>
        <v/>
      </c>
      <c r="BU21" s="52" t="str">
        <f t="shared" si="264"/>
        <v/>
      </c>
      <c r="BV21" s="52" t="str">
        <f t="shared" si="264"/>
        <v/>
      </c>
      <c r="BW21" s="52" t="str">
        <f t="shared" si="264"/>
        <v/>
      </c>
      <c r="BX21" s="52" t="str">
        <f t="shared" si="264"/>
        <v/>
      </c>
      <c r="BY21" s="52" t="str">
        <f t="shared" si="264"/>
        <v/>
      </c>
      <c r="BZ21" s="52" t="str">
        <f t="shared" si="264"/>
        <v/>
      </c>
      <c r="CA21" s="52" t="str">
        <f t="shared" si="264"/>
        <v/>
      </c>
      <c r="CB21" s="52" t="str">
        <f t="shared" si="264"/>
        <v/>
      </c>
      <c r="CC21" s="52" t="str">
        <f t="shared" si="264"/>
        <v/>
      </c>
      <c r="CD21" s="52" t="str">
        <f t="shared" si="264"/>
        <v/>
      </c>
      <c r="CE21" s="52" t="str">
        <f t="shared" si="264"/>
        <v/>
      </c>
      <c r="CF21" s="52" t="str">
        <f t="shared" si="264"/>
        <v/>
      </c>
      <c r="CG21" s="52" t="str">
        <f t="shared" si="264"/>
        <v/>
      </c>
      <c r="CH21" s="52" t="str">
        <f t="shared" si="264"/>
        <v/>
      </c>
      <c r="CI21" s="52" t="str">
        <f t="shared" si="264"/>
        <v/>
      </c>
      <c r="CJ21" s="52" t="str">
        <f t="shared" si="264"/>
        <v/>
      </c>
      <c r="CK21" s="52" t="str">
        <f t="shared" si="264"/>
        <v/>
      </c>
      <c r="CL21" s="52" t="str">
        <f t="shared" si="264"/>
        <v/>
      </c>
      <c r="CM21" s="52" t="str">
        <f t="shared" si="264"/>
        <v/>
      </c>
      <c r="CN21" s="52" t="str">
        <f t="shared" si="264"/>
        <v/>
      </c>
      <c r="CO21" s="52" t="str">
        <f t="shared" si="264"/>
        <v/>
      </c>
      <c r="CP21" s="52" t="str">
        <f t="shared" si="264"/>
        <v/>
      </c>
      <c r="CQ21" s="52" t="str">
        <f t="shared" si="264"/>
        <v/>
      </c>
      <c r="CR21" s="52" t="str">
        <f t="shared" si="264"/>
        <v/>
      </c>
      <c r="CS21" s="52" t="str">
        <f t="shared" si="264"/>
        <v/>
      </c>
      <c r="CT21" s="52" t="str">
        <f t="shared" si="264"/>
        <v/>
      </c>
      <c r="CU21" s="52" t="str">
        <f t="shared" si="264"/>
        <v/>
      </c>
      <c r="CV21" s="52" t="str">
        <f t="shared" si="264"/>
        <v/>
      </c>
      <c r="CW21" s="52" t="str">
        <f t="shared" si="264"/>
        <v/>
      </c>
      <c r="CX21" s="52" t="str">
        <f t="shared" si="264"/>
        <v/>
      </c>
      <c r="CY21" s="52" t="str">
        <f t="shared" si="264"/>
        <v/>
      </c>
      <c r="CZ21" s="52" t="str">
        <f t="shared" si="264"/>
        <v/>
      </c>
      <c r="DA21" s="52" t="str">
        <f t="shared" si="264"/>
        <v/>
      </c>
      <c r="DB21" s="52" t="str">
        <f t="shared" si="264"/>
        <v/>
      </c>
      <c r="DC21" s="52" t="str">
        <f t="shared" si="264"/>
        <v/>
      </c>
      <c r="DD21" s="52" t="str">
        <f t="shared" si="264"/>
        <v/>
      </c>
      <c r="DE21" s="52" t="str">
        <f t="shared" si="264"/>
        <v/>
      </c>
      <c r="DF21" s="52" t="str">
        <f t="shared" si="264"/>
        <v/>
      </c>
      <c r="DG21" s="52" t="str">
        <f t="shared" ref="DG21:DV21" si="265">IF(ISNONTEXT($Y21),DF21+$Y21,"")</f>
        <v/>
      </c>
      <c r="DH21" s="52" t="str">
        <f t="shared" si="265"/>
        <v/>
      </c>
      <c r="DI21" s="52" t="str">
        <f t="shared" si="265"/>
        <v/>
      </c>
      <c r="DJ21" s="52" t="str">
        <f t="shared" si="265"/>
        <v/>
      </c>
      <c r="DK21" s="52" t="str">
        <f t="shared" si="265"/>
        <v/>
      </c>
      <c r="DL21" s="52" t="str">
        <f t="shared" si="265"/>
        <v/>
      </c>
      <c r="DM21" s="52" t="str">
        <f t="shared" si="265"/>
        <v/>
      </c>
      <c r="DN21" s="52" t="str">
        <f t="shared" si="265"/>
        <v/>
      </c>
      <c r="DO21" s="52" t="str">
        <f t="shared" si="265"/>
        <v/>
      </c>
      <c r="DP21" s="52" t="str">
        <f t="shared" si="265"/>
        <v/>
      </c>
      <c r="DQ21" s="52" t="str">
        <f t="shared" si="265"/>
        <v/>
      </c>
      <c r="DR21" s="52" t="str">
        <f t="shared" si="265"/>
        <v/>
      </c>
      <c r="DS21" s="52" t="str">
        <f t="shared" si="265"/>
        <v/>
      </c>
      <c r="DT21" s="52" t="str">
        <f t="shared" si="265"/>
        <v/>
      </c>
      <c r="DU21" s="52" t="str">
        <f t="shared" si="265"/>
        <v/>
      </c>
      <c r="DV21" s="52" t="str">
        <f t="shared" si="265"/>
        <v/>
      </c>
      <c r="DW21" s="179" t="e">
        <f t="shared" si="135"/>
        <v>#N/A</v>
      </c>
      <c r="DX21" s="179" t="e">
        <f t="shared" si="136"/>
        <v>#N/A</v>
      </c>
      <c r="DY21" s="179" t="e">
        <f t="shared" si="137"/>
        <v>#N/A</v>
      </c>
      <c r="DZ21" s="179" t="e">
        <f t="shared" si="138"/>
        <v>#N/A</v>
      </c>
      <c r="EA21" s="179" t="e">
        <f t="shared" si="139"/>
        <v>#N/A</v>
      </c>
      <c r="EB21" s="179" t="e">
        <f t="shared" si="140"/>
        <v>#N/A</v>
      </c>
      <c r="EC21" s="179" t="e">
        <f t="shared" si="141"/>
        <v>#N/A</v>
      </c>
      <c r="ED21" s="179" t="e">
        <f t="shared" si="142"/>
        <v>#N/A</v>
      </c>
      <c r="EE21" s="179" t="e">
        <f t="shared" si="143"/>
        <v>#N/A</v>
      </c>
      <c r="EF21" s="179" t="e">
        <f t="shared" si="144"/>
        <v>#N/A</v>
      </c>
      <c r="EG21" s="179" t="e">
        <f t="shared" si="145"/>
        <v>#N/A</v>
      </c>
      <c r="EH21" s="179" t="e">
        <f t="shared" si="146"/>
        <v>#N/A</v>
      </c>
      <c r="EI21" s="179" t="e">
        <f t="shared" si="147"/>
        <v>#N/A</v>
      </c>
      <c r="EJ21" s="179" t="e">
        <f t="shared" si="148"/>
        <v>#N/A</v>
      </c>
      <c r="EK21" s="179" t="e">
        <f t="shared" si="149"/>
        <v>#N/A</v>
      </c>
      <c r="EL21" s="179" t="e">
        <f t="shared" si="150"/>
        <v>#N/A</v>
      </c>
      <c r="EM21" s="179" t="e">
        <f t="shared" si="151"/>
        <v>#N/A</v>
      </c>
      <c r="EN21" s="179" t="e">
        <f t="shared" si="152"/>
        <v>#N/A</v>
      </c>
      <c r="EO21" s="179" t="e">
        <f t="shared" si="153"/>
        <v>#N/A</v>
      </c>
      <c r="EP21" s="179" t="e">
        <f t="shared" si="154"/>
        <v>#N/A</v>
      </c>
      <c r="EQ21" s="179" t="e">
        <f t="shared" si="155"/>
        <v>#N/A</v>
      </c>
      <c r="ER21" s="179" t="e">
        <f t="shared" si="156"/>
        <v>#N/A</v>
      </c>
      <c r="ES21" s="179" t="e">
        <f t="shared" si="157"/>
        <v>#N/A</v>
      </c>
      <c r="ET21" s="179" t="e">
        <f t="shared" si="158"/>
        <v>#N/A</v>
      </c>
      <c r="EU21" s="179" t="e">
        <f t="shared" si="159"/>
        <v>#N/A</v>
      </c>
      <c r="EV21" s="179" t="e">
        <f t="shared" si="160"/>
        <v>#N/A</v>
      </c>
      <c r="EW21" s="179" t="e">
        <f t="shared" si="161"/>
        <v>#N/A</v>
      </c>
      <c r="EX21" s="179" t="e">
        <f t="shared" si="162"/>
        <v>#N/A</v>
      </c>
      <c r="EY21" s="179" t="e">
        <f t="shared" si="163"/>
        <v>#N/A</v>
      </c>
      <c r="EZ21" s="179" t="e">
        <f t="shared" si="164"/>
        <v>#N/A</v>
      </c>
      <c r="FA21" s="179" t="e">
        <f t="shared" si="165"/>
        <v>#N/A</v>
      </c>
      <c r="FB21" s="179" t="e">
        <f t="shared" si="166"/>
        <v>#N/A</v>
      </c>
      <c r="FC21" s="179" t="e">
        <f t="shared" si="167"/>
        <v>#N/A</v>
      </c>
      <c r="FD21" s="179" t="e">
        <f t="shared" si="168"/>
        <v>#N/A</v>
      </c>
      <c r="FE21" s="179" t="e">
        <f t="shared" si="169"/>
        <v>#N/A</v>
      </c>
      <c r="FF21" s="179" t="e">
        <f t="shared" si="170"/>
        <v>#N/A</v>
      </c>
      <c r="FG21" s="179" t="e">
        <f t="shared" si="171"/>
        <v>#N/A</v>
      </c>
      <c r="FH21" s="179" t="e">
        <f t="shared" si="172"/>
        <v>#N/A</v>
      </c>
      <c r="FI21" s="179" t="e">
        <f t="shared" si="173"/>
        <v>#N/A</v>
      </c>
      <c r="FJ21" s="179" t="e">
        <f t="shared" si="174"/>
        <v>#N/A</v>
      </c>
      <c r="FK21" s="179" t="e">
        <f t="shared" si="175"/>
        <v>#N/A</v>
      </c>
      <c r="FL21" s="179" t="e">
        <f t="shared" si="176"/>
        <v>#N/A</v>
      </c>
      <c r="FM21" s="179" t="e">
        <f t="shared" si="177"/>
        <v>#N/A</v>
      </c>
      <c r="FN21" s="179" t="e">
        <f t="shared" si="178"/>
        <v>#N/A</v>
      </c>
      <c r="FO21" s="179" t="e">
        <f t="shared" si="179"/>
        <v>#N/A</v>
      </c>
      <c r="FP21" s="179" t="e">
        <f t="shared" si="180"/>
        <v>#N/A</v>
      </c>
      <c r="FQ21" s="179" t="e">
        <f t="shared" si="181"/>
        <v>#N/A</v>
      </c>
      <c r="FR21" s="179" t="e">
        <f t="shared" si="182"/>
        <v>#N/A</v>
      </c>
      <c r="FS21" s="179" t="e">
        <f t="shared" si="183"/>
        <v>#N/A</v>
      </c>
      <c r="FT21" s="179" t="e">
        <f t="shared" si="184"/>
        <v>#N/A</v>
      </c>
      <c r="FU21" s="179" t="e">
        <f t="shared" si="185"/>
        <v>#N/A</v>
      </c>
      <c r="FV21" s="179" t="e">
        <f t="shared" si="186"/>
        <v>#N/A</v>
      </c>
      <c r="FW21" s="179" t="e">
        <f t="shared" si="187"/>
        <v>#N/A</v>
      </c>
      <c r="FX21" s="179" t="e">
        <f t="shared" si="188"/>
        <v>#N/A</v>
      </c>
      <c r="FY21" s="179" t="e">
        <f t="shared" si="189"/>
        <v>#N/A</v>
      </c>
      <c r="FZ21" s="179" t="e">
        <f t="shared" si="190"/>
        <v>#N/A</v>
      </c>
      <c r="GA21" s="179" t="e">
        <f t="shared" si="191"/>
        <v>#N/A</v>
      </c>
      <c r="GB21" s="179" t="e">
        <f t="shared" si="192"/>
        <v>#N/A</v>
      </c>
      <c r="GC21" s="179" t="e">
        <f t="shared" si="193"/>
        <v>#N/A</v>
      </c>
      <c r="GD21" s="179" t="e">
        <f t="shared" si="194"/>
        <v>#N/A</v>
      </c>
      <c r="GE21" s="179" t="e">
        <f t="shared" si="195"/>
        <v>#N/A</v>
      </c>
      <c r="GF21" s="179" t="e">
        <f t="shared" si="196"/>
        <v>#N/A</v>
      </c>
      <c r="GG21" s="179" t="e">
        <f t="shared" si="197"/>
        <v>#N/A</v>
      </c>
      <c r="GH21" s="179" t="e">
        <f t="shared" si="198"/>
        <v>#N/A</v>
      </c>
      <c r="GI21" s="179" t="e">
        <f t="shared" si="199"/>
        <v>#N/A</v>
      </c>
      <c r="GJ21" s="179" t="e">
        <f t="shared" si="200"/>
        <v>#N/A</v>
      </c>
      <c r="GK21" s="179" t="e">
        <f t="shared" si="201"/>
        <v>#N/A</v>
      </c>
      <c r="GL21" s="179" t="e">
        <f t="shared" si="202"/>
        <v>#N/A</v>
      </c>
      <c r="GM21" s="179" t="e">
        <f t="shared" si="203"/>
        <v>#N/A</v>
      </c>
      <c r="GN21" s="179" t="e">
        <f t="shared" si="204"/>
        <v>#N/A</v>
      </c>
      <c r="GO21" s="179" t="e">
        <f t="shared" si="205"/>
        <v>#N/A</v>
      </c>
      <c r="GP21" s="179" t="e">
        <f t="shared" si="206"/>
        <v>#N/A</v>
      </c>
      <c r="GQ21" s="179" t="e">
        <f t="shared" si="207"/>
        <v>#N/A</v>
      </c>
      <c r="GR21" s="179" t="e">
        <f t="shared" si="208"/>
        <v>#N/A</v>
      </c>
      <c r="GS21" s="179" t="e">
        <f t="shared" si="209"/>
        <v>#N/A</v>
      </c>
      <c r="GT21" s="179" t="e">
        <f t="shared" si="210"/>
        <v>#N/A</v>
      </c>
      <c r="GU21" s="179" t="e">
        <f t="shared" si="211"/>
        <v>#N/A</v>
      </c>
      <c r="GV21" s="179" t="e">
        <f t="shared" si="212"/>
        <v>#N/A</v>
      </c>
      <c r="GW21" s="179" t="e">
        <f t="shared" si="213"/>
        <v>#N/A</v>
      </c>
      <c r="GX21" s="179" t="e">
        <f t="shared" si="214"/>
        <v>#N/A</v>
      </c>
      <c r="GY21" s="179" t="e">
        <f t="shared" si="215"/>
        <v>#N/A</v>
      </c>
      <c r="GZ21" s="179" t="e">
        <f t="shared" si="216"/>
        <v>#N/A</v>
      </c>
      <c r="HA21" s="179" t="e">
        <f t="shared" si="217"/>
        <v>#N/A</v>
      </c>
      <c r="HB21" s="179" t="e">
        <f t="shared" si="218"/>
        <v>#N/A</v>
      </c>
      <c r="HC21" s="179" t="e">
        <f t="shared" si="219"/>
        <v>#N/A</v>
      </c>
      <c r="HD21" s="179" t="e">
        <f t="shared" si="220"/>
        <v>#N/A</v>
      </c>
      <c r="HE21" s="179" t="e">
        <f t="shared" si="221"/>
        <v>#N/A</v>
      </c>
      <c r="HF21" s="179" t="e">
        <f t="shared" si="222"/>
        <v>#N/A</v>
      </c>
      <c r="HG21" s="179" t="e">
        <f t="shared" si="223"/>
        <v>#N/A</v>
      </c>
      <c r="HH21" s="179" t="e">
        <f t="shared" si="224"/>
        <v>#N/A</v>
      </c>
      <c r="HI21" s="179" t="e">
        <f t="shared" si="225"/>
        <v>#N/A</v>
      </c>
      <c r="HJ21" s="179" t="e">
        <f t="shared" si="226"/>
        <v>#N/A</v>
      </c>
      <c r="HK21" s="179" t="e">
        <f t="shared" si="227"/>
        <v>#N/A</v>
      </c>
      <c r="HL21" s="179" t="e">
        <f t="shared" si="228"/>
        <v>#N/A</v>
      </c>
      <c r="HM21" s="179" t="e">
        <f t="shared" si="229"/>
        <v>#N/A</v>
      </c>
      <c r="HN21" s="179" t="e">
        <f t="shared" si="230"/>
        <v>#N/A</v>
      </c>
      <c r="HO21" s="179" t="e">
        <f t="shared" si="231"/>
        <v>#N/A</v>
      </c>
      <c r="HP21" s="179" t="e">
        <f t="shared" si="232"/>
        <v>#N/A</v>
      </c>
      <c r="HQ21" s="179" t="e">
        <f t="shared" si="233"/>
        <v>#N/A</v>
      </c>
      <c r="HR21" s="179" t="e">
        <f t="shared" si="234"/>
        <v>#N/A</v>
      </c>
      <c r="HS21" s="179" t="e">
        <f t="shared" si="235"/>
        <v>#N/A</v>
      </c>
    </row>
    <row r="22" spans="1:227" hidden="1" x14ac:dyDescent="0.25">
      <c r="A22" s="4">
        <v>19</v>
      </c>
      <c r="B22" s="118"/>
      <c r="C22" s="126"/>
      <c r="D22" s="131" t="str">
        <f t="shared" si="10"/>
        <v/>
      </c>
      <c r="E22" s="103"/>
      <c r="F22" s="131" t="str">
        <f t="shared" si="11"/>
        <v/>
      </c>
      <c r="G22" s="126"/>
      <c r="H22" s="119"/>
      <c r="I22" s="38" t="str">
        <f t="shared" si="0"/>
        <v/>
      </c>
      <c r="J22" s="38" t="str">
        <f t="shared" si="1"/>
        <v/>
      </c>
      <c r="K22" s="81" t="str">
        <f t="shared" si="12"/>
        <v/>
      </c>
      <c r="L22" s="24"/>
      <c r="M22" s="61"/>
      <c r="N22" s="82" t="str">
        <f>IF(AND(D22&gt;0,E22&gt;0,F22&gt;0,NOT(ISBLANK(L22))),(F22-D22)*VLOOKUP(L22,VLookups!$A$2:$B$8,2,FALSE),"")</f>
        <v/>
      </c>
      <c r="O22" s="83" t="str">
        <f t="shared" si="2"/>
        <v/>
      </c>
      <c r="P22" s="103"/>
      <c r="Q22" s="34" t="str">
        <f>IF(AND(P22&gt;0,E22&gt;0,N22&gt;0,NOT(ISBLANK(L22))),ABS(VLOOKUP($P$1,VLookups!$A$38:$B$39,2,FALSE)-_xlfn.NORM.DIST(P22,K22,N22,TRUE)),"")</f>
        <v/>
      </c>
      <c r="R22" s="102" t="str">
        <f>IF(AND($D22&gt;0,$E22&gt;0,$F22&gt;0,NOT(ISBLANK($L22))),_xlfn.NORM.INV(ABS(VLOOKUP($P$1,VLookups!$A$38:$B$39,2,FALSE)-R$3),$K22,$N22),"")</f>
        <v/>
      </c>
      <c r="S22" s="101" t="str">
        <f>IF(AND($D22&gt;0,$E22&gt;0,$F22&gt;0,NOT(ISBLANK($L22))),_xlfn.NORM.INV(ABS(VLOOKUP($P$1,VLookups!$A$38:$B$39,2,FALSE)-S$3),$K22,$N22),"")</f>
        <v/>
      </c>
      <c r="T22" s="102" t="str">
        <f>IF(AND($D22&gt;0,$E22&gt;0,$F22&gt;0,NOT(ISBLANK($L22))),_xlfn.NORM.INV(ABS(VLOOKUP($P$1,VLookups!$A$38:$B$39,2,FALSE)-T$3),$K22,$N22),"")</f>
        <v/>
      </c>
      <c r="U22" s="101" t="str">
        <f>IF(AND($D22&gt;0,$E22&gt;0,$F22&gt;0,NOT(ISBLANK($L22))),_xlfn.NORM.INV(ABS(VLOOKUP($P$1,VLookups!$A$38:$B$39,2,FALSE)-U$3),$K22,$N22),"")</f>
        <v/>
      </c>
      <c r="V22" s="102" t="str">
        <f>IF(AND($D22&gt;0,$E22&gt;0,$F22&gt;0,NOT(ISBLANK($L22))),_xlfn.NORM.INV(ABS(VLOOKUP($P$1,VLookups!$A$38:$B$39,2,FALSE)-V$3),$K22,$N22),"")</f>
        <v/>
      </c>
      <c r="W22" s="101" t="str">
        <f>IF(AND($D22&gt;0,$E22&gt;0,$F22&gt;0,NOT(ISBLANK($L22))),_xlfn.NORM.INV(ABS(VLOOKUP($P$1,VLookups!$A$38:$B$39,2,FALSE)-W$3),$K22,$N22),"")</f>
        <v/>
      </c>
      <c r="X22" s="5"/>
      <c r="Y22" s="178" t="str">
        <f t="shared" si="13"/>
        <v/>
      </c>
      <c r="Z22" s="52" t="str">
        <f t="shared" ref="Z22:AS22" si="266">IF(ISNONTEXT($Y22),AA22-$Y22,"")</f>
        <v/>
      </c>
      <c r="AA22" s="52" t="str">
        <f t="shared" si="266"/>
        <v/>
      </c>
      <c r="AB22" s="52" t="str">
        <f t="shared" si="266"/>
        <v/>
      </c>
      <c r="AC22" s="52" t="str">
        <f t="shared" si="266"/>
        <v/>
      </c>
      <c r="AD22" s="52" t="str">
        <f t="shared" si="266"/>
        <v/>
      </c>
      <c r="AE22" s="52" t="str">
        <f t="shared" si="266"/>
        <v/>
      </c>
      <c r="AF22" s="52" t="str">
        <f t="shared" si="266"/>
        <v/>
      </c>
      <c r="AG22" s="52" t="str">
        <f t="shared" si="266"/>
        <v/>
      </c>
      <c r="AH22" s="52" t="str">
        <f t="shared" si="266"/>
        <v/>
      </c>
      <c r="AI22" s="52" t="str">
        <f t="shared" si="266"/>
        <v/>
      </c>
      <c r="AJ22" s="52" t="str">
        <f t="shared" si="266"/>
        <v/>
      </c>
      <c r="AK22" s="52" t="str">
        <f t="shared" si="266"/>
        <v/>
      </c>
      <c r="AL22" s="52" t="str">
        <f t="shared" si="266"/>
        <v/>
      </c>
      <c r="AM22" s="52" t="str">
        <f t="shared" si="266"/>
        <v/>
      </c>
      <c r="AN22" s="52" t="str">
        <f t="shared" si="266"/>
        <v/>
      </c>
      <c r="AO22" s="52" t="str">
        <f t="shared" si="266"/>
        <v/>
      </c>
      <c r="AP22" s="52" t="str">
        <f t="shared" si="266"/>
        <v/>
      </c>
      <c r="AQ22" s="52" t="str">
        <f t="shared" si="266"/>
        <v/>
      </c>
      <c r="AR22" s="52" t="str">
        <f t="shared" si="266"/>
        <v/>
      </c>
      <c r="AS22" s="52" t="str">
        <f t="shared" si="266"/>
        <v/>
      </c>
      <c r="AT22" s="52" t="str">
        <f t="shared" si="15"/>
        <v/>
      </c>
      <c r="AU22" s="52" t="str">
        <f t="shared" ref="AU22:DF22" si="267">IF(ISNONTEXT($Y22),AT22+$Y22,"")</f>
        <v/>
      </c>
      <c r="AV22" s="52" t="str">
        <f t="shared" si="267"/>
        <v/>
      </c>
      <c r="AW22" s="52" t="str">
        <f t="shared" si="267"/>
        <v/>
      </c>
      <c r="AX22" s="52" t="str">
        <f t="shared" si="267"/>
        <v/>
      </c>
      <c r="AY22" s="52" t="str">
        <f t="shared" si="267"/>
        <v/>
      </c>
      <c r="AZ22" s="52" t="str">
        <f t="shared" si="267"/>
        <v/>
      </c>
      <c r="BA22" s="52" t="str">
        <f t="shared" si="267"/>
        <v/>
      </c>
      <c r="BB22" s="52" t="str">
        <f t="shared" si="267"/>
        <v/>
      </c>
      <c r="BC22" s="52" t="str">
        <f t="shared" si="267"/>
        <v/>
      </c>
      <c r="BD22" s="52" t="str">
        <f t="shared" si="267"/>
        <v/>
      </c>
      <c r="BE22" s="52" t="str">
        <f t="shared" si="267"/>
        <v/>
      </c>
      <c r="BF22" s="52" t="str">
        <f t="shared" si="267"/>
        <v/>
      </c>
      <c r="BG22" s="52" t="str">
        <f t="shared" si="267"/>
        <v/>
      </c>
      <c r="BH22" s="52" t="str">
        <f t="shared" si="267"/>
        <v/>
      </c>
      <c r="BI22" s="52" t="str">
        <f t="shared" si="267"/>
        <v/>
      </c>
      <c r="BJ22" s="52" t="str">
        <f t="shared" si="267"/>
        <v/>
      </c>
      <c r="BK22" s="52" t="str">
        <f t="shared" si="267"/>
        <v/>
      </c>
      <c r="BL22" s="52" t="str">
        <f t="shared" si="267"/>
        <v/>
      </c>
      <c r="BM22" s="52" t="str">
        <f t="shared" si="267"/>
        <v/>
      </c>
      <c r="BN22" s="52" t="str">
        <f t="shared" si="267"/>
        <v/>
      </c>
      <c r="BO22" s="52" t="str">
        <f t="shared" si="267"/>
        <v/>
      </c>
      <c r="BP22" s="52" t="str">
        <f t="shared" si="267"/>
        <v/>
      </c>
      <c r="BQ22" s="52" t="str">
        <f t="shared" si="267"/>
        <v/>
      </c>
      <c r="BR22" s="52" t="str">
        <f t="shared" si="267"/>
        <v/>
      </c>
      <c r="BS22" s="52" t="str">
        <f t="shared" si="267"/>
        <v/>
      </c>
      <c r="BT22" s="52" t="str">
        <f t="shared" si="267"/>
        <v/>
      </c>
      <c r="BU22" s="52" t="str">
        <f t="shared" si="267"/>
        <v/>
      </c>
      <c r="BV22" s="52" t="str">
        <f t="shared" si="267"/>
        <v/>
      </c>
      <c r="BW22" s="52" t="str">
        <f t="shared" si="267"/>
        <v/>
      </c>
      <c r="BX22" s="52" t="str">
        <f t="shared" si="267"/>
        <v/>
      </c>
      <c r="BY22" s="52" t="str">
        <f t="shared" si="267"/>
        <v/>
      </c>
      <c r="BZ22" s="52" t="str">
        <f t="shared" si="267"/>
        <v/>
      </c>
      <c r="CA22" s="52" t="str">
        <f t="shared" si="267"/>
        <v/>
      </c>
      <c r="CB22" s="52" t="str">
        <f t="shared" si="267"/>
        <v/>
      </c>
      <c r="CC22" s="52" t="str">
        <f t="shared" si="267"/>
        <v/>
      </c>
      <c r="CD22" s="52" t="str">
        <f t="shared" si="267"/>
        <v/>
      </c>
      <c r="CE22" s="52" t="str">
        <f t="shared" si="267"/>
        <v/>
      </c>
      <c r="CF22" s="52" t="str">
        <f t="shared" si="267"/>
        <v/>
      </c>
      <c r="CG22" s="52" t="str">
        <f t="shared" si="267"/>
        <v/>
      </c>
      <c r="CH22" s="52" t="str">
        <f t="shared" si="267"/>
        <v/>
      </c>
      <c r="CI22" s="52" t="str">
        <f t="shared" si="267"/>
        <v/>
      </c>
      <c r="CJ22" s="52" t="str">
        <f t="shared" si="267"/>
        <v/>
      </c>
      <c r="CK22" s="52" t="str">
        <f t="shared" si="267"/>
        <v/>
      </c>
      <c r="CL22" s="52" t="str">
        <f t="shared" si="267"/>
        <v/>
      </c>
      <c r="CM22" s="52" t="str">
        <f t="shared" si="267"/>
        <v/>
      </c>
      <c r="CN22" s="52" t="str">
        <f t="shared" si="267"/>
        <v/>
      </c>
      <c r="CO22" s="52" t="str">
        <f t="shared" si="267"/>
        <v/>
      </c>
      <c r="CP22" s="52" t="str">
        <f t="shared" si="267"/>
        <v/>
      </c>
      <c r="CQ22" s="52" t="str">
        <f t="shared" si="267"/>
        <v/>
      </c>
      <c r="CR22" s="52" t="str">
        <f t="shared" si="267"/>
        <v/>
      </c>
      <c r="CS22" s="52" t="str">
        <f t="shared" si="267"/>
        <v/>
      </c>
      <c r="CT22" s="52" t="str">
        <f t="shared" si="267"/>
        <v/>
      </c>
      <c r="CU22" s="52" t="str">
        <f t="shared" si="267"/>
        <v/>
      </c>
      <c r="CV22" s="52" t="str">
        <f t="shared" si="267"/>
        <v/>
      </c>
      <c r="CW22" s="52" t="str">
        <f t="shared" si="267"/>
        <v/>
      </c>
      <c r="CX22" s="52" t="str">
        <f t="shared" si="267"/>
        <v/>
      </c>
      <c r="CY22" s="52" t="str">
        <f t="shared" si="267"/>
        <v/>
      </c>
      <c r="CZ22" s="52" t="str">
        <f t="shared" si="267"/>
        <v/>
      </c>
      <c r="DA22" s="52" t="str">
        <f t="shared" si="267"/>
        <v/>
      </c>
      <c r="DB22" s="52" t="str">
        <f t="shared" si="267"/>
        <v/>
      </c>
      <c r="DC22" s="52" t="str">
        <f t="shared" si="267"/>
        <v/>
      </c>
      <c r="DD22" s="52" t="str">
        <f t="shared" si="267"/>
        <v/>
      </c>
      <c r="DE22" s="52" t="str">
        <f t="shared" si="267"/>
        <v/>
      </c>
      <c r="DF22" s="52" t="str">
        <f t="shared" si="267"/>
        <v/>
      </c>
      <c r="DG22" s="52" t="str">
        <f t="shared" ref="DG22:DV22" si="268">IF(ISNONTEXT($Y22),DF22+$Y22,"")</f>
        <v/>
      </c>
      <c r="DH22" s="52" t="str">
        <f t="shared" si="268"/>
        <v/>
      </c>
      <c r="DI22" s="52" t="str">
        <f t="shared" si="268"/>
        <v/>
      </c>
      <c r="DJ22" s="52" t="str">
        <f t="shared" si="268"/>
        <v/>
      </c>
      <c r="DK22" s="52" t="str">
        <f t="shared" si="268"/>
        <v/>
      </c>
      <c r="DL22" s="52" t="str">
        <f t="shared" si="268"/>
        <v/>
      </c>
      <c r="DM22" s="52" t="str">
        <f t="shared" si="268"/>
        <v/>
      </c>
      <c r="DN22" s="52" t="str">
        <f t="shared" si="268"/>
        <v/>
      </c>
      <c r="DO22" s="52" t="str">
        <f t="shared" si="268"/>
        <v/>
      </c>
      <c r="DP22" s="52" t="str">
        <f t="shared" si="268"/>
        <v/>
      </c>
      <c r="DQ22" s="52" t="str">
        <f t="shared" si="268"/>
        <v/>
      </c>
      <c r="DR22" s="52" t="str">
        <f t="shared" si="268"/>
        <v/>
      </c>
      <c r="DS22" s="52" t="str">
        <f t="shared" si="268"/>
        <v/>
      </c>
      <c r="DT22" s="52" t="str">
        <f t="shared" si="268"/>
        <v/>
      </c>
      <c r="DU22" s="52" t="str">
        <f t="shared" si="268"/>
        <v/>
      </c>
      <c r="DV22" s="52" t="str">
        <f t="shared" si="268"/>
        <v/>
      </c>
      <c r="DW22" s="179" t="e">
        <f t="shared" si="135"/>
        <v>#N/A</v>
      </c>
      <c r="DX22" s="179" t="e">
        <f t="shared" si="136"/>
        <v>#N/A</v>
      </c>
      <c r="DY22" s="179" t="e">
        <f t="shared" si="137"/>
        <v>#N/A</v>
      </c>
      <c r="DZ22" s="179" t="e">
        <f t="shared" si="138"/>
        <v>#N/A</v>
      </c>
      <c r="EA22" s="179" t="e">
        <f t="shared" si="139"/>
        <v>#N/A</v>
      </c>
      <c r="EB22" s="179" t="e">
        <f t="shared" si="140"/>
        <v>#N/A</v>
      </c>
      <c r="EC22" s="179" t="e">
        <f t="shared" si="141"/>
        <v>#N/A</v>
      </c>
      <c r="ED22" s="179" t="e">
        <f t="shared" si="142"/>
        <v>#N/A</v>
      </c>
      <c r="EE22" s="179" t="e">
        <f t="shared" si="143"/>
        <v>#N/A</v>
      </c>
      <c r="EF22" s="179" t="e">
        <f t="shared" si="144"/>
        <v>#N/A</v>
      </c>
      <c r="EG22" s="179" t="e">
        <f t="shared" si="145"/>
        <v>#N/A</v>
      </c>
      <c r="EH22" s="179" t="e">
        <f t="shared" si="146"/>
        <v>#N/A</v>
      </c>
      <c r="EI22" s="179" t="e">
        <f t="shared" si="147"/>
        <v>#N/A</v>
      </c>
      <c r="EJ22" s="179" t="e">
        <f t="shared" si="148"/>
        <v>#N/A</v>
      </c>
      <c r="EK22" s="179" t="e">
        <f t="shared" si="149"/>
        <v>#N/A</v>
      </c>
      <c r="EL22" s="179" t="e">
        <f t="shared" si="150"/>
        <v>#N/A</v>
      </c>
      <c r="EM22" s="179" t="e">
        <f t="shared" si="151"/>
        <v>#N/A</v>
      </c>
      <c r="EN22" s="179" t="e">
        <f t="shared" si="152"/>
        <v>#N/A</v>
      </c>
      <c r="EO22" s="179" t="e">
        <f t="shared" si="153"/>
        <v>#N/A</v>
      </c>
      <c r="EP22" s="179" t="e">
        <f t="shared" si="154"/>
        <v>#N/A</v>
      </c>
      <c r="EQ22" s="179" t="e">
        <f t="shared" si="155"/>
        <v>#N/A</v>
      </c>
      <c r="ER22" s="179" t="e">
        <f t="shared" si="156"/>
        <v>#N/A</v>
      </c>
      <c r="ES22" s="179" t="e">
        <f t="shared" si="157"/>
        <v>#N/A</v>
      </c>
      <c r="ET22" s="179" t="e">
        <f t="shared" si="158"/>
        <v>#N/A</v>
      </c>
      <c r="EU22" s="179" t="e">
        <f t="shared" si="159"/>
        <v>#N/A</v>
      </c>
      <c r="EV22" s="179" t="e">
        <f t="shared" si="160"/>
        <v>#N/A</v>
      </c>
      <c r="EW22" s="179" t="e">
        <f t="shared" si="161"/>
        <v>#N/A</v>
      </c>
      <c r="EX22" s="179" t="e">
        <f t="shared" si="162"/>
        <v>#N/A</v>
      </c>
      <c r="EY22" s="179" t="e">
        <f t="shared" si="163"/>
        <v>#N/A</v>
      </c>
      <c r="EZ22" s="179" t="e">
        <f t="shared" si="164"/>
        <v>#N/A</v>
      </c>
      <c r="FA22" s="179" t="e">
        <f t="shared" si="165"/>
        <v>#N/A</v>
      </c>
      <c r="FB22" s="179" t="e">
        <f t="shared" si="166"/>
        <v>#N/A</v>
      </c>
      <c r="FC22" s="179" t="e">
        <f t="shared" si="167"/>
        <v>#N/A</v>
      </c>
      <c r="FD22" s="179" t="e">
        <f t="shared" si="168"/>
        <v>#N/A</v>
      </c>
      <c r="FE22" s="179" t="e">
        <f t="shared" si="169"/>
        <v>#N/A</v>
      </c>
      <c r="FF22" s="179" t="e">
        <f t="shared" si="170"/>
        <v>#N/A</v>
      </c>
      <c r="FG22" s="179" t="e">
        <f t="shared" si="171"/>
        <v>#N/A</v>
      </c>
      <c r="FH22" s="179" t="e">
        <f t="shared" si="172"/>
        <v>#N/A</v>
      </c>
      <c r="FI22" s="179" t="e">
        <f t="shared" si="173"/>
        <v>#N/A</v>
      </c>
      <c r="FJ22" s="179" t="e">
        <f t="shared" si="174"/>
        <v>#N/A</v>
      </c>
      <c r="FK22" s="179" t="e">
        <f t="shared" si="175"/>
        <v>#N/A</v>
      </c>
      <c r="FL22" s="179" t="e">
        <f t="shared" si="176"/>
        <v>#N/A</v>
      </c>
      <c r="FM22" s="179" t="e">
        <f t="shared" si="177"/>
        <v>#N/A</v>
      </c>
      <c r="FN22" s="179" t="e">
        <f t="shared" si="178"/>
        <v>#N/A</v>
      </c>
      <c r="FO22" s="179" t="e">
        <f t="shared" si="179"/>
        <v>#N/A</v>
      </c>
      <c r="FP22" s="179" t="e">
        <f t="shared" si="180"/>
        <v>#N/A</v>
      </c>
      <c r="FQ22" s="179" t="e">
        <f t="shared" si="181"/>
        <v>#N/A</v>
      </c>
      <c r="FR22" s="179" t="e">
        <f t="shared" si="182"/>
        <v>#N/A</v>
      </c>
      <c r="FS22" s="179" t="e">
        <f t="shared" si="183"/>
        <v>#N/A</v>
      </c>
      <c r="FT22" s="179" t="e">
        <f t="shared" si="184"/>
        <v>#N/A</v>
      </c>
      <c r="FU22" s="179" t="e">
        <f t="shared" si="185"/>
        <v>#N/A</v>
      </c>
      <c r="FV22" s="179" t="e">
        <f t="shared" si="186"/>
        <v>#N/A</v>
      </c>
      <c r="FW22" s="179" t="e">
        <f t="shared" si="187"/>
        <v>#N/A</v>
      </c>
      <c r="FX22" s="179" t="e">
        <f t="shared" si="188"/>
        <v>#N/A</v>
      </c>
      <c r="FY22" s="179" t="e">
        <f t="shared" si="189"/>
        <v>#N/A</v>
      </c>
      <c r="FZ22" s="179" t="e">
        <f t="shared" si="190"/>
        <v>#N/A</v>
      </c>
      <c r="GA22" s="179" t="e">
        <f t="shared" si="191"/>
        <v>#N/A</v>
      </c>
      <c r="GB22" s="179" t="e">
        <f t="shared" si="192"/>
        <v>#N/A</v>
      </c>
      <c r="GC22" s="179" t="e">
        <f t="shared" si="193"/>
        <v>#N/A</v>
      </c>
      <c r="GD22" s="179" t="e">
        <f t="shared" si="194"/>
        <v>#N/A</v>
      </c>
      <c r="GE22" s="179" t="e">
        <f t="shared" si="195"/>
        <v>#N/A</v>
      </c>
      <c r="GF22" s="179" t="e">
        <f t="shared" si="196"/>
        <v>#N/A</v>
      </c>
      <c r="GG22" s="179" t="e">
        <f t="shared" si="197"/>
        <v>#N/A</v>
      </c>
      <c r="GH22" s="179" t="e">
        <f t="shared" si="198"/>
        <v>#N/A</v>
      </c>
      <c r="GI22" s="179" t="e">
        <f t="shared" si="199"/>
        <v>#N/A</v>
      </c>
      <c r="GJ22" s="179" t="e">
        <f t="shared" si="200"/>
        <v>#N/A</v>
      </c>
      <c r="GK22" s="179" t="e">
        <f t="shared" si="201"/>
        <v>#N/A</v>
      </c>
      <c r="GL22" s="179" t="e">
        <f t="shared" si="202"/>
        <v>#N/A</v>
      </c>
      <c r="GM22" s="179" t="e">
        <f t="shared" si="203"/>
        <v>#N/A</v>
      </c>
      <c r="GN22" s="179" t="e">
        <f t="shared" si="204"/>
        <v>#N/A</v>
      </c>
      <c r="GO22" s="179" t="e">
        <f t="shared" si="205"/>
        <v>#N/A</v>
      </c>
      <c r="GP22" s="179" t="e">
        <f t="shared" si="206"/>
        <v>#N/A</v>
      </c>
      <c r="GQ22" s="179" t="e">
        <f t="shared" si="207"/>
        <v>#N/A</v>
      </c>
      <c r="GR22" s="179" t="e">
        <f t="shared" si="208"/>
        <v>#N/A</v>
      </c>
      <c r="GS22" s="179" t="e">
        <f t="shared" si="209"/>
        <v>#N/A</v>
      </c>
      <c r="GT22" s="179" t="e">
        <f t="shared" si="210"/>
        <v>#N/A</v>
      </c>
      <c r="GU22" s="179" t="e">
        <f t="shared" si="211"/>
        <v>#N/A</v>
      </c>
      <c r="GV22" s="179" t="e">
        <f t="shared" si="212"/>
        <v>#N/A</v>
      </c>
      <c r="GW22" s="179" t="e">
        <f t="shared" si="213"/>
        <v>#N/A</v>
      </c>
      <c r="GX22" s="179" t="e">
        <f t="shared" si="214"/>
        <v>#N/A</v>
      </c>
      <c r="GY22" s="179" t="e">
        <f t="shared" si="215"/>
        <v>#N/A</v>
      </c>
      <c r="GZ22" s="179" t="e">
        <f t="shared" si="216"/>
        <v>#N/A</v>
      </c>
      <c r="HA22" s="179" t="e">
        <f t="shared" si="217"/>
        <v>#N/A</v>
      </c>
      <c r="HB22" s="179" t="e">
        <f t="shared" si="218"/>
        <v>#N/A</v>
      </c>
      <c r="HC22" s="179" t="e">
        <f t="shared" si="219"/>
        <v>#N/A</v>
      </c>
      <c r="HD22" s="179" t="e">
        <f t="shared" si="220"/>
        <v>#N/A</v>
      </c>
      <c r="HE22" s="179" t="e">
        <f t="shared" si="221"/>
        <v>#N/A</v>
      </c>
      <c r="HF22" s="179" t="e">
        <f t="shared" si="222"/>
        <v>#N/A</v>
      </c>
      <c r="HG22" s="179" t="e">
        <f t="shared" si="223"/>
        <v>#N/A</v>
      </c>
      <c r="HH22" s="179" t="e">
        <f t="shared" si="224"/>
        <v>#N/A</v>
      </c>
      <c r="HI22" s="179" t="e">
        <f t="shared" si="225"/>
        <v>#N/A</v>
      </c>
      <c r="HJ22" s="179" t="e">
        <f t="shared" si="226"/>
        <v>#N/A</v>
      </c>
      <c r="HK22" s="179" t="e">
        <f t="shared" si="227"/>
        <v>#N/A</v>
      </c>
      <c r="HL22" s="179" t="e">
        <f t="shared" si="228"/>
        <v>#N/A</v>
      </c>
      <c r="HM22" s="179" t="e">
        <f t="shared" si="229"/>
        <v>#N/A</v>
      </c>
      <c r="HN22" s="179" t="e">
        <f t="shared" si="230"/>
        <v>#N/A</v>
      </c>
      <c r="HO22" s="179" t="e">
        <f t="shared" si="231"/>
        <v>#N/A</v>
      </c>
      <c r="HP22" s="179" t="e">
        <f t="shared" si="232"/>
        <v>#N/A</v>
      </c>
      <c r="HQ22" s="179" t="e">
        <f t="shared" si="233"/>
        <v>#N/A</v>
      </c>
      <c r="HR22" s="179" t="e">
        <f t="shared" si="234"/>
        <v>#N/A</v>
      </c>
      <c r="HS22" s="179" t="e">
        <f t="shared" si="235"/>
        <v>#N/A</v>
      </c>
    </row>
    <row r="23" spans="1:227" hidden="1" x14ac:dyDescent="0.25">
      <c r="A23" s="4">
        <v>20</v>
      </c>
      <c r="B23" s="118"/>
      <c r="C23" s="126"/>
      <c r="D23" s="131" t="str">
        <f t="shared" si="10"/>
        <v/>
      </c>
      <c r="E23" s="103"/>
      <c r="F23" s="131" t="str">
        <f t="shared" si="11"/>
        <v/>
      </c>
      <c r="G23" s="126"/>
      <c r="H23" s="119"/>
      <c r="I23" s="38" t="str">
        <f t="shared" si="0"/>
        <v/>
      </c>
      <c r="J23" s="38" t="str">
        <f t="shared" si="1"/>
        <v/>
      </c>
      <c r="K23" s="81" t="str">
        <f t="shared" si="12"/>
        <v/>
      </c>
      <c r="L23" s="24"/>
      <c r="M23" s="61"/>
      <c r="N23" s="82" t="str">
        <f>IF(AND(D23&gt;0,E23&gt;0,F23&gt;0,NOT(ISBLANK(L23))),(F23-D23)*VLOOKUP(L23,VLookups!$A$2:$B$8,2,FALSE),"")</f>
        <v/>
      </c>
      <c r="O23" s="83" t="str">
        <f t="shared" si="2"/>
        <v/>
      </c>
      <c r="P23" s="103"/>
      <c r="Q23" s="34" t="str">
        <f>IF(AND(P23&gt;0,E23&gt;0,N23&gt;0,NOT(ISBLANK(L23))),ABS(VLOOKUP($P$1,VLookups!$A$38:$B$39,2,FALSE)-_xlfn.NORM.DIST(P23,K23,N23,TRUE)),"")</f>
        <v/>
      </c>
      <c r="R23" s="102" t="str">
        <f>IF(AND($D23&gt;0,$E23&gt;0,$F23&gt;0,NOT(ISBLANK($L23))),_xlfn.NORM.INV(ABS(VLOOKUP($P$1,VLookups!$A$38:$B$39,2,FALSE)-R$3),$K23,$N23),"")</f>
        <v/>
      </c>
      <c r="S23" s="101" t="str">
        <f>IF(AND($D23&gt;0,$E23&gt;0,$F23&gt;0,NOT(ISBLANK($L23))),_xlfn.NORM.INV(ABS(VLOOKUP($P$1,VLookups!$A$38:$B$39,2,FALSE)-S$3),$K23,$N23),"")</f>
        <v/>
      </c>
      <c r="T23" s="102" t="str">
        <f>IF(AND($D23&gt;0,$E23&gt;0,$F23&gt;0,NOT(ISBLANK($L23))),_xlfn.NORM.INV(ABS(VLOOKUP($P$1,VLookups!$A$38:$B$39,2,FALSE)-T$3),$K23,$N23),"")</f>
        <v/>
      </c>
      <c r="U23" s="101" t="str">
        <f>IF(AND($D23&gt;0,$E23&gt;0,$F23&gt;0,NOT(ISBLANK($L23))),_xlfn.NORM.INV(ABS(VLOOKUP($P$1,VLookups!$A$38:$B$39,2,FALSE)-U$3),$K23,$N23),"")</f>
        <v/>
      </c>
      <c r="V23" s="102" t="str">
        <f>IF(AND($D23&gt;0,$E23&gt;0,$F23&gt;0,NOT(ISBLANK($L23))),_xlfn.NORM.INV(ABS(VLOOKUP($P$1,VLookups!$A$38:$B$39,2,FALSE)-V$3),$K23,$N23),"")</f>
        <v/>
      </c>
      <c r="W23" s="101" t="str">
        <f>IF(AND($D23&gt;0,$E23&gt;0,$F23&gt;0,NOT(ISBLANK($L23))),_xlfn.NORM.INV(ABS(VLOOKUP($P$1,VLookups!$A$38:$B$39,2,FALSE)-W$3),$K23,$N23),"")</f>
        <v/>
      </c>
      <c r="X23" s="5"/>
      <c r="Y23" s="178" t="str">
        <f t="shared" si="13"/>
        <v/>
      </c>
      <c r="Z23" s="52" t="str">
        <f t="shared" ref="Z23:AS23" si="269">IF(ISNONTEXT($Y23),AA23-$Y23,"")</f>
        <v/>
      </c>
      <c r="AA23" s="52" t="str">
        <f t="shared" si="269"/>
        <v/>
      </c>
      <c r="AB23" s="52" t="str">
        <f t="shared" si="269"/>
        <v/>
      </c>
      <c r="AC23" s="52" t="str">
        <f t="shared" si="269"/>
        <v/>
      </c>
      <c r="AD23" s="52" t="str">
        <f t="shared" si="269"/>
        <v/>
      </c>
      <c r="AE23" s="52" t="str">
        <f t="shared" si="269"/>
        <v/>
      </c>
      <c r="AF23" s="52" t="str">
        <f t="shared" si="269"/>
        <v/>
      </c>
      <c r="AG23" s="52" t="str">
        <f t="shared" si="269"/>
        <v/>
      </c>
      <c r="AH23" s="52" t="str">
        <f t="shared" si="269"/>
        <v/>
      </c>
      <c r="AI23" s="52" t="str">
        <f t="shared" si="269"/>
        <v/>
      </c>
      <c r="AJ23" s="52" t="str">
        <f t="shared" si="269"/>
        <v/>
      </c>
      <c r="AK23" s="52" t="str">
        <f t="shared" si="269"/>
        <v/>
      </c>
      <c r="AL23" s="52" t="str">
        <f t="shared" si="269"/>
        <v/>
      </c>
      <c r="AM23" s="52" t="str">
        <f t="shared" si="269"/>
        <v/>
      </c>
      <c r="AN23" s="52" t="str">
        <f t="shared" si="269"/>
        <v/>
      </c>
      <c r="AO23" s="52" t="str">
        <f t="shared" si="269"/>
        <v/>
      </c>
      <c r="AP23" s="52" t="str">
        <f t="shared" si="269"/>
        <v/>
      </c>
      <c r="AQ23" s="52" t="str">
        <f t="shared" si="269"/>
        <v/>
      </c>
      <c r="AR23" s="52" t="str">
        <f t="shared" si="269"/>
        <v/>
      </c>
      <c r="AS23" s="52" t="str">
        <f t="shared" si="269"/>
        <v/>
      </c>
      <c r="AT23" s="52" t="str">
        <f t="shared" si="15"/>
        <v/>
      </c>
      <c r="AU23" s="52" t="str">
        <f t="shared" ref="AU23:DF23" si="270">IF(ISNONTEXT($Y23),AT23+$Y23,"")</f>
        <v/>
      </c>
      <c r="AV23" s="52" t="str">
        <f t="shared" si="270"/>
        <v/>
      </c>
      <c r="AW23" s="52" t="str">
        <f t="shared" si="270"/>
        <v/>
      </c>
      <c r="AX23" s="52" t="str">
        <f t="shared" si="270"/>
        <v/>
      </c>
      <c r="AY23" s="52" t="str">
        <f t="shared" si="270"/>
        <v/>
      </c>
      <c r="AZ23" s="52" t="str">
        <f t="shared" si="270"/>
        <v/>
      </c>
      <c r="BA23" s="52" t="str">
        <f t="shared" si="270"/>
        <v/>
      </c>
      <c r="BB23" s="52" t="str">
        <f t="shared" si="270"/>
        <v/>
      </c>
      <c r="BC23" s="52" t="str">
        <f t="shared" si="270"/>
        <v/>
      </c>
      <c r="BD23" s="52" t="str">
        <f t="shared" si="270"/>
        <v/>
      </c>
      <c r="BE23" s="52" t="str">
        <f t="shared" si="270"/>
        <v/>
      </c>
      <c r="BF23" s="52" t="str">
        <f t="shared" si="270"/>
        <v/>
      </c>
      <c r="BG23" s="52" t="str">
        <f t="shared" si="270"/>
        <v/>
      </c>
      <c r="BH23" s="52" t="str">
        <f t="shared" si="270"/>
        <v/>
      </c>
      <c r="BI23" s="52" t="str">
        <f t="shared" si="270"/>
        <v/>
      </c>
      <c r="BJ23" s="52" t="str">
        <f t="shared" si="270"/>
        <v/>
      </c>
      <c r="BK23" s="52" t="str">
        <f t="shared" si="270"/>
        <v/>
      </c>
      <c r="BL23" s="52" t="str">
        <f t="shared" si="270"/>
        <v/>
      </c>
      <c r="BM23" s="52" t="str">
        <f t="shared" si="270"/>
        <v/>
      </c>
      <c r="BN23" s="52" t="str">
        <f t="shared" si="270"/>
        <v/>
      </c>
      <c r="BO23" s="52" t="str">
        <f t="shared" si="270"/>
        <v/>
      </c>
      <c r="BP23" s="52" t="str">
        <f t="shared" si="270"/>
        <v/>
      </c>
      <c r="BQ23" s="52" t="str">
        <f t="shared" si="270"/>
        <v/>
      </c>
      <c r="BR23" s="52" t="str">
        <f t="shared" si="270"/>
        <v/>
      </c>
      <c r="BS23" s="52" t="str">
        <f t="shared" si="270"/>
        <v/>
      </c>
      <c r="BT23" s="52" t="str">
        <f t="shared" si="270"/>
        <v/>
      </c>
      <c r="BU23" s="52" t="str">
        <f t="shared" si="270"/>
        <v/>
      </c>
      <c r="BV23" s="52" t="str">
        <f t="shared" si="270"/>
        <v/>
      </c>
      <c r="BW23" s="52" t="str">
        <f t="shared" si="270"/>
        <v/>
      </c>
      <c r="BX23" s="52" t="str">
        <f t="shared" si="270"/>
        <v/>
      </c>
      <c r="BY23" s="52" t="str">
        <f t="shared" si="270"/>
        <v/>
      </c>
      <c r="BZ23" s="52" t="str">
        <f t="shared" si="270"/>
        <v/>
      </c>
      <c r="CA23" s="52" t="str">
        <f t="shared" si="270"/>
        <v/>
      </c>
      <c r="CB23" s="52" t="str">
        <f t="shared" si="270"/>
        <v/>
      </c>
      <c r="CC23" s="52" t="str">
        <f t="shared" si="270"/>
        <v/>
      </c>
      <c r="CD23" s="52" t="str">
        <f t="shared" si="270"/>
        <v/>
      </c>
      <c r="CE23" s="52" t="str">
        <f t="shared" si="270"/>
        <v/>
      </c>
      <c r="CF23" s="52" t="str">
        <f t="shared" si="270"/>
        <v/>
      </c>
      <c r="CG23" s="52" t="str">
        <f t="shared" si="270"/>
        <v/>
      </c>
      <c r="CH23" s="52" t="str">
        <f t="shared" si="270"/>
        <v/>
      </c>
      <c r="CI23" s="52" t="str">
        <f t="shared" si="270"/>
        <v/>
      </c>
      <c r="CJ23" s="52" t="str">
        <f t="shared" si="270"/>
        <v/>
      </c>
      <c r="CK23" s="52" t="str">
        <f t="shared" si="270"/>
        <v/>
      </c>
      <c r="CL23" s="52" t="str">
        <f t="shared" si="270"/>
        <v/>
      </c>
      <c r="CM23" s="52" t="str">
        <f t="shared" si="270"/>
        <v/>
      </c>
      <c r="CN23" s="52" t="str">
        <f t="shared" si="270"/>
        <v/>
      </c>
      <c r="CO23" s="52" t="str">
        <f t="shared" si="270"/>
        <v/>
      </c>
      <c r="CP23" s="52" t="str">
        <f t="shared" si="270"/>
        <v/>
      </c>
      <c r="CQ23" s="52" t="str">
        <f t="shared" si="270"/>
        <v/>
      </c>
      <c r="CR23" s="52" t="str">
        <f t="shared" si="270"/>
        <v/>
      </c>
      <c r="CS23" s="52" t="str">
        <f t="shared" si="270"/>
        <v/>
      </c>
      <c r="CT23" s="52" t="str">
        <f t="shared" si="270"/>
        <v/>
      </c>
      <c r="CU23" s="52" t="str">
        <f t="shared" si="270"/>
        <v/>
      </c>
      <c r="CV23" s="52" t="str">
        <f t="shared" si="270"/>
        <v/>
      </c>
      <c r="CW23" s="52" t="str">
        <f t="shared" si="270"/>
        <v/>
      </c>
      <c r="CX23" s="52" t="str">
        <f t="shared" si="270"/>
        <v/>
      </c>
      <c r="CY23" s="52" t="str">
        <f t="shared" si="270"/>
        <v/>
      </c>
      <c r="CZ23" s="52" t="str">
        <f t="shared" si="270"/>
        <v/>
      </c>
      <c r="DA23" s="52" t="str">
        <f t="shared" si="270"/>
        <v/>
      </c>
      <c r="DB23" s="52" t="str">
        <f t="shared" si="270"/>
        <v/>
      </c>
      <c r="DC23" s="52" t="str">
        <f t="shared" si="270"/>
        <v/>
      </c>
      <c r="DD23" s="52" t="str">
        <f t="shared" si="270"/>
        <v/>
      </c>
      <c r="DE23" s="52" t="str">
        <f t="shared" si="270"/>
        <v/>
      </c>
      <c r="DF23" s="52" t="str">
        <f t="shared" si="270"/>
        <v/>
      </c>
      <c r="DG23" s="52" t="str">
        <f t="shared" ref="DG23:DV23" si="271">IF(ISNONTEXT($Y23),DF23+$Y23,"")</f>
        <v/>
      </c>
      <c r="DH23" s="52" t="str">
        <f t="shared" si="271"/>
        <v/>
      </c>
      <c r="DI23" s="52" t="str">
        <f t="shared" si="271"/>
        <v/>
      </c>
      <c r="DJ23" s="52" t="str">
        <f t="shared" si="271"/>
        <v/>
      </c>
      <c r="DK23" s="52" t="str">
        <f t="shared" si="271"/>
        <v/>
      </c>
      <c r="DL23" s="52" t="str">
        <f t="shared" si="271"/>
        <v/>
      </c>
      <c r="DM23" s="52" t="str">
        <f t="shared" si="271"/>
        <v/>
      </c>
      <c r="DN23" s="52" t="str">
        <f t="shared" si="271"/>
        <v/>
      </c>
      <c r="DO23" s="52" t="str">
        <f t="shared" si="271"/>
        <v/>
      </c>
      <c r="DP23" s="52" t="str">
        <f t="shared" si="271"/>
        <v/>
      </c>
      <c r="DQ23" s="52" t="str">
        <f t="shared" si="271"/>
        <v/>
      </c>
      <c r="DR23" s="52" t="str">
        <f t="shared" si="271"/>
        <v/>
      </c>
      <c r="DS23" s="52" t="str">
        <f t="shared" si="271"/>
        <v/>
      </c>
      <c r="DT23" s="52" t="str">
        <f t="shared" si="271"/>
        <v/>
      </c>
      <c r="DU23" s="52" t="str">
        <f t="shared" si="271"/>
        <v/>
      </c>
      <c r="DV23" s="52" t="str">
        <f t="shared" si="271"/>
        <v/>
      </c>
      <c r="DW23" s="179" t="e">
        <f t="shared" si="135"/>
        <v>#N/A</v>
      </c>
      <c r="DX23" s="179" t="e">
        <f t="shared" si="136"/>
        <v>#N/A</v>
      </c>
      <c r="DY23" s="179" t="e">
        <f t="shared" si="137"/>
        <v>#N/A</v>
      </c>
      <c r="DZ23" s="179" t="e">
        <f t="shared" si="138"/>
        <v>#N/A</v>
      </c>
      <c r="EA23" s="179" t="e">
        <f t="shared" si="139"/>
        <v>#N/A</v>
      </c>
      <c r="EB23" s="179" t="e">
        <f t="shared" si="140"/>
        <v>#N/A</v>
      </c>
      <c r="EC23" s="179" t="e">
        <f t="shared" si="141"/>
        <v>#N/A</v>
      </c>
      <c r="ED23" s="179" t="e">
        <f t="shared" si="142"/>
        <v>#N/A</v>
      </c>
      <c r="EE23" s="179" t="e">
        <f t="shared" si="143"/>
        <v>#N/A</v>
      </c>
      <c r="EF23" s="179" t="e">
        <f t="shared" si="144"/>
        <v>#N/A</v>
      </c>
      <c r="EG23" s="179" t="e">
        <f t="shared" si="145"/>
        <v>#N/A</v>
      </c>
      <c r="EH23" s="179" t="e">
        <f t="shared" si="146"/>
        <v>#N/A</v>
      </c>
      <c r="EI23" s="179" t="e">
        <f t="shared" si="147"/>
        <v>#N/A</v>
      </c>
      <c r="EJ23" s="179" t="e">
        <f t="shared" si="148"/>
        <v>#N/A</v>
      </c>
      <c r="EK23" s="179" t="e">
        <f t="shared" si="149"/>
        <v>#N/A</v>
      </c>
      <c r="EL23" s="179" t="e">
        <f t="shared" si="150"/>
        <v>#N/A</v>
      </c>
      <c r="EM23" s="179" t="e">
        <f t="shared" si="151"/>
        <v>#N/A</v>
      </c>
      <c r="EN23" s="179" t="e">
        <f t="shared" si="152"/>
        <v>#N/A</v>
      </c>
      <c r="EO23" s="179" t="e">
        <f t="shared" si="153"/>
        <v>#N/A</v>
      </c>
      <c r="EP23" s="179" t="e">
        <f t="shared" si="154"/>
        <v>#N/A</v>
      </c>
      <c r="EQ23" s="179" t="e">
        <f t="shared" si="155"/>
        <v>#N/A</v>
      </c>
      <c r="ER23" s="179" t="e">
        <f t="shared" si="156"/>
        <v>#N/A</v>
      </c>
      <c r="ES23" s="179" t="e">
        <f t="shared" si="157"/>
        <v>#N/A</v>
      </c>
      <c r="ET23" s="179" t="e">
        <f t="shared" si="158"/>
        <v>#N/A</v>
      </c>
      <c r="EU23" s="179" t="e">
        <f t="shared" si="159"/>
        <v>#N/A</v>
      </c>
      <c r="EV23" s="179" t="e">
        <f t="shared" si="160"/>
        <v>#N/A</v>
      </c>
      <c r="EW23" s="179" t="e">
        <f t="shared" si="161"/>
        <v>#N/A</v>
      </c>
      <c r="EX23" s="179" t="e">
        <f t="shared" si="162"/>
        <v>#N/A</v>
      </c>
      <c r="EY23" s="179" t="e">
        <f t="shared" si="163"/>
        <v>#N/A</v>
      </c>
      <c r="EZ23" s="179" t="e">
        <f t="shared" si="164"/>
        <v>#N/A</v>
      </c>
      <c r="FA23" s="179" t="e">
        <f t="shared" si="165"/>
        <v>#N/A</v>
      </c>
      <c r="FB23" s="179" t="e">
        <f t="shared" si="166"/>
        <v>#N/A</v>
      </c>
      <c r="FC23" s="179" t="e">
        <f t="shared" si="167"/>
        <v>#N/A</v>
      </c>
      <c r="FD23" s="179" t="e">
        <f t="shared" si="168"/>
        <v>#N/A</v>
      </c>
      <c r="FE23" s="179" t="e">
        <f t="shared" si="169"/>
        <v>#N/A</v>
      </c>
      <c r="FF23" s="179" t="e">
        <f t="shared" si="170"/>
        <v>#N/A</v>
      </c>
      <c r="FG23" s="179" t="e">
        <f t="shared" si="171"/>
        <v>#N/A</v>
      </c>
      <c r="FH23" s="179" t="e">
        <f t="shared" si="172"/>
        <v>#N/A</v>
      </c>
      <c r="FI23" s="179" t="e">
        <f t="shared" si="173"/>
        <v>#N/A</v>
      </c>
      <c r="FJ23" s="179" t="e">
        <f t="shared" si="174"/>
        <v>#N/A</v>
      </c>
      <c r="FK23" s="179" t="e">
        <f t="shared" si="175"/>
        <v>#N/A</v>
      </c>
      <c r="FL23" s="179" t="e">
        <f t="shared" si="176"/>
        <v>#N/A</v>
      </c>
      <c r="FM23" s="179" t="e">
        <f t="shared" si="177"/>
        <v>#N/A</v>
      </c>
      <c r="FN23" s="179" t="e">
        <f t="shared" si="178"/>
        <v>#N/A</v>
      </c>
      <c r="FO23" s="179" t="e">
        <f t="shared" si="179"/>
        <v>#N/A</v>
      </c>
      <c r="FP23" s="179" t="e">
        <f t="shared" si="180"/>
        <v>#N/A</v>
      </c>
      <c r="FQ23" s="179" t="e">
        <f t="shared" si="181"/>
        <v>#N/A</v>
      </c>
      <c r="FR23" s="179" t="e">
        <f t="shared" si="182"/>
        <v>#N/A</v>
      </c>
      <c r="FS23" s="179" t="e">
        <f t="shared" si="183"/>
        <v>#N/A</v>
      </c>
      <c r="FT23" s="179" t="e">
        <f t="shared" si="184"/>
        <v>#N/A</v>
      </c>
      <c r="FU23" s="179" t="e">
        <f t="shared" si="185"/>
        <v>#N/A</v>
      </c>
      <c r="FV23" s="179" t="e">
        <f t="shared" si="186"/>
        <v>#N/A</v>
      </c>
      <c r="FW23" s="179" t="e">
        <f t="shared" si="187"/>
        <v>#N/A</v>
      </c>
      <c r="FX23" s="179" t="e">
        <f t="shared" si="188"/>
        <v>#N/A</v>
      </c>
      <c r="FY23" s="179" t="e">
        <f t="shared" si="189"/>
        <v>#N/A</v>
      </c>
      <c r="FZ23" s="179" t="e">
        <f t="shared" si="190"/>
        <v>#N/A</v>
      </c>
      <c r="GA23" s="179" t="e">
        <f t="shared" si="191"/>
        <v>#N/A</v>
      </c>
      <c r="GB23" s="179" t="e">
        <f t="shared" si="192"/>
        <v>#N/A</v>
      </c>
      <c r="GC23" s="179" t="e">
        <f t="shared" si="193"/>
        <v>#N/A</v>
      </c>
      <c r="GD23" s="179" t="e">
        <f t="shared" si="194"/>
        <v>#N/A</v>
      </c>
      <c r="GE23" s="179" t="e">
        <f t="shared" si="195"/>
        <v>#N/A</v>
      </c>
      <c r="GF23" s="179" t="e">
        <f t="shared" si="196"/>
        <v>#N/A</v>
      </c>
      <c r="GG23" s="179" t="e">
        <f t="shared" si="197"/>
        <v>#N/A</v>
      </c>
      <c r="GH23" s="179" t="e">
        <f t="shared" si="198"/>
        <v>#N/A</v>
      </c>
      <c r="GI23" s="179" t="e">
        <f t="shared" si="199"/>
        <v>#N/A</v>
      </c>
      <c r="GJ23" s="179" t="e">
        <f t="shared" si="200"/>
        <v>#N/A</v>
      </c>
      <c r="GK23" s="179" t="e">
        <f t="shared" si="201"/>
        <v>#N/A</v>
      </c>
      <c r="GL23" s="179" t="e">
        <f t="shared" si="202"/>
        <v>#N/A</v>
      </c>
      <c r="GM23" s="179" t="e">
        <f t="shared" si="203"/>
        <v>#N/A</v>
      </c>
      <c r="GN23" s="179" t="e">
        <f t="shared" si="204"/>
        <v>#N/A</v>
      </c>
      <c r="GO23" s="179" t="e">
        <f t="shared" si="205"/>
        <v>#N/A</v>
      </c>
      <c r="GP23" s="179" t="e">
        <f t="shared" si="206"/>
        <v>#N/A</v>
      </c>
      <c r="GQ23" s="179" t="e">
        <f t="shared" si="207"/>
        <v>#N/A</v>
      </c>
      <c r="GR23" s="179" t="e">
        <f t="shared" si="208"/>
        <v>#N/A</v>
      </c>
      <c r="GS23" s="179" t="e">
        <f t="shared" si="209"/>
        <v>#N/A</v>
      </c>
      <c r="GT23" s="179" t="e">
        <f t="shared" si="210"/>
        <v>#N/A</v>
      </c>
      <c r="GU23" s="179" t="e">
        <f t="shared" si="211"/>
        <v>#N/A</v>
      </c>
      <c r="GV23" s="179" t="e">
        <f t="shared" si="212"/>
        <v>#N/A</v>
      </c>
      <c r="GW23" s="179" t="e">
        <f t="shared" si="213"/>
        <v>#N/A</v>
      </c>
      <c r="GX23" s="179" t="e">
        <f t="shared" si="214"/>
        <v>#N/A</v>
      </c>
      <c r="GY23" s="179" t="e">
        <f t="shared" si="215"/>
        <v>#N/A</v>
      </c>
      <c r="GZ23" s="179" t="e">
        <f t="shared" si="216"/>
        <v>#N/A</v>
      </c>
      <c r="HA23" s="179" t="e">
        <f t="shared" si="217"/>
        <v>#N/A</v>
      </c>
      <c r="HB23" s="179" t="e">
        <f t="shared" si="218"/>
        <v>#N/A</v>
      </c>
      <c r="HC23" s="179" t="e">
        <f t="shared" si="219"/>
        <v>#N/A</v>
      </c>
      <c r="HD23" s="179" t="e">
        <f t="shared" si="220"/>
        <v>#N/A</v>
      </c>
      <c r="HE23" s="179" t="e">
        <f t="shared" si="221"/>
        <v>#N/A</v>
      </c>
      <c r="HF23" s="179" t="e">
        <f t="shared" si="222"/>
        <v>#N/A</v>
      </c>
      <c r="HG23" s="179" t="e">
        <f t="shared" si="223"/>
        <v>#N/A</v>
      </c>
      <c r="HH23" s="179" t="e">
        <f t="shared" si="224"/>
        <v>#N/A</v>
      </c>
      <c r="HI23" s="179" t="e">
        <f t="shared" si="225"/>
        <v>#N/A</v>
      </c>
      <c r="HJ23" s="179" t="e">
        <f t="shared" si="226"/>
        <v>#N/A</v>
      </c>
      <c r="HK23" s="179" t="e">
        <f t="shared" si="227"/>
        <v>#N/A</v>
      </c>
      <c r="HL23" s="179" t="e">
        <f t="shared" si="228"/>
        <v>#N/A</v>
      </c>
      <c r="HM23" s="179" t="e">
        <f t="shared" si="229"/>
        <v>#N/A</v>
      </c>
      <c r="HN23" s="179" t="e">
        <f t="shared" si="230"/>
        <v>#N/A</v>
      </c>
      <c r="HO23" s="179" t="e">
        <f t="shared" si="231"/>
        <v>#N/A</v>
      </c>
      <c r="HP23" s="179" t="e">
        <f t="shared" si="232"/>
        <v>#N/A</v>
      </c>
      <c r="HQ23" s="179" t="e">
        <f t="shared" si="233"/>
        <v>#N/A</v>
      </c>
      <c r="HR23" s="179" t="e">
        <f t="shared" si="234"/>
        <v>#N/A</v>
      </c>
      <c r="HS23" s="179" t="e">
        <f t="shared" si="235"/>
        <v>#N/A</v>
      </c>
    </row>
    <row r="24" spans="1:227" hidden="1" x14ac:dyDescent="0.25">
      <c r="A24" s="4">
        <v>21</v>
      </c>
      <c r="B24" s="118"/>
      <c r="C24" s="126"/>
      <c r="D24" s="131" t="str">
        <f t="shared" si="10"/>
        <v/>
      </c>
      <c r="E24" s="103"/>
      <c r="F24" s="131" t="str">
        <f t="shared" si="11"/>
        <v/>
      </c>
      <c r="G24" s="126"/>
      <c r="H24" s="119"/>
      <c r="I24" s="38" t="str">
        <f t="shared" si="0"/>
        <v/>
      </c>
      <c r="J24" s="38" t="str">
        <f t="shared" si="1"/>
        <v/>
      </c>
      <c r="K24" s="81" t="str">
        <f t="shared" si="12"/>
        <v/>
      </c>
      <c r="L24" s="24"/>
      <c r="M24" s="61"/>
      <c r="N24" s="82" t="str">
        <f>IF(AND(D24&gt;0,E24&gt;0,F24&gt;0,NOT(ISBLANK(L24))),(F24-D24)*VLOOKUP(L24,VLookups!$A$2:$B$8,2,FALSE),"")</f>
        <v/>
      </c>
      <c r="O24" s="83" t="str">
        <f t="shared" si="2"/>
        <v/>
      </c>
      <c r="P24" s="103"/>
      <c r="Q24" s="34" t="str">
        <f>IF(AND(P24&gt;0,E24&gt;0,N24&gt;0,NOT(ISBLANK(L24))),ABS(VLOOKUP($P$1,VLookups!$A$38:$B$39,2,FALSE)-_xlfn.NORM.DIST(P24,K24,N24,TRUE)),"")</f>
        <v/>
      </c>
      <c r="R24" s="102" t="str">
        <f>IF(AND($D24&gt;0,$E24&gt;0,$F24&gt;0,NOT(ISBLANK($L24))),_xlfn.NORM.INV(ABS(VLOOKUP($P$1,VLookups!$A$38:$B$39,2,FALSE)-R$3),$K24,$N24),"")</f>
        <v/>
      </c>
      <c r="S24" s="101" t="str">
        <f>IF(AND($D24&gt;0,$E24&gt;0,$F24&gt;0,NOT(ISBLANK($L24))),_xlfn.NORM.INV(ABS(VLOOKUP($P$1,VLookups!$A$38:$B$39,2,FALSE)-S$3),$K24,$N24),"")</f>
        <v/>
      </c>
      <c r="T24" s="102" t="str">
        <f>IF(AND($D24&gt;0,$E24&gt;0,$F24&gt;0,NOT(ISBLANK($L24))),_xlfn.NORM.INV(ABS(VLOOKUP($P$1,VLookups!$A$38:$B$39,2,FALSE)-T$3),$K24,$N24),"")</f>
        <v/>
      </c>
      <c r="U24" s="101" t="str">
        <f>IF(AND($D24&gt;0,$E24&gt;0,$F24&gt;0,NOT(ISBLANK($L24))),_xlfn.NORM.INV(ABS(VLOOKUP($P$1,VLookups!$A$38:$B$39,2,FALSE)-U$3),$K24,$N24),"")</f>
        <v/>
      </c>
      <c r="V24" s="102" t="str">
        <f>IF(AND($D24&gt;0,$E24&gt;0,$F24&gt;0,NOT(ISBLANK($L24))),_xlfn.NORM.INV(ABS(VLOOKUP($P$1,VLookups!$A$38:$B$39,2,FALSE)-V$3),$K24,$N24),"")</f>
        <v/>
      </c>
      <c r="W24" s="101" t="str">
        <f>IF(AND($D24&gt;0,$E24&gt;0,$F24&gt;0,NOT(ISBLANK($L24))),_xlfn.NORM.INV(ABS(VLOOKUP($P$1,VLookups!$A$38:$B$39,2,FALSE)-W$3),$K24,$N24),"")</f>
        <v/>
      </c>
      <c r="X24" s="5"/>
      <c r="Y24" s="178" t="str">
        <f t="shared" si="13"/>
        <v/>
      </c>
      <c r="Z24" s="52" t="str">
        <f t="shared" ref="Z24:AS24" si="272">IF(ISNONTEXT($Y24),AA24-$Y24,"")</f>
        <v/>
      </c>
      <c r="AA24" s="52" t="str">
        <f t="shared" si="272"/>
        <v/>
      </c>
      <c r="AB24" s="52" t="str">
        <f t="shared" si="272"/>
        <v/>
      </c>
      <c r="AC24" s="52" t="str">
        <f t="shared" si="272"/>
        <v/>
      </c>
      <c r="AD24" s="52" t="str">
        <f t="shared" si="272"/>
        <v/>
      </c>
      <c r="AE24" s="52" t="str">
        <f t="shared" si="272"/>
        <v/>
      </c>
      <c r="AF24" s="52" t="str">
        <f t="shared" si="272"/>
        <v/>
      </c>
      <c r="AG24" s="52" t="str">
        <f t="shared" si="272"/>
        <v/>
      </c>
      <c r="AH24" s="52" t="str">
        <f t="shared" si="272"/>
        <v/>
      </c>
      <c r="AI24" s="52" t="str">
        <f t="shared" si="272"/>
        <v/>
      </c>
      <c r="AJ24" s="52" t="str">
        <f t="shared" si="272"/>
        <v/>
      </c>
      <c r="AK24" s="52" t="str">
        <f t="shared" si="272"/>
        <v/>
      </c>
      <c r="AL24" s="52" t="str">
        <f t="shared" si="272"/>
        <v/>
      </c>
      <c r="AM24" s="52" t="str">
        <f t="shared" si="272"/>
        <v/>
      </c>
      <c r="AN24" s="52" t="str">
        <f t="shared" si="272"/>
        <v/>
      </c>
      <c r="AO24" s="52" t="str">
        <f t="shared" si="272"/>
        <v/>
      </c>
      <c r="AP24" s="52" t="str">
        <f t="shared" si="272"/>
        <v/>
      </c>
      <c r="AQ24" s="52" t="str">
        <f t="shared" si="272"/>
        <v/>
      </c>
      <c r="AR24" s="52" t="str">
        <f t="shared" si="272"/>
        <v/>
      </c>
      <c r="AS24" s="52" t="str">
        <f t="shared" si="272"/>
        <v/>
      </c>
      <c r="AT24" s="52" t="str">
        <f t="shared" si="15"/>
        <v/>
      </c>
      <c r="AU24" s="52" t="str">
        <f t="shared" ref="AU24:DF24" si="273">IF(ISNONTEXT($Y24),AT24+$Y24,"")</f>
        <v/>
      </c>
      <c r="AV24" s="52" t="str">
        <f t="shared" si="273"/>
        <v/>
      </c>
      <c r="AW24" s="52" t="str">
        <f t="shared" si="273"/>
        <v/>
      </c>
      <c r="AX24" s="52" t="str">
        <f t="shared" si="273"/>
        <v/>
      </c>
      <c r="AY24" s="52" t="str">
        <f t="shared" si="273"/>
        <v/>
      </c>
      <c r="AZ24" s="52" t="str">
        <f t="shared" si="273"/>
        <v/>
      </c>
      <c r="BA24" s="52" t="str">
        <f t="shared" si="273"/>
        <v/>
      </c>
      <c r="BB24" s="52" t="str">
        <f t="shared" si="273"/>
        <v/>
      </c>
      <c r="BC24" s="52" t="str">
        <f t="shared" si="273"/>
        <v/>
      </c>
      <c r="BD24" s="52" t="str">
        <f t="shared" si="273"/>
        <v/>
      </c>
      <c r="BE24" s="52" t="str">
        <f t="shared" si="273"/>
        <v/>
      </c>
      <c r="BF24" s="52" t="str">
        <f t="shared" si="273"/>
        <v/>
      </c>
      <c r="BG24" s="52" t="str">
        <f t="shared" si="273"/>
        <v/>
      </c>
      <c r="BH24" s="52" t="str">
        <f t="shared" si="273"/>
        <v/>
      </c>
      <c r="BI24" s="52" t="str">
        <f t="shared" si="273"/>
        <v/>
      </c>
      <c r="BJ24" s="52" t="str">
        <f t="shared" si="273"/>
        <v/>
      </c>
      <c r="BK24" s="52" t="str">
        <f t="shared" si="273"/>
        <v/>
      </c>
      <c r="BL24" s="52" t="str">
        <f t="shared" si="273"/>
        <v/>
      </c>
      <c r="BM24" s="52" t="str">
        <f t="shared" si="273"/>
        <v/>
      </c>
      <c r="BN24" s="52" t="str">
        <f t="shared" si="273"/>
        <v/>
      </c>
      <c r="BO24" s="52" t="str">
        <f t="shared" si="273"/>
        <v/>
      </c>
      <c r="BP24" s="52" t="str">
        <f t="shared" si="273"/>
        <v/>
      </c>
      <c r="BQ24" s="52" t="str">
        <f t="shared" si="273"/>
        <v/>
      </c>
      <c r="BR24" s="52" t="str">
        <f t="shared" si="273"/>
        <v/>
      </c>
      <c r="BS24" s="52" t="str">
        <f t="shared" si="273"/>
        <v/>
      </c>
      <c r="BT24" s="52" t="str">
        <f t="shared" si="273"/>
        <v/>
      </c>
      <c r="BU24" s="52" t="str">
        <f t="shared" si="273"/>
        <v/>
      </c>
      <c r="BV24" s="52" t="str">
        <f t="shared" si="273"/>
        <v/>
      </c>
      <c r="BW24" s="52" t="str">
        <f t="shared" si="273"/>
        <v/>
      </c>
      <c r="BX24" s="52" t="str">
        <f t="shared" si="273"/>
        <v/>
      </c>
      <c r="BY24" s="52" t="str">
        <f t="shared" si="273"/>
        <v/>
      </c>
      <c r="BZ24" s="52" t="str">
        <f t="shared" si="273"/>
        <v/>
      </c>
      <c r="CA24" s="52" t="str">
        <f t="shared" si="273"/>
        <v/>
      </c>
      <c r="CB24" s="52" t="str">
        <f t="shared" si="273"/>
        <v/>
      </c>
      <c r="CC24" s="52" t="str">
        <f t="shared" si="273"/>
        <v/>
      </c>
      <c r="CD24" s="52" t="str">
        <f t="shared" si="273"/>
        <v/>
      </c>
      <c r="CE24" s="52" t="str">
        <f t="shared" si="273"/>
        <v/>
      </c>
      <c r="CF24" s="52" t="str">
        <f t="shared" si="273"/>
        <v/>
      </c>
      <c r="CG24" s="52" t="str">
        <f t="shared" si="273"/>
        <v/>
      </c>
      <c r="CH24" s="52" t="str">
        <f t="shared" si="273"/>
        <v/>
      </c>
      <c r="CI24" s="52" t="str">
        <f t="shared" si="273"/>
        <v/>
      </c>
      <c r="CJ24" s="52" t="str">
        <f t="shared" si="273"/>
        <v/>
      </c>
      <c r="CK24" s="52" t="str">
        <f t="shared" si="273"/>
        <v/>
      </c>
      <c r="CL24" s="52" t="str">
        <f t="shared" si="273"/>
        <v/>
      </c>
      <c r="CM24" s="52" t="str">
        <f t="shared" si="273"/>
        <v/>
      </c>
      <c r="CN24" s="52" t="str">
        <f t="shared" si="273"/>
        <v/>
      </c>
      <c r="CO24" s="52" t="str">
        <f t="shared" si="273"/>
        <v/>
      </c>
      <c r="CP24" s="52" t="str">
        <f t="shared" si="273"/>
        <v/>
      </c>
      <c r="CQ24" s="52" t="str">
        <f t="shared" si="273"/>
        <v/>
      </c>
      <c r="CR24" s="52" t="str">
        <f t="shared" si="273"/>
        <v/>
      </c>
      <c r="CS24" s="52" t="str">
        <f t="shared" si="273"/>
        <v/>
      </c>
      <c r="CT24" s="52" t="str">
        <f t="shared" si="273"/>
        <v/>
      </c>
      <c r="CU24" s="52" t="str">
        <f t="shared" si="273"/>
        <v/>
      </c>
      <c r="CV24" s="52" t="str">
        <f t="shared" si="273"/>
        <v/>
      </c>
      <c r="CW24" s="52" t="str">
        <f t="shared" si="273"/>
        <v/>
      </c>
      <c r="CX24" s="52" t="str">
        <f t="shared" si="273"/>
        <v/>
      </c>
      <c r="CY24" s="52" t="str">
        <f t="shared" si="273"/>
        <v/>
      </c>
      <c r="CZ24" s="52" t="str">
        <f t="shared" si="273"/>
        <v/>
      </c>
      <c r="DA24" s="52" t="str">
        <f t="shared" si="273"/>
        <v/>
      </c>
      <c r="DB24" s="52" t="str">
        <f t="shared" si="273"/>
        <v/>
      </c>
      <c r="DC24" s="52" t="str">
        <f t="shared" si="273"/>
        <v/>
      </c>
      <c r="DD24" s="52" t="str">
        <f t="shared" si="273"/>
        <v/>
      </c>
      <c r="DE24" s="52" t="str">
        <f t="shared" si="273"/>
        <v/>
      </c>
      <c r="DF24" s="52" t="str">
        <f t="shared" si="273"/>
        <v/>
      </c>
      <c r="DG24" s="52" t="str">
        <f t="shared" ref="DG24:DV24" si="274">IF(ISNONTEXT($Y24),DF24+$Y24,"")</f>
        <v/>
      </c>
      <c r="DH24" s="52" t="str">
        <f t="shared" si="274"/>
        <v/>
      </c>
      <c r="DI24" s="52" t="str">
        <f t="shared" si="274"/>
        <v/>
      </c>
      <c r="DJ24" s="52" t="str">
        <f t="shared" si="274"/>
        <v/>
      </c>
      <c r="DK24" s="52" t="str">
        <f t="shared" si="274"/>
        <v/>
      </c>
      <c r="DL24" s="52" t="str">
        <f t="shared" si="274"/>
        <v/>
      </c>
      <c r="DM24" s="52" t="str">
        <f t="shared" si="274"/>
        <v/>
      </c>
      <c r="DN24" s="52" t="str">
        <f t="shared" si="274"/>
        <v/>
      </c>
      <c r="DO24" s="52" t="str">
        <f t="shared" si="274"/>
        <v/>
      </c>
      <c r="DP24" s="52" t="str">
        <f t="shared" si="274"/>
        <v/>
      </c>
      <c r="DQ24" s="52" t="str">
        <f t="shared" si="274"/>
        <v/>
      </c>
      <c r="DR24" s="52" t="str">
        <f t="shared" si="274"/>
        <v/>
      </c>
      <c r="DS24" s="52" t="str">
        <f t="shared" si="274"/>
        <v/>
      </c>
      <c r="DT24" s="52" t="str">
        <f t="shared" si="274"/>
        <v/>
      </c>
      <c r="DU24" s="52" t="str">
        <f t="shared" si="274"/>
        <v/>
      </c>
      <c r="DV24" s="52" t="str">
        <f t="shared" si="274"/>
        <v/>
      </c>
      <c r="DW24" s="179" t="e">
        <f t="shared" si="135"/>
        <v>#N/A</v>
      </c>
      <c r="DX24" s="179" t="e">
        <f t="shared" si="136"/>
        <v>#N/A</v>
      </c>
      <c r="DY24" s="179" t="e">
        <f t="shared" si="137"/>
        <v>#N/A</v>
      </c>
      <c r="DZ24" s="179" t="e">
        <f t="shared" si="138"/>
        <v>#N/A</v>
      </c>
      <c r="EA24" s="179" t="e">
        <f t="shared" si="139"/>
        <v>#N/A</v>
      </c>
      <c r="EB24" s="179" t="e">
        <f t="shared" si="140"/>
        <v>#N/A</v>
      </c>
      <c r="EC24" s="179" t="e">
        <f t="shared" si="141"/>
        <v>#N/A</v>
      </c>
      <c r="ED24" s="179" t="e">
        <f t="shared" si="142"/>
        <v>#N/A</v>
      </c>
      <c r="EE24" s="179" t="e">
        <f t="shared" si="143"/>
        <v>#N/A</v>
      </c>
      <c r="EF24" s="179" t="e">
        <f t="shared" si="144"/>
        <v>#N/A</v>
      </c>
      <c r="EG24" s="179" t="e">
        <f t="shared" si="145"/>
        <v>#N/A</v>
      </c>
      <c r="EH24" s="179" t="e">
        <f t="shared" si="146"/>
        <v>#N/A</v>
      </c>
      <c r="EI24" s="179" t="e">
        <f t="shared" si="147"/>
        <v>#N/A</v>
      </c>
      <c r="EJ24" s="179" t="e">
        <f t="shared" si="148"/>
        <v>#N/A</v>
      </c>
      <c r="EK24" s="179" t="e">
        <f t="shared" si="149"/>
        <v>#N/A</v>
      </c>
      <c r="EL24" s="179" t="e">
        <f t="shared" si="150"/>
        <v>#N/A</v>
      </c>
      <c r="EM24" s="179" t="e">
        <f t="shared" si="151"/>
        <v>#N/A</v>
      </c>
      <c r="EN24" s="179" t="e">
        <f t="shared" si="152"/>
        <v>#N/A</v>
      </c>
      <c r="EO24" s="179" t="e">
        <f t="shared" si="153"/>
        <v>#N/A</v>
      </c>
      <c r="EP24" s="179" t="e">
        <f t="shared" si="154"/>
        <v>#N/A</v>
      </c>
      <c r="EQ24" s="179" t="e">
        <f t="shared" si="155"/>
        <v>#N/A</v>
      </c>
      <c r="ER24" s="179" t="e">
        <f t="shared" si="156"/>
        <v>#N/A</v>
      </c>
      <c r="ES24" s="179" t="e">
        <f t="shared" si="157"/>
        <v>#N/A</v>
      </c>
      <c r="ET24" s="179" t="e">
        <f t="shared" si="158"/>
        <v>#N/A</v>
      </c>
      <c r="EU24" s="179" t="e">
        <f t="shared" si="159"/>
        <v>#N/A</v>
      </c>
      <c r="EV24" s="179" t="e">
        <f t="shared" si="160"/>
        <v>#N/A</v>
      </c>
      <c r="EW24" s="179" t="e">
        <f t="shared" si="161"/>
        <v>#N/A</v>
      </c>
      <c r="EX24" s="179" t="e">
        <f t="shared" si="162"/>
        <v>#N/A</v>
      </c>
      <c r="EY24" s="179" t="e">
        <f t="shared" si="163"/>
        <v>#N/A</v>
      </c>
      <c r="EZ24" s="179" t="e">
        <f t="shared" si="164"/>
        <v>#N/A</v>
      </c>
      <c r="FA24" s="179" t="e">
        <f t="shared" si="165"/>
        <v>#N/A</v>
      </c>
      <c r="FB24" s="179" t="e">
        <f t="shared" si="166"/>
        <v>#N/A</v>
      </c>
      <c r="FC24" s="179" t="e">
        <f t="shared" si="167"/>
        <v>#N/A</v>
      </c>
      <c r="FD24" s="179" t="e">
        <f t="shared" si="168"/>
        <v>#N/A</v>
      </c>
      <c r="FE24" s="179" t="e">
        <f t="shared" si="169"/>
        <v>#N/A</v>
      </c>
      <c r="FF24" s="179" t="e">
        <f t="shared" si="170"/>
        <v>#N/A</v>
      </c>
      <c r="FG24" s="179" t="e">
        <f t="shared" si="171"/>
        <v>#N/A</v>
      </c>
      <c r="FH24" s="179" t="e">
        <f t="shared" si="172"/>
        <v>#N/A</v>
      </c>
      <c r="FI24" s="179" t="e">
        <f t="shared" si="173"/>
        <v>#N/A</v>
      </c>
      <c r="FJ24" s="179" t="e">
        <f t="shared" si="174"/>
        <v>#N/A</v>
      </c>
      <c r="FK24" s="179" t="e">
        <f t="shared" si="175"/>
        <v>#N/A</v>
      </c>
      <c r="FL24" s="179" t="e">
        <f t="shared" si="176"/>
        <v>#N/A</v>
      </c>
      <c r="FM24" s="179" t="e">
        <f t="shared" si="177"/>
        <v>#N/A</v>
      </c>
      <c r="FN24" s="179" t="e">
        <f t="shared" si="178"/>
        <v>#N/A</v>
      </c>
      <c r="FO24" s="179" t="e">
        <f t="shared" si="179"/>
        <v>#N/A</v>
      </c>
      <c r="FP24" s="179" t="e">
        <f t="shared" si="180"/>
        <v>#N/A</v>
      </c>
      <c r="FQ24" s="179" t="e">
        <f t="shared" si="181"/>
        <v>#N/A</v>
      </c>
      <c r="FR24" s="179" t="e">
        <f t="shared" si="182"/>
        <v>#N/A</v>
      </c>
      <c r="FS24" s="179" t="e">
        <f t="shared" si="183"/>
        <v>#N/A</v>
      </c>
      <c r="FT24" s="179" t="e">
        <f t="shared" si="184"/>
        <v>#N/A</v>
      </c>
      <c r="FU24" s="179" t="e">
        <f t="shared" si="185"/>
        <v>#N/A</v>
      </c>
      <c r="FV24" s="179" t="e">
        <f t="shared" si="186"/>
        <v>#N/A</v>
      </c>
      <c r="FW24" s="179" t="e">
        <f t="shared" si="187"/>
        <v>#N/A</v>
      </c>
      <c r="FX24" s="179" t="e">
        <f t="shared" si="188"/>
        <v>#N/A</v>
      </c>
      <c r="FY24" s="179" t="e">
        <f t="shared" si="189"/>
        <v>#N/A</v>
      </c>
      <c r="FZ24" s="179" t="e">
        <f t="shared" si="190"/>
        <v>#N/A</v>
      </c>
      <c r="GA24" s="179" t="e">
        <f t="shared" si="191"/>
        <v>#N/A</v>
      </c>
      <c r="GB24" s="179" t="e">
        <f t="shared" si="192"/>
        <v>#N/A</v>
      </c>
      <c r="GC24" s="179" t="e">
        <f t="shared" si="193"/>
        <v>#N/A</v>
      </c>
      <c r="GD24" s="179" t="e">
        <f t="shared" si="194"/>
        <v>#N/A</v>
      </c>
      <c r="GE24" s="179" t="e">
        <f t="shared" si="195"/>
        <v>#N/A</v>
      </c>
      <c r="GF24" s="179" t="e">
        <f t="shared" si="196"/>
        <v>#N/A</v>
      </c>
      <c r="GG24" s="179" t="e">
        <f t="shared" si="197"/>
        <v>#N/A</v>
      </c>
      <c r="GH24" s="179" t="e">
        <f t="shared" si="198"/>
        <v>#N/A</v>
      </c>
      <c r="GI24" s="179" t="e">
        <f t="shared" si="199"/>
        <v>#N/A</v>
      </c>
      <c r="GJ24" s="179" t="e">
        <f t="shared" si="200"/>
        <v>#N/A</v>
      </c>
      <c r="GK24" s="179" t="e">
        <f t="shared" si="201"/>
        <v>#N/A</v>
      </c>
      <c r="GL24" s="179" t="e">
        <f t="shared" si="202"/>
        <v>#N/A</v>
      </c>
      <c r="GM24" s="179" t="e">
        <f t="shared" si="203"/>
        <v>#N/A</v>
      </c>
      <c r="GN24" s="179" t="e">
        <f t="shared" si="204"/>
        <v>#N/A</v>
      </c>
      <c r="GO24" s="179" t="e">
        <f t="shared" si="205"/>
        <v>#N/A</v>
      </c>
      <c r="GP24" s="179" t="e">
        <f t="shared" si="206"/>
        <v>#N/A</v>
      </c>
      <c r="GQ24" s="179" t="e">
        <f t="shared" si="207"/>
        <v>#N/A</v>
      </c>
      <c r="GR24" s="179" t="e">
        <f t="shared" si="208"/>
        <v>#N/A</v>
      </c>
      <c r="GS24" s="179" t="e">
        <f t="shared" si="209"/>
        <v>#N/A</v>
      </c>
      <c r="GT24" s="179" t="e">
        <f t="shared" si="210"/>
        <v>#N/A</v>
      </c>
      <c r="GU24" s="179" t="e">
        <f t="shared" si="211"/>
        <v>#N/A</v>
      </c>
      <c r="GV24" s="179" t="e">
        <f t="shared" si="212"/>
        <v>#N/A</v>
      </c>
      <c r="GW24" s="179" t="e">
        <f t="shared" si="213"/>
        <v>#N/A</v>
      </c>
      <c r="GX24" s="179" t="e">
        <f t="shared" si="214"/>
        <v>#N/A</v>
      </c>
      <c r="GY24" s="179" t="e">
        <f t="shared" si="215"/>
        <v>#N/A</v>
      </c>
      <c r="GZ24" s="179" t="e">
        <f t="shared" si="216"/>
        <v>#N/A</v>
      </c>
      <c r="HA24" s="179" t="e">
        <f t="shared" si="217"/>
        <v>#N/A</v>
      </c>
      <c r="HB24" s="179" t="e">
        <f t="shared" si="218"/>
        <v>#N/A</v>
      </c>
      <c r="HC24" s="179" t="e">
        <f t="shared" si="219"/>
        <v>#N/A</v>
      </c>
      <c r="HD24" s="179" t="e">
        <f t="shared" si="220"/>
        <v>#N/A</v>
      </c>
      <c r="HE24" s="179" t="e">
        <f t="shared" si="221"/>
        <v>#N/A</v>
      </c>
      <c r="HF24" s="179" t="e">
        <f t="shared" si="222"/>
        <v>#N/A</v>
      </c>
      <c r="HG24" s="179" t="e">
        <f t="shared" si="223"/>
        <v>#N/A</v>
      </c>
      <c r="HH24" s="179" t="e">
        <f t="shared" si="224"/>
        <v>#N/A</v>
      </c>
      <c r="HI24" s="179" t="e">
        <f t="shared" si="225"/>
        <v>#N/A</v>
      </c>
      <c r="HJ24" s="179" t="e">
        <f t="shared" si="226"/>
        <v>#N/A</v>
      </c>
      <c r="HK24" s="179" t="e">
        <f t="shared" si="227"/>
        <v>#N/A</v>
      </c>
      <c r="HL24" s="179" t="e">
        <f t="shared" si="228"/>
        <v>#N/A</v>
      </c>
      <c r="HM24" s="179" t="e">
        <f t="shared" si="229"/>
        <v>#N/A</v>
      </c>
      <c r="HN24" s="179" t="e">
        <f t="shared" si="230"/>
        <v>#N/A</v>
      </c>
      <c r="HO24" s="179" t="e">
        <f t="shared" si="231"/>
        <v>#N/A</v>
      </c>
      <c r="HP24" s="179" t="e">
        <f t="shared" si="232"/>
        <v>#N/A</v>
      </c>
      <c r="HQ24" s="179" t="e">
        <f t="shared" si="233"/>
        <v>#N/A</v>
      </c>
      <c r="HR24" s="179" t="e">
        <f t="shared" si="234"/>
        <v>#N/A</v>
      </c>
      <c r="HS24" s="179" t="e">
        <f t="shared" si="235"/>
        <v>#N/A</v>
      </c>
    </row>
    <row r="25" spans="1:227" hidden="1" x14ac:dyDescent="0.25">
      <c r="A25" s="4">
        <v>22</v>
      </c>
      <c r="B25" s="118"/>
      <c r="C25" s="126"/>
      <c r="D25" s="131" t="str">
        <f t="shared" si="10"/>
        <v/>
      </c>
      <c r="E25" s="103"/>
      <c r="F25" s="131" t="str">
        <f t="shared" si="11"/>
        <v/>
      </c>
      <c r="G25" s="126"/>
      <c r="H25" s="119"/>
      <c r="I25" s="38" t="str">
        <f t="shared" si="0"/>
        <v/>
      </c>
      <c r="J25" s="38" t="str">
        <f t="shared" si="1"/>
        <v/>
      </c>
      <c r="K25" s="81" t="str">
        <f t="shared" si="12"/>
        <v/>
      </c>
      <c r="L25" s="24"/>
      <c r="M25" s="61"/>
      <c r="N25" s="82" t="str">
        <f>IF(AND(D25&gt;0,E25&gt;0,F25&gt;0,NOT(ISBLANK(L25))),(F25-D25)*VLOOKUP(L25,VLookups!$A$2:$B$8,2,FALSE),"")</f>
        <v/>
      </c>
      <c r="O25" s="83" t="str">
        <f t="shared" si="2"/>
        <v/>
      </c>
      <c r="P25" s="103"/>
      <c r="Q25" s="34" t="str">
        <f>IF(AND(P25&gt;0,E25&gt;0,N25&gt;0,NOT(ISBLANK(L25))),ABS(VLOOKUP($P$1,VLookups!$A$38:$B$39,2,FALSE)-_xlfn.NORM.DIST(P25,K25,N25,TRUE)),"")</f>
        <v/>
      </c>
      <c r="R25" s="102" t="str">
        <f>IF(AND($D25&gt;0,$E25&gt;0,$F25&gt;0,NOT(ISBLANK($L25))),_xlfn.NORM.INV(ABS(VLOOKUP($P$1,VLookups!$A$38:$B$39,2,FALSE)-R$3),$K25,$N25),"")</f>
        <v/>
      </c>
      <c r="S25" s="101" t="str">
        <f>IF(AND($D25&gt;0,$E25&gt;0,$F25&gt;0,NOT(ISBLANK($L25))),_xlfn.NORM.INV(ABS(VLOOKUP($P$1,VLookups!$A$38:$B$39,2,FALSE)-S$3),$K25,$N25),"")</f>
        <v/>
      </c>
      <c r="T25" s="102" t="str">
        <f>IF(AND($D25&gt;0,$E25&gt;0,$F25&gt;0,NOT(ISBLANK($L25))),_xlfn.NORM.INV(ABS(VLOOKUP($P$1,VLookups!$A$38:$B$39,2,FALSE)-T$3),$K25,$N25),"")</f>
        <v/>
      </c>
      <c r="U25" s="101" t="str">
        <f>IF(AND($D25&gt;0,$E25&gt;0,$F25&gt;0,NOT(ISBLANK($L25))),_xlfn.NORM.INV(ABS(VLOOKUP($P$1,VLookups!$A$38:$B$39,2,FALSE)-U$3),$K25,$N25),"")</f>
        <v/>
      </c>
      <c r="V25" s="102" t="str">
        <f>IF(AND($D25&gt;0,$E25&gt;0,$F25&gt;0,NOT(ISBLANK($L25))),_xlfn.NORM.INV(ABS(VLOOKUP($P$1,VLookups!$A$38:$B$39,2,FALSE)-V$3),$K25,$N25),"")</f>
        <v/>
      </c>
      <c r="W25" s="101" t="str">
        <f>IF(AND($D25&gt;0,$E25&gt;0,$F25&gt;0,NOT(ISBLANK($L25))),_xlfn.NORM.INV(ABS(VLOOKUP($P$1,VLookups!$A$38:$B$39,2,FALSE)-W$3),$K25,$N25),"")</f>
        <v/>
      </c>
      <c r="X25" s="5"/>
      <c r="Y25" s="178" t="str">
        <f t="shared" si="13"/>
        <v/>
      </c>
      <c r="Z25" s="52" t="str">
        <f t="shared" ref="Z25:AS25" si="275">IF(ISNONTEXT($Y25),AA25-$Y25,"")</f>
        <v/>
      </c>
      <c r="AA25" s="52" t="str">
        <f t="shared" si="275"/>
        <v/>
      </c>
      <c r="AB25" s="52" t="str">
        <f t="shared" si="275"/>
        <v/>
      </c>
      <c r="AC25" s="52" t="str">
        <f t="shared" si="275"/>
        <v/>
      </c>
      <c r="AD25" s="52" t="str">
        <f t="shared" si="275"/>
        <v/>
      </c>
      <c r="AE25" s="52" t="str">
        <f t="shared" si="275"/>
        <v/>
      </c>
      <c r="AF25" s="52" t="str">
        <f t="shared" si="275"/>
        <v/>
      </c>
      <c r="AG25" s="52" t="str">
        <f t="shared" si="275"/>
        <v/>
      </c>
      <c r="AH25" s="52" t="str">
        <f t="shared" si="275"/>
        <v/>
      </c>
      <c r="AI25" s="52" t="str">
        <f t="shared" si="275"/>
        <v/>
      </c>
      <c r="AJ25" s="52" t="str">
        <f t="shared" si="275"/>
        <v/>
      </c>
      <c r="AK25" s="52" t="str">
        <f t="shared" si="275"/>
        <v/>
      </c>
      <c r="AL25" s="52" t="str">
        <f t="shared" si="275"/>
        <v/>
      </c>
      <c r="AM25" s="52" t="str">
        <f t="shared" si="275"/>
        <v/>
      </c>
      <c r="AN25" s="52" t="str">
        <f t="shared" si="275"/>
        <v/>
      </c>
      <c r="AO25" s="52" t="str">
        <f t="shared" si="275"/>
        <v/>
      </c>
      <c r="AP25" s="52" t="str">
        <f t="shared" si="275"/>
        <v/>
      </c>
      <c r="AQ25" s="52" t="str">
        <f t="shared" si="275"/>
        <v/>
      </c>
      <c r="AR25" s="52" t="str">
        <f t="shared" si="275"/>
        <v/>
      </c>
      <c r="AS25" s="52" t="str">
        <f t="shared" si="275"/>
        <v/>
      </c>
      <c r="AT25" s="52" t="str">
        <f t="shared" si="15"/>
        <v/>
      </c>
      <c r="AU25" s="52" t="str">
        <f t="shared" ref="AU25:DF25" si="276">IF(ISNONTEXT($Y25),AT25+$Y25,"")</f>
        <v/>
      </c>
      <c r="AV25" s="52" t="str">
        <f t="shared" si="276"/>
        <v/>
      </c>
      <c r="AW25" s="52" t="str">
        <f t="shared" si="276"/>
        <v/>
      </c>
      <c r="AX25" s="52" t="str">
        <f t="shared" si="276"/>
        <v/>
      </c>
      <c r="AY25" s="52" t="str">
        <f t="shared" si="276"/>
        <v/>
      </c>
      <c r="AZ25" s="52" t="str">
        <f t="shared" si="276"/>
        <v/>
      </c>
      <c r="BA25" s="52" t="str">
        <f t="shared" si="276"/>
        <v/>
      </c>
      <c r="BB25" s="52" t="str">
        <f t="shared" si="276"/>
        <v/>
      </c>
      <c r="BC25" s="52" t="str">
        <f t="shared" si="276"/>
        <v/>
      </c>
      <c r="BD25" s="52" t="str">
        <f t="shared" si="276"/>
        <v/>
      </c>
      <c r="BE25" s="52" t="str">
        <f t="shared" si="276"/>
        <v/>
      </c>
      <c r="BF25" s="52" t="str">
        <f t="shared" si="276"/>
        <v/>
      </c>
      <c r="BG25" s="52" t="str">
        <f t="shared" si="276"/>
        <v/>
      </c>
      <c r="BH25" s="52" t="str">
        <f t="shared" si="276"/>
        <v/>
      </c>
      <c r="BI25" s="52" t="str">
        <f t="shared" si="276"/>
        <v/>
      </c>
      <c r="BJ25" s="52" t="str">
        <f t="shared" si="276"/>
        <v/>
      </c>
      <c r="BK25" s="52" t="str">
        <f t="shared" si="276"/>
        <v/>
      </c>
      <c r="BL25" s="52" t="str">
        <f t="shared" si="276"/>
        <v/>
      </c>
      <c r="BM25" s="52" t="str">
        <f t="shared" si="276"/>
        <v/>
      </c>
      <c r="BN25" s="52" t="str">
        <f t="shared" si="276"/>
        <v/>
      </c>
      <c r="BO25" s="52" t="str">
        <f t="shared" si="276"/>
        <v/>
      </c>
      <c r="BP25" s="52" t="str">
        <f t="shared" si="276"/>
        <v/>
      </c>
      <c r="BQ25" s="52" t="str">
        <f t="shared" si="276"/>
        <v/>
      </c>
      <c r="BR25" s="52" t="str">
        <f t="shared" si="276"/>
        <v/>
      </c>
      <c r="BS25" s="52" t="str">
        <f t="shared" si="276"/>
        <v/>
      </c>
      <c r="BT25" s="52" t="str">
        <f t="shared" si="276"/>
        <v/>
      </c>
      <c r="BU25" s="52" t="str">
        <f t="shared" si="276"/>
        <v/>
      </c>
      <c r="BV25" s="52" t="str">
        <f t="shared" si="276"/>
        <v/>
      </c>
      <c r="BW25" s="52" t="str">
        <f t="shared" si="276"/>
        <v/>
      </c>
      <c r="BX25" s="52" t="str">
        <f t="shared" si="276"/>
        <v/>
      </c>
      <c r="BY25" s="52" t="str">
        <f t="shared" si="276"/>
        <v/>
      </c>
      <c r="BZ25" s="52" t="str">
        <f t="shared" si="276"/>
        <v/>
      </c>
      <c r="CA25" s="52" t="str">
        <f t="shared" si="276"/>
        <v/>
      </c>
      <c r="CB25" s="52" t="str">
        <f t="shared" si="276"/>
        <v/>
      </c>
      <c r="CC25" s="52" t="str">
        <f t="shared" si="276"/>
        <v/>
      </c>
      <c r="CD25" s="52" t="str">
        <f t="shared" si="276"/>
        <v/>
      </c>
      <c r="CE25" s="52" t="str">
        <f t="shared" si="276"/>
        <v/>
      </c>
      <c r="CF25" s="52" t="str">
        <f t="shared" si="276"/>
        <v/>
      </c>
      <c r="CG25" s="52" t="str">
        <f t="shared" si="276"/>
        <v/>
      </c>
      <c r="CH25" s="52" t="str">
        <f t="shared" si="276"/>
        <v/>
      </c>
      <c r="CI25" s="52" t="str">
        <f t="shared" si="276"/>
        <v/>
      </c>
      <c r="CJ25" s="52" t="str">
        <f t="shared" si="276"/>
        <v/>
      </c>
      <c r="CK25" s="52" t="str">
        <f t="shared" si="276"/>
        <v/>
      </c>
      <c r="CL25" s="52" t="str">
        <f t="shared" si="276"/>
        <v/>
      </c>
      <c r="CM25" s="52" t="str">
        <f t="shared" si="276"/>
        <v/>
      </c>
      <c r="CN25" s="52" t="str">
        <f t="shared" si="276"/>
        <v/>
      </c>
      <c r="CO25" s="52" t="str">
        <f t="shared" si="276"/>
        <v/>
      </c>
      <c r="CP25" s="52" t="str">
        <f t="shared" si="276"/>
        <v/>
      </c>
      <c r="CQ25" s="52" t="str">
        <f t="shared" si="276"/>
        <v/>
      </c>
      <c r="CR25" s="52" t="str">
        <f t="shared" si="276"/>
        <v/>
      </c>
      <c r="CS25" s="52" t="str">
        <f t="shared" si="276"/>
        <v/>
      </c>
      <c r="CT25" s="52" t="str">
        <f t="shared" si="276"/>
        <v/>
      </c>
      <c r="CU25" s="52" t="str">
        <f t="shared" si="276"/>
        <v/>
      </c>
      <c r="CV25" s="52" t="str">
        <f t="shared" si="276"/>
        <v/>
      </c>
      <c r="CW25" s="52" t="str">
        <f t="shared" si="276"/>
        <v/>
      </c>
      <c r="CX25" s="52" t="str">
        <f t="shared" si="276"/>
        <v/>
      </c>
      <c r="CY25" s="52" t="str">
        <f t="shared" si="276"/>
        <v/>
      </c>
      <c r="CZ25" s="52" t="str">
        <f t="shared" si="276"/>
        <v/>
      </c>
      <c r="DA25" s="52" t="str">
        <f t="shared" si="276"/>
        <v/>
      </c>
      <c r="DB25" s="52" t="str">
        <f t="shared" si="276"/>
        <v/>
      </c>
      <c r="DC25" s="52" t="str">
        <f t="shared" si="276"/>
        <v/>
      </c>
      <c r="DD25" s="52" t="str">
        <f t="shared" si="276"/>
        <v/>
      </c>
      <c r="DE25" s="52" t="str">
        <f t="shared" si="276"/>
        <v/>
      </c>
      <c r="DF25" s="52" t="str">
        <f t="shared" si="276"/>
        <v/>
      </c>
      <c r="DG25" s="52" t="str">
        <f t="shared" ref="DG25:DV25" si="277">IF(ISNONTEXT($Y25),DF25+$Y25,"")</f>
        <v/>
      </c>
      <c r="DH25" s="52" t="str">
        <f t="shared" si="277"/>
        <v/>
      </c>
      <c r="DI25" s="52" t="str">
        <f t="shared" si="277"/>
        <v/>
      </c>
      <c r="DJ25" s="52" t="str">
        <f t="shared" si="277"/>
        <v/>
      </c>
      <c r="DK25" s="52" t="str">
        <f t="shared" si="277"/>
        <v/>
      </c>
      <c r="DL25" s="52" t="str">
        <f t="shared" si="277"/>
        <v/>
      </c>
      <c r="DM25" s="52" t="str">
        <f t="shared" si="277"/>
        <v/>
      </c>
      <c r="DN25" s="52" t="str">
        <f t="shared" si="277"/>
        <v/>
      </c>
      <c r="DO25" s="52" t="str">
        <f t="shared" si="277"/>
        <v/>
      </c>
      <c r="DP25" s="52" t="str">
        <f t="shared" si="277"/>
        <v/>
      </c>
      <c r="DQ25" s="52" t="str">
        <f t="shared" si="277"/>
        <v/>
      </c>
      <c r="DR25" s="52" t="str">
        <f t="shared" si="277"/>
        <v/>
      </c>
      <c r="DS25" s="52" t="str">
        <f t="shared" si="277"/>
        <v/>
      </c>
      <c r="DT25" s="52" t="str">
        <f t="shared" si="277"/>
        <v/>
      </c>
      <c r="DU25" s="52" t="str">
        <f t="shared" si="277"/>
        <v/>
      </c>
      <c r="DV25" s="52" t="str">
        <f t="shared" si="277"/>
        <v/>
      </c>
      <c r="DW25" s="179" t="e">
        <f t="shared" si="135"/>
        <v>#N/A</v>
      </c>
      <c r="DX25" s="179" t="e">
        <f t="shared" si="136"/>
        <v>#N/A</v>
      </c>
      <c r="DY25" s="179" t="e">
        <f t="shared" si="137"/>
        <v>#N/A</v>
      </c>
      <c r="DZ25" s="179" t="e">
        <f t="shared" si="138"/>
        <v>#N/A</v>
      </c>
      <c r="EA25" s="179" t="e">
        <f t="shared" si="139"/>
        <v>#N/A</v>
      </c>
      <c r="EB25" s="179" t="e">
        <f t="shared" si="140"/>
        <v>#N/A</v>
      </c>
      <c r="EC25" s="179" t="e">
        <f t="shared" si="141"/>
        <v>#N/A</v>
      </c>
      <c r="ED25" s="179" t="e">
        <f t="shared" si="142"/>
        <v>#N/A</v>
      </c>
      <c r="EE25" s="179" t="e">
        <f t="shared" si="143"/>
        <v>#N/A</v>
      </c>
      <c r="EF25" s="179" t="e">
        <f t="shared" si="144"/>
        <v>#N/A</v>
      </c>
      <c r="EG25" s="179" t="e">
        <f t="shared" si="145"/>
        <v>#N/A</v>
      </c>
      <c r="EH25" s="179" t="e">
        <f t="shared" si="146"/>
        <v>#N/A</v>
      </c>
      <c r="EI25" s="179" t="e">
        <f t="shared" si="147"/>
        <v>#N/A</v>
      </c>
      <c r="EJ25" s="179" t="e">
        <f t="shared" si="148"/>
        <v>#N/A</v>
      </c>
      <c r="EK25" s="179" t="e">
        <f t="shared" si="149"/>
        <v>#N/A</v>
      </c>
      <c r="EL25" s="179" t="e">
        <f t="shared" si="150"/>
        <v>#N/A</v>
      </c>
      <c r="EM25" s="179" t="e">
        <f t="shared" si="151"/>
        <v>#N/A</v>
      </c>
      <c r="EN25" s="179" t="e">
        <f t="shared" si="152"/>
        <v>#N/A</v>
      </c>
      <c r="EO25" s="179" t="e">
        <f t="shared" si="153"/>
        <v>#N/A</v>
      </c>
      <c r="EP25" s="179" t="e">
        <f t="shared" si="154"/>
        <v>#N/A</v>
      </c>
      <c r="EQ25" s="179" t="e">
        <f t="shared" si="155"/>
        <v>#N/A</v>
      </c>
      <c r="ER25" s="179" t="e">
        <f t="shared" si="156"/>
        <v>#N/A</v>
      </c>
      <c r="ES25" s="179" t="e">
        <f t="shared" si="157"/>
        <v>#N/A</v>
      </c>
      <c r="ET25" s="179" t="e">
        <f t="shared" si="158"/>
        <v>#N/A</v>
      </c>
      <c r="EU25" s="179" t="e">
        <f t="shared" si="159"/>
        <v>#N/A</v>
      </c>
      <c r="EV25" s="179" t="e">
        <f t="shared" si="160"/>
        <v>#N/A</v>
      </c>
      <c r="EW25" s="179" t="e">
        <f t="shared" si="161"/>
        <v>#N/A</v>
      </c>
      <c r="EX25" s="179" t="e">
        <f t="shared" si="162"/>
        <v>#N/A</v>
      </c>
      <c r="EY25" s="179" t="e">
        <f t="shared" si="163"/>
        <v>#N/A</v>
      </c>
      <c r="EZ25" s="179" t="e">
        <f t="shared" si="164"/>
        <v>#N/A</v>
      </c>
      <c r="FA25" s="179" t="e">
        <f t="shared" si="165"/>
        <v>#N/A</v>
      </c>
      <c r="FB25" s="179" t="e">
        <f t="shared" si="166"/>
        <v>#N/A</v>
      </c>
      <c r="FC25" s="179" t="e">
        <f t="shared" si="167"/>
        <v>#N/A</v>
      </c>
      <c r="FD25" s="179" t="e">
        <f t="shared" si="168"/>
        <v>#N/A</v>
      </c>
      <c r="FE25" s="179" t="e">
        <f t="shared" si="169"/>
        <v>#N/A</v>
      </c>
      <c r="FF25" s="179" t="e">
        <f t="shared" si="170"/>
        <v>#N/A</v>
      </c>
      <c r="FG25" s="179" t="e">
        <f t="shared" si="171"/>
        <v>#N/A</v>
      </c>
      <c r="FH25" s="179" t="e">
        <f t="shared" si="172"/>
        <v>#N/A</v>
      </c>
      <c r="FI25" s="179" t="e">
        <f t="shared" si="173"/>
        <v>#N/A</v>
      </c>
      <c r="FJ25" s="179" t="e">
        <f t="shared" si="174"/>
        <v>#N/A</v>
      </c>
      <c r="FK25" s="179" t="e">
        <f t="shared" si="175"/>
        <v>#N/A</v>
      </c>
      <c r="FL25" s="179" t="e">
        <f t="shared" si="176"/>
        <v>#N/A</v>
      </c>
      <c r="FM25" s="179" t="e">
        <f t="shared" si="177"/>
        <v>#N/A</v>
      </c>
      <c r="FN25" s="179" t="e">
        <f t="shared" si="178"/>
        <v>#N/A</v>
      </c>
      <c r="FO25" s="179" t="e">
        <f t="shared" si="179"/>
        <v>#N/A</v>
      </c>
      <c r="FP25" s="179" t="e">
        <f t="shared" si="180"/>
        <v>#N/A</v>
      </c>
      <c r="FQ25" s="179" t="e">
        <f t="shared" si="181"/>
        <v>#N/A</v>
      </c>
      <c r="FR25" s="179" t="e">
        <f t="shared" si="182"/>
        <v>#N/A</v>
      </c>
      <c r="FS25" s="179" t="e">
        <f t="shared" si="183"/>
        <v>#N/A</v>
      </c>
      <c r="FT25" s="179" t="e">
        <f t="shared" si="184"/>
        <v>#N/A</v>
      </c>
      <c r="FU25" s="179" t="e">
        <f t="shared" si="185"/>
        <v>#N/A</v>
      </c>
      <c r="FV25" s="179" t="e">
        <f t="shared" si="186"/>
        <v>#N/A</v>
      </c>
      <c r="FW25" s="179" t="e">
        <f t="shared" si="187"/>
        <v>#N/A</v>
      </c>
      <c r="FX25" s="179" t="e">
        <f t="shared" si="188"/>
        <v>#N/A</v>
      </c>
      <c r="FY25" s="179" t="e">
        <f t="shared" si="189"/>
        <v>#N/A</v>
      </c>
      <c r="FZ25" s="179" t="e">
        <f t="shared" si="190"/>
        <v>#N/A</v>
      </c>
      <c r="GA25" s="179" t="e">
        <f t="shared" si="191"/>
        <v>#N/A</v>
      </c>
      <c r="GB25" s="179" t="e">
        <f t="shared" si="192"/>
        <v>#N/A</v>
      </c>
      <c r="GC25" s="179" t="e">
        <f t="shared" si="193"/>
        <v>#N/A</v>
      </c>
      <c r="GD25" s="179" t="e">
        <f t="shared" si="194"/>
        <v>#N/A</v>
      </c>
      <c r="GE25" s="179" t="e">
        <f t="shared" si="195"/>
        <v>#N/A</v>
      </c>
      <c r="GF25" s="179" t="e">
        <f t="shared" si="196"/>
        <v>#N/A</v>
      </c>
      <c r="GG25" s="179" t="e">
        <f t="shared" si="197"/>
        <v>#N/A</v>
      </c>
      <c r="GH25" s="179" t="e">
        <f t="shared" si="198"/>
        <v>#N/A</v>
      </c>
      <c r="GI25" s="179" t="e">
        <f t="shared" si="199"/>
        <v>#N/A</v>
      </c>
      <c r="GJ25" s="179" t="e">
        <f t="shared" si="200"/>
        <v>#N/A</v>
      </c>
      <c r="GK25" s="179" t="e">
        <f t="shared" si="201"/>
        <v>#N/A</v>
      </c>
      <c r="GL25" s="179" t="e">
        <f t="shared" si="202"/>
        <v>#N/A</v>
      </c>
      <c r="GM25" s="179" t="e">
        <f t="shared" si="203"/>
        <v>#N/A</v>
      </c>
      <c r="GN25" s="179" t="e">
        <f t="shared" si="204"/>
        <v>#N/A</v>
      </c>
      <c r="GO25" s="179" t="e">
        <f t="shared" si="205"/>
        <v>#N/A</v>
      </c>
      <c r="GP25" s="179" t="e">
        <f t="shared" si="206"/>
        <v>#N/A</v>
      </c>
      <c r="GQ25" s="179" t="e">
        <f t="shared" si="207"/>
        <v>#N/A</v>
      </c>
      <c r="GR25" s="179" t="e">
        <f t="shared" si="208"/>
        <v>#N/A</v>
      </c>
      <c r="GS25" s="179" t="e">
        <f t="shared" si="209"/>
        <v>#N/A</v>
      </c>
      <c r="GT25" s="179" t="e">
        <f t="shared" si="210"/>
        <v>#N/A</v>
      </c>
      <c r="GU25" s="179" t="e">
        <f t="shared" si="211"/>
        <v>#N/A</v>
      </c>
      <c r="GV25" s="179" t="e">
        <f t="shared" si="212"/>
        <v>#N/A</v>
      </c>
      <c r="GW25" s="179" t="e">
        <f t="shared" si="213"/>
        <v>#N/A</v>
      </c>
      <c r="GX25" s="179" t="e">
        <f t="shared" si="214"/>
        <v>#N/A</v>
      </c>
      <c r="GY25" s="179" t="e">
        <f t="shared" si="215"/>
        <v>#N/A</v>
      </c>
      <c r="GZ25" s="179" t="e">
        <f t="shared" si="216"/>
        <v>#N/A</v>
      </c>
      <c r="HA25" s="179" t="e">
        <f t="shared" si="217"/>
        <v>#N/A</v>
      </c>
      <c r="HB25" s="179" t="e">
        <f t="shared" si="218"/>
        <v>#N/A</v>
      </c>
      <c r="HC25" s="179" t="e">
        <f t="shared" si="219"/>
        <v>#N/A</v>
      </c>
      <c r="HD25" s="179" t="e">
        <f t="shared" si="220"/>
        <v>#N/A</v>
      </c>
      <c r="HE25" s="179" t="e">
        <f t="shared" si="221"/>
        <v>#N/A</v>
      </c>
      <c r="HF25" s="179" t="e">
        <f t="shared" si="222"/>
        <v>#N/A</v>
      </c>
      <c r="HG25" s="179" t="e">
        <f t="shared" si="223"/>
        <v>#N/A</v>
      </c>
      <c r="HH25" s="179" t="e">
        <f t="shared" si="224"/>
        <v>#N/A</v>
      </c>
      <c r="HI25" s="179" t="e">
        <f t="shared" si="225"/>
        <v>#N/A</v>
      </c>
      <c r="HJ25" s="179" t="e">
        <f t="shared" si="226"/>
        <v>#N/A</v>
      </c>
      <c r="HK25" s="179" t="e">
        <f t="shared" si="227"/>
        <v>#N/A</v>
      </c>
      <c r="HL25" s="179" t="e">
        <f t="shared" si="228"/>
        <v>#N/A</v>
      </c>
      <c r="HM25" s="179" t="e">
        <f t="shared" si="229"/>
        <v>#N/A</v>
      </c>
      <c r="HN25" s="179" t="e">
        <f t="shared" si="230"/>
        <v>#N/A</v>
      </c>
      <c r="HO25" s="179" t="e">
        <f t="shared" si="231"/>
        <v>#N/A</v>
      </c>
      <c r="HP25" s="179" t="e">
        <f t="shared" si="232"/>
        <v>#N/A</v>
      </c>
      <c r="HQ25" s="179" t="e">
        <f t="shared" si="233"/>
        <v>#N/A</v>
      </c>
      <c r="HR25" s="179" t="e">
        <f t="shared" si="234"/>
        <v>#N/A</v>
      </c>
      <c r="HS25" s="179" t="e">
        <f t="shared" si="235"/>
        <v>#N/A</v>
      </c>
    </row>
    <row r="26" spans="1:227" hidden="1" x14ac:dyDescent="0.25">
      <c r="A26" s="4">
        <v>23</v>
      </c>
      <c r="B26" s="118"/>
      <c r="C26" s="126"/>
      <c r="D26" s="131" t="str">
        <f t="shared" si="10"/>
        <v/>
      </c>
      <c r="E26" s="103"/>
      <c r="F26" s="131" t="str">
        <f t="shared" si="11"/>
        <v/>
      </c>
      <c r="G26" s="126"/>
      <c r="H26" s="119"/>
      <c r="I26" s="38" t="str">
        <f t="shared" si="0"/>
        <v/>
      </c>
      <c r="J26" s="38" t="str">
        <f t="shared" si="1"/>
        <v/>
      </c>
      <c r="K26" s="81" t="str">
        <f t="shared" si="12"/>
        <v/>
      </c>
      <c r="L26" s="24"/>
      <c r="M26" s="61"/>
      <c r="N26" s="82" t="str">
        <f>IF(AND(D26&gt;0,E26&gt;0,F26&gt;0,NOT(ISBLANK(L26))),(F26-D26)*VLOOKUP(L26,VLookups!$A$2:$B$8,2,FALSE),"")</f>
        <v/>
      </c>
      <c r="O26" s="83" t="str">
        <f t="shared" si="2"/>
        <v/>
      </c>
      <c r="P26" s="103"/>
      <c r="Q26" s="34" t="str">
        <f>IF(AND(P26&gt;0,E26&gt;0,N26&gt;0,NOT(ISBLANK(L26))),ABS(VLOOKUP($P$1,VLookups!$A$38:$B$39,2,FALSE)-_xlfn.NORM.DIST(P26,K26,N26,TRUE)),"")</f>
        <v/>
      </c>
      <c r="R26" s="102" t="str">
        <f>IF(AND($D26&gt;0,$E26&gt;0,$F26&gt;0,NOT(ISBLANK($L26))),_xlfn.NORM.INV(ABS(VLOOKUP($P$1,VLookups!$A$38:$B$39,2,FALSE)-R$3),$K26,$N26),"")</f>
        <v/>
      </c>
      <c r="S26" s="101" t="str">
        <f>IF(AND($D26&gt;0,$E26&gt;0,$F26&gt;0,NOT(ISBLANK($L26))),_xlfn.NORM.INV(ABS(VLOOKUP($P$1,VLookups!$A$38:$B$39,2,FALSE)-S$3),$K26,$N26),"")</f>
        <v/>
      </c>
      <c r="T26" s="102" t="str">
        <f>IF(AND($D26&gt;0,$E26&gt;0,$F26&gt;0,NOT(ISBLANK($L26))),_xlfn.NORM.INV(ABS(VLOOKUP($P$1,VLookups!$A$38:$B$39,2,FALSE)-T$3),$K26,$N26),"")</f>
        <v/>
      </c>
      <c r="U26" s="101" t="str">
        <f>IF(AND($D26&gt;0,$E26&gt;0,$F26&gt;0,NOT(ISBLANK($L26))),_xlfn.NORM.INV(ABS(VLOOKUP($P$1,VLookups!$A$38:$B$39,2,FALSE)-U$3),$K26,$N26),"")</f>
        <v/>
      </c>
      <c r="V26" s="102" t="str">
        <f>IF(AND($D26&gt;0,$E26&gt;0,$F26&gt;0,NOT(ISBLANK($L26))),_xlfn.NORM.INV(ABS(VLOOKUP($P$1,VLookups!$A$38:$B$39,2,FALSE)-V$3),$K26,$N26),"")</f>
        <v/>
      </c>
      <c r="W26" s="101" t="str">
        <f>IF(AND($D26&gt;0,$E26&gt;0,$F26&gt;0,NOT(ISBLANK($L26))),_xlfn.NORM.INV(ABS(VLOOKUP($P$1,VLookups!$A$38:$B$39,2,FALSE)-W$3),$K26,$N26),"")</f>
        <v/>
      </c>
      <c r="X26" s="5"/>
      <c r="Y26" s="178" t="str">
        <f t="shared" si="13"/>
        <v/>
      </c>
      <c r="Z26" s="52" t="str">
        <f t="shared" ref="Z26:AS26" si="278">IF(ISNONTEXT($Y26),AA26-$Y26,"")</f>
        <v/>
      </c>
      <c r="AA26" s="52" t="str">
        <f t="shared" si="278"/>
        <v/>
      </c>
      <c r="AB26" s="52" t="str">
        <f t="shared" si="278"/>
        <v/>
      </c>
      <c r="AC26" s="52" t="str">
        <f t="shared" si="278"/>
        <v/>
      </c>
      <c r="AD26" s="52" t="str">
        <f t="shared" si="278"/>
        <v/>
      </c>
      <c r="AE26" s="52" t="str">
        <f t="shared" si="278"/>
        <v/>
      </c>
      <c r="AF26" s="52" t="str">
        <f t="shared" si="278"/>
        <v/>
      </c>
      <c r="AG26" s="52" t="str">
        <f t="shared" si="278"/>
        <v/>
      </c>
      <c r="AH26" s="52" t="str">
        <f t="shared" si="278"/>
        <v/>
      </c>
      <c r="AI26" s="52" t="str">
        <f t="shared" si="278"/>
        <v/>
      </c>
      <c r="AJ26" s="52" t="str">
        <f t="shared" si="278"/>
        <v/>
      </c>
      <c r="AK26" s="52" t="str">
        <f t="shared" si="278"/>
        <v/>
      </c>
      <c r="AL26" s="52" t="str">
        <f t="shared" si="278"/>
        <v/>
      </c>
      <c r="AM26" s="52" t="str">
        <f t="shared" si="278"/>
        <v/>
      </c>
      <c r="AN26" s="52" t="str">
        <f t="shared" si="278"/>
        <v/>
      </c>
      <c r="AO26" s="52" t="str">
        <f t="shared" si="278"/>
        <v/>
      </c>
      <c r="AP26" s="52" t="str">
        <f t="shared" si="278"/>
        <v/>
      </c>
      <c r="AQ26" s="52" t="str">
        <f t="shared" si="278"/>
        <v/>
      </c>
      <c r="AR26" s="52" t="str">
        <f t="shared" si="278"/>
        <v/>
      </c>
      <c r="AS26" s="52" t="str">
        <f t="shared" si="278"/>
        <v/>
      </c>
      <c r="AT26" s="52" t="str">
        <f t="shared" si="15"/>
        <v/>
      </c>
      <c r="AU26" s="52" t="str">
        <f t="shared" ref="AU26:DF26" si="279">IF(ISNONTEXT($Y26),AT26+$Y26,"")</f>
        <v/>
      </c>
      <c r="AV26" s="52" t="str">
        <f t="shared" si="279"/>
        <v/>
      </c>
      <c r="AW26" s="52" t="str">
        <f t="shared" si="279"/>
        <v/>
      </c>
      <c r="AX26" s="52" t="str">
        <f t="shared" si="279"/>
        <v/>
      </c>
      <c r="AY26" s="52" t="str">
        <f t="shared" si="279"/>
        <v/>
      </c>
      <c r="AZ26" s="52" t="str">
        <f t="shared" si="279"/>
        <v/>
      </c>
      <c r="BA26" s="52" t="str">
        <f t="shared" si="279"/>
        <v/>
      </c>
      <c r="BB26" s="52" t="str">
        <f t="shared" si="279"/>
        <v/>
      </c>
      <c r="BC26" s="52" t="str">
        <f t="shared" si="279"/>
        <v/>
      </c>
      <c r="BD26" s="52" t="str">
        <f t="shared" si="279"/>
        <v/>
      </c>
      <c r="BE26" s="52" t="str">
        <f t="shared" si="279"/>
        <v/>
      </c>
      <c r="BF26" s="52" t="str">
        <f t="shared" si="279"/>
        <v/>
      </c>
      <c r="BG26" s="52" t="str">
        <f t="shared" si="279"/>
        <v/>
      </c>
      <c r="BH26" s="52" t="str">
        <f t="shared" si="279"/>
        <v/>
      </c>
      <c r="BI26" s="52" t="str">
        <f t="shared" si="279"/>
        <v/>
      </c>
      <c r="BJ26" s="52" t="str">
        <f t="shared" si="279"/>
        <v/>
      </c>
      <c r="BK26" s="52" t="str">
        <f t="shared" si="279"/>
        <v/>
      </c>
      <c r="BL26" s="52" t="str">
        <f t="shared" si="279"/>
        <v/>
      </c>
      <c r="BM26" s="52" t="str">
        <f t="shared" si="279"/>
        <v/>
      </c>
      <c r="BN26" s="52" t="str">
        <f t="shared" si="279"/>
        <v/>
      </c>
      <c r="BO26" s="52" t="str">
        <f t="shared" si="279"/>
        <v/>
      </c>
      <c r="BP26" s="52" t="str">
        <f t="shared" si="279"/>
        <v/>
      </c>
      <c r="BQ26" s="52" t="str">
        <f t="shared" si="279"/>
        <v/>
      </c>
      <c r="BR26" s="52" t="str">
        <f t="shared" si="279"/>
        <v/>
      </c>
      <c r="BS26" s="52" t="str">
        <f t="shared" si="279"/>
        <v/>
      </c>
      <c r="BT26" s="52" t="str">
        <f t="shared" si="279"/>
        <v/>
      </c>
      <c r="BU26" s="52" t="str">
        <f t="shared" si="279"/>
        <v/>
      </c>
      <c r="BV26" s="52" t="str">
        <f t="shared" si="279"/>
        <v/>
      </c>
      <c r="BW26" s="52" t="str">
        <f t="shared" si="279"/>
        <v/>
      </c>
      <c r="BX26" s="52" t="str">
        <f t="shared" si="279"/>
        <v/>
      </c>
      <c r="BY26" s="52" t="str">
        <f t="shared" si="279"/>
        <v/>
      </c>
      <c r="BZ26" s="52" t="str">
        <f t="shared" si="279"/>
        <v/>
      </c>
      <c r="CA26" s="52" t="str">
        <f t="shared" si="279"/>
        <v/>
      </c>
      <c r="CB26" s="52" t="str">
        <f t="shared" si="279"/>
        <v/>
      </c>
      <c r="CC26" s="52" t="str">
        <f t="shared" si="279"/>
        <v/>
      </c>
      <c r="CD26" s="52" t="str">
        <f t="shared" si="279"/>
        <v/>
      </c>
      <c r="CE26" s="52" t="str">
        <f t="shared" si="279"/>
        <v/>
      </c>
      <c r="CF26" s="52" t="str">
        <f t="shared" si="279"/>
        <v/>
      </c>
      <c r="CG26" s="52" t="str">
        <f t="shared" si="279"/>
        <v/>
      </c>
      <c r="CH26" s="52" t="str">
        <f t="shared" si="279"/>
        <v/>
      </c>
      <c r="CI26" s="52" t="str">
        <f t="shared" si="279"/>
        <v/>
      </c>
      <c r="CJ26" s="52" t="str">
        <f t="shared" si="279"/>
        <v/>
      </c>
      <c r="CK26" s="52" t="str">
        <f t="shared" si="279"/>
        <v/>
      </c>
      <c r="CL26" s="52" t="str">
        <f t="shared" si="279"/>
        <v/>
      </c>
      <c r="CM26" s="52" t="str">
        <f t="shared" si="279"/>
        <v/>
      </c>
      <c r="CN26" s="52" t="str">
        <f t="shared" si="279"/>
        <v/>
      </c>
      <c r="CO26" s="52" t="str">
        <f t="shared" si="279"/>
        <v/>
      </c>
      <c r="CP26" s="52" t="str">
        <f t="shared" si="279"/>
        <v/>
      </c>
      <c r="CQ26" s="52" t="str">
        <f t="shared" si="279"/>
        <v/>
      </c>
      <c r="CR26" s="52" t="str">
        <f t="shared" si="279"/>
        <v/>
      </c>
      <c r="CS26" s="52" t="str">
        <f t="shared" si="279"/>
        <v/>
      </c>
      <c r="CT26" s="52" t="str">
        <f t="shared" si="279"/>
        <v/>
      </c>
      <c r="CU26" s="52" t="str">
        <f t="shared" si="279"/>
        <v/>
      </c>
      <c r="CV26" s="52" t="str">
        <f t="shared" si="279"/>
        <v/>
      </c>
      <c r="CW26" s="52" t="str">
        <f t="shared" si="279"/>
        <v/>
      </c>
      <c r="CX26" s="52" t="str">
        <f t="shared" si="279"/>
        <v/>
      </c>
      <c r="CY26" s="52" t="str">
        <f t="shared" si="279"/>
        <v/>
      </c>
      <c r="CZ26" s="52" t="str">
        <f t="shared" si="279"/>
        <v/>
      </c>
      <c r="DA26" s="52" t="str">
        <f t="shared" si="279"/>
        <v/>
      </c>
      <c r="DB26" s="52" t="str">
        <f t="shared" si="279"/>
        <v/>
      </c>
      <c r="DC26" s="52" t="str">
        <f t="shared" si="279"/>
        <v/>
      </c>
      <c r="DD26" s="52" t="str">
        <f t="shared" si="279"/>
        <v/>
      </c>
      <c r="DE26" s="52" t="str">
        <f t="shared" si="279"/>
        <v/>
      </c>
      <c r="DF26" s="52" t="str">
        <f t="shared" si="279"/>
        <v/>
      </c>
      <c r="DG26" s="52" t="str">
        <f t="shared" ref="DG26:DV26" si="280">IF(ISNONTEXT($Y26),DF26+$Y26,"")</f>
        <v/>
      </c>
      <c r="DH26" s="52" t="str">
        <f t="shared" si="280"/>
        <v/>
      </c>
      <c r="DI26" s="52" t="str">
        <f t="shared" si="280"/>
        <v/>
      </c>
      <c r="DJ26" s="52" t="str">
        <f t="shared" si="280"/>
        <v/>
      </c>
      <c r="DK26" s="52" t="str">
        <f t="shared" si="280"/>
        <v/>
      </c>
      <c r="DL26" s="52" t="str">
        <f t="shared" si="280"/>
        <v/>
      </c>
      <c r="DM26" s="52" t="str">
        <f t="shared" si="280"/>
        <v/>
      </c>
      <c r="DN26" s="52" t="str">
        <f t="shared" si="280"/>
        <v/>
      </c>
      <c r="DO26" s="52" t="str">
        <f t="shared" si="280"/>
        <v/>
      </c>
      <c r="DP26" s="52" t="str">
        <f t="shared" si="280"/>
        <v/>
      </c>
      <c r="DQ26" s="52" t="str">
        <f t="shared" si="280"/>
        <v/>
      </c>
      <c r="DR26" s="52" t="str">
        <f t="shared" si="280"/>
        <v/>
      </c>
      <c r="DS26" s="52" t="str">
        <f t="shared" si="280"/>
        <v/>
      </c>
      <c r="DT26" s="52" t="str">
        <f t="shared" si="280"/>
        <v/>
      </c>
      <c r="DU26" s="52" t="str">
        <f t="shared" si="280"/>
        <v/>
      </c>
      <c r="DV26" s="52" t="str">
        <f t="shared" si="280"/>
        <v/>
      </c>
      <c r="DW26" s="179" t="e">
        <f t="shared" si="135"/>
        <v>#N/A</v>
      </c>
      <c r="DX26" s="179" t="e">
        <f t="shared" si="136"/>
        <v>#N/A</v>
      </c>
      <c r="DY26" s="179" t="e">
        <f t="shared" si="137"/>
        <v>#N/A</v>
      </c>
      <c r="DZ26" s="179" t="e">
        <f t="shared" si="138"/>
        <v>#N/A</v>
      </c>
      <c r="EA26" s="179" t="e">
        <f t="shared" si="139"/>
        <v>#N/A</v>
      </c>
      <c r="EB26" s="179" t="e">
        <f t="shared" si="140"/>
        <v>#N/A</v>
      </c>
      <c r="EC26" s="179" t="e">
        <f t="shared" si="141"/>
        <v>#N/A</v>
      </c>
      <c r="ED26" s="179" t="e">
        <f t="shared" si="142"/>
        <v>#N/A</v>
      </c>
      <c r="EE26" s="179" t="e">
        <f t="shared" si="143"/>
        <v>#N/A</v>
      </c>
      <c r="EF26" s="179" t="e">
        <f t="shared" si="144"/>
        <v>#N/A</v>
      </c>
      <c r="EG26" s="179" t="e">
        <f t="shared" si="145"/>
        <v>#N/A</v>
      </c>
      <c r="EH26" s="179" t="e">
        <f t="shared" si="146"/>
        <v>#N/A</v>
      </c>
      <c r="EI26" s="179" t="e">
        <f t="shared" si="147"/>
        <v>#N/A</v>
      </c>
      <c r="EJ26" s="179" t="e">
        <f t="shared" si="148"/>
        <v>#N/A</v>
      </c>
      <c r="EK26" s="179" t="e">
        <f t="shared" si="149"/>
        <v>#N/A</v>
      </c>
      <c r="EL26" s="179" t="e">
        <f t="shared" si="150"/>
        <v>#N/A</v>
      </c>
      <c r="EM26" s="179" t="e">
        <f t="shared" si="151"/>
        <v>#N/A</v>
      </c>
      <c r="EN26" s="179" t="e">
        <f t="shared" si="152"/>
        <v>#N/A</v>
      </c>
      <c r="EO26" s="179" t="e">
        <f t="shared" si="153"/>
        <v>#N/A</v>
      </c>
      <c r="EP26" s="179" t="e">
        <f t="shared" si="154"/>
        <v>#N/A</v>
      </c>
      <c r="EQ26" s="179" t="e">
        <f t="shared" si="155"/>
        <v>#N/A</v>
      </c>
      <c r="ER26" s="179" t="e">
        <f t="shared" si="156"/>
        <v>#N/A</v>
      </c>
      <c r="ES26" s="179" t="e">
        <f t="shared" si="157"/>
        <v>#N/A</v>
      </c>
      <c r="ET26" s="179" t="e">
        <f t="shared" si="158"/>
        <v>#N/A</v>
      </c>
      <c r="EU26" s="179" t="e">
        <f t="shared" si="159"/>
        <v>#N/A</v>
      </c>
      <c r="EV26" s="179" t="e">
        <f t="shared" si="160"/>
        <v>#N/A</v>
      </c>
      <c r="EW26" s="179" t="e">
        <f t="shared" si="161"/>
        <v>#N/A</v>
      </c>
      <c r="EX26" s="179" t="e">
        <f t="shared" si="162"/>
        <v>#N/A</v>
      </c>
      <c r="EY26" s="179" t="e">
        <f t="shared" si="163"/>
        <v>#N/A</v>
      </c>
      <c r="EZ26" s="179" t="e">
        <f t="shared" si="164"/>
        <v>#N/A</v>
      </c>
      <c r="FA26" s="179" t="e">
        <f t="shared" si="165"/>
        <v>#N/A</v>
      </c>
      <c r="FB26" s="179" t="e">
        <f t="shared" si="166"/>
        <v>#N/A</v>
      </c>
      <c r="FC26" s="179" t="e">
        <f t="shared" si="167"/>
        <v>#N/A</v>
      </c>
      <c r="FD26" s="179" t="e">
        <f t="shared" si="168"/>
        <v>#N/A</v>
      </c>
      <c r="FE26" s="179" t="e">
        <f t="shared" si="169"/>
        <v>#N/A</v>
      </c>
      <c r="FF26" s="179" t="e">
        <f t="shared" si="170"/>
        <v>#N/A</v>
      </c>
      <c r="FG26" s="179" t="e">
        <f t="shared" si="171"/>
        <v>#N/A</v>
      </c>
      <c r="FH26" s="179" t="e">
        <f t="shared" si="172"/>
        <v>#N/A</v>
      </c>
      <c r="FI26" s="179" t="e">
        <f t="shared" si="173"/>
        <v>#N/A</v>
      </c>
      <c r="FJ26" s="179" t="e">
        <f t="shared" si="174"/>
        <v>#N/A</v>
      </c>
      <c r="FK26" s="179" t="e">
        <f t="shared" si="175"/>
        <v>#N/A</v>
      </c>
      <c r="FL26" s="179" t="e">
        <f t="shared" si="176"/>
        <v>#N/A</v>
      </c>
      <c r="FM26" s="179" t="e">
        <f t="shared" si="177"/>
        <v>#N/A</v>
      </c>
      <c r="FN26" s="179" t="e">
        <f t="shared" si="178"/>
        <v>#N/A</v>
      </c>
      <c r="FO26" s="179" t="e">
        <f t="shared" si="179"/>
        <v>#N/A</v>
      </c>
      <c r="FP26" s="179" t="e">
        <f t="shared" si="180"/>
        <v>#N/A</v>
      </c>
      <c r="FQ26" s="179" t="e">
        <f t="shared" si="181"/>
        <v>#N/A</v>
      </c>
      <c r="FR26" s="179" t="e">
        <f t="shared" si="182"/>
        <v>#N/A</v>
      </c>
      <c r="FS26" s="179" t="e">
        <f t="shared" si="183"/>
        <v>#N/A</v>
      </c>
      <c r="FT26" s="179" t="e">
        <f t="shared" si="184"/>
        <v>#N/A</v>
      </c>
      <c r="FU26" s="179" t="e">
        <f t="shared" si="185"/>
        <v>#N/A</v>
      </c>
      <c r="FV26" s="179" t="e">
        <f t="shared" si="186"/>
        <v>#N/A</v>
      </c>
      <c r="FW26" s="179" t="e">
        <f t="shared" si="187"/>
        <v>#N/A</v>
      </c>
      <c r="FX26" s="179" t="e">
        <f t="shared" si="188"/>
        <v>#N/A</v>
      </c>
      <c r="FY26" s="179" t="e">
        <f t="shared" si="189"/>
        <v>#N/A</v>
      </c>
      <c r="FZ26" s="179" t="e">
        <f t="shared" si="190"/>
        <v>#N/A</v>
      </c>
      <c r="GA26" s="179" t="e">
        <f t="shared" si="191"/>
        <v>#N/A</v>
      </c>
      <c r="GB26" s="179" t="e">
        <f t="shared" si="192"/>
        <v>#N/A</v>
      </c>
      <c r="GC26" s="179" t="e">
        <f t="shared" si="193"/>
        <v>#N/A</v>
      </c>
      <c r="GD26" s="179" t="e">
        <f t="shared" si="194"/>
        <v>#N/A</v>
      </c>
      <c r="GE26" s="179" t="e">
        <f t="shared" si="195"/>
        <v>#N/A</v>
      </c>
      <c r="GF26" s="179" t="e">
        <f t="shared" si="196"/>
        <v>#N/A</v>
      </c>
      <c r="GG26" s="179" t="e">
        <f t="shared" si="197"/>
        <v>#N/A</v>
      </c>
      <c r="GH26" s="179" t="e">
        <f t="shared" si="198"/>
        <v>#N/A</v>
      </c>
      <c r="GI26" s="179" t="e">
        <f t="shared" si="199"/>
        <v>#N/A</v>
      </c>
      <c r="GJ26" s="179" t="e">
        <f t="shared" si="200"/>
        <v>#N/A</v>
      </c>
      <c r="GK26" s="179" t="e">
        <f t="shared" si="201"/>
        <v>#N/A</v>
      </c>
      <c r="GL26" s="179" t="e">
        <f t="shared" si="202"/>
        <v>#N/A</v>
      </c>
      <c r="GM26" s="179" t="e">
        <f t="shared" si="203"/>
        <v>#N/A</v>
      </c>
      <c r="GN26" s="179" t="e">
        <f t="shared" si="204"/>
        <v>#N/A</v>
      </c>
      <c r="GO26" s="179" t="e">
        <f t="shared" si="205"/>
        <v>#N/A</v>
      </c>
      <c r="GP26" s="179" t="e">
        <f t="shared" si="206"/>
        <v>#N/A</v>
      </c>
      <c r="GQ26" s="179" t="e">
        <f t="shared" si="207"/>
        <v>#N/A</v>
      </c>
      <c r="GR26" s="179" t="e">
        <f t="shared" si="208"/>
        <v>#N/A</v>
      </c>
      <c r="GS26" s="179" t="e">
        <f t="shared" si="209"/>
        <v>#N/A</v>
      </c>
      <c r="GT26" s="179" t="e">
        <f t="shared" si="210"/>
        <v>#N/A</v>
      </c>
      <c r="GU26" s="179" t="e">
        <f t="shared" si="211"/>
        <v>#N/A</v>
      </c>
      <c r="GV26" s="179" t="e">
        <f t="shared" si="212"/>
        <v>#N/A</v>
      </c>
      <c r="GW26" s="179" t="e">
        <f t="shared" si="213"/>
        <v>#N/A</v>
      </c>
      <c r="GX26" s="179" t="e">
        <f t="shared" si="214"/>
        <v>#N/A</v>
      </c>
      <c r="GY26" s="179" t="e">
        <f t="shared" si="215"/>
        <v>#N/A</v>
      </c>
      <c r="GZ26" s="179" t="e">
        <f t="shared" si="216"/>
        <v>#N/A</v>
      </c>
      <c r="HA26" s="179" t="e">
        <f t="shared" si="217"/>
        <v>#N/A</v>
      </c>
      <c r="HB26" s="179" t="e">
        <f t="shared" si="218"/>
        <v>#N/A</v>
      </c>
      <c r="HC26" s="179" t="e">
        <f t="shared" si="219"/>
        <v>#N/A</v>
      </c>
      <c r="HD26" s="179" t="e">
        <f t="shared" si="220"/>
        <v>#N/A</v>
      </c>
      <c r="HE26" s="179" t="e">
        <f t="shared" si="221"/>
        <v>#N/A</v>
      </c>
      <c r="HF26" s="179" t="e">
        <f t="shared" si="222"/>
        <v>#N/A</v>
      </c>
      <c r="HG26" s="179" t="e">
        <f t="shared" si="223"/>
        <v>#N/A</v>
      </c>
      <c r="HH26" s="179" t="e">
        <f t="shared" si="224"/>
        <v>#N/A</v>
      </c>
      <c r="HI26" s="179" t="e">
        <f t="shared" si="225"/>
        <v>#N/A</v>
      </c>
      <c r="HJ26" s="179" t="e">
        <f t="shared" si="226"/>
        <v>#N/A</v>
      </c>
      <c r="HK26" s="179" t="e">
        <f t="shared" si="227"/>
        <v>#N/A</v>
      </c>
      <c r="HL26" s="179" t="e">
        <f t="shared" si="228"/>
        <v>#N/A</v>
      </c>
      <c r="HM26" s="179" t="e">
        <f t="shared" si="229"/>
        <v>#N/A</v>
      </c>
      <c r="HN26" s="179" t="e">
        <f t="shared" si="230"/>
        <v>#N/A</v>
      </c>
      <c r="HO26" s="179" t="e">
        <f t="shared" si="231"/>
        <v>#N/A</v>
      </c>
      <c r="HP26" s="179" t="e">
        <f t="shared" si="232"/>
        <v>#N/A</v>
      </c>
      <c r="HQ26" s="179" t="e">
        <f t="shared" si="233"/>
        <v>#N/A</v>
      </c>
      <c r="HR26" s="179" t="e">
        <f t="shared" si="234"/>
        <v>#N/A</v>
      </c>
      <c r="HS26" s="179" t="e">
        <f t="shared" si="235"/>
        <v>#N/A</v>
      </c>
    </row>
    <row r="27" spans="1:227" hidden="1" x14ac:dyDescent="0.25">
      <c r="A27" s="4">
        <v>24</v>
      </c>
      <c r="B27" s="118"/>
      <c r="C27" s="126"/>
      <c r="D27" s="131" t="str">
        <f t="shared" si="10"/>
        <v/>
      </c>
      <c r="E27" s="103"/>
      <c r="F27" s="131" t="str">
        <f t="shared" si="11"/>
        <v/>
      </c>
      <c r="G27" s="126"/>
      <c r="H27" s="119"/>
      <c r="I27" s="38" t="str">
        <f t="shared" si="0"/>
        <v/>
      </c>
      <c r="J27" s="38" t="str">
        <f t="shared" si="1"/>
        <v/>
      </c>
      <c r="K27" s="81" t="str">
        <f t="shared" si="12"/>
        <v/>
      </c>
      <c r="L27" s="24"/>
      <c r="M27" s="61"/>
      <c r="N27" s="82" t="str">
        <f>IF(AND(D27&gt;0,E27&gt;0,F27&gt;0,NOT(ISBLANK(L27))),(F27-D27)*VLOOKUP(L27,VLookups!$A$2:$B$8,2,FALSE),"")</f>
        <v/>
      </c>
      <c r="O27" s="83" t="str">
        <f t="shared" si="2"/>
        <v/>
      </c>
      <c r="P27" s="103"/>
      <c r="Q27" s="34" t="str">
        <f>IF(AND(P27&gt;0,E27&gt;0,N27&gt;0,NOT(ISBLANK(L27))),ABS(VLOOKUP($P$1,VLookups!$A$38:$B$39,2,FALSE)-_xlfn.NORM.DIST(P27,K27,N27,TRUE)),"")</f>
        <v/>
      </c>
      <c r="R27" s="102" t="str">
        <f>IF(AND($D27&gt;0,$E27&gt;0,$F27&gt;0,NOT(ISBLANK($L27))),_xlfn.NORM.INV(ABS(VLOOKUP($P$1,VLookups!$A$38:$B$39,2,FALSE)-R$3),$K27,$N27),"")</f>
        <v/>
      </c>
      <c r="S27" s="101" t="str">
        <f>IF(AND($D27&gt;0,$E27&gt;0,$F27&gt;0,NOT(ISBLANK($L27))),_xlfn.NORM.INV(ABS(VLOOKUP($P$1,VLookups!$A$38:$B$39,2,FALSE)-S$3),$K27,$N27),"")</f>
        <v/>
      </c>
      <c r="T27" s="102" t="str">
        <f>IF(AND($D27&gt;0,$E27&gt;0,$F27&gt;0,NOT(ISBLANK($L27))),_xlfn.NORM.INV(ABS(VLOOKUP($P$1,VLookups!$A$38:$B$39,2,FALSE)-T$3),$K27,$N27),"")</f>
        <v/>
      </c>
      <c r="U27" s="101" t="str">
        <f>IF(AND($D27&gt;0,$E27&gt;0,$F27&gt;0,NOT(ISBLANK($L27))),_xlfn.NORM.INV(ABS(VLOOKUP($P$1,VLookups!$A$38:$B$39,2,FALSE)-U$3),$K27,$N27),"")</f>
        <v/>
      </c>
      <c r="V27" s="102" t="str">
        <f>IF(AND($D27&gt;0,$E27&gt;0,$F27&gt;0,NOT(ISBLANK($L27))),_xlfn.NORM.INV(ABS(VLOOKUP($P$1,VLookups!$A$38:$B$39,2,FALSE)-V$3),$K27,$N27),"")</f>
        <v/>
      </c>
      <c r="W27" s="101" t="str">
        <f>IF(AND($D27&gt;0,$E27&gt;0,$F27&gt;0,NOT(ISBLANK($L27))),_xlfn.NORM.INV(ABS(VLOOKUP($P$1,VLookups!$A$38:$B$39,2,FALSE)-W$3),$K27,$N27),"")</f>
        <v/>
      </c>
      <c r="X27" s="5"/>
      <c r="Y27" s="178" t="str">
        <f t="shared" si="13"/>
        <v/>
      </c>
      <c r="Z27" s="52" t="str">
        <f t="shared" ref="Z27:AS27" si="281">IF(ISNONTEXT($Y27),AA27-$Y27,"")</f>
        <v/>
      </c>
      <c r="AA27" s="52" t="str">
        <f t="shared" si="281"/>
        <v/>
      </c>
      <c r="AB27" s="52" t="str">
        <f t="shared" si="281"/>
        <v/>
      </c>
      <c r="AC27" s="52" t="str">
        <f t="shared" si="281"/>
        <v/>
      </c>
      <c r="AD27" s="52" t="str">
        <f t="shared" si="281"/>
        <v/>
      </c>
      <c r="AE27" s="52" t="str">
        <f t="shared" si="281"/>
        <v/>
      </c>
      <c r="AF27" s="52" t="str">
        <f t="shared" si="281"/>
        <v/>
      </c>
      <c r="AG27" s="52" t="str">
        <f t="shared" si="281"/>
        <v/>
      </c>
      <c r="AH27" s="52" t="str">
        <f t="shared" si="281"/>
        <v/>
      </c>
      <c r="AI27" s="52" t="str">
        <f t="shared" si="281"/>
        <v/>
      </c>
      <c r="AJ27" s="52" t="str">
        <f t="shared" si="281"/>
        <v/>
      </c>
      <c r="AK27" s="52" t="str">
        <f t="shared" si="281"/>
        <v/>
      </c>
      <c r="AL27" s="52" t="str">
        <f t="shared" si="281"/>
        <v/>
      </c>
      <c r="AM27" s="52" t="str">
        <f t="shared" si="281"/>
        <v/>
      </c>
      <c r="AN27" s="52" t="str">
        <f t="shared" si="281"/>
        <v/>
      </c>
      <c r="AO27" s="52" t="str">
        <f t="shared" si="281"/>
        <v/>
      </c>
      <c r="AP27" s="52" t="str">
        <f t="shared" si="281"/>
        <v/>
      </c>
      <c r="AQ27" s="52" t="str">
        <f t="shared" si="281"/>
        <v/>
      </c>
      <c r="AR27" s="52" t="str">
        <f t="shared" si="281"/>
        <v/>
      </c>
      <c r="AS27" s="52" t="str">
        <f t="shared" si="281"/>
        <v/>
      </c>
      <c r="AT27" s="52" t="str">
        <f t="shared" si="15"/>
        <v/>
      </c>
      <c r="AU27" s="52" t="str">
        <f t="shared" ref="AU27:DF27" si="282">IF(ISNONTEXT($Y27),AT27+$Y27,"")</f>
        <v/>
      </c>
      <c r="AV27" s="52" t="str">
        <f t="shared" si="282"/>
        <v/>
      </c>
      <c r="AW27" s="52" t="str">
        <f t="shared" si="282"/>
        <v/>
      </c>
      <c r="AX27" s="52" t="str">
        <f t="shared" si="282"/>
        <v/>
      </c>
      <c r="AY27" s="52" t="str">
        <f t="shared" si="282"/>
        <v/>
      </c>
      <c r="AZ27" s="52" t="str">
        <f t="shared" si="282"/>
        <v/>
      </c>
      <c r="BA27" s="52" t="str">
        <f t="shared" si="282"/>
        <v/>
      </c>
      <c r="BB27" s="52" t="str">
        <f t="shared" si="282"/>
        <v/>
      </c>
      <c r="BC27" s="52" t="str">
        <f t="shared" si="282"/>
        <v/>
      </c>
      <c r="BD27" s="52" t="str">
        <f t="shared" si="282"/>
        <v/>
      </c>
      <c r="BE27" s="52" t="str">
        <f t="shared" si="282"/>
        <v/>
      </c>
      <c r="BF27" s="52" t="str">
        <f t="shared" si="282"/>
        <v/>
      </c>
      <c r="BG27" s="52" t="str">
        <f t="shared" si="282"/>
        <v/>
      </c>
      <c r="BH27" s="52" t="str">
        <f t="shared" si="282"/>
        <v/>
      </c>
      <c r="BI27" s="52" t="str">
        <f t="shared" si="282"/>
        <v/>
      </c>
      <c r="BJ27" s="52" t="str">
        <f t="shared" si="282"/>
        <v/>
      </c>
      <c r="BK27" s="52" t="str">
        <f t="shared" si="282"/>
        <v/>
      </c>
      <c r="BL27" s="52" t="str">
        <f t="shared" si="282"/>
        <v/>
      </c>
      <c r="BM27" s="52" t="str">
        <f t="shared" si="282"/>
        <v/>
      </c>
      <c r="BN27" s="52" t="str">
        <f t="shared" si="282"/>
        <v/>
      </c>
      <c r="BO27" s="52" t="str">
        <f t="shared" si="282"/>
        <v/>
      </c>
      <c r="BP27" s="52" t="str">
        <f t="shared" si="282"/>
        <v/>
      </c>
      <c r="BQ27" s="52" t="str">
        <f t="shared" si="282"/>
        <v/>
      </c>
      <c r="BR27" s="52" t="str">
        <f t="shared" si="282"/>
        <v/>
      </c>
      <c r="BS27" s="52" t="str">
        <f t="shared" si="282"/>
        <v/>
      </c>
      <c r="BT27" s="52" t="str">
        <f t="shared" si="282"/>
        <v/>
      </c>
      <c r="BU27" s="52" t="str">
        <f t="shared" si="282"/>
        <v/>
      </c>
      <c r="BV27" s="52" t="str">
        <f t="shared" si="282"/>
        <v/>
      </c>
      <c r="BW27" s="52" t="str">
        <f t="shared" si="282"/>
        <v/>
      </c>
      <c r="BX27" s="52" t="str">
        <f t="shared" si="282"/>
        <v/>
      </c>
      <c r="BY27" s="52" t="str">
        <f t="shared" si="282"/>
        <v/>
      </c>
      <c r="BZ27" s="52" t="str">
        <f t="shared" si="282"/>
        <v/>
      </c>
      <c r="CA27" s="52" t="str">
        <f t="shared" si="282"/>
        <v/>
      </c>
      <c r="CB27" s="52" t="str">
        <f t="shared" si="282"/>
        <v/>
      </c>
      <c r="CC27" s="52" t="str">
        <f t="shared" si="282"/>
        <v/>
      </c>
      <c r="CD27" s="52" t="str">
        <f t="shared" si="282"/>
        <v/>
      </c>
      <c r="CE27" s="52" t="str">
        <f t="shared" si="282"/>
        <v/>
      </c>
      <c r="CF27" s="52" t="str">
        <f t="shared" si="282"/>
        <v/>
      </c>
      <c r="CG27" s="52" t="str">
        <f t="shared" si="282"/>
        <v/>
      </c>
      <c r="CH27" s="52" t="str">
        <f t="shared" si="282"/>
        <v/>
      </c>
      <c r="CI27" s="52" t="str">
        <f t="shared" si="282"/>
        <v/>
      </c>
      <c r="CJ27" s="52" t="str">
        <f t="shared" si="282"/>
        <v/>
      </c>
      <c r="CK27" s="52" t="str">
        <f t="shared" si="282"/>
        <v/>
      </c>
      <c r="CL27" s="52" t="str">
        <f t="shared" si="282"/>
        <v/>
      </c>
      <c r="CM27" s="52" t="str">
        <f t="shared" si="282"/>
        <v/>
      </c>
      <c r="CN27" s="52" t="str">
        <f t="shared" si="282"/>
        <v/>
      </c>
      <c r="CO27" s="52" t="str">
        <f t="shared" si="282"/>
        <v/>
      </c>
      <c r="CP27" s="52" t="str">
        <f t="shared" si="282"/>
        <v/>
      </c>
      <c r="CQ27" s="52" t="str">
        <f t="shared" si="282"/>
        <v/>
      </c>
      <c r="CR27" s="52" t="str">
        <f t="shared" si="282"/>
        <v/>
      </c>
      <c r="CS27" s="52" t="str">
        <f t="shared" si="282"/>
        <v/>
      </c>
      <c r="CT27" s="52" t="str">
        <f t="shared" si="282"/>
        <v/>
      </c>
      <c r="CU27" s="52" t="str">
        <f t="shared" si="282"/>
        <v/>
      </c>
      <c r="CV27" s="52" t="str">
        <f t="shared" si="282"/>
        <v/>
      </c>
      <c r="CW27" s="52" t="str">
        <f t="shared" si="282"/>
        <v/>
      </c>
      <c r="CX27" s="52" t="str">
        <f t="shared" si="282"/>
        <v/>
      </c>
      <c r="CY27" s="52" t="str">
        <f t="shared" si="282"/>
        <v/>
      </c>
      <c r="CZ27" s="52" t="str">
        <f t="shared" si="282"/>
        <v/>
      </c>
      <c r="DA27" s="52" t="str">
        <f t="shared" si="282"/>
        <v/>
      </c>
      <c r="DB27" s="52" t="str">
        <f t="shared" si="282"/>
        <v/>
      </c>
      <c r="DC27" s="52" t="str">
        <f t="shared" si="282"/>
        <v/>
      </c>
      <c r="DD27" s="52" t="str">
        <f t="shared" si="282"/>
        <v/>
      </c>
      <c r="DE27" s="52" t="str">
        <f t="shared" si="282"/>
        <v/>
      </c>
      <c r="DF27" s="52" t="str">
        <f t="shared" si="282"/>
        <v/>
      </c>
      <c r="DG27" s="52" t="str">
        <f t="shared" ref="DG27:DV27" si="283">IF(ISNONTEXT($Y27),DF27+$Y27,"")</f>
        <v/>
      </c>
      <c r="DH27" s="52" t="str">
        <f t="shared" si="283"/>
        <v/>
      </c>
      <c r="DI27" s="52" t="str">
        <f t="shared" si="283"/>
        <v/>
      </c>
      <c r="DJ27" s="52" t="str">
        <f t="shared" si="283"/>
        <v/>
      </c>
      <c r="DK27" s="52" t="str">
        <f t="shared" si="283"/>
        <v/>
      </c>
      <c r="DL27" s="52" t="str">
        <f t="shared" si="283"/>
        <v/>
      </c>
      <c r="DM27" s="52" t="str">
        <f t="shared" si="283"/>
        <v/>
      </c>
      <c r="DN27" s="52" t="str">
        <f t="shared" si="283"/>
        <v/>
      </c>
      <c r="DO27" s="52" t="str">
        <f t="shared" si="283"/>
        <v/>
      </c>
      <c r="DP27" s="52" t="str">
        <f t="shared" si="283"/>
        <v/>
      </c>
      <c r="DQ27" s="52" t="str">
        <f t="shared" si="283"/>
        <v/>
      </c>
      <c r="DR27" s="52" t="str">
        <f t="shared" si="283"/>
        <v/>
      </c>
      <c r="DS27" s="52" t="str">
        <f t="shared" si="283"/>
        <v/>
      </c>
      <c r="DT27" s="52" t="str">
        <f t="shared" si="283"/>
        <v/>
      </c>
      <c r="DU27" s="52" t="str">
        <f t="shared" si="283"/>
        <v/>
      </c>
      <c r="DV27" s="52" t="str">
        <f t="shared" si="283"/>
        <v/>
      </c>
      <c r="DW27" s="179" t="e">
        <f t="shared" si="135"/>
        <v>#N/A</v>
      </c>
      <c r="DX27" s="179" t="e">
        <f t="shared" si="136"/>
        <v>#N/A</v>
      </c>
      <c r="DY27" s="179" t="e">
        <f t="shared" si="137"/>
        <v>#N/A</v>
      </c>
      <c r="DZ27" s="179" t="e">
        <f t="shared" si="138"/>
        <v>#N/A</v>
      </c>
      <c r="EA27" s="179" t="e">
        <f t="shared" si="139"/>
        <v>#N/A</v>
      </c>
      <c r="EB27" s="179" t="e">
        <f t="shared" si="140"/>
        <v>#N/A</v>
      </c>
      <c r="EC27" s="179" t="e">
        <f t="shared" si="141"/>
        <v>#N/A</v>
      </c>
      <c r="ED27" s="179" t="e">
        <f t="shared" si="142"/>
        <v>#N/A</v>
      </c>
      <c r="EE27" s="179" t="e">
        <f t="shared" si="143"/>
        <v>#N/A</v>
      </c>
      <c r="EF27" s="179" t="e">
        <f t="shared" si="144"/>
        <v>#N/A</v>
      </c>
      <c r="EG27" s="179" t="e">
        <f t="shared" si="145"/>
        <v>#N/A</v>
      </c>
      <c r="EH27" s="179" t="e">
        <f t="shared" si="146"/>
        <v>#N/A</v>
      </c>
      <c r="EI27" s="179" t="e">
        <f t="shared" si="147"/>
        <v>#N/A</v>
      </c>
      <c r="EJ27" s="179" t="e">
        <f t="shared" si="148"/>
        <v>#N/A</v>
      </c>
      <c r="EK27" s="179" t="e">
        <f t="shared" si="149"/>
        <v>#N/A</v>
      </c>
      <c r="EL27" s="179" t="e">
        <f t="shared" si="150"/>
        <v>#N/A</v>
      </c>
      <c r="EM27" s="179" t="e">
        <f t="shared" si="151"/>
        <v>#N/A</v>
      </c>
      <c r="EN27" s="179" t="e">
        <f t="shared" si="152"/>
        <v>#N/A</v>
      </c>
      <c r="EO27" s="179" t="e">
        <f t="shared" si="153"/>
        <v>#N/A</v>
      </c>
      <c r="EP27" s="179" t="e">
        <f t="shared" si="154"/>
        <v>#N/A</v>
      </c>
      <c r="EQ27" s="179" t="e">
        <f t="shared" si="155"/>
        <v>#N/A</v>
      </c>
      <c r="ER27" s="179" t="e">
        <f t="shared" si="156"/>
        <v>#N/A</v>
      </c>
      <c r="ES27" s="179" t="e">
        <f t="shared" si="157"/>
        <v>#N/A</v>
      </c>
      <c r="ET27" s="179" t="e">
        <f t="shared" si="158"/>
        <v>#N/A</v>
      </c>
      <c r="EU27" s="179" t="e">
        <f t="shared" si="159"/>
        <v>#N/A</v>
      </c>
      <c r="EV27" s="179" t="e">
        <f t="shared" si="160"/>
        <v>#N/A</v>
      </c>
      <c r="EW27" s="179" t="e">
        <f t="shared" si="161"/>
        <v>#N/A</v>
      </c>
      <c r="EX27" s="179" t="e">
        <f t="shared" si="162"/>
        <v>#N/A</v>
      </c>
      <c r="EY27" s="179" t="e">
        <f t="shared" si="163"/>
        <v>#N/A</v>
      </c>
      <c r="EZ27" s="179" t="e">
        <f t="shared" si="164"/>
        <v>#N/A</v>
      </c>
      <c r="FA27" s="179" t="e">
        <f t="shared" si="165"/>
        <v>#N/A</v>
      </c>
      <c r="FB27" s="179" t="e">
        <f t="shared" si="166"/>
        <v>#N/A</v>
      </c>
      <c r="FC27" s="179" t="e">
        <f t="shared" si="167"/>
        <v>#N/A</v>
      </c>
      <c r="FD27" s="179" t="e">
        <f t="shared" si="168"/>
        <v>#N/A</v>
      </c>
      <c r="FE27" s="179" t="e">
        <f t="shared" si="169"/>
        <v>#N/A</v>
      </c>
      <c r="FF27" s="179" t="e">
        <f t="shared" si="170"/>
        <v>#N/A</v>
      </c>
      <c r="FG27" s="179" t="e">
        <f t="shared" si="171"/>
        <v>#N/A</v>
      </c>
      <c r="FH27" s="179" t="e">
        <f t="shared" si="172"/>
        <v>#N/A</v>
      </c>
      <c r="FI27" s="179" t="e">
        <f t="shared" si="173"/>
        <v>#N/A</v>
      </c>
      <c r="FJ27" s="179" t="e">
        <f t="shared" si="174"/>
        <v>#N/A</v>
      </c>
      <c r="FK27" s="179" t="e">
        <f t="shared" si="175"/>
        <v>#N/A</v>
      </c>
      <c r="FL27" s="179" t="e">
        <f t="shared" si="176"/>
        <v>#N/A</v>
      </c>
      <c r="FM27" s="179" t="e">
        <f t="shared" si="177"/>
        <v>#N/A</v>
      </c>
      <c r="FN27" s="179" t="e">
        <f t="shared" si="178"/>
        <v>#N/A</v>
      </c>
      <c r="FO27" s="179" t="e">
        <f t="shared" si="179"/>
        <v>#N/A</v>
      </c>
      <c r="FP27" s="179" t="e">
        <f t="shared" si="180"/>
        <v>#N/A</v>
      </c>
      <c r="FQ27" s="179" t="e">
        <f t="shared" si="181"/>
        <v>#N/A</v>
      </c>
      <c r="FR27" s="179" t="e">
        <f t="shared" si="182"/>
        <v>#N/A</v>
      </c>
      <c r="FS27" s="179" t="e">
        <f t="shared" si="183"/>
        <v>#N/A</v>
      </c>
      <c r="FT27" s="179" t="e">
        <f t="shared" si="184"/>
        <v>#N/A</v>
      </c>
      <c r="FU27" s="179" t="e">
        <f t="shared" si="185"/>
        <v>#N/A</v>
      </c>
      <c r="FV27" s="179" t="e">
        <f t="shared" si="186"/>
        <v>#N/A</v>
      </c>
      <c r="FW27" s="179" t="e">
        <f t="shared" si="187"/>
        <v>#N/A</v>
      </c>
      <c r="FX27" s="179" t="e">
        <f t="shared" si="188"/>
        <v>#N/A</v>
      </c>
      <c r="FY27" s="179" t="e">
        <f t="shared" si="189"/>
        <v>#N/A</v>
      </c>
      <c r="FZ27" s="179" t="e">
        <f t="shared" si="190"/>
        <v>#N/A</v>
      </c>
      <c r="GA27" s="179" t="e">
        <f t="shared" si="191"/>
        <v>#N/A</v>
      </c>
      <c r="GB27" s="179" t="e">
        <f t="shared" si="192"/>
        <v>#N/A</v>
      </c>
      <c r="GC27" s="179" t="e">
        <f t="shared" si="193"/>
        <v>#N/A</v>
      </c>
      <c r="GD27" s="179" t="e">
        <f t="shared" si="194"/>
        <v>#N/A</v>
      </c>
      <c r="GE27" s="179" t="e">
        <f t="shared" si="195"/>
        <v>#N/A</v>
      </c>
      <c r="GF27" s="179" t="e">
        <f t="shared" si="196"/>
        <v>#N/A</v>
      </c>
      <c r="GG27" s="179" t="e">
        <f t="shared" si="197"/>
        <v>#N/A</v>
      </c>
      <c r="GH27" s="179" t="e">
        <f t="shared" si="198"/>
        <v>#N/A</v>
      </c>
      <c r="GI27" s="179" t="e">
        <f t="shared" si="199"/>
        <v>#N/A</v>
      </c>
      <c r="GJ27" s="179" t="e">
        <f t="shared" si="200"/>
        <v>#N/A</v>
      </c>
      <c r="GK27" s="179" t="e">
        <f t="shared" si="201"/>
        <v>#N/A</v>
      </c>
      <c r="GL27" s="179" t="e">
        <f t="shared" si="202"/>
        <v>#N/A</v>
      </c>
      <c r="GM27" s="179" t="e">
        <f t="shared" si="203"/>
        <v>#N/A</v>
      </c>
      <c r="GN27" s="179" t="e">
        <f t="shared" si="204"/>
        <v>#N/A</v>
      </c>
      <c r="GO27" s="179" t="e">
        <f t="shared" si="205"/>
        <v>#N/A</v>
      </c>
      <c r="GP27" s="179" t="e">
        <f t="shared" si="206"/>
        <v>#N/A</v>
      </c>
      <c r="GQ27" s="179" t="e">
        <f t="shared" si="207"/>
        <v>#N/A</v>
      </c>
      <c r="GR27" s="179" t="e">
        <f t="shared" si="208"/>
        <v>#N/A</v>
      </c>
      <c r="GS27" s="179" t="e">
        <f t="shared" si="209"/>
        <v>#N/A</v>
      </c>
      <c r="GT27" s="179" t="e">
        <f t="shared" si="210"/>
        <v>#N/A</v>
      </c>
      <c r="GU27" s="179" t="e">
        <f t="shared" si="211"/>
        <v>#N/A</v>
      </c>
      <c r="GV27" s="179" t="e">
        <f t="shared" si="212"/>
        <v>#N/A</v>
      </c>
      <c r="GW27" s="179" t="e">
        <f t="shared" si="213"/>
        <v>#N/A</v>
      </c>
      <c r="GX27" s="179" t="e">
        <f t="shared" si="214"/>
        <v>#N/A</v>
      </c>
      <c r="GY27" s="179" t="e">
        <f t="shared" si="215"/>
        <v>#N/A</v>
      </c>
      <c r="GZ27" s="179" t="e">
        <f t="shared" si="216"/>
        <v>#N/A</v>
      </c>
      <c r="HA27" s="179" t="e">
        <f t="shared" si="217"/>
        <v>#N/A</v>
      </c>
      <c r="HB27" s="179" t="e">
        <f t="shared" si="218"/>
        <v>#N/A</v>
      </c>
      <c r="HC27" s="179" t="e">
        <f t="shared" si="219"/>
        <v>#N/A</v>
      </c>
      <c r="HD27" s="179" t="e">
        <f t="shared" si="220"/>
        <v>#N/A</v>
      </c>
      <c r="HE27" s="179" t="e">
        <f t="shared" si="221"/>
        <v>#N/A</v>
      </c>
      <c r="HF27" s="179" t="e">
        <f t="shared" si="222"/>
        <v>#N/A</v>
      </c>
      <c r="HG27" s="179" t="e">
        <f t="shared" si="223"/>
        <v>#N/A</v>
      </c>
      <c r="HH27" s="179" t="e">
        <f t="shared" si="224"/>
        <v>#N/A</v>
      </c>
      <c r="HI27" s="179" t="e">
        <f t="shared" si="225"/>
        <v>#N/A</v>
      </c>
      <c r="HJ27" s="179" t="e">
        <f t="shared" si="226"/>
        <v>#N/A</v>
      </c>
      <c r="HK27" s="179" t="e">
        <f t="shared" si="227"/>
        <v>#N/A</v>
      </c>
      <c r="HL27" s="179" t="e">
        <f t="shared" si="228"/>
        <v>#N/A</v>
      </c>
      <c r="HM27" s="179" t="e">
        <f t="shared" si="229"/>
        <v>#N/A</v>
      </c>
      <c r="HN27" s="179" t="e">
        <f t="shared" si="230"/>
        <v>#N/A</v>
      </c>
      <c r="HO27" s="179" t="e">
        <f t="shared" si="231"/>
        <v>#N/A</v>
      </c>
      <c r="HP27" s="179" t="e">
        <f t="shared" si="232"/>
        <v>#N/A</v>
      </c>
      <c r="HQ27" s="179" t="e">
        <f t="shared" si="233"/>
        <v>#N/A</v>
      </c>
      <c r="HR27" s="179" t="e">
        <f t="shared" si="234"/>
        <v>#N/A</v>
      </c>
      <c r="HS27" s="179" t="e">
        <f t="shared" si="235"/>
        <v>#N/A</v>
      </c>
    </row>
    <row r="28" spans="1:227" hidden="1" x14ac:dyDescent="0.25">
      <c r="A28" s="4">
        <v>25</v>
      </c>
      <c r="B28" s="118"/>
      <c r="C28" s="126"/>
      <c r="D28" s="131" t="str">
        <f t="shared" si="10"/>
        <v/>
      </c>
      <c r="E28" s="103"/>
      <c r="F28" s="131" t="str">
        <f t="shared" si="11"/>
        <v/>
      </c>
      <c r="G28" s="126"/>
      <c r="H28" s="119"/>
      <c r="I28" s="38" t="str">
        <f t="shared" si="0"/>
        <v/>
      </c>
      <c r="J28" s="38" t="str">
        <f t="shared" si="1"/>
        <v/>
      </c>
      <c r="K28" s="81" t="str">
        <f t="shared" si="12"/>
        <v/>
      </c>
      <c r="L28" s="24"/>
      <c r="M28" s="61"/>
      <c r="N28" s="82" t="str">
        <f>IF(AND(D28&gt;0,E28&gt;0,F28&gt;0,NOT(ISBLANK(L28))),(F28-D28)*VLOOKUP(L28,VLookups!$A$2:$B$8,2,FALSE),"")</f>
        <v/>
      </c>
      <c r="O28" s="83" t="str">
        <f t="shared" si="2"/>
        <v/>
      </c>
      <c r="P28" s="103"/>
      <c r="Q28" s="34" t="str">
        <f>IF(AND(P28&gt;0,E28&gt;0,N28&gt;0,NOT(ISBLANK(L28))),ABS(VLOOKUP($P$1,VLookups!$A$38:$B$39,2,FALSE)-_xlfn.NORM.DIST(P28,K28,N28,TRUE)),"")</f>
        <v/>
      </c>
      <c r="R28" s="102" t="str">
        <f>IF(AND($D28&gt;0,$E28&gt;0,$F28&gt;0,NOT(ISBLANK($L28))),_xlfn.NORM.INV(ABS(VLOOKUP($P$1,VLookups!$A$38:$B$39,2,FALSE)-R$3),$K28,$N28),"")</f>
        <v/>
      </c>
      <c r="S28" s="101" t="str">
        <f>IF(AND($D28&gt;0,$E28&gt;0,$F28&gt;0,NOT(ISBLANK($L28))),_xlfn.NORM.INV(ABS(VLOOKUP($P$1,VLookups!$A$38:$B$39,2,FALSE)-S$3),$K28,$N28),"")</f>
        <v/>
      </c>
      <c r="T28" s="102" t="str">
        <f>IF(AND($D28&gt;0,$E28&gt;0,$F28&gt;0,NOT(ISBLANK($L28))),_xlfn.NORM.INV(ABS(VLOOKUP($P$1,VLookups!$A$38:$B$39,2,FALSE)-T$3),$K28,$N28),"")</f>
        <v/>
      </c>
      <c r="U28" s="101" t="str">
        <f>IF(AND($D28&gt;0,$E28&gt;0,$F28&gt;0,NOT(ISBLANK($L28))),_xlfn.NORM.INV(ABS(VLOOKUP($P$1,VLookups!$A$38:$B$39,2,FALSE)-U$3),$K28,$N28),"")</f>
        <v/>
      </c>
      <c r="V28" s="102" t="str">
        <f>IF(AND($D28&gt;0,$E28&gt;0,$F28&gt;0,NOT(ISBLANK($L28))),_xlfn.NORM.INV(ABS(VLOOKUP($P$1,VLookups!$A$38:$B$39,2,FALSE)-V$3),$K28,$N28),"")</f>
        <v/>
      </c>
      <c r="W28" s="101" t="str">
        <f>IF(AND($D28&gt;0,$E28&gt;0,$F28&gt;0,NOT(ISBLANK($L28))),_xlfn.NORM.INV(ABS(VLOOKUP($P$1,VLookups!$A$38:$B$39,2,FALSE)-W$3),$K28,$N28),"")</f>
        <v/>
      </c>
      <c r="X28" s="5"/>
      <c r="Y28" s="178" t="str">
        <f t="shared" si="13"/>
        <v/>
      </c>
      <c r="Z28" s="52" t="str">
        <f t="shared" ref="Z28:AS28" si="284">IF(ISNONTEXT($Y28),AA28-$Y28,"")</f>
        <v/>
      </c>
      <c r="AA28" s="52" t="str">
        <f t="shared" si="284"/>
        <v/>
      </c>
      <c r="AB28" s="52" t="str">
        <f t="shared" si="284"/>
        <v/>
      </c>
      <c r="AC28" s="52" t="str">
        <f t="shared" si="284"/>
        <v/>
      </c>
      <c r="AD28" s="52" t="str">
        <f t="shared" si="284"/>
        <v/>
      </c>
      <c r="AE28" s="52" t="str">
        <f t="shared" si="284"/>
        <v/>
      </c>
      <c r="AF28" s="52" t="str">
        <f t="shared" si="284"/>
        <v/>
      </c>
      <c r="AG28" s="52" t="str">
        <f t="shared" si="284"/>
        <v/>
      </c>
      <c r="AH28" s="52" t="str">
        <f t="shared" si="284"/>
        <v/>
      </c>
      <c r="AI28" s="52" t="str">
        <f t="shared" si="284"/>
        <v/>
      </c>
      <c r="AJ28" s="52" t="str">
        <f t="shared" si="284"/>
        <v/>
      </c>
      <c r="AK28" s="52" t="str">
        <f t="shared" si="284"/>
        <v/>
      </c>
      <c r="AL28" s="52" t="str">
        <f t="shared" si="284"/>
        <v/>
      </c>
      <c r="AM28" s="52" t="str">
        <f t="shared" si="284"/>
        <v/>
      </c>
      <c r="AN28" s="52" t="str">
        <f t="shared" si="284"/>
        <v/>
      </c>
      <c r="AO28" s="52" t="str">
        <f t="shared" si="284"/>
        <v/>
      </c>
      <c r="AP28" s="52" t="str">
        <f t="shared" si="284"/>
        <v/>
      </c>
      <c r="AQ28" s="52" t="str">
        <f t="shared" si="284"/>
        <v/>
      </c>
      <c r="AR28" s="52" t="str">
        <f t="shared" si="284"/>
        <v/>
      </c>
      <c r="AS28" s="52" t="str">
        <f t="shared" si="284"/>
        <v/>
      </c>
      <c r="AT28" s="52" t="str">
        <f t="shared" si="15"/>
        <v/>
      </c>
      <c r="AU28" s="52" t="str">
        <f t="shared" ref="AU28:DF28" si="285">IF(ISNONTEXT($Y28),AT28+$Y28,"")</f>
        <v/>
      </c>
      <c r="AV28" s="52" t="str">
        <f t="shared" si="285"/>
        <v/>
      </c>
      <c r="AW28" s="52" t="str">
        <f t="shared" si="285"/>
        <v/>
      </c>
      <c r="AX28" s="52" t="str">
        <f t="shared" si="285"/>
        <v/>
      </c>
      <c r="AY28" s="52" t="str">
        <f t="shared" si="285"/>
        <v/>
      </c>
      <c r="AZ28" s="52" t="str">
        <f t="shared" si="285"/>
        <v/>
      </c>
      <c r="BA28" s="52" t="str">
        <f t="shared" si="285"/>
        <v/>
      </c>
      <c r="BB28" s="52" t="str">
        <f t="shared" si="285"/>
        <v/>
      </c>
      <c r="BC28" s="52" t="str">
        <f t="shared" si="285"/>
        <v/>
      </c>
      <c r="BD28" s="52" t="str">
        <f t="shared" si="285"/>
        <v/>
      </c>
      <c r="BE28" s="52" t="str">
        <f t="shared" si="285"/>
        <v/>
      </c>
      <c r="BF28" s="52" t="str">
        <f t="shared" si="285"/>
        <v/>
      </c>
      <c r="BG28" s="52" t="str">
        <f t="shared" si="285"/>
        <v/>
      </c>
      <c r="BH28" s="52" t="str">
        <f t="shared" si="285"/>
        <v/>
      </c>
      <c r="BI28" s="52" t="str">
        <f t="shared" si="285"/>
        <v/>
      </c>
      <c r="BJ28" s="52" t="str">
        <f t="shared" si="285"/>
        <v/>
      </c>
      <c r="BK28" s="52" t="str">
        <f t="shared" si="285"/>
        <v/>
      </c>
      <c r="BL28" s="52" t="str">
        <f t="shared" si="285"/>
        <v/>
      </c>
      <c r="BM28" s="52" t="str">
        <f t="shared" si="285"/>
        <v/>
      </c>
      <c r="BN28" s="52" t="str">
        <f t="shared" si="285"/>
        <v/>
      </c>
      <c r="BO28" s="52" t="str">
        <f t="shared" si="285"/>
        <v/>
      </c>
      <c r="BP28" s="52" t="str">
        <f t="shared" si="285"/>
        <v/>
      </c>
      <c r="BQ28" s="52" t="str">
        <f t="shared" si="285"/>
        <v/>
      </c>
      <c r="BR28" s="52" t="str">
        <f t="shared" si="285"/>
        <v/>
      </c>
      <c r="BS28" s="52" t="str">
        <f t="shared" si="285"/>
        <v/>
      </c>
      <c r="BT28" s="52" t="str">
        <f t="shared" si="285"/>
        <v/>
      </c>
      <c r="BU28" s="52" t="str">
        <f t="shared" si="285"/>
        <v/>
      </c>
      <c r="BV28" s="52" t="str">
        <f t="shared" si="285"/>
        <v/>
      </c>
      <c r="BW28" s="52" t="str">
        <f t="shared" si="285"/>
        <v/>
      </c>
      <c r="BX28" s="52" t="str">
        <f t="shared" si="285"/>
        <v/>
      </c>
      <c r="BY28" s="52" t="str">
        <f t="shared" si="285"/>
        <v/>
      </c>
      <c r="BZ28" s="52" t="str">
        <f t="shared" si="285"/>
        <v/>
      </c>
      <c r="CA28" s="52" t="str">
        <f t="shared" si="285"/>
        <v/>
      </c>
      <c r="CB28" s="52" t="str">
        <f t="shared" si="285"/>
        <v/>
      </c>
      <c r="CC28" s="52" t="str">
        <f t="shared" si="285"/>
        <v/>
      </c>
      <c r="CD28" s="52" t="str">
        <f t="shared" si="285"/>
        <v/>
      </c>
      <c r="CE28" s="52" t="str">
        <f t="shared" si="285"/>
        <v/>
      </c>
      <c r="CF28" s="52" t="str">
        <f t="shared" si="285"/>
        <v/>
      </c>
      <c r="CG28" s="52" t="str">
        <f t="shared" si="285"/>
        <v/>
      </c>
      <c r="CH28" s="52" t="str">
        <f t="shared" si="285"/>
        <v/>
      </c>
      <c r="CI28" s="52" t="str">
        <f t="shared" si="285"/>
        <v/>
      </c>
      <c r="CJ28" s="52" t="str">
        <f t="shared" si="285"/>
        <v/>
      </c>
      <c r="CK28" s="52" t="str">
        <f t="shared" si="285"/>
        <v/>
      </c>
      <c r="CL28" s="52" t="str">
        <f t="shared" si="285"/>
        <v/>
      </c>
      <c r="CM28" s="52" t="str">
        <f t="shared" si="285"/>
        <v/>
      </c>
      <c r="CN28" s="52" t="str">
        <f t="shared" si="285"/>
        <v/>
      </c>
      <c r="CO28" s="52" t="str">
        <f t="shared" si="285"/>
        <v/>
      </c>
      <c r="CP28" s="52" t="str">
        <f t="shared" si="285"/>
        <v/>
      </c>
      <c r="CQ28" s="52" t="str">
        <f t="shared" si="285"/>
        <v/>
      </c>
      <c r="CR28" s="52" t="str">
        <f t="shared" si="285"/>
        <v/>
      </c>
      <c r="CS28" s="52" t="str">
        <f t="shared" si="285"/>
        <v/>
      </c>
      <c r="CT28" s="52" t="str">
        <f t="shared" si="285"/>
        <v/>
      </c>
      <c r="CU28" s="52" t="str">
        <f t="shared" si="285"/>
        <v/>
      </c>
      <c r="CV28" s="52" t="str">
        <f t="shared" si="285"/>
        <v/>
      </c>
      <c r="CW28" s="52" t="str">
        <f t="shared" si="285"/>
        <v/>
      </c>
      <c r="CX28" s="52" t="str">
        <f t="shared" si="285"/>
        <v/>
      </c>
      <c r="CY28" s="52" t="str">
        <f t="shared" si="285"/>
        <v/>
      </c>
      <c r="CZ28" s="52" t="str">
        <f t="shared" si="285"/>
        <v/>
      </c>
      <c r="DA28" s="52" t="str">
        <f t="shared" si="285"/>
        <v/>
      </c>
      <c r="DB28" s="52" t="str">
        <f t="shared" si="285"/>
        <v/>
      </c>
      <c r="DC28" s="52" t="str">
        <f t="shared" si="285"/>
        <v/>
      </c>
      <c r="DD28" s="52" t="str">
        <f t="shared" si="285"/>
        <v/>
      </c>
      <c r="DE28" s="52" t="str">
        <f t="shared" si="285"/>
        <v/>
      </c>
      <c r="DF28" s="52" t="str">
        <f t="shared" si="285"/>
        <v/>
      </c>
      <c r="DG28" s="52" t="str">
        <f t="shared" ref="DG28:DV28" si="286">IF(ISNONTEXT($Y28),DF28+$Y28,"")</f>
        <v/>
      </c>
      <c r="DH28" s="52" t="str">
        <f t="shared" si="286"/>
        <v/>
      </c>
      <c r="DI28" s="52" t="str">
        <f t="shared" si="286"/>
        <v/>
      </c>
      <c r="DJ28" s="52" t="str">
        <f t="shared" si="286"/>
        <v/>
      </c>
      <c r="DK28" s="52" t="str">
        <f t="shared" si="286"/>
        <v/>
      </c>
      <c r="DL28" s="52" t="str">
        <f t="shared" si="286"/>
        <v/>
      </c>
      <c r="DM28" s="52" t="str">
        <f t="shared" si="286"/>
        <v/>
      </c>
      <c r="DN28" s="52" t="str">
        <f t="shared" si="286"/>
        <v/>
      </c>
      <c r="DO28" s="52" t="str">
        <f t="shared" si="286"/>
        <v/>
      </c>
      <c r="DP28" s="52" t="str">
        <f t="shared" si="286"/>
        <v/>
      </c>
      <c r="DQ28" s="52" t="str">
        <f t="shared" si="286"/>
        <v/>
      </c>
      <c r="DR28" s="52" t="str">
        <f t="shared" si="286"/>
        <v/>
      </c>
      <c r="DS28" s="52" t="str">
        <f t="shared" si="286"/>
        <v/>
      </c>
      <c r="DT28" s="52" t="str">
        <f t="shared" si="286"/>
        <v/>
      </c>
      <c r="DU28" s="52" t="str">
        <f t="shared" si="286"/>
        <v/>
      </c>
      <c r="DV28" s="52" t="str">
        <f t="shared" si="286"/>
        <v/>
      </c>
      <c r="DW28" s="179" t="e">
        <f t="shared" si="135"/>
        <v>#N/A</v>
      </c>
      <c r="DX28" s="179" t="e">
        <f t="shared" si="136"/>
        <v>#N/A</v>
      </c>
      <c r="DY28" s="179" t="e">
        <f t="shared" si="137"/>
        <v>#N/A</v>
      </c>
      <c r="DZ28" s="179" t="e">
        <f t="shared" si="138"/>
        <v>#N/A</v>
      </c>
      <c r="EA28" s="179" t="e">
        <f t="shared" si="139"/>
        <v>#N/A</v>
      </c>
      <c r="EB28" s="179" t="e">
        <f t="shared" si="140"/>
        <v>#N/A</v>
      </c>
      <c r="EC28" s="179" t="e">
        <f t="shared" si="141"/>
        <v>#N/A</v>
      </c>
      <c r="ED28" s="179" t="e">
        <f t="shared" si="142"/>
        <v>#N/A</v>
      </c>
      <c r="EE28" s="179" t="e">
        <f t="shared" si="143"/>
        <v>#N/A</v>
      </c>
      <c r="EF28" s="179" t="e">
        <f t="shared" si="144"/>
        <v>#N/A</v>
      </c>
      <c r="EG28" s="179" t="e">
        <f t="shared" si="145"/>
        <v>#N/A</v>
      </c>
      <c r="EH28" s="179" t="e">
        <f t="shared" si="146"/>
        <v>#N/A</v>
      </c>
      <c r="EI28" s="179" t="e">
        <f t="shared" si="147"/>
        <v>#N/A</v>
      </c>
      <c r="EJ28" s="179" t="e">
        <f t="shared" si="148"/>
        <v>#N/A</v>
      </c>
      <c r="EK28" s="179" t="e">
        <f t="shared" si="149"/>
        <v>#N/A</v>
      </c>
      <c r="EL28" s="179" t="e">
        <f t="shared" si="150"/>
        <v>#N/A</v>
      </c>
      <c r="EM28" s="179" t="e">
        <f t="shared" si="151"/>
        <v>#N/A</v>
      </c>
      <c r="EN28" s="179" t="e">
        <f t="shared" si="152"/>
        <v>#N/A</v>
      </c>
      <c r="EO28" s="179" t="e">
        <f t="shared" si="153"/>
        <v>#N/A</v>
      </c>
      <c r="EP28" s="179" t="e">
        <f t="shared" si="154"/>
        <v>#N/A</v>
      </c>
      <c r="EQ28" s="179" t="e">
        <f t="shared" si="155"/>
        <v>#N/A</v>
      </c>
      <c r="ER28" s="179" t="e">
        <f t="shared" si="156"/>
        <v>#N/A</v>
      </c>
      <c r="ES28" s="179" t="e">
        <f t="shared" si="157"/>
        <v>#N/A</v>
      </c>
      <c r="ET28" s="179" t="e">
        <f t="shared" si="158"/>
        <v>#N/A</v>
      </c>
      <c r="EU28" s="179" t="e">
        <f t="shared" si="159"/>
        <v>#N/A</v>
      </c>
      <c r="EV28" s="179" t="e">
        <f t="shared" si="160"/>
        <v>#N/A</v>
      </c>
      <c r="EW28" s="179" t="e">
        <f t="shared" si="161"/>
        <v>#N/A</v>
      </c>
      <c r="EX28" s="179" t="e">
        <f t="shared" si="162"/>
        <v>#N/A</v>
      </c>
      <c r="EY28" s="179" t="e">
        <f t="shared" si="163"/>
        <v>#N/A</v>
      </c>
      <c r="EZ28" s="179" t="e">
        <f t="shared" si="164"/>
        <v>#N/A</v>
      </c>
      <c r="FA28" s="179" t="e">
        <f t="shared" si="165"/>
        <v>#N/A</v>
      </c>
      <c r="FB28" s="179" t="e">
        <f t="shared" si="166"/>
        <v>#N/A</v>
      </c>
      <c r="FC28" s="179" t="e">
        <f t="shared" si="167"/>
        <v>#N/A</v>
      </c>
      <c r="FD28" s="179" t="e">
        <f t="shared" si="168"/>
        <v>#N/A</v>
      </c>
      <c r="FE28" s="179" t="e">
        <f t="shared" si="169"/>
        <v>#N/A</v>
      </c>
      <c r="FF28" s="179" t="e">
        <f t="shared" si="170"/>
        <v>#N/A</v>
      </c>
      <c r="FG28" s="179" t="e">
        <f t="shared" si="171"/>
        <v>#N/A</v>
      </c>
      <c r="FH28" s="179" t="e">
        <f t="shared" si="172"/>
        <v>#N/A</v>
      </c>
      <c r="FI28" s="179" t="e">
        <f t="shared" si="173"/>
        <v>#N/A</v>
      </c>
      <c r="FJ28" s="179" t="e">
        <f t="shared" si="174"/>
        <v>#N/A</v>
      </c>
      <c r="FK28" s="179" t="e">
        <f t="shared" si="175"/>
        <v>#N/A</v>
      </c>
      <c r="FL28" s="179" t="e">
        <f t="shared" si="176"/>
        <v>#N/A</v>
      </c>
      <c r="FM28" s="179" t="e">
        <f t="shared" si="177"/>
        <v>#N/A</v>
      </c>
      <c r="FN28" s="179" t="e">
        <f t="shared" si="178"/>
        <v>#N/A</v>
      </c>
      <c r="FO28" s="179" t="e">
        <f t="shared" si="179"/>
        <v>#N/A</v>
      </c>
      <c r="FP28" s="179" t="e">
        <f t="shared" si="180"/>
        <v>#N/A</v>
      </c>
      <c r="FQ28" s="179" t="e">
        <f t="shared" si="181"/>
        <v>#N/A</v>
      </c>
      <c r="FR28" s="179" t="e">
        <f t="shared" si="182"/>
        <v>#N/A</v>
      </c>
      <c r="FS28" s="179" t="e">
        <f t="shared" si="183"/>
        <v>#N/A</v>
      </c>
      <c r="FT28" s="179" t="e">
        <f t="shared" si="184"/>
        <v>#N/A</v>
      </c>
      <c r="FU28" s="179" t="e">
        <f t="shared" si="185"/>
        <v>#N/A</v>
      </c>
      <c r="FV28" s="179" t="e">
        <f t="shared" si="186"/>
        <v>#N/A</v>
      </c>
      <c r="FW28" s="179" t="e">
        <f t="shared" si="187"/>
        <v>#N/A</v>
      </c>
      <c r="FX28" s="179" t="e">
        <f t="shared" si="188"/>
        <v>#N/A</v>
      </c>
      <c r="FY28" s="179" t="e">
        <f t="shared" si="189"/>
        <v>#N/A</v>
      </c>
      <c r="FZ28" s="179" t="e">
        <f t="shared" si="190"/>
        <v>#N/A</v>
      </c>
      <c r="GA28" s="179" t="e">
        <f t="shared" si="191"/>
        <v>#N/A</v>
      </c>
      <c r="GB28" s="179" t="e">
        <f t="shared" si="192"/>
        <v>#N/A</v>
      </c>
      <c r="GC28" s="179" t="e">
        <f t="shared" si="193"/>
        <v>#N/A</v>
      </c>
      <c r="GD28" s="179" t="e">
        <f t="shared" si="194"/>
        <v>#N/A</v>
      </c>
      <c r="GE28" s="179" t="e">
        <f t="shared" si="195"/>
        <v>#N/A</v>
      </c>
      <c r="GF28" s="179" t="e">
        <f t="shared" si="196"/>
        <v>#N/A</v>
      </c>
      <c r="GG28" s="179" t="e">
        <f t="shared" si="197"/>
        <v>#N/A</v>
      </c>
      <c r="GH28" s="179" t="e">
        <f t="shared" si="198"/>
        <v>#N/A</v>
      </c>
      <c r="GI28" s="179" t="e">
        <f t="shared" si="199"/>
        <v>#N/A</v>
      </c>
      <c r="GJ28" s="179" t="e">
        <f t="shared" si="200"/>
        <v>#N/A</v>
      </c>
      <c r="GK28" s="179" t="e">
        <f t="shared" si="201"/>
        <v>#N/A</v>
      </c>
      <c r="GL28" s="179" t="e">
        <f t="shared" si="202"/>
        <v>#N/A</v>
      </c>
      <c r="GM28" s="179" t="e">
        <f t="shared" si="203"/>
        <v>#N/A</v>
      </c>
      <c r="GN28" s="179" t="e">
        <f t="shared" si="204"/>
        <v>#N/A</v>
      </c>
      <c r="GO28" s="179" t="e">
        <f t="shared" si="205"/>
        <v>#N/A</v>
      </c>
      <c r="GP28" s="179" t="e">
        <f t="shared" si="206"/>
        <v>#N/A</v>
      </c>
      <c r="GQ28" s="179" t="e">
        <f t="shared" si="207"/>
        <v>#N/A</v>
      </c>
      <c r="GR28" s="179" t="e">
        <f t="shared" si="208"/>
        <v>#N/A</v>
      </c>
      <c r="GS28" s="179" t="e">
        <f t="shared" si="209"/>
        <v>#N/A</v>
      </c>
      <c r="GT28" s="179" t="e">
        <f t="shared" si="210"/>
        <v>#N/A</v>
      </c>
      <c r="GU28" s="179" t="e">
        <f t="shared" si="211"/>
        <v>#N/A</v>
      </c>
      <c r="GV28" s="179" t="e">
        <f t="shared" si="212"/>
        <v>#N/A</v>
      </c>
      <c r="GW28" s="179" t="e">
        <f t="shared" si="213"/>
        <v>#N/A</v>
      </c>
      <c r="GX28" s="179" t="e">
        <f t="shared" si="214"/>
        <v>#N/A</v>
      </c>
      <c r="GY28" s="179" t="e">
        <f t="shared" si="215"/>
        <v>#N/A</v>
      </c>
      <c r="GZ28" s="179" t="e">
        <f t="shared" si="216"/>
        <v>#N/A</v>
      </c>
      <c r="HA28" s="179" t="e">
        <f t="shared" si="217"/>
        <v>#N/A</v>
      </c>
      <c r="HB28" s="179" t="e">
        <f t="shared" si="218"/>
        <v>#N/A</v>
      </c>
      <c r="HC28" s="179" t="e">
        <f t="shared" si="219"/>
        <v>#N/A</v>
      </c>
      <c r="HD28" s="179" t="e">
        <f t="shared" si="220"/>
        <v>#N/A</v>
      </c>
      <c r="HE28" s="179" t="e">
        <f t="shared" si="221"/>
        <v>#N/A</v>
      </c>
      <c r="HF28" s="179" t="e">
        <f t="shared" si="222"/>
        <v>#N/A</v>
      </c>
      <c r="HG28" s="179" t="e">
        <f t="shared" si="223"/>
        <v>#N/A</v>
      </c>
      <c r="HH28" s="179" t="e">
        <f t="shared" si="224"/>
        <v>#N/A</v>
      </c>
      <c r="HI28" s="179" t="e">
        <f t="shared" si="225"/>
        <v>#N/A</v>
      </c>
      <c r="HJ28" s="179" t="e">
        <f t="shared" si="226"/>
        <v>#N/A</v>
      </c>
      <c r="HK28" s="179" t="e">
        <f t="shared" si="227"/>
        <v>#N/A</v>
      </c>
      <c r="HL28" s="179" t="e">
        <f t="shared" si="228"/>
        <v>#N/A</v>
      </c>
      <c r="HM28" s="179" t="e">
        <f t="shared" si="229"/>
        <v>#N/A</v>
      </c>
      <c r="HN28" s="179" t="e">
        <f t="shared" si="230"/>
        <v>#N/A</v>
      </c>
      <c r="HO28" s="179" t="e">
        <f t="shared" si="231"/>
        <v>#N/A</v>
      </c>
      <c r="HP28" s="179" t="e">
        <f t="shared" si="232"/>
        <v>#N/A</v>
      </c>
      <c r="HQ28" s="179" t="e">
        <f t="shared" si="233"/>
        <v>#N/A</v>
      </c>
      <c r="HR28" s="179" t="e">
        <f t="shared" si="234"/>
        <v>#N/A</v>
      </c>
      <c r="HS28" s="179" t="e">
        <f t="shared" si="235"/>
        <v>#N/A</v>
      </c>
    </row>
    <row r="29" spans="1:227" hidden="1" x14ac:dyDescent="0.25">
      <c r="A29" s="4">
        <v>26</v>
      </c>
      <c r="B29" s="118"/>
      <c r="C29" s="126"/>
      <c r="D29" s="131" t="str">
        <f t="shared" si="10"/>
        <v/>
      </c>
      <c r="E29" s="103"/>
      <c r="F29" s="131" t="str">
        <f t="shared" si="11"/>
        <v/>
      </c>
      <c r="G29" s="126"/>
      <c r="H29" s="119"/>
      <c r="I29" s="38" t="str">
        <f t="shared" si="0"/>
        <v/>
      </c>
      <c r="J29" s="38" t="str">
        <f t="shared" si="1"/>
        <v/>
      </c>
      <c r="K29" s="81" t="str">
        <f t="shared" si="12"/>
        <v/>
      </c>
      <c r="L29" s="24"/>
      <c r="M29" s="61"/>
      <c r="N29" s="82" t="str">
        <f>IF(AND(D29&gt;0,E29&gt;0,F29&gt;0,NOT(ISBLANK(L29))),(F29-D29)*VLOOKUP(L29,VLookups!$A$2:$B$8,2,FALSE),"")</f>
        <v/>
      </c>
      <c r="O29" s="83" t="str">
        <f t="shared" si="2"/>
        <v/>
      </c>
      <c r="P29" s="103"/>
      <c r="Q29" s="34" t="str">
        <f>IF(AND(P29&gt;0,E29&gt;0,N29&gt;0,NOT(ISBLANK(L29))),ABS(VLOOKUP($P$1,VLookups!$A$38:$B$39,2,FALSE)-_xlfn.NORM.DIST(P29,K29,N29,TRUE)),"")</f>
        <v/>
      </c>
      <c r="R29" s="102" t="str">
        <f>IF(AND($D29&gt;0,$E29&gt;0,$F29&gt;0,NOT(ISBLANK($L29))),_xlfn.NORM.INV(ABS(VLOOKUP($P$1,VLookups!$A$38:$B$39,2,FALSE)-R$3),$K29,$N29),"")</f>
        <v/>
      </c>
      <c r="S29" s="101" t="str">
        <f>IF(AND($D29&gt;0,$E29&gt;0,$F29&gt;0,NOT(ISBLANK($L29))),_xlfn.NORM.INV(ABS(VLOOKUP($P$1,VLookups!$A$38:$B$39,2,FALSE)-S$3),$K29,$N29),"")</f>
        <v/>
      </c>
      <c r="T29" s="102" t="str">
        <f>IF(AND($D29&gt;0,$E29&gt;0,$F29&gt;0,NOT(ISBLANK($L29))),_xlfn.NORM.INV(ABS(VLOOKUP($P$1,VLookups!$A$38:$B$39,2,FALSE)-T$3),$K29,$N29),"")</f>
        <v/>
      </c>
      <c r="U29" s="101" t="str">
        <f>IF(AND($D29&gt;0,$E29&gt;0,$F29&gt;0,NOT(ISBLANK($L29))),_xlfn.NORM.INV(ABS(VLOOKUP($P$1,VLookups!$A$38:$B$39,2,FALSE)-U$3),$K29,$N29),"")</f>
        <v/>
      </c>
      <c r="V29" s="102" t="str">
        <f>IF(AND($D29&gt;0,$E29&gt;0,$F29&gt;0,NOT(ISBLANK($L29))),_xlfn.NORM.INV(ABS(VLOOKUP($P$1,VLookups!$A$38:$B$39,2,FALSE)-V$3),$K29,$N29),"")</f>
        <v/>
      </c>
      <c r="W29" s="101" t="str">
        <f>IF(AND($D29&gt;0,$E29&gt;0,$F29&gt;0,NOT(ISBLANK($L29))),_xlfn.NORM.INV(ABS(VLOOKUP($P$1,VLookups!$A$38:$B$39,2,FALSE)-W$3),$K29,$N29),"")</f>
        <v/>
      </c>
      <c r="X29" s="5"/>
      <c r="Y29" s="178" t="str">
        <f t="shared" si="13"/>
        <v/>
      </c>
      <c r="Z29" s="52" t="str">
        <f t="shared" ref="Z29:AS29" si="287">IF(ISNONTEXT($Y29),AA29-$Y29,"")</f>
        <v/>
      </c>
      <c r="AA29" s="52" t="str">
        <f t="shared" si="287"/>
        <v/>
      </c>
      <c r="AB29" s="52" t="str">
        <f t="shared" si="287"/>
        <v/>
      </c>
      <c r="AC29" s="52" t="str">
        <f t="shared" si="287"/>
        <v/>
      </c>
      <c r="AD29" s="52" t="str">
        <f t="shared" si="287"/>
        <v/>
      </c>
      <c r="AE29" s="52" t="str">
        <f t="shared" si="287"/>
        <v/>
      </c>
      <c r="AF29" s="52" t="str">
        <f t="shared" si="287"/>
        <v/>
      </c>
      <c r="AG29" s="52" t="str">
        <f t="shared" si="287"/>
        <v/>
      </c>
      <c r="AH29" s="52" t="str">
        <f t="shared" si="287"/>
        <v/>
      </c>
      <c r="AI29" s="52" t="str">
        <f t="shared" si="287"/>
        <v/>
      </c>
      <c r="AJ29" s="52" t="str">
        <f t="shared" si="287"/>
        <v/>
      </c>
      <c r="AK29" s="52" t="str">
        <f t="shared" si="287"/>
        <v/>
      </c>
      <c r="AL29" s="52" t="str">
        <f t="shared" si="287"/>
        <v/>
      </c>
      <c r="AM29" s="52" t="str">
        <f t="shared" si="287"/>
        <v/>
      </c>
      <c r="AN29" s="52" t="str">
        <f t="shared" si="287"/>
        <v/>
      </c>
      <c r="AO29" s="52" t="str">
        <f t="shared" si="287"/>
        <v/>
      </c>
      <c r="AP29" s="52" t="str">
        <f t="shared" si="287"/>
        <v/>
      </c>
      <c r="AQ29" s="52" t="str">
        <f t="shared" si="287"/>
        <v/>
      </c>
      <c r="AR29" s="52" t="str">
        <f t="shared" si="287"/>
        <v/>
      </c>
      <c r="AS29" s="52" t="str">
        <f t="shared" si="287"/>
        <v/>
      </c>
      <c r="AT29" s="52" t="str">
        <f t="shared" si="15"/>
        <v/>
      </c>
      <c r="AU29" s="52" t="str">
        <f t="shared" ref="AU29:DF29" si="288">IF(ISNONTEXT($Y29),AT29+$Y29,"")</f>
        <v/>
      </c>
      <c r="AV29" s="52" t="str">
        <f t="shared" si="288"/>
        <v/>
      </c>
      <c r="AW29" s="52" t="str">
        <f t="shared" si="288"/>
        <v/>
      </c>
      <c r="AX29" s="52" t="str">
        <f t="shared" si="288"/>
        <v/>
      </c>
      <c r="AY29" s="52" t="str">
        <f t="shared" si="288"/>
        <v/>
      </c>
      <c r="AZ29" s="52" t="str">
        <f t="shared" si="288"/>
        <v/>
      </c>
      <c r="BA29" s="52" t="str">
        <f t="shared" si="288"/>
        <v/>
      </c>
      <c r="BB29" s="52" t="str">
        <f t="shared" si="288"/>
        <v/>
      </c>
      <c r="BC29" s="52" t="str">
        <f t="shared" si="288"/>
        <v/>
      </c>
      <c r="BD29" s="52" t="str">
        <f t="shared" si="288"/>
        <v/>
      </c>
      <c r="BE29" s="52" t="str">
        <f t="shared" si="288"/>
        <v/>
      </c>
      <c r="BF29" s="52" t="str">
        <f t="shared" si="288"/>
        <v/>
      </c>
      <c r="BG29" s="52" t="str">
        <f t="shared" si="288"/>
        <v/>
      </c>
      <c r="BH29" s="52" t="str">
        <f t="shared" si="288"/>
        <v/>
      </c>
      <c r="BI29" s="52" t="str">
        <f t="shared" si="288"/>
        <v/>
      </c>
      <c r="BJ29" s="52" t="str">
        <f t="shared" si="288"/>
        <v/>
      </c>
      <c r="BK29" s="52" t="str">
        <f t="shared" si="288"/>
        <v/>
      </c>
      <c r="BL29" s="52" t="str">
        <f t="shared" si="288"/>
        <v/>
      </c>
      <c r="BM29" s="52" t="str">
        <f t="shared" si="288"/>
        <v/>
      </c>
      <c r="BN29" s="52" t="str">
        <f t="shared" si="288"/>
        <v/>
      </c>
      <c r="BO29" s="52" t="str">
        <f t="shared" si="288"/>
        <v/>
      </c>
      <c r="BP29" s="52" t="str">
        <f t="shared" si="288"/>
        <v/>
      </c>
      <c r="BQ29" s="52" t="str">
        <f t="shared" si="288"/>
        <v/>
      </c>
      <c r="BR29" s="52" t="str">
        <f t="shared" si="288"/>
        <v/>
      </c>
      <c r="BS29" s="52" t="str">
        <f t="shared" si="288"/>
        <v/>
      </c>
      <c r="BT29" s="52" t="str">
        <f t="shared" si="288"/>
        <v/>
      </c>
      <c r="BU29" s="52" t="str">
        <f t="shared" si="288"/>
        <v/>
      </c>
      <c r="BV29" s="52" t="str">
        <f t="shared" si="288"/>
        <v/>
      </c>
      <c r="BW29" s="52" t="str">
        <f t="shared" si="288"/>
        <v/>
      </c>
      <c r="BX29" s="52" t="str">
        <f t="shared" si="288"/>
        <v/>
      </c>
      <c r="BY29" s="52" t="str">
        <f t="shared" si="288"/>
        <v/>
      </c>
      <c r="BZ29" s="52" t="str">
        <f t="shared" si="288"/>
        <v/>
      </c>
      <c r="CA29" s="52" t="str">
        <f t="shared" si="288"/>
        <v/>
      </c>
      <c r="CB29" s="52" t="str">
        <f t="shared" si="288"/>
        <v/>
      </c>
      <c r="CC29" s="52" t="str">
        <f t="shared" si="288"/>
        <v/>
      </c>
      <c r="CD29" s="52" t="str">
        <f t="shared" si="288"/>
        <v/>
      </c>
      <c r="CE29" s="52" t="str">
        <f t="shared" si="288"/>
        <v/>
      </c>
      <c r="CF29" s="52" t="str">
        <f t="shared" si="288"/>
        <v/>
      </c>
      <c r="CG29" s="52" t="str">
        <f t="shared" si="288"/>
        <v/>
      </c>
      <c r="CH29" s="52" t="str">
        <f t="shared" si="288"/>
        <v/>
      </c>
      <c r="CI29" s="52" t="str">
        <f t="shared" si="288"/>
        <v/>
      </c>
      <c r="CJ29" s="52" t="str">
        <f t="shared" si="288"/>
        <v/>
      </c>
      <c r="CK29" s="52" t="str">
        <f t="shared" si="288"/>
        <v/>
      </c>
      <c r="CL29" s="52" t="str">
        <f t="shared" si="288"/>
        <v/>
      </c>
      <c r="CM29" s="52" t="str">
        <f t="shared" si="288"/>
        <v/>
      </c>
      <c r="CN29" s="52" t="str">
        <f t="shared" si="288"/>
        <v/>
      </c>
      <c r="CO29" s="52" t="str">
        <f t="shared" si="288"/>
        <v/>
      </c>
      <c r="CP29" s="52" t="str">
        <f t="shared" si="288"/>
        <v/>
      </c>
      <c r="CQ29" s="52" t="str">
        <f t="shared" si="288"/>
        <v/>
      </c>
      <c r="CR29" s="52" t="str">
        <f t="shared" si="288"/>
        <v/>
      </c>
      <c r="CS29" s="52" t="str">
        <f t="shared" si="288"/>
        <v/>
      </c>
      <c r="CT29" s="52" t="str">
        <f t="shared" si="288"/>
        <v/>
      </c>
      <c r="CU29" s="52" t="str">
        <f t="shared" si="288"/>
        <v/>
      </c>
      <c r="CV29" s="52" t="str">
        <f t="shared" si="288"/>
        <v/>
      </c>
      <c r="CW29" s="52" t="str">
        <f t="shared" si="288"/>
        <v/>
      </c>
      <c r="CX29" s="52" t="str">
        <f t="shared" si="288"/>
        <v/>
      </c>
      <c r="CY29" s="52" t="str">
        <f t="shared" si="288"/>
        <v/>
      </c>
      <c r="CZ29" s="52" t="str">
        <f t="shared" si="288"/>
        <v/>
      </c>
      <c r="DA29" s="52" t="str">
        <f t="shared" si="288"/>
        <v/>
      </c>
      <c r="DB29" s="52" t="str">
        <f t="shared" si="288"/>
        <v/>
      </c>
      <c r="DC29" s="52" t="str">
        <f t="shared" si="288"/>
        <v/>
      </c>
      <c r="DD29" s="52" t="str">
        <f t="shared" si="288"/>
        <v/>
      </c>
      <c r="DE29" s="52" t="str">
        <f t="shared" si="288"/>
        <v/>
      </c>
      <c r="DF29" s="52" t="str">
        <f t="shared" si="288"/>
        <v/>
      </c>
      <c r="DG29" s="52" t="str">
        <f t="shared" ref="DG29:DV29" si="289">IF(ISNONTEXT($Y29),DF29+$Y29,"")</f>
        <v/>
      </c>
      <c r="DH29" s="52" t="str">
        <f t="shared" si="289"/>
        <v/>
      </c>
      <c r="DI29" s="52" t="str">
        <f t="shared" si="289"/>
        <v/>
      </c>
      <c r="DJ29" s="52" t="str">
        <f t="shared" si="289"/>
        <v/>
      </c>
      <c r="DK29" s="52" t="str">
        <f t="shared" si="289"/>
        <v/>
      </c>
      <c r="DL29" s="52" t="str">
        <f t="shared" si="289"/>
        <v/>
      </c>
      <c r="DM29" s="52" t="str">
        <f t="shared" si="289"/>
        <v/>
      </c>
      <c r="DN29" s="52" t="str">
        <f t="shared" si="289"/>
        <v/>
      </c>
      <c r="DO29" s="52" t="str">
        <f t="shared" si="289"/>
        <v/>
      </c>
      <c r="DP29" s="52" t="str">
        <f t="shared" si="289"/>
        <v/>
      </c>
      <c r="DQ29" s="52" t="str">
        <f t="shared" si="289"/>
        <v/>
      </c>
      <c r="DR29" s="52" t="str">
        <f t="shared" si="289"/>
        <v/>
      </c>
      <c r="DS29" s="52" t="str">
        <f t="shared" si="289"/>
        <v/>
      </c>
      <c r="DT29" s="52" t="str">
        <f t="shared" si="289"/>
        <v/>
      </c>
      <c r="DU29" s="52" t="str">
        <f t="shared" si="289"/>
        <v/>
      </c>
      <c r="DV29" s="52" t="str">
        <f t="shared" si="289"/>
        <v/>
      </c>
      <c r="DW29" s="179" t="e">
        <f t="shared" si="135"/>
        <v>#N/A</v>
      </c>
      <c r="DX29" s="179" t="e">
        <f t="shared" si="136"/>
        <v>#N/A</v>
      </c>
      <c r="DY29" s="179" t="e">
        <f t="shared" si="137"/>
        <v>#N/A</v>
      </c>
      <c r="DZ29" s="179" t="e">
        <f t="shared" si="138"/>
        <v>#N/A</v>
      </c>
      <c r="EA29" s="179" t="e">
        <f t="shared" si="139"/>
        <v>#N/A</v>
      </c>
      <c r="EB29" s="179" t="e">
        <f t="shared" si="140"/>
        <v>#N/A</v>
      </c>
      <c r="EC29" s="179" t="e">
        <f t="shared" si="141"/>
        <v>#N/A</v>
      </c>
      <c r="ED29" s="179" t="e">
        <f t="shared" si="142"/>
        <v>#N/A</v>
      </c>
      <c r="EE29" s="179" t="e">
        <f t="shared" si="143"/>
        <v>#N/A</v>
      </c>
      <c r="EF29" s="179" t="e">
        <f t="shared" si="144"/>
        <v>#N/A</v>
      </c>
      <c r="EG29" s="179" t="e">
        <f t="shared" si="145"/>
        <v>#N/A</v>
      </c>
      <c r="EH29" s="179" t="e">
        <f t="shared" si="146"/>
        <v>#N/A</v>
      </c>
      <c r="EI29" s="179" t="e">
        <f t="shared" si="147"/>
        <v>#N/A</v>
      </c>
      <c r="EJ29" s="179" t="e">
        <f t="shared" si="148"/>
        <v>#N/A</v>
      </c>
      <c r="EK29" s="179" t="e">
        <f t="shared" si="149"/>
        <v>#N/A</v>
      </c>
      <c r="EL29" s="179" t="e">
        <f t="shared" si="150"/>
        <v>#N/A</v>
      </c>
      <c r="EM29" s="179" t="e">
        <f t="shared" si="151"/>
        <v>#N/A</v>
      </c>
      <c r="EN29" s="179" t="e">
        <f t="shared" si="152"/>
        <v>#N/A</v>
      </c>
      <c r="EO29" s="179" t="e">
        <f t="shared" si="153"/>
        <v>#N/A</v>
      </c>
      <c r="EP29" s="179" t="e">
        <f t="shared" si="154"/>
        <v>#N/A</v>
      </c>
      <c r="EQ29" s="179" t="e">
        <f t="shared" si="155"/>
        <v>#N/A</v>
      </c>
      <c r="ER29" s="179" t="e">
        <f t="shared" si="156"/>
        <v>#N/A</v>
      </c>
      <c r="ES29" s="179" t="e">
        <f t="shared" si="157"/>
        <v>#N/A</v>
      </c>
      <c r="ET29" s="179" t="e">
        <f t="shared" si="158"/>
        <v>#N/A</v>
      </c>
      <c r="EU29" s="179" t="e">
        <f t="shared" si="159"/>
        <v>#N/A</v>
      </c>
      <c r="EV29" s="179" t="e">
        <f t="shared" si="160"/>
        <v>#N/A</v>
      </c>
      <c r="EW29" s="179" t="e">
        <f t="shared" si="161"/>
        <v>#N/A</v>
      </c>
      <c r="EX29" s="179" t="e">
        <f t="shared" si="162"/>
        <v>#N/A</v>
      </c>
      <c r="EY29" s="179" t="e">
        <f t="shared" si="163"/>
        <v>#N/A</v>
      </c>
      <c r="EZ29" s="179" t="e">
        <f t="shared" si="164"/>
        <v>#N/A</v>
      </c>
      <c r="FA29" s="179" t="e">
        <f t="shared" si="165"/>
        <v>#N/A</v>
      </c>
      <c r="FB29" s="179" t="e">
        <f t="shared" si="166"/>
        <v>#N/A</v>
      </c>
      <c r="FC29" s="179" t="e">
        <f t="shared" si="167"/>
        <v>#N/A</v>
      </c>
      <c r="FD29" s="179" t="e">
        <f t="shared" si="168"/>
        <v>#N/A</v>
      </c>
      <c r="FE29" s="179" t="e">
        <f t="shared" si="169"/>
        <v>#N/A</v>
      </c>
      <c r="FF29" s="179" t="e">
        <f t="shared" si="170"/>
        <v>#N/A</v>
      </c>
      <c r="FG29" s="179" t="e">
        <f t="shared" si="171"/>
        <v>#N/A</v>
      </c>
      <c r="FH29" s="179" t="e">
        <f t="shared" si="172"/>
        <v>#N/A</v>
      </c>
      <c r="FI29" s="179" t="e">
        <f t="shared" si="173"/>
        <v>#N/A</v>
      </c>
      <c r="FJ29" s="179" t="e">
        <f t="shared" si="174"/>
        <v>#N/A</v>
      </c>
      <c r="FK29" s="179" t="e">
        <f t="shared" si="175"/>
        <v>#N/A</v>
      </c>
      <c r="FL29" s="179" t="e">
        <f t="shared" si="176"/>
        <v>#N/A</v>
      </c>
      <c r="FM29" s="179" t="e">
        <f t="shared" si="177"/>
        <v>#N/A</v>
      </c>
      <c r="FN29" s="179" t="e">
        <f t="shared" si="178"/>
        <v>#N/A</v>
      </c>
      <c r="FO29" s="179" t="e">
        <f t="shared" si="179"/>
        <v>#N/A</v>
      </c>
      <c r="FP29" s="179" t="e">
        <f t="shared" si="180"/>
        <v>#N/A</v>
      </c>
      <c r="FQ29" s="179" t="e">
        <f t="shared" si="181"/>
        <v>#N/A</v>
      </c>
      <c r="FR29" s="179" t="e">
        <f t="shared" si="182"/>
        <v>#N/A</v>
      </c>
      <c r="FS29" s="179" t="e">
        <f t="shared" si="183"/>
        <v>#N/A</v>
      </c>
      <c r="FT29" s="179" t="e">
        <f t="shared" si="184"/>
        <v>#N/A</v>
      </c>
      <c r="FU29" s="179" t="e">
        <f t="shared" si="185"/>
        <v>#N/A</v>
      </c>
      <c r="FV29" s="179" t="e">
        <f t="shared" si="186"/>
        <v>#N/A</v>
      </c>
      <c r="FW29" s="179" t="e">
        <f t="shared" si="187"/>
        <v>#N/A</v>
      </c>
      <c r="FX29" s="179" t="e">
        <f t="shared" si="188"/>
        <v>#N/A</v>
      </c>
      <c r="FY29" s="179" t="e">
        <f t="shared" si="189"/>
        <v>#N/A</v>
      </c>
      <c r="FZ29" s="179" t="e">
        <f t="shared" si="190"/>
        <v>#N/A</v>
      </c>
      <c r="GA29" s="179" t="e">
        <f t="shared" si="191"/>
        <v>#N/A</v>
      </c>
      <c r="GB29" s="179" t="e">
        <f t="shared" si="192"/>
        <v>#N/A</v>
      </c>
      <c r="GC29" s="179" t="e">
        <f t="shared" si="193"/>
        <v>#N/A</v>
      </c>
      <c r="GD29" s="179" t="e">
        <f t="shared" si="194"/>
        <v>#N/A</v>
      </c>
      <c r="GE29" s="179" t="e">
        <f t="shared" si="195"/>
        <v>#N/A</v>
      </c>
      <c r="GF29" s="179" t="e">
        <f t="shared" si="196"/>
        <v>#N/A</v>
      </c>
      <c r="GG29" s="179" t="e">
        <f t="shared" si="197"/>
        <v>#N/A</v>
      </c>
      <c r="GH29" s="179" t="e">
        <f t="shared" si="198"/>
        <v>#N/A</v>
      </c>
      <c r="GI29" s="179" t="e">
        <f t="shared" si="199"/>
        <v>#N/A</v>
      </c>
      <c r="GJ29" s="179" t="e">
        <f t="shared" si="200"/>
        <v>#N/A</v>
      </c>
      <c r="GK29" s="179" t="e">
        <f t="shared" si="201"/>
        <v>#N/A</v>
      </c>
      <c r="GL29" s="179" t="e">
        <f t="shared" si="202"/>
        <v>#N/A</v>
      </c>
      <c r="GM29" s="179" t="e">
        <f t="shared" si="203"/>
        <v>#N/A</v>
      </c>
      <c r="GN29" s="179" t="e">
        <f t="shared" si="204"/>
        <v>#N/A</v>
      </c>
      <c r="GO29" s="179" t="e">
        <f t="shared" si="205"/>
        <v>#N/A</v>
      </c>
      <c r="GP29" s="179" t="e">
        <f t="shared" si="206"/>
        <v>#N/A</v>
      </c>
      <c r="GQ29" s="179" t="e">
        <f t="shared" si="207"/>
        <v>#N/A</v>
      </c>
      <c r="GR29" s="179" t="e">
        <f t="shared" si="208"/>
        <v>#N/A</v>
      </c>
      <c r="GS29" s="179" t="e">
        <f t="shared" si="209"/>
        <v>#N/A</v>
      </c>
      <c r="GT29" s="179" t="e">
        <f t="shared" si="210"/>
        <v>#N/A</v>
      </c>
      <c r="GU29" s="179" t="e">
        <f t="shared" si="211"/>
        <v>#N/A</v>
      </c>
      <c r="GV29" s="179" t="e">
        <f t="shared" si="212"/>
        <v>#N/A</v>
      </c>
      <c r="GW29" s="179" t="e">
        <f t="shared" si="213"/>
        <v>#N/A</v>
      </c>
      <c r="GX29" s="179" t="e">
        <f t="shared" si="214"/>
        <v>#N/A</v>
      </c>
      <c r="GY29" s="179" t="e">
        <f t="shared" si="215"/>
        <v>#N/A</v>
      </c>
      <c r="GZ29" s="179" t="e">
        <f t="shared" si="216"/>
        <v>#N/A</v>
      </c>
      <c r="HA29" s="179" t="e">
        <f t="shared" si="217"/>
        <v>#N/A</v>
      </c>
      <c r="HB29" s="179" t="e">
        <f t="shared" si="218"/>
        <v>#N/A</v>
      </c>
      <c r="HC29" s="179" t="e">
        <f t="shared" si="219"/>
        <v>#N/A</v>
      </c>
      <c r="HD29" s="179" t="e">
        <f t="shared" si="220"/>
        <v>#N/A</v>
      </c>
      <c r="HE29" s="179" t="e">
        <f t="shared" si="221"/>
        <v>#N/A</v>
      </c>
      <c r="HF29" s="179" t="e">
        <f t="shared" si="222"/>
        <v>#N/A</v>
      </c>
      <c r="HG29" s="179" t="e">
        <f t="shared" si="223"/>
        <v>#N/A</v>
      </c>
      <c r="HH29" s="179" t="e">
        <f t="shared" si="224"/>
        <v>#N/A</v>
      </c>
      <c r="HI29" s="179" t="e">
        <f t="shared" si="225"/>
        <v>#N/A</v>
      </c>
      <c r="HJ29" s="179" t="e">
        <f t="shared" si="226"/>
        <v>#N/A</v>
      </c>
      <c r="HK29" s="179" t="e">
        <f t="shared" si="227"/>
        <v>#N/A</v>
      </c>
      <c r="HL29" s="179" t="e">
        <f t="shared" si="228"/>
        <v>#N/A</v>
      </c>
      <c r="HM29" s="179" t="e">
        <f t="shared" si="229"/>
        <v>#N/A</v>
      </c>
      <c r="HN29" s="179" t="e">
        <f t="shared" si="230"/>
        <v>#N/A</v>
      </c>
      <c r="HO29" s="179" t="e">
        <f t="shared" si="231"/>
        <v>#N/A</v>
      </c>
      <c r="HP29" s="179" t="e">
        <f t="shared" si="232"/>
        <v>#N/A</v>
      </c>
      <c r="HQ29" s="179" t="e">
        <f t="shared" si="233"/>
        <v>#N/A</v>
      </c>
      <c r="HR29" s="179" t="e">
        <f t="shared" si="234"/>
        <v>#N/A</v>
      </c>
      <c r="HS29" s="179" t="e">
        <f t="shared" si="235"/>
        <v>#N/A</v>
      </c>
    </row>
    <row r="30" spans="1:227" hidden="1" x14ac:dyDescent="0.25">
      <c r="A30" s="4">
        <v>27</v>
      </c>
      <c r="B30" s="118"/>
      <c r="C30" s="126"/>
      <c r="D30" s="131" t="str">
        <f t="shared" si="10"/>
        <v/>
      </c>
      <c r="E30" s="103"/>
      <c r="F30" s="131" t="str">
        <f t="shared" si="11"/>
        <v/>
      </c>
      <c r="G30" s="126"/>
      <c r="H30" s="119"/>
      <c r="I30" s="38" t="str">
        <f t="shared" si="0"/>
        <v/>
      </c>
      <c r="J30" s="38" t="str">
        <f t="shared" si="1"/>
        <v/>
      </c>
      <c r="K30" s="81" t="str">
        <f t="shared" si="12"/>
        <v/>
      </c>
      <c r="L30" s="24"/>
      <c r="M30" s="61"/>
      <c r="N30" s="82" t="str">
        <f>IF(AND(D30&gt;0,E30&gt;0,F30&gt;0,NOT(ISBLANK(L30))),(F30-D30)*VLOOKUP(L30,VLookups!$A$2:$B$8,2,FALSE),"")</f>
        <v/>
      </c>
      <c r="O30" s="83" t="str">
        <f t="shared" si="2"/>
        <v/>
      </c>
      <c r="P30" s="103"/>
      <c r="Q30" s="34" t="str">
        <f>IF(AND(P30&gt;0,E30&gt;0,N30&gt;0,NOT(ISBLANK(L30))),ABS(VLOOKUP($P$1,VLookups!$A$38:$B$39,2,FALSE)-_xlfn.NORM.DIST(P30,K30,N30,TRUE)),"")</f>
        <v/>
      </c>
      <c r="R30" s="102" t="str">
        <f>IF(AND($D30&gt;0,$E30&gt;0,$F30&gt;0,NOT(ISBLANK($L30))),_xlfn.NORM.INV(ABS(VLOOKUP($P$1,VLookups!$A$38:$B$39,2,FALSE)-R$3),$K30,$N30),"")</f>
        <v/>
      </c>
      <c r="S30" s="101" t="str">
        <f>IF(AND($D30&gt;0,$E30&gt;0,$F30&gt;0,NOT(ISBLANK($L30))),_xlfn.NORM.INV(ABS(VLOOKUP($P$1,VLookups!$A$38:$B$39,2,FALSE)-S$3),$K30,$N30),"")</f>
        <v/>
      </c>
      <c r="T30" s="102" t="str">
        <f>IF(AND($D30&gt;0,$E30&gt;0,$F30&gt;0,NOT(ISBLANK($L30))),_xlfn.NORM.INV(ABS(VLOOKUP($P$1,VLookups!$A$38:$B$39,2,FALSE)-T$3),$K30,$N30),"")</f>
        <v/>
      </c>
      <c r="U30" s="101" t="str">
        <f>IF(AND($D30&gt;0,$E30&gt;0,$F30&gt;0,NOT(ISBLANK($L30))),_xlfn.NORM.INV(ABS(VLOOKUP($P$1,VLookups!$A$38:$B$39,2,FALSE)-U$3),$K30,$N30),"")</f>
        <v/>
      </c>
      <c r="V30" s="102" t="str">
        <f>IF(AND($D30&gt;0,$E30&gt;0,$F30&gt;0,NOT(ISBLANK($L30))),_xlfn.NORM.INV(ABS(VLOOKUP($P$1,VLookups!$A$38:$B$39,2,FALSE)-V$3),$K30,$N30),"")</f>
        <v/>
      </c>
      <c r="W30" s="101" t="str">
        <f>IF(AND($D30&gt;0,$E30&gt;0,$F30&gt;0,NOT(ISBLANK($L30))),_xlfn.NORM.INV(ABS(VLOOKUP($P$1,VLookups!$A$38:$B$39,2,FALSE)-W$3),$K30,$N30),"")</f>
        <v/>
      </c>
      <c r="X30" s="5"/>
      <c r="Y30" s="178" t="str">
        <f t="shared" si="13"/>
        <v/>
      </c>
      <c r="Z30" s="52" t="str">
        <f t="shared" ref="Z30:AS30" si="290">IF(ISNONTEXT($Y30),AA30-$Y30,"")</f>
        <v/>
      </c>
      <c r="AA30" s="52" t="str">
        <f t="shared" si="290"/>
        <v/>
      </c>
      <c r="AB30" s="52" t="str">
        <f t="shared" si="290"/>
        <v/>
      </c>
      <c r="AC30" s="52" t="str">
        <f t="shared" si="290"/>
        <v/>
      </c>
      <c r="AD30" s="52" t="str">
        <f t="shared" si="290"/>
        <v/>
      </c>
      <c r="AE30" s="52" t="str">
        <f t="shared" si="290"/>
        <v/>
      </c>
      <c r="AF30" s="52" t="str">
        <f t="shared" si="290"/>
        <v/>
      </c>
      <c r="AG30" s="52" t="str">
        <f t="shared" si="290"/>
        <v/>
      </c>
      <c r="AH30" s="52" t="str">
        <f t="shared" si="290"/>
        <v/>
      </c>
      <c r="AI30" s="52" t="str">
        <f t="shared" si="290"/>
        <v/>
      </c>
      <c r="AJ30" s="52" t="str">
        <f t="shared" si="290"/>
        <v/>
      </c>
      <c r="AK30" s="52" t="str">
        <f t="shared" si="290"/>
        <v/>
      </c>
      <c r="AL30" s="52" t="str">
        <f t="shared" si="290"/>
        <v/>
      </c>
      <c r="AM30" s="52" t="str">
        <f t="shared" si="290"/>
        <v/>
      </c>
      <c r="AN30" s="52" t="str">
        <f t="shared" si="290"/>
        <v/>
      </c>
      <c r="AO30" s="52" t="str">
        <f t="shared" si="290"/>
        <v/>
      </c>
      <c r="AP30" s="52" t="str">
        <f t="shared" si="290"/>
        <v/>
      </c>
      <c r="AQ30" s="52" t="str">
        <f t="shared" si="290"/>
        <v/>
      </c>
      <c r="AR30" s="52" t="str">
        <f t="shared" si="290"/>
        <v/>
      </c>
      <c r="AS30" s="52" t="str">
        <f t="shared" si="290"/>
        <v/>
      </c>
      <c r="AT30" s="52" t="str">
        <f t="shared" si="15"/>
        <v/>
      </c>
      <c r="AU30" s="52" t="str">
        <f t="shared" ref="AU30:DF30" si="291">IF(ISNONTEXT($Y30),AT30+$Y30,"")</f>
        <v/>
      </c>
      <c r="AV30" s="52" t="str">
        <f t="shared" si="291"/>
        <v/>
      </c>
      <c r="AW30" s="52" t="str">
        <f t="shared" si="291"/>
        <v/>
      </c>
      <c r="AX30" s="52" t="str">
        <f t="shared" si="291"/>
        <v/>
      </c>
      <c r="AY30" s="52" t="str">
        <f t="shared" si="291"/>
        <v/>
      </c>
      <c r="AZ30" s="52" t="str">
        <f t="shared" si="291"/>
        <v/>
      </c>
      <c r="BA30" s="52" t="str">
        <f t="shared" si="291"/>
        <v/>
      </c>
      <c r="BB30" s="52" t="str">
        <f t="shared" si="291"/>
        <v/>
      </c>
      <c r="BC30" s="52" t="str">
        <f t="shared" si="291"/>
        <v/>
      </c>
      <c r="BD30" s="52" t="str">
        <f t="shared" si="291"/>
        <v/>
      </c>
      <c r="BE30" s="52" t="str">
        <f t="shared" si="291"/>
        <v/>
      </c>
      <c r="BF30" s="52" t="str">
        <f t="shared" si="291"/>
        <v/>
      </c>
      <c r="BG30" s="52" t="str">
        <f t="shared" si="291"/>
        <v/>
      </c>
      <c r="BH30" s="52" t="str">
        <f t="shared" si="291"/>
        <v/>
      </c>
      <c r="BI30" s="52" t="str">
        <f t="shared" si="291"/>
        <v/>
      </c>
      <c r="BJ30" s="52" t="str">
        <f t="shared" si="291"/>
        <v/>
      </c>
      <c r="BK30" s="52" t="str">
        <f t="shared" si="291"/>
        <v/>
      </c>
      <c r="BL30" s="52" t="str">
        <f t="shared" si="291"/>
        <v/>
      </c>
      <c r="BM30" s="52" t="str">
        <f t="shared" si="291"/>
        <v/>
      </c>
      <c r="BN30" s="52" t="str">
        <f t="shared" si="291"/>
        <v/>
      </c>
      <c r="BO30" s="52" t="str">
        <f t="shared" si="291"/>
        <v/>
      </c>
      <c r="BP30" s="52" t="str">
        <f t="shared" si="291"/>
        <v/>
      </c>
      <c r="BQ30" s="52" t="str">
        <f t="shared" si="291"/>
        <v/>
      </c>
      <c r="BR30" s="52" t="str">
        <f t="shared" si="291"/>
        <v/>
      </c>
      <c r="BS30" s="52" t="str">
        <f t="shared" si="291"/>
        <v/>
      </c>
      <c r="BT30" s="52" t="str">
        <f t="shared" si="291"/>
        <v/>
      </c>
      <c r="BU30" s="52" t="str">
        <f t="shared" si="291"/>
        <v/>
      </c>
      <c r="BV30" s="52" t="str">
        <f t="shared" si="291"/>
        <v/>
      </c>
      <c r="BW30" s="52" t="str">
        <f t="shared" si="291"/>
        <v/>
      </c>
      <c r="BX30" s="52" t="str">
        <f t="shared" si="291"/>
        <v/>
      </c>
      <c r="BY30" s="52" t="str">
        <f t="shared" si="291"/>
        <v/>
      </c>
      <c r="BZ30" s="52" t="str">
        <f t="shared" si="291"/>
        <v/>
      </c>
      <c r="CA30" s="52" t="str">
        <f t="shared" si="291"/>
        <v/>
      </c>
      <c r="CB30" s="52" t="str">
        <f t="shared" si="291"/>
        <v/>
      </c>
      <c r="CC30" s="52" t="str">
        <f t="shared" si="291"/>
        <v/>
      </c>
      <c r="CD30" s="52" t="str">
        <f t="shared" si="291"/>
        <v/>
      </c>
      <c r="CE30" s="52" t="str">
        <f t="shared" si="291"/>
        <v/>
      </c>
      <c r="CF30" s="52" t="str">
        <f t="shared" si="291"/>
        <v/>
      </c>
      <c r="CG30" s="52" t="str">
        <f t="shared" si="291"/>
        <v/>
      </c>
      <c r="CH30" s="52" t="str">
        <f t="shared" si="291"/>
        <v/>
      </c>
      <c r="CI30" s="52" t="str">
        <f t="shared" si="291"/>
        <v/>
      </c>
      <c r="CJ30" s="52" t="str">
        <f t="shared" si="291"/>
        <v/>
      </c>
      <c r="CK30" s="52" t="str">
        <f t="shared" si="291"/>
        <v/>
      </c>
      <c r="CL30" s="52" t="str">
        <f t="shared" si="291"/>
        <v/>
      </c>
      <c r="CM30" s="52" t="str">
        <f t="shared" si="291"/>
        <v/>
      </c>
      <c r="CN30" s="52" t="str">
        <f t="shared" si="291"/>
        <v/>
      </c>
      <c r="CO30" s="52" t="str">
        <f t="shared" si="291"/>
        <v/>
      </c>
      <c r="CP30" s="52" t="str">
        <f t="shared" si="291"/>
        <v/>
      </c>
      <c r="CQ30" s="52" t="str">
        <f t="shared" si="291"/>
        <v/>
      </c>
      <c r="CR30" s="52" t="str">
        <f t="shared" si="291"/>
        <v/>
      </c>
      <c r="CS30" s="52" t="str">
        <f t="shared" si="291"/>
        <v/>
      </c>
      <c r="CT30" s="52" t="str">
        <f t="shared" si="291"/>
        <v/>
      </c>
      <c r="CU30" s="52" t="str">
        <f t="shared" si="291"/>
        <v/>
      </c>
      <c r="CV30" s="52" t="str">
        <f t="shared" si="291"/>
        <v/>
      </c>
      <c r="CW30" s="52" t="str">
        <f t="shared" si="291"/>
        <v/>
      </c>
      <c r="CX30" s="52" t="str">
        <f t="shared" si="291"/>
        <v/>
      </c>
      <c r="CY30" s="52" t="str">
        <f t="shared" si="291"/>
        <v/>
      </c>
      <c r="CZ30" s="52" t="str">
        <f t="shared" si="291"/>
        <v/>
      </c>
      <c r="DA30" s="52" t="str">
        <f t="shared" si="291"/>
        <v/>
      </c>
      <c r="DB30" s="52" t="str">
        <f t="shared" si="291"/>
        <v/>
      </c>
      <c r="DC30" s="52" t="str">
        <f t="shared" si="291"/>
        <v/>
      </c>
      <c r="DD30" s="52" t="str">
        <f t="shared" si="291"/>
        <v/>
      </c>
      <c r="DE30" s="52" t="str">
        <f t="shared" si="291"/>
        <v/>
      </c>
      <c r="DF30" s="52" t="str">
        <f t="shared" si="291"/>
        <v/>
      </c>
      <c r="DG30" s="52" t="str">
        <f t="shared" ref="DG30:DV30" si="292">IF(ISNONTEXT($Y30),DF30+$Y30,"")</f>
        <v/>
      </c>
      <c r="DH30" s="52" t="str">
        <f t="shared" si="292"/>
        <v/>
      </c>
      <c r="DI30" s="52" t="str">
        <f t="shared" si="292"/>
        <v/>
      </c>
      <c r="DJ30" s="52" t="str">
        <f t="shared" si="292"/>
        <v/>
      </c>
      <c r="DK30" s="52" t="str">
        <f t="shared" si="292"/>
        <v/>
      </c>
      <c r="DL30" s="52" t="str">
        <f t="shared" si="292"/>
        <v/>
      </c>
      <c r="DM30" s="52" t="str">
        <f t="shared" si="292"/>
        <v/>
      </c>
      <c r="DN30" s="52" t="str">
        <f t="shared" si="292"/>
        <v/>
      </c>
      <c r="DO30" s="52" t="str">
        <f t="shared" si="292"/>
        <v/>
      </c>
      <c r="DP30" s="52" t="str">
        <f t="shared" si="292"/>
        <v/>
      </c>
      <c r="DQ30" s="52" t="str">
        <f t="shared" si="292"/>
        <v/>
      </c>
      <c r="DR30" s="52" t="str">
        <f t="shared" si="292"/>
        <v/>
      </c>
      <c r="DS30" s="52" t="str">
        <f t="shared" si="292"/>
        <v/>
      </c>
      <c r="DT30" s="52" t="str">
        <f t="shared" si="292"/>
        <v/>
      </c>
      <c r="DU30" s="52" t="str">
        <f t="shared" si="292"/>
        <v/>
      </c>
      <c r="DV30" s="52" t="str">
        <f t="shared" si="292"/>
        <v/>
      </c>
      <c r="DW30" s="179" t="e">
        <f t="shared" si="135"/>
        <v>#N/A</v>
      </c>
      <c r="DX30" s="179" t="e">
        <f t="shared" si="136"/>
        <v>#N/A</v>
      </c>
      <c r="DY30" s="179" t="e">
        <f t="shared" si="137"/>
        <v>#N/A</v>
      </c>
      <c r="DZ30" s="179" t="e">
        <f t="shared" si="138"/>
        <v>#N/A</v>
      </c>
      <c r="EA30" s="179" t="e">
        <f t="shared" si="139"/>
        <v>#N/A</v>
      </c>
      <c r="EB30" s="179" t="e">
        <f t="shared" si="140"/>
        <v>#N/A</v>
      </c>
      <c r="EC30" s="179" t="e">
        <f t="shared" si="141"/>
        <v>#N/A</v>
      </c>
      <c r="ED30" s="179" t="e">
        <f t="shared" si="142"/>
        <v>#N/A</v>
      </c>
      <c r="EE30" s="179" t="e">
        <f t="shared" si="143"/>
        <v>#N/A</v>
      </c>
      <c r="EF30" s="179" t="e">
        <f t="shared" si="144"/>
        <v>#N/A</v>
      </c>
      <c r="EG30" s="179" t="e">
        <f t="shared" si="145"/>
        <v>#N/A</v>
      </c>
      <c r="EH30" s="179" t="e">
        <f t="shared" si="146"/>
        <v>#N/A</v>
      </c>
      <c r="EI30" s="179" t="e">
        <f t="shared" si="147"/>
        <v>#N/A</v>
      </c>
      <c r="EJ30" s="179" t="e">
        <f t="shared" si="148"/>
        <v>#N/A</v>
      </c>
      <c r="EK30" s="179" t="e">
        <f t="shared" si="149"/>
        <v>#N/A</v>
      </c>
      <c r="EL30" s="179" t="e">
        <f t="shared" si="150"/>
        <v>#N/A</v>
      </c>
      <c r="EM30" s="179" t="e">
        <f t="shared" si="151"/>
        <v>#N/A</v>
      </c>
      <c r="EN30" s="179" t="e">
        <f t="shared" si="152"/>
        <v>#N/A</v>
      </c>
      <c r="EO30" s="179" t="e">
        <f t="shared" si="153"/>
        <v>#N/A</v>
      </c>
      <c r="EP30" s="179" t="e">
        <f t="shared" si="154"/>
        <v>#N/A</v>
      </c>
      <c r="EQ30" s="179" t="e">
        <f t="shared" si="155"/>
        <v>#N/A</v>
      </c>
      <c r="ER30" s="179" t="e">
        <f t="shared" si="156"/>
        <v>#N/A</v>
      </c>
      <c r="ES30" s="179" t="e">
        <f t="shared" si="157"/>
        <v>#N/A</v>
      </c>
      <c r="ET30" s="179" t="e">
        <f t="shared" si="158"/>
        <v>#N/A</v>
      </c>
      <c r="EU30" s="179" t="e">
        <f t="shared" si="159"/>
        <v>#N/A</v>
      </c>
      <c r="EV30" s="179" t="e">
        <f t="shared" si="160"/>
        <v>#N/A</v>
      </c>
      <c r="EW30" s="179" t="e">
        <f t="shared" si="161"/>
        <v>#N/A</v>
      </c>
      <c r="EX30" s="179" t="e">
        <f t="shared" si="162"/>
        <v>#N/A</v>
      </c>
      <c r="EY30" s="179" t="e">
        <f t="shared" si="163"/>
        <v>#N/A</v>
      </c>
      <c r="EZ30" s="179" t="e">
        <f t="shared" si="164"/>
        <v>#N/A</v>
      </c>
      <c r="FA30" s="179" t="e">
        <f t="shared" si="165"/>
        <v>#N/A</v>
      </c>
      <c r="FB30" s="179" t="e">
        <f t="shared" si="166"/>
        <v>#N/A</v>
      </c>
      <c r="FC30" s="179" t="e">
        <f t="shared" si="167"/>
        <v>#N/A</v>
      </c>
      <c r="FD30" s="179" t="e">
        <f t="shared" si="168"/>
        <v>#N/A</v>
      </c>
      <c r="FE30" s="179" t="e">
        <f t="shared" si="169"/>
        <v>#N/A</v>
      </c>
      <c r="FF30" s="179" t="e">
        <f t="shared" si="170"/>
        <v>#N/A</v>
      </c>
      <c r="FG30" s="179" t="e">
        <f t="shared" si="171"/>
        <v>#N/A</v>
      </c>
      <c r="FH30" s="179" t="e">
        <f t="shared" si="172"/>
        <v>#N/A</v>
      </c>
      <c r="FI30" s="179" t="e">
        <f t="shared" si="173"/>
        <v>#N/A</v>
      </c>
      <c r="FJ30" s="179" t="e">
        <f t="shared" si="174"/>
        <v>#N/A</v>
      </c>
      <c r="FK30" s="179" t="e">
        <f t="shared" si="175"/>
        <v>#N/A</v>
      </c>
      <c r="FL30" s="179" t="e">
        <f t="shared" si="176"/>
        <v>#N/A</v>
      </c>
      <c r="FM30" s="179" t="e">
        <f t="shared" si="177"/>
        <v>#N/A</v>
      </c>
      <c r="FN30" s="179" t="e">
        <f t="shared" si="178"/>
        <v>#N/A</v>
      </c>
      <c r="FO30" s="179" t="e">
        <f t="shared" si="179"/>
        <v>#N/A</v>
      </c>
      <c r="FP30" s="179" t="e">
        <f t="shared" si="180"/>
        <v>#N/A</v>
      </c>
      <c r="FQ30" s="179" t="e">
        <f t="shared" si="181"/>
        <v>#N/A</v>
      </c>
      <c r="FR30" s="179" t="e">
        <f t="shared" si="182"/>
        <v>#N/A</v>
      </c>
      <c r="FS30" s="179" t="e">
        <f t="shared" si="183"/>
        <v>#N/A</v>
      </c>
      <c r="FT30" s="179" t="e">
        <f t="shared" si="184"/>
        <v>#N/A</v>
      </c>
      <c r="FU30" s="179" t="e">
        <f t="shared" si="185"/>
        <v>#N/A</v>
      </c>
      <c r="FV30" s="179" t="e">
        <f t="shared" si="186"/>
        <v>#N/A</v>
      </c>
      <c r="FW30" s="179" t="e">
        <f t="shared" si="187"/>
        <v>#N/A</v>
      </c>
      <c r="FX30" s="179" t="e">
        <f t="shared" si="188"/>
        <v>#N/A</v>
      </c>
      <c r="FY30" s="179" t="e">
        <f t="shared" si="189"/>
        <v>#N/A</v>
      </c>
      <c r="FZ30" s="179" t="e">
        <f t="shared" si="190"/>
        <v>#N/A</v>
      </c>
      <c r="GA30" s="179" t="e">
        <f t="shared" si="191"/>
        <v>#N/A</v>
      </c>
      <c r="GB30" s="179" t="e">
        <f t="shared" si="192"/>
        <v>#N/A</v>
      </c>
      <c r="GC30" s="179" t="e">
        <f t="shared" si="193"/>
        <v>#N/A</v>
      </c>
      <c r="GD30" s="179" t="e">
        <f t="shared" si="194"/>
        <v>#N/A</v>
      </c>
      <c r="GE30" s="179" t="e">
        <f t="shared" si="195"/>
        <v>#N/A</v>
      </c>
      <c r="GF30" s="179" t="e">
        <f t="shared" si="196"/>
        <v>#N/A</v>
      </c>
      <c r="GG30" s="179" t="e">
        <f t="shared" si="197"/>
        <v>#N/A</v>
      </c>
      <c r="GH30" s="179" t="e">
        <f t="shared" si="198"/>
        <v>#N/A</v>
      </c>
      <c r="GI30" s="179" t="e">
        <f t="shared" si="199"/>
        <v>#N/A</v>
      </c>
      <c r="GJ30" s="179" t="e">
        <f t="shared" si="200"/>
        <v>#N/A</v>
      </c>
      <c r="GK30" s="179" t="e">
        <f t="shared" si="201"/>
        <v>#N/A</v>
      </c>
      <c r="GL30" s="179" t="e">
        <f t="shared" si="202"/>
        <v>#N/A</v>
      </c>
      <c r="GM30" s="179" t="e">
        <f t="shared" si="203"/>
        <v>#N/A</v>
      </c>
      <c r="GN30" s="179" t="e">
        <f t="shared" si="204"/>
        <v>#N/A</v>
      </c>
      <c r="GO30" s="179" t="e">
        <f t="shared" si="205"/>
        <v>#N/A</v>
      </c>
      <c r="GP30" s="179" t="e">
        <f t="shared" si="206"/>
        <v>#N/A</v>
      </c>
      <c r="GQ30" s="179" t="e">
        <f t="shared" si="207"/>
        <v>#N/A</v>
      </c>
      <c r="GR30" s="179" t="e">
        <f t="shared" si="208"/>
        <v>#N/A</v>
      </c>
      <c r="GS30" s="179" t="e">
        <f t="shared" si="209"/>
        <v>#N/A</v>
      </c>
      <c r="GT30" s="179" t="e">
        <f t="shared" si="210"/>
        <v>#N/A</v>
      </c>
      <c r="GU30" s="179" t="e">
        <f t="shared" si="211"/>
        <v>#N/A</v>
      </c>
      <c r="GV30" s="179" t="e">
        <f t="shared" si="212"/>
        <v>#N/A</v>
      </c>
      <c r="GW30" s="179" t="e">
        <f t="shared" si="213"/>
        <v>#N/A</v>
      </c>
      <c r="GX30" s="179" t="e">
        <f t="shared" si="214"/>
        <v>#N/A</v>
      </c>
      <c r="GY30" s="179" t="e">
        <f t="shared" si="215"/>
        <v>#N/A</v>
      </c>
      <c r="GZ30" s="179" t="e">
        <f t="shared" si="216"/>
        <v>#N/A</v>
      </c>
      <c r="HA30" s="179" t="e">
        <f t="shared" si="217"/>
        <v>#N/A</v>
      </c>
      <c r="HB30" s="179" t="e">
        <f t="shared" si="218"/>
        <v>#N/A</v>
      </c>
      <c r="HC30" s="179" t="e">
        <f t="shared" si="219"/>
        <v>#N/A</v>
      </c>
      <c r="HD30" s="179" t="e">
        <f t="shared" si="220"/>
        <v>#N/A</v>
      </c>
      <c r="HE30" s="179" t="e">
        <f t="shared" si="221"/>
        <v>#N/A</v>
      </c>
      <c r="HF30" s="179" t="e">
        <f t="shared" si="222"/>
        <v>#N/A</v>
      </c>
      <c r="HG30" s="179" t="e">
        <f t="shared" si="223"/>
        <v>#N/A</v>
      </c>
      <c r="HH30" s="179" t="e">
        <f t="shared" si="224"/>
        <v>#N/A</v>
      </c>
      <c r="HI30" s="179" t="e">
        <f t="shared" si="225"/>
        <v>#N/A</v>
      </c>
      <c r="HJ30" s="179" t="e">
        <f t="shared" si="226"/>
        <v>#N/A</v>
      </c>
      <c r="HK30" s="179" t="e">
        <f t="shared" si="227"/>
        <v>#N/A</v>
      </c>
      <c r="HL30" s="179" t="e">
        <f t="shared" si="228"/>
        <v>#N/A</v>
      </c>
      <c r="HM30" s="179" t="e">
        <f t="shared" si="229"/>
        <v>#N/A</v>
      </c>
      <c r="HN30" s="179" t="e">
        <f t="shared" si="230"/>
        <v>#N/A</v>
      </c>
      <c r="HO30" s="179" t="e">
        <f t="shared" si="231"/>
        <v>#N/A</v>
      </c>
      <c r="HP30" s="179" t="e">
        <f t="shared" si="232"/>
        <v>#N/A</v>
      </c>
      <c r="HQ30" s="179" t="e">
        <f t="shared" si="233"/>
        <v>#N/A</v>
      </c>
      <c r="HR30" s="179" t="e">
        <f t="shared" si="234"/>
        <v>#N/A</v>
      </c>
      <c r="HS30" s="179" t="e">
        <f t="shared" si="235"/>
        <v>#N/A</v>
      </c>
    </row>
    <row r="31" spans="1:227" hidden="1" x14ac:dyDescent="0.25">
      <c r="A31" s="4">
        <v>28</v>
      </c>
      <c r="B31" s="118"/>
      <c r="C31" s="126"/>
      <c r="D31" s="131" t="str">
        <f t="shared" si="10"/>
        <v/>
      </c>
      <c r="E31" s="103"/>
      <c r="F31" s="131" t="str">
        <f t="shared" si="11"/>
        <v/>
      </c>
      <c r="G31" s="126"/>
      <c r="H31" s="119"/>
      <c r="I31" s="38" t="str">
        <f t="shared" si="0"/>
        <v/>
      </c>
      <c r="J31" s="38" t="str">
        <f t="shared" si="1"/>
        <v/>
      </c>
      <c r="K31" s="81" t="str">
        <f t="shared" si="12"/>
        <v/>
      </c>
      <c r="L31" s="24"/>
      <c r="M31" s="61"/>
      <c r="N31" s="82" t="str">
        <f>IF(AND(D31&gt;0,E31&gt;0,F31&gt;0,NOT(ISBLANK(L31))),(F31-D31)*VLOOKUP(L31,VLookups!$A$2:$B$8,2,FALSE),"")</f>
        <v/>
      </c>
      <c r="O31" s="83" t="str">
        <f t="shared" si="2"/>
        <v/>
      </c>
      <c r="P31" s="103"/>
      <c r="Q31" s="34" t="str">
        <f>IF(AND(P31&gt;0,E31&gt;0,N31&gt;0,NOT(ISBLANK(L31))),ABS(VLOOKUP($P$1,VLookups!$A$38:$B$39,2,FALSE)-_xlfn.NORM.DIST(P31,K31,N31,TRUE)),"")</f>
        <v/>
      </c>
      <c r="R31" s="102" t="str">
        <f>IF(AND($D31&gt;0,$E31&gt;0,$F31&gt;0,NOT(ISBLANK($L31))),_xlfn.NORM.INV(ABS(VLOOKUP($P$1,VLookups!$A$38:$B$39,2,FALSE)-R$3),$K31,$N31),"")</f>
        <v/>
      </c>
      <c r="S31" s="101" t="str">
        <f>IF(AND($D31&gt;0,$E31&gt;0,$F31&gt;0,NOT(ISBLANK($L31))),_xlfn.NORM.INV(ABS(VLOOKUP($P$1,VLookups!$A$38:$B$39,2,FALSE)-S$3),$K31,$N31),"")</f>
        <v/>
      </c>
      <c r="T31" s="102" t="str">
        <f>IF(AND($D31&gt;0,$E31&gt;0,$F31&gt;0,NOT(ISBLANK($L31))),_xlfn.NORM.INV(ABS(VLOOKUP($P$1,VLookups!$A$38:$B$39,2,FALSE)-T$3),$K31,$N31),"")</f>
        <v/>
      </c>
      <c r="U31" s="101" t="str">
        <f>IF(AND($D31&gt;0,$E31&gt;0,$F31&gt;0,NOT(ISBLANK($L31))),_xlfn.NORM.INV(ABS(VLOOKUP($P$1,VLookups!$A$38:$B$39,2,FALSE)-U$3),$K31,$N31),"")</f>
        <v/>
      </c>
      <c r="V31" s="102" t="str">
        <f>IF(AND($D31&gt;0,$E31&gt;0,$F31&gt;0,NOT(ISBLANK($L31))),_xlfn.NORM.INV(ABS(VLOOKUP($P$1,VLookups!$A$38:$B$39,2,FALSE)-V$3),$K31,$N31),"")</f>
        <v/>
      </c>
      <c r="W31" s="101" t="str">
        <f>IF(AND($D31&gt;0,$E31&gt;0,$F31&gt;0,NOT(ISBLANK($L31))),_xlfn.NORM.INV(ABS(VLOOKUP($P$1,VLookups!$A$38:$B$39,2,FALSE)-W$3),$K31,$N31),"")</f>
        <v/>
      </c>
      <c r="X31" s="5"/>
      <c r="Y31" s="178" t="str">
        <f t="shared" si="13"/>
        <v/>
      </c>
      <c r="Z31" s="52" t="str">
        <f t="shared" ref="Z31:AS31" si="293">IF(ISNONTEXT($Y31),AA31-$Y31,"")</f>
        <v/>
      </c>
      <c r="AA31" s="52" t="str">
        <f t="shared" si="293"/>
        <v/>
      </c>
      <c r="AB31" s="52" t="str">
        <f t="shared" si="293"/>
        <v/>
      </c>
      <c r="AC31" s="52" t="str">
        <f t="shared" si="293"/>
        <v/>
      </c>
      <c r="AD31" s="52" t="str">
        <f t="shared" si="293"/>
        <v/>
      </c>
      <c r="AE31" s="52" t="str">
        <f t="shared" si="293"/>
        <v/>
      </c>
      <c r="AF31" s="52" t="str">
        <f t="shared" si="293"/>
        <v/>
      </c>
      <c r="AG31" s="52" t="str">
        <f t="shared" si="293"/>
        <v/>
      </c>
      <c r="AH31" s="52" t="str">
        <f t="shared" si="293"/>
        <v/>
      </c>
      <c r="AI31" s="52" t="str">
        <f t="shared" si="293"/>
        <v/>
      </c>
      <c r="AJ31" s="52" t="str">
        <f t="shared" si="293"/>
        <v/>
      </c>
      <c r="AK31" s="52" t="str">
        <f t="shared" si="293"/>
        <v/>
      </c>
      <c r="AL31" s="52" t="str">
        <f t="shared" si="293"/>
        <v/>
      </c>
      <c r="AM31" s="52" t="str">
        <f t="shared" si="293"/>
        <v/>
      </c>
      <c r="AN31" s="52" t="str">
        <f t="shared" si="293"/>
        <v/>
      </c>
      <c r="AO31" s="52" t="str">
        <f t="shared" si="293"/>
        <v/>
      </c>
      <c r="AP31" s="52" t="str">
        <f t="shared" si="293"/>
        <v/>
      </c>
      <c r="AQ31" s="52" t="str">
        <f t="shared" si="293"/>
        <v/>
      </c>
      <c r="AR31" s="52" t="str">
        <f t="shared" si="293"/>
        <v/>
      </c>
      <c r="AS31" s="52" t="str">
        <f t="shared" si="293"/>
        <v/>
      </c>
      <c r="AT31" s="52" t="str">
        <f t="shared" si="15"/>
        <v/>
      </c>
      <c r="AU31" s="52" t="str">
        <f t="shared" ref="AU31:DF31" si="294">IF(ISNONTEXT($Y31),AT31+$Y31,"")</f>
        <v/>
      </c>
      <c r="AV31" s="52" t="str">
        <f t="shared" si="294"/>
        <v/>
      </c>
      <c r="AW31" s="52" t="str">
        <f t="shared" si="294"/>
        <v/>
      </c>
      <c r="AX31" s="52" t="str">
        <f t="shared" si="294"/>
        <v/>
      </c>
      <c r="AY31" s="52" t="str">
        <f t="shared" si="294"/>
        <v/>
      </c>
      <c r="AZ31" s="52" t="str">
        <f t="shared" si="294"/>
        <v/>
      </c>
      <c r="BA31" s="52" t="str">
        <f t="shared" si="294"/>
        <v/>
      </c>
      <c r="BB31" s="52" t="str">
        <f t="shared" si="294"/>
        <v/>
      </c>
      <c r="BC31" s="52" t="str">
        <f t="shared" si="294"/>
        <v/>
      </c>
      <c r="BD31" s="52" t="str">
        <f t="shared" si="294"/>
        <v/>
      </c>
      <c r="BE31" s="52" t="str">
        <f t="shared" si="294"/>
        <v/>
      </c>
      <c r="BF31" s="52" t="str">
        <f t="shared" si="294"/>
        <v/>
      </c>
      <c r="BG31" s="52" t="str">
        <f t="shared" si="294"/>
        <v/>
      </c>
      <c r="BH31" s="52" t="str">
        <f t="shared" si="294"/>
        <v/>
      </c>
      <c r="BI31" s="52" t="str">
        <f t="shared" si="294"/>
        <v/>
      </c>
      <c r="BJ31" s="52" t="str">
        <f t="shared" si="294"/>
        <v/>
      </c>
      <c r="BK31" s="52" t="str">
        <f t="shared" si="294"/>
        <v/>
      </c>
      <c r="BL31" s="52" t="str">
        <f t="shared" si="294"/>
        <v/>
      </c>
      <c r="BM31" s="52" t="str">
        <f t="shared" si="294"/>
        <v/>
      </c>
      <c r="BN31" s="52" t="str">
        <f t="shared" si="294"/>
        <v/>
      </c>
      <c r="BO31" s="52" t="str">
        <f t="shared" si="294"/>
        <v/>
      </c>
      <c r="BP31" s="52" t="str">
        <f t="shared" si="294"/>
        <v/>
      </c>
      <c r="BQ31" s="52" t="str">
        <f t="shared" si="294"/>
        <v/>
      </c>
      <c r="BR31" s="52" t="str">
        <f t="shared" si="294"/>
        <v/>
      </c>
      <c r="BS31" s="52" t="str">
        <f t="shared" si="294"/>
        <v/>
      </c>
      <c r="BT31" s="52" t="str">
        <f t="shared" si="294"/>
        <v/>
      </c>
      <c r="BU31" s="52" t="str">
        <f t="shared" si="294"/>
        <v/>
      </c>
      <c r="BV31" s="52" t="str">
        <f t="shared" si="294"/>
        <v/>
      </c>
      <c r="BW31" s="52" t="str">
        <f t="shared" si="294"/>
        <v/>
      </c>
      <c r="BX31" s="52" t="str">
        <f t="shared" si="294"/>
        <v/>
      </c>
      <c r="BY31" s="52" t="str">
        <f t="shared" si="294"/>
        <v/>
      </c>
      <c r="BZ31" s="52" t="str">
        <f t="shared" si="294"/>
        <v/>
      </c>
      <c r="CA31" s="52" t="str">
        <f t="shared" si="294"/>
        <v/>
      </c>
      <c r="CB31" s="52" t="str">
        <f t="shared" si="294"/>
        <v/>
      </c>
      <c r="CC31" s="52" t="str">
        <f t="shared" si="294"/>
        <v/>
      </c>
      <c r="CD31" s="52" t="str">
        <f t="shared" si="294"/>
        <v/>
      </c>
      <c r="CE31" s="52" t="str">
        <f t="shared" si="294"/>
        <v/>
      </c>
      <c r="CF31" s="52" t="str">
        <f t="shared" si="294"/>
        <v/>
      </c>
      <c r="CG31" s="52" t="str">
        <f t="shared" si="294"/>
        <v/>
      </c>
      <c r="CH31" s="52" t="str">
        <f t="shared" si="294"/>
        <v/>
      </c>
      <c r="CI31" s="52" t="str">
        <f t="shared" si="294"/>
        <v/>
      </c>
      <c r="CJ31" s="52" t="str">
        <f t="shared" si="294"/>
        <v/>
      </c>
      <c r="CK31" s="52" t="str">
        <f t="shared" si="294"/>
        <v/>
      </c>
      <c r="CL31" s="52" t="str">
        <f t="shared" si="294"/>
        <v/>
      </c>
      <c r="CM31" s="52" t="str">
        <f t="shared" si="294"/>
        <v/>
      </c>
      <c r="CN31" s="52" t="str">
        <f t="shared" si="294"/>
        <v/>
      </c>
      <c r="CO31" s="52" t="str">
        <f t="shared" si="294"/>
        <v/>
      </c>
      <c r="CP31" s="52" t="str">
        <f t="shared" si="294"/>
        <v/>
      </c>
      <c r="CQ31" s="52" t="str">
        <f t="shared" si="294"/>
        <v/>
      </c>
      <c r="CR31" s="52" t="str">
        <f t="shared" si="294"/>
        <v/>
      </c>
      <c r="CS31" s="52" t="str">
        <f t="shared" si="294"/>
        <v/>
      </c>
      <c r="CT31" s="52" t="str">
        <f t="shared" si="294"/>
        <v/>
      </c>
      <c r="CU31" s="52" t="str">
        <f t="shared" si="294"/>
        <v/>
      </c>
      <c r="CV31" s="52" t="str">
        <f t="shared" si="294"/>
        <v/>
      </c>
      <c r="CW31" s="52" t="str">
        <f t="shared" si="294"/>
        <v/>
      </c>
      <c r="CX31" s="52" t="str">
        <f t="shared" si="294"/>
        <v/>
      </c>
      <c r="CY31" s="52" t="str">
        <f t="shared" si="294"/>
        <v/>
      </c>
      <c r="CZ31" s="52" t="str">
        <f t="shared" si="294"/>
        <v/>
      </c>
      <c r="DA31" s="52" t="str">
        <f t="shared" si="294"/>
        <v/>
      </c>
      <c r="DB31" s="52" t="str">
        <f t="shared" si="294"/>
        <v/>
      </c>
      <c r="DC31" s="52" t="str">
        <f t="shared" si="294"/>
        <v/>
      </c>
      <c r="DD31" s="52" t="str">
        <f t="shared" si="294"/>
        <v/>
      </c>
      <c r="DE31" s="52" t="str">
        <f t="shared" si="294"/>
        <v/>
      </c>
      <c r="DF31" s="52" t="str">
        <f t="shared" si="294"/>
        <v/>
      </c>
      <c r="DG31" s="52" t="str">
        <f t="shared" ref="DG31:DV31" si="295">IF(ISNONTEXT($Y31),DF31+$Y31,"")</f>
        <v/>
      </c>
      <c r="DH31" s="52" t="str">
        <f t="shared" si="295"/>
        <v/>
      </c>
      <c r="DI31" s="52" t="str">
        <f t="shared" si="295"/>
        <v/>
      </c>
      <c r="DJ31" s="52" t="str">
        <f t="shared" si="295"/>
        <v/>
      </c>
      <c r="DK31" s="52" t="str">
        <f t="shared" si="295"/>
        <v/>
      </c>
      <c r="DL31" s="52" t="str">
        <f t="shared" si="295"/>
        <v/>
      </c>
      <c r="DM31" s="52" t="str">
        <f t="shared" si="295"/>
        <v/>
      </c>
      <c r="DN31" s="52" t="str">
        <f t="shared" si="295"/>
        <v/>
      </c>
      <c r="DO31" s="52" t="str">
        <f t="shared" si="295"/>
        <v/>
      </c>
      <c r="DP31" s="52" t="str">
        <f t="shared" si="295"/>
        <v/>
      </c>
      <c r="DQ31" s="52" t="str">
        <f t="shared" si="295"/>
        <v/>
      </c>
      <c r="DR31" s="52" t="str">
        <f t="shared" si="295"/>
        <v/>
      </c>
      <c r="DS31" s="52" t="str">
        <f t="shared" si="295"/>
        <v/>
      </c>
      <c r="DT31" s="52" t="str">
        <f t="shared" si="295"/>
        <v/>
      </c>
      <c r="DU31" s="52" t="str">
        <f t="shared" si="295"/>
        <v/>
      </c>
      <c r="DV31" s="52" t="str">
        <f t="shared" si="295"/>
        <v/>
      </c>
      <c r="DW31" s="179" t="e">
        <f t="shared" si="135"/>
        <v>#N/A</v>
      </c>
      <c r="DX31" s="179" t="e">
        <f t="shared" si="136"/>
        <v>#N/A</v>
      </c>
      <c r="DY31" s="179" t="e">
        <f t="shared" si="137"/>
        <v>#N/A</v>
      </c>
      <c r="DZ31" s="179" t="e">
        <f t="shared" si="138"/>
        <v>#N/A</v>
      </c>
      <c r="EA31" s="179" t="e">
        <f t="shared" si="139"/>
        <v>#N/A</v>
      </c>
      <c r="EB31" s="179" t="e">
        <f t="shared" si="140"/>
        <v>#N/A</v>
      </c>
      <c r="EC31" s="179" t="e">
        <f t="shared" si="141"/>
        <v>#N/A</v>
      </c>
      <c r="ED31" s="179" t="e">
        <f t="shared" si="142"/>
        <v>#N/A</v>
      </c>
      <c r="EE31" s="179" t="e">
        <f t="shared" si="143"/>
        <v>#N/A</v>
      </c>
      <c r="EF31" s="179" t="e">
        <f t="shared" si="144"/>
        <v>#N/A</v>
      </c>
      <c r="EG31" s="179" t="e">
        <f t="shared" si="145"/>
        <v>#N/A</v>
      </c>
      <c r="EH31" s="179" t="e">
        <f t="shared" si="146"/>
        <v>#N/A</v>
      </c>
      <c r="EI31" s="179" t="e">
        <f t="shared" si="147"/>
        <v>#N/A</v>
      </c>
      <c r="EJ31" s="179" t="e">
        <f t="shared" si="148"/>
        <v>#N/A</v>
      </c>
      <c r="EK31" s="179" t="e">
        <f t="shared" si="149"/>
        <v>#N/A</v>
      </c>
      <c r="EL31" s="179" t="e">
        <f t="shared" si="150"/>
        <v>#N/A</v>
      </c>
      <c r="EM31" s="179" t="e">
        <f t="shared" si="151"/>
        <v>#N/A</v>
      </c>
      <c r="EN31" s="179" t="e">
        <f t="shared" si="152"/>
        <v>#N/A</v>
      </c>
      <c r="EO31" s="179" t="e">
        <f t="shared" si="153"/>
        <v>#N/A</v>
      </c>
      <c r="EP31" s="179" t="e">
        <f t="shared" si="154"/>
        <v>#N/A</v>
      </c>
      <c r="EQ31" s="179" t="e">
        <f t="shared" si="155"/>
        <v>#N/A</v>
      </c>
      <c r="ER31" s="179" t="e">
        <f t="shared" si="156"/>
        <v>#N/A</v>
      </c>
      <c r="ES31" s="179" t="e">
        <f t="shared" si="157"/>
        <v>#N/A</v>
      </c>
      <c r="ET31" s="179" t="e">
        <f t="shared" si="158"/>
        <v>#N/A</v>
      </c>
      <c r="EU31" s="179" t="e">
        <f t="shared" si="159"/>
        <v>#N/A</v>
      </c>
      <c r="EV31" s="179" t="e">
        <f t="shared" si="160"/>
        <v>#N/A</v>
      </c>
      <c r="EW31" s="179" t="e">
        <f t="shared" si="161"/>
        <v>#N/A</v>
      </c>
      <c r="EX31" s="179" t="e">
        <f t="shared" si="162"/>
        <v>#N/A</v>
      </c>
      <c r="EY31" s="179" t="e">
        <f t="shared" si="163"/>
        <v>#N/A</v>
      </c>
      <c r="EZ31" s="179" t="e">
        <f t="shared" si="164"/>
        <v>#N/A</v>
      </c>
      <c r="FA31" s="179" t="e">
        <f t="shared" si="165"/>
        <v>#N/A</v>
      </c>
      <c r="FB31" s="179" t="e">
        <f t="shared" si="166"/>
        <v>#N/A</v>
      </c>
      <c r="FC31" s="179" t="e">
        <f t="shared" si="167"/>
        <v>#N/A</v>
      </c>
      <c r="FD31" s="179" t="e">
        <f t="shared" si="168"/>
        <v>#N/A</v>
      </c>
      <c r="FE31" s="179" t="e">
        <f t="shared" si="169"/>
        <v>#N/A</v>
      </c>
      <c r="FF31" s="179" t="e">
        <f t="shared" si="170"/>
        <v>#N/A</v>
      </c>
      <c r="FG31" s="179" t="e">
        <f t="shared" si="171"/>
        <v>#N/A</v>
      </c>
      <c r="FH31" s="179" t="e">
        <f t="shared" si="172"/>
        <v>#N/A</v>
      </c>
      <c r="FI31" s="179" t="e">
        <f t="shared" si="173"/>
        <v>#N/A</v>
      </c>
      <c r="FJ31" s="179" t="e">
        <f t="shared" si="174"/>
        <v>#N/A</v>
      </c>
      <c r="FK31" s="179" t="e">
        <f t="shared" si="175"/>
        <v>#N/A</v>
      </c>
      <c r="FL31" s="179" t="e">
        <f t="shared" si="176"/>
        <v>#N/A</v>
      </c>
      <c r="FM31" s="179" t="e">
        <f t="shared" si="177"/>
        <v>#N/A</v>
      </c>
      <c r="FN31" s="179" t="e">
        <f t="shared" si="178"/>
        <v>#N/A</v>
      </c>
      <c r="FO31" s="179" t="e">
        <f t="shared" si="179"/>
        <v>#N/A</v>
      </c>
      <c r="FP31" s="179" t="e">
        <f t="shared" si="180"/>
        <v>#N/A</v>
      </c>
      <c r="FQ31" s="179" t="e">
        <f t="shared" si="181"/>
        <v>#N/A</v>
      </c>
      <c r="FR31" s="179" t="e">
        <f t="shared" si="182"/>
        <v>#N/A</v>
      </c>
      <c r="FS31" s="179" t="e">
        <f t="shared" si="183"/>
        <v>#N/A</v>
      </c>
      <c r="FT31" s="179" t="e">
        <f t="shared" si="184"/>
        <v>#N/A</v>
      </c>
      <c r="FU31" s="179" t="e">
        <f t="shared" si="185"/>
        <v>#N/A</v>
      </c>
      <c r="FV31" s="179" t="e">
        <f t="shared" si="186"/>
        <v>#N/A</v>
      </c>
      <c r="FW31" s="179" t="e">
        <f t="shared" si="187"/>
        <v>#N/A</v>
      </c>
      <c r="FX31" s="179" t="e">
        <f t="shared" si="188"/>
        <v>#N/A</v>
      </c>
      <c r="FY31" s="179" t="e">
        <f t="shared" si="189"/>
        <v>#N/A</v>
      </c>
      <c r="FZ31" s="179" t="e">
        <f t="shared" si="190"/>
        <v>#N/A</v>
      </c>
      <c r="GA31" s="179" t="e">
        <f t="shared" si="191"/>
        <v>#N/A</v>
      </c>
      <c r="GB31" s="179" t="e">
        <f t="shared" si="192"/>
        <v>#N/A</v>
      </c>
      <c r="GC31" s="179" t="e">
        <f t="shared" si="193"/>
        <v>#N/A</v>
      </c>
      <c r="GD31" s="179" t="e">
        <f t="shared" si="194"/>
        <v>#N/A</v>
      </c>
      <c r="GE31" s="179" t="e">
        <f t="shared" si="195"/>
        <v>#N/A</v>
      </c>
      <c r="GF31" s="179" t="e">
        <f t="shared" si="196"/>
        <v>#N/A</v>
      </c>
      <c r="GG31" s="179" t="e">
        <f t="shared" si="197"/>
        <v>#N/A</v>
      </c>
      <c r="GH31" s="179" t="e">
        <f t="shared" si="198"/>
        <v>#N/A</v>
      </c>
      <c r="GI31" s="179" t="e">
        <f t="shared" si="199"/>
        <v>#N/A</v>
      </c>
      <c r="GJ31" s="179" t="e">
        <f t="shared" si="200"/>
        <v>#N/A</v>
      </c>
      <c r="GK31" s="179" t="e">
        <f t="shared" si="201"/>
        <v>#N/A</v>
      </c>
      <c r="GL31" s="179" t="e">
        <f t="shared" si="202"/>
        <v>#N/A</v>
      </c>
      <c r="GM31" s="179" t="e">
        <f t="shared" si="203"/>
        <v>#N/A</v>
      </c>
      <c r="GN31" s="179" t="e">
        <f t="shared" si="204"/>
        <v>#N/A</v>
      </c>
      <c r="GO31" s="179" t="e">
        <f t="shared" si="205"/>
        <v>#N/A</v>
      </c>
      <c r="GP31" s="179" t="e">
        <f t="shared" si="206"/>
        <v>#N/A</v>
      </c>
      <c r="GQ31" s="179" t="e">
        <f t="shared" si="207"/>
        <v>#N/A</v>
      </c>
      <c r="GR31" s="179" t="e">
        <f t="shared" si="208"/>
        <v>#N/A</v>
      </c>
      <c r="GS31" s="179" t="e">
        <f t="shared" si="209"/>
        <v>#N/A</v>
      </c>
      <c r="GT31" s="179" t="e">
        <f t="shared" si="210"/>
        <v>#N/A</v>
      </c>
      <c r="GU31" s="179" t="e">
        <f t="shared" si="211"/>
        <v>#N/A</v>
      </c>
      <c r="GV31" s="179" t="e">
        <f t="shared" si="212"/>
        <v>#N/A</v>
      </c>
      <c r="GW31" s="179" t="e">
        <f t="shared" si="213"/>
        <v>#N/A</v>
      </c>
      <c r="GX31" s="179" t="e">
        <f t="shared" si="214"/>
        <v>#N/A</v>
      </c>
      <c r="GY31" s="179" t="e">
        <f t="shared" si="215"/>
        <v>#N/A</v>
      </c>
      <c r="GZ31" s="179" t="e">
        <f t="shared" si="216"/>
        <v>#N/A</v>
      </c>
      <c r="HA31" s="179" t="e">
        <f t="shared" si="217"/>
        <v>#N/A</v>
      </c>
      <c r="HB31" s="179" t="e">
        <f t="shared" si="218"/>
        <v>#N/A</v>
      </c>
      <c r="HC31" s="179" t="e">
        <f t="shared" si="219"/>
        <v>#N/A</v>
      </c>
      <c r="HD31" s="179" t="e">
        <f t="shared" si="220"/>
        <v>#N/A</v>
      </c>
      <c r="HE31" s="179" t="e">
        <f t="shared" si="221"/>
        <v>#N/A</v>
      </c>
      <c r="HF31" s="179" t="e">
        <f t="shared" si="222"/>
        <v>#N/A</v>
      </c>
      <c r="HG31" s="179" t="e">
        <f t="shared" si="223"/>
        <v>#N/A</v>
      </c>
      <c r="HH31" s="179" t="e">
        <f t="shared" si="224"/>
        <v>#N/A</v>
      </c>
      <c r="HI31" s="179" t="e">
        <f t="shared" si="225"/>
        <v>#N/A</v>
      </c>
      <c r="HJ31" s="179" t="e">
        <f t="shared" si="226"/>
        <v>#N/A</v>
      </c>
      <c r="HK31" s="179" t="e">
        <f t="shared" si="227"/>
        <v>#N/A</v>
      </c>
      <c r="HL31" s="179" t="e">
        <f t="shared" si="228"/>
        <v>#N/A</v>
      </c>
      <c r="HM31" s="179" t="e">
        <f t="shared" si="229"/>
        <v>#N/A</v>
      </c>
      <c r="HN31" s="179" t="e">
        <f t="shared" si="230"/>
        <v>#N/A</v>
      </c>
      <c r="HO31" s="179" t="e">
        <f t="shared" si="231"/>
        <v>#N/A</v>
      </c>
      <c r="HP31" s="179" t="e">
        <f t="shared" si="232"/>
        <v>#N/A</v>
      </c>
      <c r="HQ31" s="179" t="e">
        <f t="shared" si="233"/>
        <v>#N/A</v>
      </c>
      <c r="HR31" s="179" t="e">
        <f t="shared" si="234"/>
        <v>#N/A</v>
      </c>
      <c r="HS31" s="179" t="e">
        <f t="shared" si="235"/>
        <v>#N/A</v>
      </c>
    </row>
    <row r="32" spans="1:227" hidden="1" x14ac:dyDescent="0.25">
      <c r="A32" s="4">
        <v>29</v>
      </c>
      <c r="B32" s="118"/>
      <c r="C32" s="126"/>
      <c r="D32" s="131" t="str">
        <f t="shared" si="10"/>
        <v/>
      </c>
      <c r="E32" s="103"/>
      <c r="F32" s="131" t="str">
        <f t="shared" si="11"/>
        <v/>
      </c>
      <c r="G32" s="126"/>
      <c r="H32" s="119"/>
      <c r="I32" s="38" t="str">
        <f t="shared" si="0"/>
        <v/>
      </c>
      <c r="J32" s="38" t="str">
        <f t="shared" si="1"/>
        <v/>
      </c>
      <c r="K32" s="81" t="str">
        <f t="shared" si="12"/>
        <v/>
      </c>
      <c r="L32" s="24"/>
      <c r="M32" s="61"/>
      <c r="N32" s="82" t="str">
        <f>IF(AND(D32&gt;0,E32&gt;0,F32&gt;0,NOT(ISBLANK(L32))),(F32-D32)*VLOOKUP(L32,VLookups!$A$2:$B$8,2,FALSE),"")</f>
        <v/>
      </c>
      <c r="O32" s="83" t="str">
        <f t="shared" si="2"/>
        <v/>
      </c>
      <c r="P32" s="103"/>
      <c r="Q32" s="34" t="str">
        <f>IF(AND(P32&gt;0,E32&gt;0,N32&gt;0,NOT(ISBLANK(L32))),ABS(VLOOKUP($P$1,VLookups!$A$38:$B$39,2,FALSE)-_xlfn.NORM.DIST(P32,K32,N32,TRUE)),"")</f>
        <v/>
      </c>
      <c r="R32" s="102" t="str">
        <f>IF(AND($D32&gt;0,$E32&gt;0,$F32&gt;0,NOT(ISBLANK($L32))),_xlfn.NORM.INV(ABS(VLOOKUP($P$1,VLookups!$A$38:$B$39,2,FALSE)-R$3),$K32,$N32),"")</f>
        <v/>
      </c>
      <c r="S32" s="101" t="str">
        <f>IF(AND($D32&gt;0,$E32&gt;0,$F32&gt;0,NOT(ISBLANK($L32))),_xlfn.NORM.INV(ABS(VLOOKUP($P$1,VLookups!$A$38:$B$39,2,FALSE)-S$3),$K32,$N32),"")</f>
        <v/>
      </c>
      <c r="T32" s="102" t="str">
        <f>IF(AND($D32&gt;0,$E32&gt;0,$F32&gt;0,NOT(ISBLANK($L32))),_xlfn.NORM.INV(ABS(VLOOKUP($P$1,VLookups!$A$38:$B$39,2,FALSE)-T$3),$K32,$N32),"")</f>
        <v/>
      </c>
      <c r="U32" s="101" t="str">
        <f>IF(AND($D32&gt;0,$E32&gt;0,$F32&gt;0,NOT(ISBLANK($L32))),_xlfn.NORM.INV(ABS(VLOOKUP($P$1,VLookups!$A$38:$B$39,2,FALSE)-U$3),$K32,$N32),"")</f>
        <v/>
      </c>
      <c r="V32" s="102" t="str">
        <f>IF(AND($D32&gt;0,$E32&gt;0,$F32&gt;0,NOT(ISBLANK($L32))),_xlfn.NORM.INV(ABS(VLOOKUP($P$1,VLookups!$A$38:$B$39,2,FALSE)-V$3),$K32,$N32),"")</f>
        <v/>
      </c>
      <c r="W32" s="101" t="str">
        <f>IF(AND($D32&gt;0,$E32&gt;0,$F32&gt;0,NOT(ISBLANK($L32))),_xlfn.NORM.INV(ABS(VLOOKUP($P$1,VLookups!$A$38:$B$39,2,FALSE)-W$3),$K32,$N32),"")</f>
        <v/>
      </c>
      <c r="X32" s="5"/>
      <c r="Y32" s="178" t="str">
        <f t="shared" si="13"/>
        <v/>
      </c>
      <c r="Z32" s="52" t="str">
        <f t="shared" ref="Z32:AS32" si="296">IF(ISNONTEXT($Y32),AA32-$Y32,"")</f>
        <v/>
      </c>
      <c r="AA32" s="52" t="str">
        <f t="shared" si="296"/>
        <v/>
      </c>
      <c r="AB32" s="52" t="str">
        <f t="shared" si="296"/>
        <v/>
      </c>
      <c r="AC32" s="52" t="str">
        <f t="shared" si="296"/>
        <v/>
      </c>
      <c r="AD32" s="52" t="str">
        <f t="shared" si="296"/>
        <v/>
      </c>
      <c r="AE32" s="52" t="str">
        <f t="shared" si="296"/>
        <v/>
      </c>
      <c r="AF32" s="52" t="str">
        <f t="shared" si="296"/>
        <v/>
      </c>
      <c r="AG32" s="52" t="str">
        <f t="shared" si="296"/>
        <v/>
      </c>
      <c r="AH32" s="52" t="str">
        <f t="shared" si="296"/>
        <v/>
      </c>
      <c r="AI32" s="52" t="str">
        <f t="shared" si="296"/>
        <v/>
      </c>
      <c r="AJ32" s="52" t="str">
        <f t="shared" si="296"/>
        <v/>
      </c>
      <c r="AK32" s="52" t="str">
        <f t="shared" si="296"/>
        <v/>
      </c>
      <c r="AL32" s="52" t="str">
        <f t="shared" si="296"/>
        <v/>
      </c>
      <c r="AM32" s="52" t="str">
        <f t="shared" si="296"/>
        <v/>
      </c>
      <c r="AN32" s="52" t="str">
        <f t="shared" si="296"/>
        <v/>
      </c>
      <c r="AO32" s="52" t="str">
        <f t="shared" si="296"/>
        <v/>
      </c>
      <c r="AP32" s="52" t="str">
        <f t="shared" si="296"/>
        <v/>
      </c>
      <c r="AQ32" s="52" t="str">
        <f t="shared" si="296"/>
        <v/>
      </c>
      <c r="AR32" s="52" t="str">
        <f t="shared" si="296"/>
        <v/>
      </c>
      <c r="AS32" s="52" t="str">
        <f t="shared" si="296"/>
        <v/>
      </c>
      <c r="AT32" s="52" t="str">
        <f t="shared" si="15"/>
        <v/>
      </c>
      <c r="AU32" s="52" t="str">
        <f t="shared" ref="AU32:DF32" si="297">IF(ISNONTEXT($Y32),AT32+$Y32,"")</f>
        <v/>
      </c>
      <c r="AV32" s="52" t="str">
        <f t="shared" si="297"/>
        <v/>
      </c>
      <c r="AW32" s="52" t="str">
        <f t="shared" si="297"/>
        <v/>
      </c>
      <c r="AX32" s="52" t="str">
        <f t="shared" si="297"/>
        <v/>
      </c>
      <c r="AY32" s="52" t="str">
        <f t="shared" si="297"/>
        <v/>
      </c>
      <c r="AZ32" s="52" t="str">
        <f t="shared" si="297"/>
        <v/>
      </c>
      <c r="BA32" s="52" t="str">
        <f t="shared" si="297"/>
        <v/>
      </c>
      <c r="BB32" s="52" t="str">
        <f t="shared" si="297"/>
        <v/>
      </c>
      <c r="BC32" s="52" t="str">
        <f t="shared" si="297"/>
        <v/>
      </c>
      <c r="BD32" s="52" t="str">
        <f t="shared" si="297"/>
        <v/>
      </c>
      <c r="BE32" s="52" t="str">
        <f t="shared" si="297"/>
        <v/>
      </c>
      <c r="BF32" s="52" t="str">
        <f t="shared" si="297"/>
        <v/>
      </c>
      <c r="BG32" s="52" t="str">
        <f t="shared" si="297"/>
        <v/>
      </c>
      <c r="BH32" s="52" t="str">
        <f t="shared" si="297"/>
        <v/>
      </c>
      <c r="BI32" s="52" t="str">
        <f t="shared" si="297"/>
        <v/>
      </c>
      <c r="BJ32" s="52" t="str">
        <f t="shared" si="297"/>
        <v/>
      </c>
      <c r="BK32" s="52" t="str">
        <f t="shared" si="297"/>
        <v/>
      </c>
      <c r="BL32" s="52" t="str">
        <f t="shared" si="297"/>
        <v/>
      </c>
      <c r="BM32" s="52" t="str">
        <f t="shared" si="297"/>
        <v/>
      </c>
      <c r="BN32" s="52" t="str">
        <f t="shared" si="297"/>
        <v/>
      </c>
      <c r="BO32" s="52" t="str">
        <f t="shared" si="297"/>
        <v/>
      </c>
      <c r="BP32" s="52" t="str">
        <f t="shared" si="297"/>
        <v/>
      </c>
      <c r="BQ32" s="52" t="str">
        <f t="shared" si="297"/>
        <v/>
      </c>
      <c r="BR32" s="52" t="str">
        <f t="shared" si="297"/>
        <v/>
      </c>
      <c r="BS32" s="52" t="str">
        <f t="shared" si="297"/>
        <v/>
      </c>
      <c r="BT32" s="52" t="str">
        <f t="shared" si="297"/>
        <v/>
      </c>
      <c r="BU32" s="52" t="str">
        <f t="shared" si="297"/>
        <v/>
      </c>
      <c r="BV32" s="52" t="str">
        <f t="shared" si="297"/>
        <v/>
      </c>
      <c r="BW32" s="52" t="str">
        <f t="shared" si="297"/>
        <v/>
      </c>
      <c r="BX32" s="52" t="str">
        <f t="shared" si="297"/>
        <v/>
      </c>
      <c r="BY32" s="52" t="str">
        <f t="shared" si="297"/>
        <v/>
      </c>
      <c r="BZ32" s="52" t="str">
        <f t="shared" si="297"/>
        <v/>
      </c>
      <c r="CA32" s="52" t="str">
        <f t="shared" si="297"/>
        <v/>
      </c>
      <c r="CB32" s="52" t="str">
        <f t="shared" si="297"/>
        <v/>
      </c>
      <c r="CC32" s="52" t="str">
        <f t="shared" si="297"/>
        <v/>
      </c>
      <c r="CD32" s="52" t="str">
        <f t="shared" si="297"/>
        <v/>
      </c>
      <c r="CE32" s="52" t="str">
        <f t="shared" si="297"/>
        <v/>
      </c>
      <c r="CF32" s="52" t="str">
        <f t="shared" si="297"/>
        <v/>
      </c>
      <c r="CG32" s="52" t="str">
        <f t="shared" si="297"/>
        <v/>
      </c>
      <c r="CH32" s="52" t="str">
        <f t="shared" si="297"/>
        <v/>
      </c>
      <c r="CI32" s="52" t="str">
        <f t="shared" si="297"/>
        <v/>
      </c>
      <c r="CJ32" s="52" t="str">
        <f t="shared" si="297"/>
        <v/>
      </c>
      <c r="CK32" s="52" t="str">
        <f t="shared" si="297"/>
        <v/>
      </c>
      <c r="CL32" s="52" t="str">
        <f t="shared" si="297"/>
        <v/>
      </c>
      <c r="CM32" s="52" t="str">
        <f t="shared" si="297"/>
        <v/>
      </c>
      <c r="CN32" s="52" t="str">
        <f t="shared" si="297"/>
        <v/>
      </c>
      <c r="CO32" s="52" t="str">
        <f t="shared" si="297"/>
        <v/>
      </c>
      <c r="CP32" s="52" t="str">
        <f t="shared" si="297"/>
        <v/>
      </c>
      <c r="CQ32" s="52" t="str">
        <f t="shared" si="297"/>
        <v/>
      </c>
      <c r="CR32" s="52" t="str">
        <f t="shared" si="297"/>
        <v/>
      </c>
      <c r="CS32" s="52" t="str">
        <f t="shared" si="297"/>
        <v/>
      </c>
      <c r="CT32" s="52" t="str">
        <f t="shared" si="297"/>
        <v/>
      </c>
      <c r="CU32" s="52" t="str">
        <f t="shared" si="297"/>
        <v/>
      </c>
      <c r="CV32" s="52" t="str">
        <f t="shared" si="297"/>
        <v/>
      </c>
      <c r="CW32" s="52" t="str">
        <f t="shared" si="297"/>
        <v/>
      </c>
      <c r="CX32" s="52" t="str">
        <f t="shared" si="297"/>
        <v/>
      </c>
      <c r="CY32" s="52" t="str">
        <f t="shared" si="297"/>
        <v/>
      </c>
      <c r="CZ32" s="52" t="str">
        <f t="shared" si="297"/>
        <v/>
      </c>
      <c r="DA32" s="52" t="str">
        <f t="shared" si="297"/>
        <v/>
      </c>
      <c r="DB32" s="52" t="str">
        <f t="shared" si="297"/>
        <v/>
      </c>
      <c r="DC32" s="52" t="str">
        <f t="shared" si="297"/>
        <v/>
      </c>
      <c r="DD32" s="52" t="str">
        <f t="shared" si="297"/>
        <v/>
      </c>
      <c r="DE32" s="52" t="str">
        <f t="shared" si="297"/>
        <v/>
      </c>
      <c r="DF32" s="52" t="str">
        <f t="shared" si="297"/>
        <v/>
      </c>
      <c r="DG32" s="52" t="str">
        <f t="shared" ref="DG32:DV32" si="298">IF(ISNONTEXT($Y32),DF32+$Y32,"")</f>
        <v/>
      </c>
      <c r="DH32" s="52" t="str">
        <f t="shared" si="298"/>
        <v/>
      </c>
      <c r="DI32" s="52" t="str">
        <f t="shared" si="298"/>
        <v/>
      </c>
      <c r="DJ32" s="52" t="str">
        <f t="shared" si="298"/>
        <v/>
      </c>
      <c r="DK32" s="52" t="str">
        <f t="shared" si="298"/>
        <v/>
      </c>
      <c r="DL32" s="52" t="str">
        <f t="shared" si="298"/>
        <v/>
      </c>
      <c r="DM32" s="52" t="str">
        <f t="shared" si="298"/>
        <v/>
      </c>
      <c r="DN32" s="52" t="str">
        <f t="shared" si="298"/>
        <v/>
      </c>
      <c r="DO32" s="52" t="str">
        <f t="shared" si="298"/>
        <v/>
      </c>
      <c r="DP32" s="52" t="str">
        <f t="shared" si="298"/>
        <v/>
      </c>
      <c r="DQ32" s="52" t="str">
        <f t="shared" si="298"/>
        <v/>
      </c>
      <c r="DR32" s="52" t="str">
        <f t="shared" si="298"/>
        <v/>
      </c>
      <c r="DS32" s="52" t="str">
        <f t="shared" si="298"/>
        <v/>
      </c>
      <c r="DT32" s="52" t="str">
        <f t="shared" si="298"/>
        <v/>
      </c>
      <c r="DU32" s="52" t="str">
        <f t="shared" si="298"/>
        <v/>
      </c>
      <c r="DV32" s="52" t="str">
        <f t="shared" si="298"/>
        <v/>
      </c>
      <c r="DW32" s="179" t="e">
        <f t="shared" si="135"/>
        <v>#N/A</v>
      </c>
      <c r="DX32" s="179" t="e">
        <f t="shared" si="136"/>
        <v>#N/A</v>
      </c>
      <c r="DY32" s="179" t="e">
        <f t="shared" si="137"/>
        <v>#N/A</v>
      </c>
      <c r="DZ32" s="179" t="e">
        <f t="shared" si="138"/>
        <v>#N/A</v>
      </c>
      <c r="EA32" s="179" t="e">
        <f t="shared" si="139"/>
        <v>#N/A</v>
      </c>
      <c r="EB32" s="179" t="e">
        <f t="shared" si="140"/>
        <v>#N/A</v>
      </c>
      <c r="EC32" s="179" t="e">
        <f t="shared" si="141"/>
        <v>#N/A</v>
      </c>
      <c r="ED32" s="179" t="e">
        <f t="shared" si="142"/>
        <v>#N/A</v>
      </c>
      <c r="EE32" s="179" t="e">
        <f t="shared" si="143"/>
        <v>#N/A</v>
      </c>
      <c r="EF32" s="179" t="e">
        <f t="shared" si="144"/>
        <v>#N/A</v>
      </c>
      <c r="EG32" s="179" t="e">
        <f t="shared" si="145"/>
        <v>#N/A</v>
      </c>
      <c r="EH32" s="179" t="e">
        <f t="shared" si="146"/>
        <v>#N/A</v>
      </c>
      <c r="EI32" s="179" t="e">
        <f t="shared" si="147"/>
        <v>#N/A</v>
      </c>
      <c r="EJ32" s="179" t="e">
        <f t="shared" si="148"/>
        <v>#N/A</v>
      </c>
      <c r="EK32" s="179" t="e">
        <f t="shared" si="149"/>
        <v>#N/A</v>
      </c>
      <c r="EL32" s="179" t="e">
        <f t="shared" si="150"/>
        <v>#N/A</v>
      </c>
      <c r="EM32" s="179" t="e">
        <f t="shared" si="151"/>
        <v>#N/A</v>
      </c>
      <c r="EN32" s="179" t="e">
        <f t="shared" si="152"/>
        <v>#N/A</v>
      </c>
      <c r="EO32" s="179" t="e">
        <f t="shared" si="153"/>
        <v>#N/A</v>
      </c>
      <c r="EP32" s="179" t="e">
        <f t="shared" si="154"/>
        <v>#N/A</v>
      </c>
      <c r="EQ32" s="179" t="e">
        <f t="shared" si="155"/>
        <v>#N/A</v>
      </c>
      <c r="ER32" s="179" t="e">
        <f t="shared" si="156"/>
        <v>#N/A</v>
      </c>
      <c r="ES32" s="179" t="e">
        <f t="shared" si="157"/>
        <v>#N/A</v>
      </c>
      <c r="ET32" s="179" t="e">
        <f t="shared" si="158"/>
        <v>#N/A</v>
      </c>
      <c r="EU32" s="179" t="e">
        <f t="shared" si="159"/>
        <v>#N/A</v>
      </c>
      <c r="EV32" s="179" t="e">
        <f t="shared" si="160"/>
        <v>#N/A</v>
      </c>
      <c r="EW32" s="179" t="e">
        <f t="shared" si="161"/>
        <v>#N/A</v>
      </c>
      <c r="EX32" s="179" t="e">
        <f t="shared" si="162"/>
        <v>#N/A</v>
      </c>
      <c r="EY32" s="179" t="e">
        <f t="shared" si="163"/>
        <v>#N/A</v>
      </c>
      <c r="EZ32" s="179" t="e">
        <f t="shared" si="164"/>
        <v>#N/A</v>
      </c>
      <c r="FA32" s="179" t="e">
        <f t="shared" si="165"/>
        <v>#N/A</v>
      </c>
      <c r="FB32" s="179" t="e">
        <f t="shared" si="166"/>
        <v>#N/A</v>
      </c>
      <c r="FC32" s="179" t="e">
        <f t="shared" si="167"/>
        <v>#N/A</v>
      </c>
      <c r="FD32" s="179" t="e">
        <f t="shared" si="168"/>
        <v>#N/A</v>
      </c>
      <c r="FE32" s="179" t="e">
        <f t="shared" si="169"/>
        <v>#N/A</v>
      </c>
      <c r="FF32" s="179" t="e">
        <f t="shared" si="170"/>
        <v>#N/A</v>
      </c>
      <c r="FG32" s="179" t="e">
        <f t="shared" si="171"/>
        <v>#N/A</v>
      </c>
      <c r="FH32" s="179" t="e">
        <f t="shared" si="172"/>
        <v>#N/A</v>
      </c>
      <c r="FI32" s="179" t="e">
        <f t="shared" si="173"/>
        <v>#N/A</v>
      </c>
      <c r="FJ32" s="179" t="e">
        <f t="shared" si="174"/>
        <v>#N/A</v>
      </c>
      <c r="FK32" s="179" t="e">
        <f t="shared" si="175"/>
        <v>#N/A</v>
      </c>
      <c r="FL32" s="179" t="e">
        <f t="shared" si="176"/>
        <v>#N/A</v>
      </c>
      <c r="FM32" s="179" t="e">
        <f t="shared" si="177"/>
        <v>#N/A</v>
      </c>
      <c r="FN32" s="179" t="e">
        <f t="shared" si="178"/>
        <v>#N/A</v>
      </c>
      <c r="FO32" s="179" t="e">
        <f t="shared" si="179"/>
        <v>#N/A</v>
      </c>
      <c r="FP32" s="179" t="e">
        <f t="shared" si="180"/>
        <v>#N/A</v>
      </c>
      <c r="FQ32" s="179" t="e">
        <f t="shared" si="181"/>
        <v>#N/A</v>
      </c>
      <c r="FR32" s="179" t="e">
        <f t="shared" si="182"/>
        <v>#N/A</v>
      </c>
      <c r="FS32" s="179" t="e">
        <f t="shared" si="183"/>
        <v>#N/A</v>
      </c>
      <c r="FT32" s="179" t="e">
        <f t="shared" si="184"/>
        <v>#N/A</v>
      </c>
      <c r="FU32" s="179" t="e">
        <f t="shared" si="185"/>
        <v>#N/A</v>
      </c>
      <c r="FV32" s="179" t="e">
        <f t="shared" si="186"/>
        <v>#N/A</v>
      </c>
      <c r="FW32" s="179" t="e">
        <f t="shared" si="187"/>
        <v>#N/A</v>
      </c>
      <c r="FX32" s="179" t="e">
        <f t="shared" si="188"/>
        <v>#N/A</v>
      </c>
      <c r="FY32" s="179" t="e">
        <f t="shared" si="189"/>
        <v>#N/A</v>
      </c>
      <c r="FZ32" s="179" t="e">
        <f t="shared" si="190"/>
        <v>#N/A</v>
      </c>
      <c r="GA32" s="179" t="e">
        <f t="shared" si="191"/>
        <v>#N/A</v>
      </c>
      <c r="GB32" s="179" t="e">
        <f t="shared" si="192"/>
        <v>#N/A</v>
      </c>
      <c r="GC32" s="179" t="e">
        <f t="shared" si="193"/>
        <v>#N/A</v>
      </c>
      <c r="GD32" s="179" t="e">
        <f t="shared" si="194"/>
        <v>#N/A</v>
      </c>
      <c r="GE32" s="179" t="e">
        <f t="shared" si="195"/>
        <v>#N/A</v>
      </c>
      <c r="GF32" s="179" t="e">
        <f t="shared" si="196"/>
        <v>#N/A</v>
      </c>
      <c r="GG32" s="179" t="e">
        <f t="shared" si="197"/>
        <v>#N/A</v>
      </c>
      <c r="GH32" s="179" t="e">
        <f t="shared" si="198"/>
        <v>#N/A</v>
      </c>
      <c r="GI32" s="179" t="e">
        <f t="shared" si="199"/>
        <v>#N/A</v>
      </c>
      <c r="GJ32" s="179" t="e">
        <f t="shared" si="200"/>
        <v>#N/A</v>
      </c>
      <c r="GK32" s="179" t="e">
        <f t="shared" si="201"/>
        <v>#N/A</v>
      </c>
      <c r="GL32" s="179" t="e">
        <f t="shared" si="202"/>
        <v>#N/A</v>
      </c>
      <c r="GM32" s="179" t="e">
        <f t="shared" si="203"/>
        <v>#N/A</v>
      </c>
      <c r="GN32" s="179" t="e">
        <f t="shared" si="204"/>
        <v>#N/A</v>
      </c>
      <c r="GO32" s="179" t="e">
        <f t="shared" si="205"/>
        <v>#N/A</v>
      </c>
      <c r="GP32" s="179" t="e">
        <f t="shared" si="206"/>
        <v>#N/A</v>
      </c>
      <c r="GQ32" s="179" t="e">
        <f t="shared" si="207"/>
        <v>#N/A</v>
      </c>
      <c r="GR32" s="179" t="e">
        <f t="shared" si="208"/>
        <v>#N/A</v>
      </c>
      <c r="GS32" s="179" t="e">
        <f t="shared" si="209"/>
        <v>#N/A</v>
      </c>
      <c r="GT32" s="179" t="e">
        <f t="shared" si="210"/>
        <v>#N/A</v>
      </c>
      <c r="GU32" s="179" t="e">
        <f t="shared" si="211"/>
        <v>#N/A</v>
      </c>
      <c r="GV32" s="179" t="e">
        <f t="shared" si="212"/>
        <v>#N/A</v>
      </c>
      <c r="GW32" s="179" t="e">
        <f t="shared" si="213"/>
        <v>#N/A</v>
      </c>
      <c r="GX32" s="179" t="e">
        <f t="shared" si="214"/>
        <v>#N/A</v>
      </c>
      <c r="GY32" s="179" t="e">
        <f t="shared" si="215"/>
        <v>#N/A</v>
      </c>
      <c r="GZ32" s="179" t="e">
        <f t="shared" si="216"/>
        <v>#N/A</v>
      </c>
      <c r="HA32" s="179" t="e">
        <f t="shared" si="217"/>
        <v>#N/A</v>
      </c>
      <c r="HB32" s="179" t="e">
        <f t="shared" si="218"/>
        <v>#N/A</v>
      </c>
      <c r="HC32" s="179" t="e">
        <f t="shared" si="219"/>
        <v>#N/A</v>
      </c>
      <c r="HD32" s="179" t="e">
        <f t="shared" si="220"/>
        <v>#N/A</v>
      </c>
      <c r="HE32" s="179" t="e">
        <f t="shared" si="221"/>
        <v>#N/A</v>
      </c>
      <c r="HF32" s="179" t="e">
        <f t="shared" si="222"/>
        <v>#N/A</v>
      </c>
      <c r="HG32" s="179" t="e">
        <f t="shared" si="223"/>
        <v>#N/A</v>
      </c>
      <c r="HH32" s="179" t="e">
        <f t="shared" si="224"/>
        <v>#N/A</v>
      </c>
      <c r="HI32" s="179" t="e">
        <f t="shared" si="225"/>
        <v>#N/A</v>
      </c>
      <c r="HJ32" s="179" t="e">
        <f t="shared" si="226"/>
        <v>#N/A</v>
      </c>
      <c r="HK32" s="179" t="e">
        <f t="shared" si="227"/>
        <v>#N/A</v>
      </c>
      <c r="HL32" s="179" t="e">
        <f t="shared" si="228"/>
        <v>#N/A</v>
      </c>
      <c r="HM32" s="179" t="e">
        <f t="shared" si="229"/>
        <v>#N/A</v>
      </c>
      <c r="HN32" s="179" t="e">
        <f t="shared" si="230"/>
        <v>#N/A</v>
      </c>
      <c r="HO32" s="179" t="e">
        <f t="shared" si="231"/>
        <v>#N/A</v>
      </c>
      <c r="HP32" s="179" t="e">
        <f t="shared" si="232"/>
        <v>#N/A</v>
      </c>
      <c r="HQ32" s="179" t="e">
        <f t="shared" si="233"/>
        <v>#N/A</v>
      </c>
      <c r="HR32" s="179" t="e">
        <f t="shared" si="234"/>
        <v>#N/A</v>
      </c>
      <c r="HS32" s="179" t="e">
        <f t="shared" si="235"/>
        <v>#N/A</v>
      </c>
    </row>
    <row r="33" spans="1:227" hidden="1" x14ac:dyDescent="0.25">
      <c r="A33" s="4">
        <v>30</v>
      </c>
      <c r="B33" s="118"/>
      <c r="C33" s="126"/>
      <c r="D33" s="131" t="str">
        <f t="shared" si="10"/>
        <v/>
      </c>
      <c r="E33" s="103"/>
      <c r="F33" s="131" t="str">
        <f t="shared" si="11"/>
        <v/>
      </c>
      <c r="G33" s="126"/>
      <c r="H33" s="119"/>
      <c r="I33" s="38" t="str">
        <f t="shared" si="0"/>
        <v/>
      </c>
      <c r="J33" s="38" t="str">
        <f t="shared" si="1"/>
        <v/>
      </c>
      <c r="K33" s="81" t="str">
        <f t="shared" si="12"/>
        <v/>
      </c>
      <c r="L33" s="24"/>
      <c r="M33" s="61"/>
      <c r="N33" s="82" t="str">
        <f>IF(AND(D33&gt;0,E33&gt;0,F33&gt;0,NOT(ISBLANK(L33))),(F33-D33)*VLOOKUP(L33,VLookups!$A$2:$B$8,2,FALSE),"")</f>
        <v/>
      </c>
      <c r="O33" s="83" t="str">
        <f t="shared" si="2"/>
        <v/>
      </c>
      <c r="P33" s="103"/>
      <c r="Q33" s="34" t="str">
        <f>IF(AND(P33&gt;0,E33&gt;0,N33&gt;0,NOT(ISBLANK(L33))),ABS(VLOOKUP($P$1,VLookups!$A$38:$B$39,2,FALSE)-_xlfn.NORM.DIST(P33,K33,N33,TRUE)),"")</f>
        <v/>
      </c>
      <c r="R33" s="102" t="str">
        <f>IF(AND($D33&gt;0,$E33&gt;0,$F33&gt;0,NOT(ISBLANK($L33))),_xlfn.NORM.INV(ABS(VLOOKUP($P$1,VLookups!$A$38:$B$39,2,FALSE)-R$3),$K33,$N33),"")</f>
        <v/>
      </c>
      <c r="S33" s="101" t="str">
        <f>IF(AND($D33&gt;0,$E33&gt;0,$F33&gt;0,NOT(ISBLANK($L33))),_xlfn.NORM.INV(ABS(VLOOKUP($P$1,VLookups!$A$38:$B$39,2,FALSE)-S$3),$K33,$N33),"")</f>
        <v/>
      </c>
      <c r="T33" s="102" t="str">
        <f>IF(AND($D33&gt;0,$E33&gt;0,$F33&gt;0,NOT(ISBLANK($L33))),_xlfn.NORM.INV(ABS(VLOOKUP($P$1,VLookups!$A$38:$B$39,2,FALSE)-T$3),$K33,$N33),"")</f>
        <v/>
      </c>
      <c r="U33" s="101" t="str">
        <f>IF(AND($D33&gt;0,$E33&gt;0,$F33&gt;0,NOT(ISBLANK($L33))),_xlfn.NORM.INV(ABS(VLOOKUP($P$1,VLookups!$A$38:$B$39,2,FALSE)-U$3),$K33,$N33),"")</f>
        <v/>
      </c>
      <c r="V33" s="102" t="str">
        <f>IF(AND($D33&gt;0,$E33&gt;0,$F33&gt;0,NOT(ISBLANK($L33))),_xlfn.NORM.INV(ABS(VLOOKUP($P$1,VLookups!$A$38:$B$39,2,FALSE)-V$3),$K33,$N33),"")</f>
        <v/>
      </c>
      <c r="W33" s="101" t="str">
        <f>IF(AND($D33&gt;0,$E33&gt;0,$F33&gt;0,NOT(ISBLANK($L33))),_xlfn.NORM.INV(ABS(VLOOKUP($P$1,VLookups!$A$38:$B$39,2,FALSE)-W$3),$K33,$N33),"")</f>
        <v/>
      </c>
      <c r="X33" s="5"/>
      <c r="Y33" s="178" t="str">
        <f t="shared" si="13"/>
        <v/>
      </c>
      <c r="Z33" s="52" t="str">
        <f t="shared" ref="Z33:AS33" si="299">IF(ISNONTEXT($Y33),AA33-$Y33,"")</f>
        <v/>
      </c>
      <c r="AA33" s="52" t="str">
        <f t="shared" si="299"/>
        <v/>
      </c>
      <c r="AB33" s="52" t="str">
        <f t="shared" si="299"/>
        <v/>
      </c>
      <c r="AC33" s="52" t="str">
        <f t="shared" si="299"/>
        <v/>
      </c>
      <c r="AD33" s="52" t="str">
        <f t="shared" si="299"/>
        <v/>
      </c>
      <c r="AE33" s="52" t="str">
        <f t="shared" si="299"/>
        <v/>
      </c>
      <c r="AF33" s="52" t="str">
        <f t="shared" si="299"/>
        <v/>
      </c>
      <c r="AG33" s="52" t="str">
        <f t="shared" si="299"/>
        <v/>
      </c>
      <c r="AH33" s="52" t="str">
        <f t="shared" si="299"/>
        <v/>
      </c>
      <c r="AI33" s="52" t="str">
        <f t="shared" si="299"/>
        <v/>
      </c>
      <c r="AJ33" s="52" t="str">
        <f t="shared" si="299"/>
        <v/>
      </c>
      <c r="AK33" s="52" t="str">
        <f t="shared" si="299"/>
        <v/>
      </c>
      <c r="AL33" s="52" t="str">
        <f t="shared" si="299"/>
        <v/>
      </c>
      <c r="AM33" s="52" t="str">
        <f t="shared" si="299"/>
        <v/>
      </c>
      <c r="AN33" s="52" t="str">
        <f t="shared" si="299"/>
        <v/>
      </c>
      <c r="AO33" s="52" t="str">
        <f t="shared" si="299"/>
        <v/>
      </c>
      <c r="AP33" s="52" t="str">
        <f t="shared" si="299"/>
        <v/>
      </c>
      <c r="AQ33" s="52" t="str">
        <f t="shared" si="299"/>
        <v/>
      </c>
      <c r="AR33" s="52" t="str">
        <f t="shared" si="299"/>
        <v/>
      </c>
      <c r="AS33" s="52" t="str">
        <f t="shared" si="299"/>
        <v/>
      </c>
      <c r="AT33" s="52" t="str">
        <f t="shared" si="15"/>
        <v/>
      </c>
      <c r="AU33" s="52" t="str">
        <f t="shared" ref="AU33:DF33" si="300">IF(ISNONTEXT($Y33),AT33+$Y33,"")</f>
        <v/>
      </c>
      <c r="AV33" s="52" t="str">
        <f t="shared" si="300"/>
        <v/>
      </c>
      <c r="AW33" s="52" t="str">
        <f t="shared" si="300"/>
        <v/>
      </c>
      <c r="AX33" s="52" t="str">
        <f t="shared" si="300"/>
        <v/>
      </c>
      <c r="AY33" s="52" t="str">
        <f t="shared" si="300"/>
        <v/>
      </c>
      <c r="AZ33" s="52" t="str">
        <f t="shared" si="300"/>
        <v/>
      </c>
      <c r="BA33" s="52" t="str">
        <f t="shared" si="300"/>
        <v/>
      </c>
      <c r="BB33" s="52" t="str">
        <f t="shared" si="300"/>
        <v/>
      </c>
      <c r="BC33" s="52" t="str">
        <f t="shared" si="300"/>
        <v/>
      </c>
      <c r="BD33" s="52" t="str">
        <f t="shared" si="300"/>
        <v/>
      </c>
      <c r="BE33" s="52" t="str">
        <f t="shared" si="300"/>
        <v/>
      </c>
      <c r="BF33" s="52" t="str">
        <f t="shared" si="300"/>
        <v/>
      </c>
      <c r="BG33" s="52" t="str">
        <f t="shared" si="300"/>
        <v/>
      </c>
      <c r="BH33" s="52" t="str">
        <f t="shared" si="300"/>
        <v/>
      </c>
      <c r="BI33" s="52" t="str">
        <f t="shared" si="300"/>
        <v/>
      </c>
      <c r="BJ33" s="52" t="str">
        <f t="shared" si="300"/>
        <v/>
      </c>
      <c r="BK33" s="52" t="str">
        <f t="shared" si="300"/>
        <v/>
      </c>
      <c r="BL33" s="52" t="str">
        <f t="shared" si="300"/>
        <v/>
      </c>
      <c r="BM33" s="52" t="str">
        <f t="shared" si="300"/>
        <v/>
      </c>
      <c r="BN33" s="52" t="str">
        <f t="shared" si="300"/>
        <v/>
      </c>
      <c r="BO33" s="52" t="str">
        <f t="shared" si="300"/>
        <v/>
      </c>
      <c r="BP33" s="52" t="str">
        <f t="shared" si="300"/>
        <v/>
      </c>
      <c r="BQ33" s="52" t="str">
        <f t="shared" si="300"/>
        <v/>
      </c>
      <c r="BR33" s="52" t="str">
        <f t="shared" si="300"/>
        <v/>
      </c>
      <c r="BS33" s="52" t="str">
        <f t="shared" si="300"/>
        <v/>
      </c>
      <c r="BT33" s="52" t="str">
        <f t="shared" si="300"/>
        <v/>
      </c>
      <c r="BU33" s="52" t="str">
        <f t="shared" si="300"/>
        <v/>
      </c>
      <c r="BV33" s="52" t="str">
        <f t="shared" si="300"/>
        <v/>
      </c>
      <c r="BW33" s="52" t="str">
        <f t="shared" si="300"/>
        <v/>
      </c>
      <c r="BX33" s="52" t="str">
        <f t="shared" si="300"/>
        <v/>
      </c>
      <c r="BY33" s="52" t="str">
        <f t="shared" si="300"/>
        <v/>
      </c>
      <c r="BZ33" s="52" t="str">
        <f t="shared" si="300"/>
        <v/>
      </c>
      <c r="CA33" s="52" t="str">
        <f t="shared" si="300"/>
        <v/>
      </c>
      <c r="CB33" s="52" t="str">
        <f t="shared" si="300"/>
        <v/>
      </c>
      <c r="CC33" s="52" t="str">
        <f t="shared" si="300"/>
        <v/>
      </c>
      <c r="CD33" s="52" t="str">
        <f t="shared" si="300"/>
        <v/>
      </c>
      <c r="CE33" s="52" t="str">
        <f t="shared" si="300"/>
        <v/>
      </c>
      <c r="CF33" s="52" t="str">
        <f t="shared" si="300"/>
        <v/>
      </c>
      <c r="CG33" s="52" t="str">
        <f t="shared" si="300"/>
        <v/>
      </c>
      <c r="CH33" s="52" t="str">
        <f t="shared" si="300"/>
        <v/>
      </c>
      <c r="CI33" s="52" t="str">
        <f t="shared" si="300"/>
        <v/>
      </c>
      <c r="CJ33" s="52" t="str">
        <f t="shared" si="300"/>
        <v/>
      </c>
      <c r="CK33" s="52" t="str">
        <f t="shared" si="300"/>
        <v/>
      </c>
      <c r="CL33" s="52" t="str">
        <f t="shared" si="300"/>
        <v/>
      </c>
      <c r="CM33" s="52" t="str">
        <f t="shared" si="300"/>
        <v/>
      </c>
      <c r="CN33" s="52" t="str">
        <f t="shared" si="300"/>
        <v/>
      </c>
      <c r="CO33" s="52" t="str">
        <f t="shared" si="300"/>
        <v/>
      </c>
      <c r="CP33" s="52" t="str">
        <f t="shared" si="300"/>
        <v/>
      </c>
      <c r="CQ33" s="52" t="str">
        <f t="shared" si="300"/>
        <v/>
      </c>
      <c r="CR33" s="52" t="str">
        <f t="shared" si="300"/>
        <v/>
      </c>
      <c r="CS33" s="52" t="str">
        <f t="shared" si="300"/>
        <v/>
      </c>
      <c r="CT33" s="52" t="str">
        <f t="shared" si="300"/>
        <v/>
      </c>
      <c r="CU33" s="52" t="str">
        <f t="shared" si="300"/>
        <v/>
      </c>
      <c r="CV33" s="52" t="str">
        <f t="shared" si="300"/>
        <v/>
      </c>
      <c r="CW33" s="52" t="str">
        <f t="shared" si="300"/>
        <v/>
      </c>
      <c r="CX33" s="52" t="str">
        <f t="shared" si="300"/>
        <v/>
      </c>
      <c r="CY33" s="52" t="str">
        <f t="shared" si="300"/>
        <v/>
      </c>
      <c r="CZ33" s="52" t="str">
        <f t="shared" si="300"/>
        <v/>
      </c>
      <c r="DA33" s="52" t="str">
        <f t="shared" si="300"/>
        <v/>
      </c>
      <c r="DB33" s="52" t="str">
        <f t="shared" si="300"/>
        <v/>
      </c>
      <c r="DC33" s="52" t="str">
        <f t="shared" si="300"/>
        <v/>
      </c>
      <c r="DD33" s="52" t="str">
        <f t="shared" si="300"/>
        <v/>
      </c>
      <c r="DE33" s="52" t="str">
        <f t="shared" si="300"/>
        <v/>
      </c>
      <c r="DF33" s="52" t="str">
        <f t="shared" si="300"/>
        <v/>
      </c>
      <c r="DG33" s="52" t="str">
        <f t="shared" ref="DG33:DV33" si="301">IF(ISNONTEXT($Y33),DF33+$Y33,"")</f>
        <v/>
      </c>
      <c r="DH33" s="52" t="str">
        <f t="shared" si="301"/>
        <v/>
      </c>
      <c r="DI33" s="52" t="str">
        <f t="shared" si="301"/>
        <v/>
      </c>
      <c r="DJ33" s="52" t="str">
        <f t="shared" si="301"/>
        <v/>
      </c>
      <c r="DK33" s="52" t="str">
        <f t="shared" si="301"/>
        <v/>
      </c>
      <c r="DL33" s="52" t="str">
        <f t="shared" si="301"/>
        <v/>
      </c>
      <c r="DM33" s="52" t="str">
        <f t="shared" si="301"/>
        <v/>
      </c>
      <c r="DN33" s="52" t="str">
        <f t="shared" si="301"/>
        <v/>
      </c>
      <c r="DO33" s="52" t="str">
        <f t="shared" si="301"/>
        <v/>
      </c>
      <c r="DP33" s="52" t="str">
        <f t="shared" si="301"/>
        <v/>
      </c>
      <c r="DQ33" s="52" t="str">
        <f t="shared" si="301"/>
        <v/>
      </c>
      <c r="DR33" s="52" t="str">
        <f t="shared" si="301"/>
        <v/>
      </c>
      <c r="DS33" s="52" t="str">
        <f t="shared" si="301"/>
        <v/>
      </c>
      <c r="DT33" s="52" t="str">
        <f t="shared" si="301"/>
        <v/>
      </c>
      <c r="DU33" s="52" t="str">
        <f t="shared" si="301"/>
        <v/>
      </c>
      <c r="DV33" s="52" t="str">
        <f t="shared" si="301"/>
        <v/>
      </c>
      <c r="DW33" s="179" t="e">
        <f t="shared" si="135"/>
        <v>#N/A</v>
      </c>
      <c r="DX33" s="179" t="e">
        <f t="shared" si="136"/>
        <v>#N/A</v>
      </c>
      <c r="DY33" s="179" t="e">
        <f t="shared" si="137"/>
        <v>#N/A</v>
      </c>
      <c r="DZ33" s="179" t="e">
        <f t="shared" si="138"/>
        <v>#N/A</v>
      </c>
      <c r="EA33" s="179" t="e">
        <f t="shared" si="139"/>
        <v>#N/A</v>
      </c>
      <c r="EB33" s="179" t="e">
        <f t="shared" si="140"/>
        <v>#N/A</v>
      </c>
      <c r="EC33" s="179" t="e">
        <f t="shared" si="141"/>
        <v>#N/A</v>
      </c>
      <c r="ED33" s="179" t="e">
        <f t="shared" si="142"/>
        <v>#N/A</v>
      </c>
      <c r="EE33" s="179" t="e">
        <f t="shared" si="143"/>
        <v>#N/A</v>
      </c>
      <c r="EF33" s="179" t="e">
        <f t="shared" si="144"/>
        <v>#N/A</v>
      </c>
      <c r="EG33" s="179" t="e">
        <f t="shared" si="145"/>
        <v>#N/A</v>
      </c>
      <c r="EH33" s="179" t="e">
        <f t="shared" si="146"/>
        <v>#N/A</v>
      </c>
      <c r="EI33" s="179" t="e">
        <f t="shared" si="147"/>
        <v>#N/A</v>
      </c>
      <c r="EJ33" s="179" t="e">
        <f t="shared" si="148"/>
        <v>#N/A</v>
      </c>
      <c r="EK33" s="179" t="e">
        <f t="shared" si="149"/>
        <v>#N/A</v>
      </c>
      <c r="EL33" s="179" t="e">
        <f t="shared" si="150"/>
        <v>#N/A</v>
      </c>
      <c r="EM33" s="179" t="e">
        <f t="shared" si="151"/>
        <v>#N/A</v>
      </c>
      <c r="EN33" s="179" t="e">
        <f t="shared" si="152"/>
        <v>#N/A</v>
      </c>
      <c r="EO33" s="179" t="e">
        <f t="shared" si="153"/>
        <v>#N/A</v>
      </c>
      <c r="EP33" s="179" t="e">
        <f t="shared" si="154"/>
        <v>#N/A</v>
      </c>
      <c r="EQ33" s="179" t="e">
        <f t="shared" si="155"/>
        <v>#N/A</v>
      </c>
      <c r="ER33" s="179" t="e">
        <f t="shared" si="156"/>
        <v>#N/A</v>
      </c>
      <c r="ES33" s="179" t="e">
        <f t="shared" si="157"/>
        <v>#N/A</v>
      </c>
      <c r="ET33" s="179" t="e">
        <f t="shared" si="158"/>
        <v>#N/A</v>
      </c>
      <c r="EU33" s="179" t="e">
        <f t="shared" si="159"/>
        <v>#N/A</v>
      </c>
      <c r="EV33" s="179" t="e">
        <f t="shared" si="160"/>
        <v>#N/A</v>
      </c>
      <c r="EW33" s="179" t="e">
        <f t="shared" si="161"/>
        <v>#N/A</v>
      </c>
      <c r="EX33" s="179" t="e">
        <f t="shared" si="162"/>
        <v>#N/A</v>
      </c>
      <c r="EY33" s="179" t="e">
        <f t="shared" si="163"/>
        <v>#N/A</v>
      </c>
      <c r="EZ33" s="179" t="e">
        <f t="shared" si="164"/>
        <v>#N/A</v>
      </c>
      <c r="FA33" s="179" t="e">
        <f t="shared" si="165"/>
        <v>#N/A</v>
      </c>
      <c r="FB33" s="179" t="e">
        <f t="shared" si="166"/>
        <v>#N/A</v>
      </c>
      <c r="FC33" s="179" t="e">
        <f t="shared" si="167"/>
        <v>#N/A</v>
      </c>
      <c r="FD33" s="179" t="e">
        <f t="shared" si="168"/>
        <v>#N/A</v>
      </c>
      <c r="FE33" s="179" t="e">
        <f t="shared" si="169"/>
        <v>#N/A</v>
      </c>
      <c r="FF33" s="179" t="e">
        <f t="shared" si="170"/>
        <v>#N/A</v>
      </c>
      <c r="FG33" s="179" t="e">
        <f t="shared" si="171"/>
        <v>#N/A</v>
      </c>
      <c r="FH33" s="179" t="e">
        <f t="shared" si="172"/>
        <v>#N/A</v>
      </c>
      <c r="FI33" s="179" t="e">
        <f t="shared" si="173"/>
        <v>#N/A</v>
      </c>
      <c r="FJ33" s="179" t="e">
        <f t="shared" si="174"/>
        <v>#N/A</v>
      </c>
      <c r="FK33" s="179" t="e">
        <f t="shared" si="175"/>
        <v>#N/A</v>
      </c>
      <c r="FL33" s="179" t="e">
        <f t="shared" si="176"/>
        <v>#N/A</v>
      </c>
      <c r="FM33" s="179" t="e">
        <f t="shared" si="177"/>
        <v>#N/A</v>
      </c>
      <c r="FN33" s="179" t="e">
        <f t="shared" si="178"/>
        <v>#N/A</v>
      </c>
      <c r="FO33" s="179" t="e">
        <f t="shared" si="179"/>
        <v>#N/A</v>
      </c>
      <c r="FP33" s="179" t="e">
        <f t="shared" si="180"/>
        <v>#N/A</v>
      </c>
      <c r="FQ33" s="179" t="e">
        <f t="shared" si="181"/>
        <v>#N/A</v>
      </c>
      <c r="FR33" s="179" t="e">
        <f t="shared" si="182"/>
        <v>#N/A</v>
      </c>
      <c r="FS33" s="179" t="e">
        <f t="shared" si="183"/>
        <v>#N/A</v>
      </c>
      <c r="FT33" s="179" t="e">
        <f t="shared" si="184"/>
        <v>#N/A</v>
      </c>
      <c r="FU33" s="179" t="e">
        <f t="shared" si="185"/>
        <v>#N/A</v>
      </c>
      <c r="FV33" s="179" t="e">
        <f t="shared" si="186"/>
        <v>#N/A</v>
      </c>
      <c r="FW33" s="179" t="e">
        <f t="shared" si="187"/>
        <v>#N/A</v>
      </c>
      <c r="FX33" s="179" t="e">
        <f t="shared" si="188"/>
        <v>#N/A</v>
      </c>
      <c r="FY33" s="179" t="e">
        <f t="shared" si="189"/>
        <v>#N/A</v>
      </c>
      <c r="FZ33" s="179" t="e">
        <f t="shared" si="190"/>
        <v>#N/A</v>
      </c>
      <c r="GA33" s="179" t="e">
        <f t="shared" si="191"/>
        <v>#N/A</v>
      </c>
      <c r="GB33" s="179" t="e">
        <f t="shared" si="192"/>
        <v>#N/A</v>
      </c>
      <c r="GC33" s="179" t="e">
        <f t="shared" si="193"/>
        <v>#N/A</v>
      </c>
      <c r="GD33" s="179" t="e">
        <f t="shared" si="194"/>
        <v>#N/A</v>
      </c>
      <c r="GE33" s="179" t="e">
        <f t="shared" si="195"/>
        <v>#N/A</v>
      </c>
      <c r="GF33" s="179" t="e">
        <f t="shared" si="196"/>
        <v>#N/A</v>
      </c>
      <c r="GG33" s="179" t="e">
        <f t="shared" si="197"/>
        <v>#N/A</v>
      </c>
      <c r="GH33" s="179" t="e">
        <f t="shared" si="198"/>
        <v>#N/A</v>
      </c>
      <c r="GI33" s="179" t="e">
        <f t="shared" si="199"/>
        <v>#N/A</v>
      </c>
      <c r="GJ33" s="179" t="e">
        <f t="shared" si="200"/>
        <v>#N/A</v>
      </c>
      <c r="GK33" s="179" t="e">
        <f t="shared" si="201"/>
        <v>#N/A</v>
      </c>
      <c r="GL33" s="179" t="e">
        <f t="shared" si="202"/>
        <v>#N/A</v>
      </c>
      <c r="GM33" s="179" t="e">
        <f t="shared" si="203"/>
        <v>#N/A</v>
      </c>
      <c r="GN33" s="179" t="e">
        <f t="shared" si="204"/>
        <v>#N/A</v>
      </c>
      <c r="GO33" s="179" t="e">
        <f t="shared" si="205"/>
        <v>#N/A</v>
      </c>
      <c r="GP33" s="179" t="e">
        <f t="shared" si="206"/>
        <v>#N/A</v>
      </c>
      <c r="GQ33" s="179" t="e">
        <f t="shared" si="207"/>
        <v>#N/A</v>
      </c>
      <c r="GR33" s="179" t="e">
        <f t="shared" si="208"/>
        <v>#N/A</v>
      </c>
      <c r="GS33" s="179" t="e">
        <f t="shared" si="209"/>
        <v>#N/A</v>
      </c>
      <c r="GT33" s="179" t="e">
        <f t="shared" si="210"/>
        <v>#N/A</v>
      </c>
      <c r="GU33" s="179" t="e">
        <f t="shared" si="211"/>
        <v>#N/A</v>
      </c>
      <c r="GV33" s="179" t="e">
        <f t="shared" si="212"/>
        <v>#N/A</v>
      </c>
      <c r="GW33" s="179" t="e">
        <f t="shared" si="213"/>
        <v>#N/A</v>
      </c>
      <c r="GX33" s="179" t="e">
        <f t="shared" si="214"/>
        <v>#N/A</v>
      </c>
      <c r="GY33" s="179" t="e">
        <f t="shared" si="215"/>
        <v>#N/A</v>
      </c>
      <c r="GZ33" s="179" t="e">
        <f t="shared" si="216"/>
        <v>#N/A</v>
      </c>
      <c r="HA33" s="179" t="e">
        <f t="shared" si="217"/>
        <v>#N/A</v>
      </c>
      <c r="HB33" s="179" t="e">
        <f t="shared" si="218"/>
        <v>#N/A</v>
      </c>
      <c r="HC33" s="179" t="e">
        <f t="shared" si="219"/>
        <v>#N/A</v>
      </c>
      <c r="HD33" s="179" t="e">
        <f t="shared" si="220"/>
        <v>#N/A</v>
      </c>
      <c r="HE33" s="179" t="e">
        <f t="shared" si="221"/>
        <v>#N/A</v>
      </c>
      <c r="HF33" s="179" t="e">
        <f t="shared" si="222"/>
        <v>#N/A</v>
      </c>
      <c r="HG33" s="179" t="e">
        <f t="shared" si="223"/>
        <v>#N/A</v>
      </c>
      <c r="HH33" s="179" t="e">
        <f t="shared" si="224"/>
        <v>#N/A</v>
      </c>
      <c r="HI33" s="179" t="e">
        <f t="shared" si="225"/>
        <v>#N/A</v>
      </c>
      <c r="HJ33" s="179" t="e">
        <f t="shared" si="226"/>
        <v>#N/A</v>
      </c>
      <c r="HK33" s="179" t="e">
        <f t="shared" si="227"/>
        <v>#N/A</v>
      </c>
      <c r="HL33" s="179" t="e">
        <f t="shared" si="228"/>
        <v>#N/A</v>
      </c>
      <c r="HM33" s="179" t="e">
        <f t="shared" si="229"/>
        <v>#N/A</v>
      </c>
      <c r="HN33" s="179" t="e">
        <f t="shared" si="230"/>
        <v>#N/A</v>
      </c>
      <c r="HO33" s="179" t="e">
        <f t="shared" si="231"/>
        <v>#N/A</v>
      </c>
      <c r="HP33" s="179" t="e">
        <f t="shared" si="232"/>
        <v>#N/A</v>
      </c>
      <c r="HQ33" s="179" t="e">
        <f t="shared" si="233"/>
        <v>#N/A</v>
      </c>
      <c r="HR33" s="179" t="e">
        <f t="shared" si="234"/>
        <v>#N/A</v>
      </c>
      <c r="HS33" s="179" t="e">
        <f t="shared" si="235"/>
        <v>#N/A</v>
      </c>
    </row>
    <row r="34" spans="1:227" hidden="1" x14ac:dyDescent="0.25">
      <c r="A34" s="4">
        <v>31</v>
      </c>
      <c r="B34" s="118"/>
      <c r="C34" s="126"/>
      <c r="D34" s="131" t="str">
        <f t="shared" si="10"/>
        <v/>
      </c>
      <c r="E34" s="103"/>
      <c r="F34" s="131" t="str">
        <f t="shared" si="11"/>
        <v/>
      </c>
      <c r="G34" s="126"/>
      <c r="H34" s="119"/>
      <c r="I34" s="38" t="str">
        <f t="shared" si="0"/>
        <v/>
      </c>
      <c r="J34" s="38" t="str">
        <f t="shared" si="1"/>
        <v/>
      </c>
      <c r="K34" s="81" t="str">
        <f t="shared" si="12"/>
        <v/>
      </c>
      <c r="L34" s="24"/>
      <c r="M34" s="61"/>
      <c r="N34" s="82" t="str">
        <f>IF(AND(D34&gt;0,E34&gt;0,F34&gt;0,NOT(ISBLANK(L34))),(F34-D34)*VLOOKUP(L34,VLookups!$A$2:$B$8,2,FALSE),"")</f>
        <v/>
      </c>
      <c r="O34" s="83" t="str">
        <f t="shared" si="2"/>
        <v/>
      </c>
      <c r="P34" s="103"/>
      <c r="Q34" s="34" t="str">
        <f>IF(AND(P34&gt;0,E34&gt;0,N34&gt;0,NOT(ISBLANK(L34))),ABS(VLOOKUP($P$1,VLookups!$A$38:$B$39,2,FALSE)-_xlfn.NORM.DIST(P34,K34,N34,TRUE)),"")</f>
        <v/>
      </c>
      <c r="R34" s="102" t="str">
        <f>IF(AND($D34&gt;0,$E34&gt;0,$F34&gt;0,NOT(ISBLANK($L34))),_xlfn.NORM.INV(ABS(VLOOKUP($P$1,VLookups!$A$38:$B$39,2,FALSE)-R$3),$K34,$N34),"")</f>
        <v/>
      </c>
      <c r="S34" s="101" t="str">
        <f>IF(AND($D34&gt;0,$E34&gt;0,$F34&gt;0,NOT(ISBLANK($L34))),_xlfn.NORM.INV(ABS(VLOOKUP($P$1,VLookups!$A$38:$B$39,2,FALSE)-S$3),$K34,$N34),"")</f>
        <v/>
      </c>
      <c r="T34" s="102" t="str">
        <f>IF(AND($D34&gt;0,$E34&gt;0,$F34&gt;0,NOT(ISBLANK($L34))),_xlfn.NORM.INV(ABS(VLOOKUP($P$1,VLookups!$A$38:$B$39,2,FALSE)-T$3),$K34,$N34),"")</f>
        <v/>
      </c>
      <c r="U34" s="101" t="str">
        <f>IF(AND($D34&gt;0,$E34&gt;0,$F34&gt;0,NOT(ISBLANK($L34))),_xlfn.NORM.INV(ABS(VLOOKUP($P$1,VLookups!$A$38:$B$39,2,FALSE)-U$3),$K34,$N34),"")</f>
        <v/>
      </c>
      <c r="V34" s="102" t="str">
        <f>IF(AND($D34&gt;0,$E34&gt;0,$F34&gt;0,NOT(ISBLANK($L34))),_xlfn.NORM.INV(ABS(VLOOKUP($P$1,VLookups!$A$38:$B$39,2,FALSE)-V$3),$K34,$N34),"")</f>
        <v/>
      </c>
      <c r="W34" s="101" t="str">
        <f>IF(AND($D34&gt;0,$E34&gt;0,$F34&gt;0,NOT(ISBLANK($L34))),_xlfn.NORM.INV(ABS(VLOOKUP($P$1,VLookups!$A$38:$B$39,2,FALSE)-W$3),$K34,$N34),"")</f>
        <v/>
      </c>
      <c r="X34" s="5"/>
      <c r="Y34" s="178" t="str">
        <f t="shared" si="13"/>
        <v/>
      </c>
      <c r="Z34" s="52" t="str">
        <f t="shared" ref="Z34:AS34" si="302">IF(ISNONTEXT($Y34),AA34-$Y34,"")</f>
        <v/>
      </c>
      <c r="AA34" s="52" t="str">
        <f t="shared" si="302"/>
        <v/>
      </c>
      <c r="AB34" s="52" t="str">
        <f t="shared" si="302"/>
        <v/>
      </c>
      <c r="AC34" s="52" t="str">
        <f t="shared" si="302"/>
        <v/>
      </c>
      <c r="AD34" s="52" t="str">
        <f t="shared" si="302"/>
        <v/>
      </c>
      <c r="AE34" s="52" t="str">
        <f t="shared" si="302"/>
        <v/>
      </c>
      <c r="AF34" s="52" t="str">
        <f t="shared" si="302"/>
        <v/>
      </c>
      <c r="AG34" s="52" t="str">
        <f t="shared" si="302"/>
        <v/>
      </c>
      <c r="AH34" s="52" t="str">
        <f t="shared" si="302"/>
        <v/>
      </c>
      <c r="AI34" s="52" t="str">
        <f t="shared" si="302"/>
        <v/>
      </c>
      <c r="AJ34" s="52" t="str">
        <f t="shared" si="302"/>
        <v/>
      </c>
      <c r="AK34" s="52" t="str">
        <f t="shared" si="302"/>
        <v/>
      </c>
      <c r="AL34" s="52" t="str">
        <f t="shared" si="302"/>
        <v/>
      </c>
      <c r="AM34" s="52" t="str">
        <f t="shared" si="302"/>
        <v/>
      </c>
      <c r="AN34" s="52" t="str">
        <f t="shared" si="302"/>
        <v/>
      </c>
      <c r="AO34" s="52" t="str">
        <f t="shared" si="302"/>
        <v/>
      </c>
      <c r="AP34" s="52" t="str">
        <f t="shared" si="302"/>
        <v/>
      </c>
      <c r="AQ34" s="52" t="str">
        <f t="shared" si="302"/>
        <v/>
      </c>
      <c r="AR34" s="52" t="str">
        <f t="shared" si="302"/>
        <v/>
      </c>
      <c r="AS34" s="52" t="str">
        <f t="shared" si="302"/>
        <v/>
      </c>
      <c r="AT34" s="52" t="str">
        <f t="shared" si="15"/>
        <v/>
      </c>
      <c r="AU34" s="52" t="str">
        <f t="shared" ref="AU34:DF34" si="303">IF(ISNONTEXT($Y34),AT34+$Y34,"")</f>
        <v/>
      </c>
      <c r="AV34" s="52" t="str">
        <f t="shared" si="303"/>
        <v/>
      </c>
      <c r="AW34" s="52" t="str">
        <f t="shared" si="303"/>
        <v/>
      </c>
      <c r="AX34" s="52" t="str">
        <f t="shared" si="303"/>
        <v/>
      </c>
      <c r="AY34" s="52" t="str">
        <f t="shared" si="303"/>
        <v/>
      </c>
      <c r="AZ34" s="52" t="str">
        <f t="shared" si="303"/>
        <v/>
      </c>
      <c r="BA34" s="52" t="str">
        <f t="shared" si="303"/>
        <v/>
      </c>
      <c r="BB34" s="52" t="str">
        <f t="shared" si="303"/>
        <v/>
      </c>
      <c r="BC34" s="52" t="str">
        <f t="shared" si="303"/>
        <v/>
      </c>
      <c r="BD34" s="52" t="str">
        <f t="shared" si="303"/>
        <v/>
      </c>
      <c r="BE34" s="52" t="str">
        <f t="shared" si="303"/>
        <v/>
      </c>
      <c r="BF34" s="52" t="str">
        <f t="shared" si="303"/>
        <v/>
      </c>
      <c r="BG34" s="52" t="str">
        <f t="shared" si="303"/>
        <v/>
      </c>
      <c r="BH34" s="52" t="str">
        <f t="shared" si="303"/>
        <v/>
      </c>
      <c r="BI34" s="52" t="str">
        <f t="shared" si="303"/>
        <v/>
      </c>
      <c r="BJ34" s="52" t="str">
        <f t="shared" si="303"/>
        <v/>
      </c>
      <c r="BK34" s="52" t="str">
        <f t="shared" si="303"/>
        <v/>
      </c>
      <c r="BL34" s="52" t="str">
        <f t="shared" si="303"/>
        <v/>
      </c>
      <c r="BM34" s="52" t="str">
        <f t="shared" si="303"/>
        <v/>
      </c>
      <c r="BN34" s="52" t="str">
        <f t="shared" si="303"/>
        <v/>
      </c>
      <c r="BO34" s="52" t="str">
        <f t="shared" si="303"/>
        <v/>
      </c>
      <c r="BP34" s="52" t="str">
        <f t="shared" si="303"/>
        <v/>
      </c>
      <c r="BQ34" s="52" t="str">
        <f t="shared" si="303"/>
        <v/>
      </c>
      <c r="BR34" s="52" t="str">
        <f t="shared" si="303"/>
        <v/>
      </c>
      <c r="BS34" s="52" t="str">
        <f t="shared" si="303"/>
        <v/>
      </c>
      <c r="BT34" s="52" t="str">
        <f t="shared" si="303"/>
        <v/>
      </c>
      <c r="BU34" s="52" t="str">
        <f t="shared" si="303"/>
        <v/>
      </c>
      <c r="BV34" s="52" t="str">
        <f t="shared" si="303"/>
        <v/>
      </c>
      <c r="BW34" s="52" t="str">
        <f t="shared" si="303"/>
        <v/>
      </c>
      <c r="BX34" s="52" t="str">
        <f t="shared" si="303"/>
        <v/>
      </c>
      <c r="BY34" s="52" t="str">
        <f t="shared" si="303"/>
        <v/>
      </c>
      <c r="BZ34" s="52" t="str">
        <f t="shared" si="303"/>
        <v/>
      </c>
      <c r="CA34" s="52" t="str">
        <f t="shared" si="303"/>
        <v/>
      </c>
      <c r="CB34" s="52" t="str">
        <f t="shared" si="303"/>
        <v/>
      </c>
      <c r="CC34" s="52" t="str">
        <f t="shared" si="303"/>
        <v/>
      </c>
      <c r="CD34" s="52" t="str">
        <f t="shared" si="303"/>
        <v/>
      </c>
      <c r="CE34" s="52" t="str">
        <f t="shared" si="303"/>
        <v/>
      </c>
      <c r="CF34" s="52" t="str">
        <f t="shared" si="303"/>
        <v/>
      </c>
      <c r="CG34" s="52" t="str">
        <f t="shared" si="303"/>
        <v/>
      </c>
      <c r="CH34" s="52" t="str">
        <f t="shared" si="303"/>
        <v/>
      </c>
      <c r="CI34" s="52" t="str">
        <f t="shared" si="303"/>
        <v/>
      </c>
      <c r="CJ34" s="52" t="str">
        <f t="shared" si="303"/>
        <v/>
      </c>
      <c r="CK34" s="52" t="str">
        <f t="shared" si="303"/>
        <v/>
      </c>
      <c r="CL34" s="52" t="str">
        <f t="shared" si="303"/>
        <v/>
      </c>
      <c r="CM34" s="52" t="str">
        <f t="shared" si="303"/>
        <v/>
      </c>
      <c r="CN34" s="52" t="str">
        <f t="shared" si="303"/>
        <v/>
      </c>
      <c r="CO34" s="52" t="str">
        <f t="shared" si="303"/>
        <v/>
      </c>
      <c r="CP34" s="52" t="str">
        <f t="shared" si="303"/>
        <v/>
      </c>
      <c r="CQ34" s="52" t="str">
        <f t="shared" si="303"/>
        <v/>
      </c>
      <c r="CR34" s="52" t="str">
        <f t="shared" si="303"/>
        <v/>
      </c>
      <c r="CS34" s="52" t="str">
        <f t="shared" si="303"/>
        <v/>
      </c>
      <c r="CT34" s="52" t="str">
        <f t="shared" si="303"/>
        <v/>
      </c>
      <c r="CU34" s="52" t="str">
        <f t="shared" si="303"/>
        <v/>
      </c>
      <c r="CV34" s="52" t="str">
        <f t="shared" si="303"/>
        <v/>
      </c>
      <c r="CW34" s="52" t="str">
        <f t="shared" si="303"/>
        <v/>
      </c>
      <c r="CX34" s="52" t="str">
        <f t="shared" si="303"/>
        <v/>
      </c>
      <c r="CY34" s="52" t="str">
        <f t="shared" si="303"/>
        <v/>
      </c>
      <c r="CZ34" s="52" t="str">
        <f t="shared" si="303"/>
        <v/>
      </c>
      <c r="DA34" s="52" t="str">
        <f t="shared" si="303"/>
        <v/>
      </c>
      <c r="DB34" s="52" t="str">
        <f t="shared" si="303"/>
        <v/>
      </c>
      <c r="DC34" s="52" t="str">
        <f t="shared" si="303"/>
        <v/>
      </c>
      <c r="DD34" s="52" t="str">
        <f t="shared" si="303"/>
        <v/>
      </c>
      <c r="DE34" s="52" t="str">
        <f t="shared" si="303"/>
        <v/>
      </c>
      <c r="DF34" s="52" t="str">
        <f t="shared" si="303"/>
        <v/>
      </c>
      <c r="DG34" s="52" t="str">
        <f t="shared" ref="DG34:DV34" si="304">IF(ISNONTEXT($Y34),DF34+$Y34,"")</f>
        <v/>
      </c>
      <c r="DH34" s="52" t="str">
        <f t="shared" si="304"/>
        <v/>
      </c>
      <c r="DI34" s="52" t="str">
        <f t="shared" si="304"/>
        <v/>
      </c>
      <c r="DJ34" s="52" t="str">
        <f t="shared" si="304"/>
        <v/>
      </c>
      <c r="DK34" s="52" t="str">
        <f t="shared" si="304"/>
        <v/>
      </c>
      <c r="DL34" s="52" t="str">
        <f t="shared" si="304"/>
        <v/>
      </c>
      <c r="DM34" s="52" t="str">
        <f t="shared" si="304"/>
        <v/>
      </c>
      <c r="DN34" s="52" t="str">
        <f t="shared" si="304"/>
        <v/>
      </c>
      <c r="DO34" s="52" t="str">
        <f t="shared" si="304"/>
        <v/>
      </c>
      <c r="DP34" s="52" t="str">
        <f t="shared" si="304"/>
        <v/>
      </c>
      <c r="DQ34" s="52" t="str">
        <f t="shared" si="304"/>
        <v/>
      </c>
      <c r="DR34" s="52" t="str">
        <f t="shared" si="304"/>
        <v/>
      </c>
      <c r="DS34" s="52" t="str">
        <f t="shared" si="304"/>
        <v/>
      </c>
      <c r="DT34" s="52" t="str">
        <f t="shared" si="304"/>
        <v/>
      </c>
      <c r="DU34" s="52" t="str">
        <f t="shared" si="304"/>
        <v/>
      </c>
      <c r="DV34" s="52" t="str">
        <f t="shared" si="304"/>
        <v/>
      </c>
      <c r="DW34" s="179" t="e">
        <f t="shared" si="135"/>
        <v>#N/A</v>
      </c>
      <c r="DX34" s="179" t="e">
        <f t="shared" si="136"/>
        <v>#N/A</v>
      </c>
      <c r="DY34" s="179" t="e">
        <f t="shared" si="137"/>
        <v>#N/A</v>
      </c>
      <c r="DZ34" s="179" t="e">
        <f t="shared" si="138"/>
        <v>#N/A</v>
      </c>
      <c r="EA34" s="179" t="e">
        <f t="shared" si="139"/>
        <v>#N/A</v>
      </c>
      <c r="EB34" s="179" t="e">
        <f t="shared" si="140"/>
        <v>#N/A</v>
      </c>
      <c r="EC34" s="179" t="e">
        <f t="shared" si="141"/>
        <v>#N/A</v>
      </c>
      <c r="ED34" s="179" t="e">
        <f t="shared" si="142"/>
        <v>#N/A</v>
      </c>
      <c r="EE34" s="179" t="e">
        <f t="shared" si="143"/>
        <v>#N/A</v>
      </c>
      <c r="EF34" s="179" t="e">
        <f t="shared" si="144"/>
        <v>#N/A</v>
      </c>
      <c r="EG34" s="179" t="e">
        <f t="shared" si="145"/>
        <v>#N/A</v>
      </c>
      <c r="EH34" s="179" t="e">
        <f t="shared" si="146"/>
        <v>#N/A</v>
      </c>
      <c r="EI34" s="179" t="e">
        <f t="shared" si="147"/>
        <v>#N/A</v>
      </c>
      <c r="EJ34" s="179" t="e">
        <f t="shared" si="148"/>
        <v>#N/A</v>
      </c>
      <c r="EK34" s="179" t="e">
        <f t="shared" si="149"/>
        <v>#N/A</v>
      </c>
      <c r="EL34" s="179" t="e">
        <f t="shared" si="150"/>
        <v>#N/A</v>
      </c>
      <c r="EM34" s="179" t="e">
        <f t="shared" si="151"/>
        <v>#N/A</v>
      </c>
      <c r="EN34" s="179" t="e">
        <f t="shared" si="152"/>
        <v>#N/A</v>
      </c>
      <c r="EO34" s="179" t="e">
        <f t="shared" si="153"/>
        <v>#N/A</v>
      </c>
      <c r="EP34" s="179" t="e">
        <f t="shared" si="154"/>
        <v>#N/A</v>
      </c>
      <c r="EQ34" s="179" t="e">
        <f t="shared" si="155"/>
        <v>#N/A</v>
      </c>
      <c r="ER34" s="179" t="e">
        <f t="shared" si="156"/>
        <v>#N/A</v>
      </c>
      <c r="ES34" s="179" t="e">
        <f t="shared" si="157"/>
        <v>#N/A</v>
      </c>
      <c r="ET34" s="179" t="e">
        <f t="shared" si="158"/>
        <v>#N/A</v>
      </c>
      <c r="EU34" s="179" t="e">
        <f t="shared" si="159"/>
        <v>#N/A</v>
      </c>
      <c r="EV34" s="179" t="e">
        <f t="shared" si="160"/>
        <v>#N/A</v>
      </c>
      <c r="EW34" s="179" t="e">
        <f t="shared" si="161"/>
        <v>#N/A</v>
      </c>
      <c r="EX34" s="179" t="e">
        <f t="shared" si="162"/>
        <v>#N/A</v>
      </c>
      <c r="EY34" s="179" t="e">
        <f t="shared" si="163"/>
        <v>#N/A</v>
      </c>
      <c r="EZ34" s="179" t="e">
        <f t="shared" si="164"/>
        <v>#N/A</v>
      </c>
      <c r="FA34" s="179" t="e">
        <f t="shared" si="165"/>
        <v>#N/A</v>
      </c>
      <c r="FB34" s="179" t="e">
        <f t="shared" si="166"/>
        <v>#N/A</v>
      </c>
      <c r="FC34" s="179" t="e">
        <f t="shared" si="167"/>
        <v>#N/A</v>
      </c>
      <c r="FD34" s="179" t="e">
        <f t="shared" si="168"/>
        <v>#N/A</v>
      </c>
      <c r="FE34" s="179" t="e">
        <f t="shared" si="169"/>
        <v>#N/A</v>
      </c>
      <c r="FF34" s="179" t="e">
        <f t="shared" si="170"/>
        <v>#N/A</v>
      </c>
      <c r="FG34" s="179" t="e">
        <f t="shared" si="171"/>
        <v>#N/A</v>
      </c>
      <c r="FH34" s="179" t="e">
        <f t="shared" si="172"/>
        <v>#N/A</v>
      </c>
      <c r="FI34" s="179" t="e">
        <f t="shared" si="173"/>
        <v>#N/A</v>
      </c>
      <c r="FJ34" s="179" t="e">
        <f t="shared" si="174"/>
        <v>#N/A</v>
      </c>
      <c r="FK34" s="179" t="e">
        <f t="shared" si="175"/>
        <v>#N/A</v>
      </c>
      <c r="FL34" s="179" t="e">
        <f t="shared" si="176"/>
        <v>#N/A</v>
      </c>
      <c r="FM34" s="179" t="e">
        <f t="shared" si="177"/>
        <v>#N/A</v>
      </c>
      <c r="FN34" s="179" t="e">
        <f t="shared" si="178"/>
        <v>#N/A</v>
      </c>
      <c r="FO34" s="179" t="e">
        <f t="shared" si="179"/>
        <v>#N/A</v>
      </c>
      <c r="FP34" s="179" t="e">
        <f t="shared" si="180"/>
        <v>#N/A</v>
      </c>
      <c r="FQ34" s="179" t="e">
        <f t="shared" si="181"/>
        <v>#N/A</v>
      </c>
      <c r="FR34" s="179" t="e">
        <f t="shared" si="182"/>
        <v>#N/A</v>
      </c>
      <c r="FS34" s="179" t="e">
        <f t="shared" si="183"/>
        <v>#N/A</v>
      </c>
      <c r="FT34" s="179" t="e">
        <f t="shared" si="184"/>
        <v>#N/A</v>
      </c>
      <c r="FU34" s="179" t="e">
        <f t="shared" si="185"/>
        <v>#N/A</v>
      </c>
      <c r="FV34" s="179" t="e">
        <f t="shared" si="186"/>
        <v>#N/A</v>
      </c>
      <c r="FW34" s="179" t="e">
        <f t="shared" si="187"/>
        <v>#N/A</v>
      </c>
      <c r="FX34" s="179" t="e">
        <f t="shared" si="188"/>
        <v>#N/A</v>
      </c>
      <c r="FY34" s="179" t="e">
        <f t="shared" si="189"/>
        <v>#N/A</v>
      </c>
      <c r="FZ34" s="179" t="e">
        <f t="shared" si="190"/>
        <v>#N/A</v>
      </c>
      <c r="GA34" s="179" t="e">
        <f t="shared" si="191"/>
        <v>#N/A</v>
      </c>
      <c r="GB34" s="179" t="e">
        <f t="shared" si="192"/>
        <v>#N/A</v>
      </c>
      <c r="GC34" s="179" t="e">
        <f t="shared" si="193"/>
        <v>#N/A</v>
      </c>
      <c r="GD34" s="179" t="e">
        <f t="shared" si="194"/>
        <v>#N/A</v>
      </c>
      <c r="GE34" s="179" t="e">
        <f t="shared" si="195"/>
        <v>#N/A</v>
      </c>
      <c r="GF34" s="179" t="e">
        <f t="shared" si="196"/>
        <v>#N/A</v>
      </c>
      <c r="GG34" s="179" t="e">
        <f t="shared" si="197"/>
        <v>#N/A</v>
      </c>
      <c r="GH34" s="179" t="e">
        <f t="shared" si="198"/>
        <v>#N/A</v>
      </c>
      <c r="GI34" s="179" t="e">
        <f t="shared" si="199"/>
        <v>#N/A</v>
      </c>
      <c r="GJ34" s="179" t="e">
        <f t="shared" si="200"/>
        <v>#N/A</v>
      </c>
      <c r="GK34" s="179" t="e">
        <f t="shared" si="201"/>
        <v>#N/A</v>
      </c>
      <c r="GL34" s="179" t="e">
        <f t="shared" si="202"/>
        <v>#N/A</v>
      </c>
      <c r="GM34" s="179" t="e">
        <f t="shared" si="203"/>
        <v>#N/A</v>
      </c>
      <c r="GN34" s="179" t="e">
        <f t="shared" si="204"/>
        <v>#N/A</v>
      </c>
      <c r="GO34" s="179" t="e">
        <f t="shared" si="205"/>
        <v>#N/A</v>
      </c>
      <c r="GP34" s="179" t="e">
        <f t="shared" si="206"/>
        <v>#N/A</v>
      </c>
      <c r="GQ34" s="179" t="e">
        <f t="shared" si="207"/>
        <v>#N/A</v>
      </c>
      <c r="GR34" s="179" t="e">
        <f t="shared" si="208"/>
        <v>#N/A</v>
      </c>
      <c r="GS34" s="179" t="e">
        <f t="shared" si="209"/>
        <v>#N/A</v>
      </c>
      <c r="GT34" s="179" t="e">
        <f t="shared" si="210"/>
        <v>#N/A</v>
      </c>
      <c r="GU34" s="179" t="e">
        <f t="shared" si="211"/>
        <v>#N/A</v>
      </c>
      <c r="GV34" s="179" t="e">
        <f t="shared" si="212"/>
        <v>#N/A</v>
      </c>
      <c r="GW34" s="179" t="e">
        <f t="shared" si="213"/>
        <v>#N/A</v>
      </c>
      <c r="GX34" s="179" t="e">
        <f t="shared" si="214"/>
        <v>#N/A</v>
      </c>
      <c r="GY34" s="179" t="e">
        <f t="shared" si="215"/>
        <v>#N/A</v>
      </c>
      <c r="GZ34" s="179" t="e">
        <f t="shared" si="216"/>
        <v>#N/A</v>
      </c>
      <c r="HA34" s="179" t="e">
        <f t="shared" si="217"/>
        <v>#N/A</v>
      </c>
      <c r="HB34" s="179" t="e">
        <f t="shared" si="218"/>
        <v>#N/A</v>
      </c>
      <c r="HC34" s="179" t="e">
        <f t="shared" si="219"/>
        <v>#N/A</v>
      </c>
      <c r="HD34" s="179" t="e">
        <f t="shared" si="220"/>
        <v>#N/A</v>
      </c>
      <c r="HE34" s="179" t="e">
        <f t="shared" si="221"/>
        <v>#N/A</v>
      </c>
      <c r="HF34" s="179" t="e">
        <f t="shared" si="222"/>
        <v>#N/A</v>
      </c>
      <c r="HG34" s="179" t="e">
        <f t="shared" si="223"/>
        <v>#N/A</v>
      </c>
      <c r="HH34" s="179" t="e">
        <f t="shared" si="224"/>
        <v>#N/A</v>
      </c>
      <c r="HI34" s="179" t="e">
        <f t="shared" si="225"/>
        <v>#N/A</v>
      </c>
      <c r="HJ34" s="179" t="e">
        <f t="shared" si="226"/>
        <v>#N/A</v>
      </c>
      <c r="HK34" s="179" t="e">
        <f t="shared" si="227"/>
        <v>#N/A</v>
      </c>
      <c r="HL34" s="179" t="e">
        <f t="shared" si="228"/>
        <v>#N/A</v>
      </c>
      <c r="HM34" s="179" t="e">
        <f t="shared" si="229"/>
        <v>#N/A</v>
      </c>
      <c r="HN34" s="179" t="e">
        <f t="shared" si="230"/>
        <v>#N/A</v>
      </c>
      <c r="HO34" s="179" t="e">
        <f t="shared" si="231"/>
        <v>#N/A</v>
      </c>
      <c r="HP34" s="179" t="e">
        <f t="shared" si="232"/>
        <v>#N/A</v>
      </c>
      <c r="HQ34" s="179" t="e">
        <f t="shared" si="233"/>
        <v>#N/A</v>
      </c>
      <c r="HR34" s="179" t="e">
        <f t="shared" si="234"/>
        <v>#N/A</v>
      </c>
      <c r="HS34" s="179" t="e">
        <f t="shared" si="235"/>
        <v>#N/A</v>
      </c>
    </row>
    <row r="35" spans="1:227" hidden="1" x14ac:dyDescent="0.25">
      <c r="A35" s="4">
        <v>32</v>
      </c>
      <c r="B35" s="118"/>
      <c r="C35" s="126"/>
      <c r="D35" s="131" t="str">
        <f t="shared" si="10"/>
        <v/>
      </c>
      <c r="E35" s="103"/>
      <c r="F35" s="131" t="str">
        <f t="shared" si="11"/>
        <v/>
      </c>
      <c r="G35" s="126"/>
      <c r="H35" s="119"/>
      <c r="I35" s="38" t="str">
        <f t="shared" si="0"/>
        <v/>
      </c>
      <c r="J35" s="38" t="str">
        <f t="shared" si="1"/>
        <v/>
      </c>
      <c r="K35" s="81" t="str">
        <f t="shared" si="12"/>
        <v/>
      </c>
      <c r="L35" s="24"/>
      <c r="M35" s="61"/>
      <c r="N35" s="82" t="str">
        <f>IF(AND(D35&gt;0,E35&gt;0,F35&gt;0,NOT(ISBLANK(L35))),(F35-D35)*VLOOKUP(L35,VLookups!$A$2:$B$8,2,FALSE),"")</f>
        <v/>
      </c>
      <c r="O35" s="83" t="str">
        <f t="shared" si="2"/>
        <v/>
      </c>
      <c r="P35" s="103"/>
      <c r="Q35" s="34" t="str">
        <f>IF(AND(P35&gt;0,E35&gt;0,N35&gt;0,NOT(ISBLANK(L35))),ABS(VLOOKUP($P$1,VLookups!$A$38:$B$39,2,FALSE)-_xlfn.NORM.DIST(P35,K35,N35,TRUE)),"")</f>
        <v/>
      </c>
      <c r="R35" s="102" t="str">
        <f>IF(AND($D35&gt;0,$E35&gt;0,$F35&gt;0,NOT(ISBLANK($L35))),_xlfn.NORM.INV(ABS(VLOOKUP($P$1,VLookups!$A$38:$B$39,2,FALSE)-R$3),$K35,$N35),"")</f>
        <v/>
      </c>
      <c r="S35" s="101" t="str">
        <f>IF(AND($D35&gt;0,$E35&gt;0,$F35&gt;0,NOT(ISBLANK($L35))),_xlfn.NORM.INV(ABS(VLOOKUP($P$1,VLookups!$A$38:$B$39,2,FALSE)-S$3),$K35,$N35),"")</f>
        <v/>
      </c>
      <c r="T35" s="102" t="str">
        <f>IF(AND($D35&gt;0,$E35&gt;0,$F35&gt;0,NOT(ISBLANK($L35))),_xlfn.NORM.INV(ABS(VLOOKUP($P$1,VLookups!$A$38:$B$39,2,FALSE)-T$3),$K35,$N35),"")</f>
        <v/>
      </c>
      <c r="U35" s="101" t="str">
        <f>IF(AND($D35&gt;0,$E35&gt;0,$F35&gt;0,NOT(ISBLANK($L35))),_xlfn.NORM.INV(ABS(VLOOKUP($P$1,VLookups!$A$38:$B$39,2,FALSE)-U$3),$K35,$N35),"")</f>
        <v/>
      </c>
      <c r="V35" s="102" t="str">
        <f>IF(AND($D35&gt;0,$E35&gt;0,$F35&gt;0,NOT(ISBLANK($L35))),_xlfn.NORM.INV(ABS(VLOOKUP($P$1,VLookups!$A$38:$B$39,2,FALSE)-V$3),$K35,$N35),"")</f>
        <v/>
      </c>
      <c r="W35" s="101" t="str">
        <f>IF(AND($D35&gt;0,$E35&gt;0,$F35&gt;0,NOT(ISBLANK($L35))),_xlfn.NORM.INV(ABS(VLOOKUP($P$1,VLookups!$A$38:$B$39,2,FALSE)-W$3),$K35,$N35),"")</f>
        <v/>
      </c>
      <c r="X35" s="5"/>
      <c r="Y35" s="178" t="str">
        <f t="shared" si="13"/>
        <v/>
      </c>
      <c r="Z35" s="52" t="str">
        <f t="shared" ref="Z35:AS35" si="305">IF(ISNONTEXT($Y35),AA35-$Y35,"")</f>
        <v/>
      </c>
      <c r="AA35" s="52" t="str">
        <f t="shared" si="305"/>
        <v/>
      </c>
      <c r="AB35" s="52" t="str">
        <f t="shared" si="305"/>
        <v/>
      </c>
      <c r="AC35" s="52" t="str">
        <f t="shared" si="305"/>
        <v/>
      </c>
      <c r="AD35" s="52" t="str">
        <f t="shared" si="305"/>
        <v/>
      </c>
      <c r="AE35" s="52" t="str">
        <f t="shared" si="305"/>
        <v/>
      </c>
      <c r="AF35" s="52" t="str">
        <f t="shared" si="305"/>
        <v/>
      </c>
      <c r="AG35" s="52" t="str">
        <f t="shared" si="305"/>
        <v/>
      </c>
      <c r="AH35" s="52" t="str">
        <f t="shared" si="305"/>
        <v/>
      </c>
      <c r="AI35" s="52" t="str">
        <f t="shared" si="305"/>
        <v/>
      </c>
      <c r="AJ35" s="52" t="str">
        <f t="shared" si="305"/>
        <v/>
      </c>
      <c r="AK35" s="52" t="str">
        <f t="shared" si="305"/>
        <v/>
      </c>
      <c r="AL35" s="52" t="str">
        <f t="shared" si="305"/>
        <v/>
      </c>
      <c r="AM35" s="52" t="str">
        <f t="shared" si="305"/>
        <v/>
      </c>
      <c r="AN35" s="52" t="str">
        <f t="shared" si="305"/>
        <v/>
      </c>
      <c r="AO35" s="52" t="str">
        <f t="shared" si="305"/>
        <v/>
      </c>
      <c r="AP35" s="52" t="str">
        <f t="shared" si="305"/>
        <v/>
      </c>
      <c r="AQ35" s="52" t="str">
        <f t="shared" si="305"/>
        <v/>
      </c>
      <c r="AR35" s="52" t="str">
        <f t="shared" si="305"/>
        <v/>
      </c>
      <c r="AS35" s="52" t="str">
        <f t="shared" si="305"/>
        <v/>
      </c>
      <c r="AT35" s="52" t="str">
        <f t="shared" si="15"/>
        <v/>
      </c>
      <c r="AU35" s="52" t="str">
        <f t="shared" ref="AU35:DF35" si="306">IF(ISNONTEXT($Y35),AT35+$Y35,"")</f>
        <v/>
      </c>
      <c r="AV35" s="52" t="str">
        <f t="shared" si="306"/>
        <v/>
      </c>
      <c r="AW35" s="52" t="str">
        <f t="shared" si="306"/>
        <v/>
      </c>
      <c r="AX35" s="52" t="str">
        <f t="shared" si="306"/>
        <v/>
      </c>
      <c r="AY35" s="52" t="str">
        <f t="shared" si="306"/>
        <v/>
      </c>
      <c r="AZ35" s="52" t="str">
        <f t="shared" si="306"/>
        <v/>
      </c>
      <c r="BA35" s="52" t="str">
        <f t="shared" si="306"/>
        <v/>
      </c>
      <c r="BB35" s="52" t="str">
        <f t="shared" si="306"/>
        <v/>
      </c>
      <c r="BC35" s="52" t="str">
        <f t="shared" si="306"/>
        <v/>
      </c>
      <c r="BD35" s="52" t="str">
        <f t="shared" si="306"/>
        <v/>
      </c>
      <c r="BE35" s="52" t="str">
        <f t="shared" si="306"/>
        <v/>
      </c>
      <c r="BF35" s="52" t="str">
        <f t="shared" si="306"/>
        <v/>
      </c>
      <c r="BG35" s="52" t="str">
        <f t="shared" si="306"/>
        <v/>
      </c>
      <c r="BH35" s="52" t="str">
        <f t="shared" si="306"/>
        <v/>
      </c>
      <c r="BI35" s="52" t="str">
        <f t="shared" si="306"/>
        <v/>
      </c>
      <c r="BJ35" s="52" t="str">
        <f t="shared" si="306"/>
        <v/>
      </c>
      <c r="BK35" s="52" t="str">
        <f t="shared" si="306"/>
        <v/>
      </c>
      <c r="BL35" s="52" t="str">
        <f t="shared" si="306"/>
        <v/>
      </c>
      <c r="BM35" s="52" t="str">
        <f t="shared" si="306"/>
        <v/>
      </c>
      <c r="BN35" s="52" t="str">
        <f t="shared" si="306"/>
        <v/>
      </c>
      <c r="BO35" s="52" t="str">
        <f t="shared" si="306"/>
        <v/>
      </c>
      <c r="BP35" s="52" t="str">
        <f t="shared" si="306"/>
        <v/>
      </c>
      <c r="BQ35" s="52" t="str">
        <f t="shared" si="306"/>
        <v/>
      </c>
      <c r="BR35" s="52" t="str">
        <f t="shared" si="306"/>
        <v/>
      </c>
      <c r="BS35" s="52" t="str">
        <f t="shared" si="306"/>
        <v/>
      </c>
      <c r="BT35" s="52" t="str">
        <f t="shared" si="306"/>
        <v/>
      </c>
      <c r="BU35" s="52" t="str">
        <f t="shared" si="306"/>
        <v/>
      </c>
      <c r="BV35" s="52" t="str">
        <f t="shared" si="306"/>
        <v/>
      </c>
      <c r="BW35" s="52" t="str">
        <f t="shared" si="306"/>
        <v/>
      </c>
      <c r="BX35" s="52" t="str">
        <f t="shared" si="306"/>
        <v/>
      </c>
      <c r="BY35" s="52" t="str">
        <f t="shared" si="306"/>
        <v/>
      </c>
      <c r="BZ35" s="52" t="str">
        <f t="shared" si="306"/>
        <v/>
      </c>
      <c r="CA35" s="52" t="str">
        <f t="shared" si="306"/>
        <v/>
      </c>
      <c r="CB35" s="52" t="str">
        <f t="shared" si="306"/>
        <v/>
      </c>
      <c r="CC35" s="52" t="str">
        <f t="shared" si="306"/>
        <v/>
      </c>
      <c r="CD35" s="52" t="str">
        <f t="shared" si="306"/>
        <v/>
      </c>
      <c r="CE35" s="52" t="str">
        <f t="shared" si="306"/>
        <v/>
      </c>
      <c r="CF35" s="52" t="str">
        <f t="shared" si="306"/>
        <v/>
      </c>
      <c r="CG35" s="52" t="str">
        <f t="shared" si="306"/>
        <v/>
      </c>
      <c r="CH35" s="52" t="str">
        <f t="shared" si="306"/>
        <v/>
      </c>
      <c r="CI35" s="52" t="str">
        <f t="shared" si="306"/>
        <v/>
      </c>
      <c r="CJ35" s="52" t="str">
        <f t="shared" si="306"/>
        <v/>
      </c>
      <c r="CK35" s="52" t="str">
        <f t="shared" si="306"/>
        <v/>
      </c>
      <c r="CL35" s="52" t="str">
        <f t="shared" si="306"/>
        <v/>
      </c>
      <c r="CM35" s="52" t="str">
        <f t="shared" si="306"/>
        <v/>
      </c>
      <c r="CN35" s="52" t="str">
        <f t="shared" si="306"/>
        <v/>
      </c>
      <c r="CO35" s="52" t="str">
        <f t="shared" si="306"/>
        <v/>
      </c>
      <c r="CP35" s="52" t="str">
        <f t="shared" si="306"/>
        <v/>
      </c>
      <c r="CQ35" s="52" t="str">
        <f t="shared" si="306"/>
        <v/>
      </c>
      <c r="CR35" s="52" t="str">
        <f t="shared" si="306"/>
        <v/>
      </c>
      <c r="CS35" s="52" t="str">
        <f t="shared" si="306"/>
        <v/>
      </c>
      <c r="CT35" s="52" t="str">
        <f t="shared" si="306"/>
        <v/>
      </c>
      <c r="CU35" s="52" t="str">
        <f t="shared" si="306"/>
        <v/>
      </c>
      <c r="CV35" s="52" t="str">
        <f t="shared" si="306"/>
        <v/>
      </c>
      <c r="CW35" s="52" t="str">
        <f t="shared" si="306"/>
        <v/>
      </c>
      <c r="CX35" s="52" t="str">
        <f t="shared" si="306"/>
        <v/>
      </c>
      <c r="CY35" s="52" t="str">
        <f t="shared" si="306"/>
        <v/>
      </c>
      <c r="CZ35" s="52" t="str">
        <f t="shared" si="306"/>
        <v/>
      </c>
      <c r="DA35" s="52" t="str">
        <f t="shared" si="306"/>
        <v/>
      </c>
      <c r="DB35" s="52" t="str">
        <f t="shared" si="306"/>
        <v/>
      </c>
      <c r="DC35" s="52" t="str">
        <f t="shared" si="306"/>
        <v/>
      </c>
      <c r="DD35" s="52" t="str">
        <f t="shared" si="306"/>
        <v/>
      </c>
      <c r="DE35" s="52" t="str">
        <f t="shared" si="306"/>
        <v/>
      </c>
      <c r="DF35" s="52" t="str">
        <f t="shared" si="306"/>
        <v/>
      </c>
      <c r="DG35" s="52" t="str">
        <f t="shared" ref="DG35:DV35" si="307">IF(ISNONTEXT($Y35),DF35+$Y35,"")</f>
        <v/>
      </c>
      <c r="DH35" s="52" t="str">
        <f t="shared" si="307"/>
        <v/>
      </c>
      <c r="DI35" s="52" t="str">
        <f t="shared" si="307"/>
        <v/>
      </c>
      <c r="DJ35" s="52" t="str">
        <f t="shared" si="307"/>
        <v/>
      </c>
      <c r="DK35" s="52" t="str">
        <f t="shared" si="307"/>
        <v/>
      </c>
      <c r="DL35" s="52" t="str">
        <f t="shared" si="307"/>
        <v/>
      </c>
      <c r="DM35" s="52" t="str">
        <f t="shared" si="307"/>
        <v/>
      </c>
      <c r="DN35" s="52" t="str">
        <f t="shared" si="307"/>
        <v/>
      </c>
      <c r="DO35" s="52" t="str">
        <f t="shared" si="307"/>
        <v/>
      </c>
      <c r="DP35" s="52" t="str">
        <f t="shared" si="307"/>
        <v/>
      </c>
      <c r="DQ35" s="52" t="str">
        <f t="shared" si="307"/>
        <v/>
      </c>
      <c r="DR35" s="52" t="str">
        <f t="shared" si="307"/>
        <v/>
      </c>
      <c r="DS35" s="52" t="str">
        <f t="shared" si="307"/>
        <v/>
      </c>
      <c r="DT35" s="52" t="str">
        <f t="shared" si="307"/>
        <v/>
      </c>
      <c r="DU35" s="52" t="str">
        <f t="shared" si="307"/>
        <v/>
      </c>
      <c r="DV35" s="52" t="str">
        <f t="shared" si="307"/>
        <v/>
      </c>
      <c r="DW35" s="179" t="e">
        <f t="shared" si="135"/>
        <v>#N/A</v>
      </c>
      <c r="DX35" s="179" t="e">
        <f t="shared" si="136"/>
        <v>#N/A</v>
      </c>
      <c r="DY35" s="179" t="e">
        <f t="shared" si="137"/>
        <v>#N/A</v>
      </c>
      <c r="DZ35" s="179" t="e">
        <f t="shared" si="138"/>
        <v>#N/A</v>
      </c>
      <c r="EA35" s="179" t="e">
        <f t="shared" si="139"/>
        <v>#N/A</v>
      </c>
      <c r="EB35" s="179" t="e">
        <f t="shared" si="140"/>
        <v>#N/A</v>
      </c>
      <c r="EC35" s="179" t="e">
        <f t="shared" si="141"/>
        <v>#N/A</v>
      </c>
      <c r="ED35" s="179" t="e">
        <f t="shared" si="142"/>
        <v>#N/A</v>
      </c>
      <c r="EE35" s="179" t="e">
        <f t="shared" si="143"/>
        <v>#N/A</v>
      </c>
      <c r="EF35" s="179" t="e">
        <f t="shared" si="144"/>
        <v>#N/A</v>
      </c>
      <c r="EG35" s="179" t="e">
        <f t="shared" si="145"/>
        <v>#N/A</v>
      </c>
      <c r="EH35" s="179" t="e">
        <f t="shared" si="146"/>
        <v>#N/A</v>
      </c>
      <c r="EI35" s="179" t="e">
        <f t="shared" si="147"/>
        <v>#N/A</v>
      </c>
      <c r="EJ35" s="179" t="e">
        <f t="shared" si="148"/>
        <v>#N/A</v>
      </c>
      <c r="EK35" s="179" t="e">
        <f t="shared" si="149"/>
        <v>#N/A</v>
      </c>
      <c r="EL35" s="179" t="e">
        <f t="shared" si="150"/>
        <v>#N/A</v>
      </c>
      <c r="EM35" s="179" t="e">
        <f t="shared" si="151"/>
        <v>#N/A</v>
      </c>
      <c r="EN35" s="179" t="e">
        <f t="shared" si="152"/>
        <v>#N/A</v>
      </c>
      <c r="EO35" s="179" t="e">
        <f t="shared" si="153"/>
        <v>#N/A</v>
      </c>
      <c r="EP35" s="179" t="e">
        <f t="shared" si="154"/>
        <v>#N/A</v>
      </c>
      <c r="EQ35" s="179" t="e">
        <f t="shared" si="155"/>
        <v>#N/A</v>
      </c>
      <c r="ER35" s="179" t="e">
        <f t="shared" si="156"/>
        <v>#N/A</v>
      </c>
      <c r="ES35" s="179" t="e">
        <f t="shared" si="157"/>
        <v>#N/A</v>
      </c>
      <c r="ET35" s="179" t="e">
        <f t="shared" si="158"/>
        <v>#N/A</v>
      </c>
      <c r="EU35" s="179" t="e">
        <f t="shared" si="159"/>
        <v>#N/A</v>
      </c>
      <c r="EV35" s="179" t="e">
        <f t="shared" si="160"/>
        <v>#N/A</v>
      </c>
      <c r="EW35" s="179" t="e">
        <f t="shared" si="161"/>
        <v>#N/A</v>
      </c>
      <c r="EX35" s="179" t="e">
        <f t="shared" si="162"/>
        <v>#N/A</v>
      </c>
      <c r="EY35" s="179" t="e">
        <f t="shared" si="163"/>
        <v>#N/A</v>
      </c>
      <c r="EZ35" s="179" t="e">
        <f t="shared" si="164"/>
        <v>#N/A</v>
      </c>
      <c r="FA35" s="179" t="e">
        <f t="shared" si="165"/>
        <v>#N/A</v>
      </c>
      <c r="FB35" s="179" t="e">
        <f t="shared" si="166"/>
        <v>#N/A</v>
      </c>
      <c r="FC35" s="179" t="e">
        <f t="shared" si="167"/>
        <v>#N/A</v>
      </c>
      <c r="FD35" s="179" t="e">
        <f t="shared" si="168"/>
        <v>#N/A</v>
      </c>
      <c r="FE35" s="179" t="e">
        <f t="shared" si="169"/>
        <v>#N/A</v>
      </c>
      <c r="FF35" s="179" t="e">
        <f t="shared" si="170"/>
        <v>#N/A</v>
      </c>
      <c r="FG35" s="179" t="e">
        <f t="shared" si="171"/>
        <v>#N/A</v>
      </c>
      <c r="FH35" s="179" t="e">
        <f t="shared" si="172"/>
        <v>#N/A</v>
      </c>
      <c r="FI35" s="179" t="e">
        <f t="shared" si="173"/>
        <v>#N/A</v>
      </c>
      <c r="FJ35" s="179" t="e">
        <f t="shared" si="174"/>
        <v>#N/A</v>
      </c>
      <c r="FK35" s="179" t="e">
        <f t="shared" si="175"/>
        <v>#N/A</v>
      </c>
      <c r="FL35" s="179" t="e">
        <f t="shared" si="176"/>
        <v>#N/A</v>
      </c>
      <c r="FM35" s="179" t="e">
        <f t="shared" si="177"/>
        <v>#N/A</v>
      </c>
      <c r="FN35" s="179" t="e">
        <f t="shared" si="178"/>
        <v>#N/A</v>
      </c>
      <c r="FO35" s="179" t="e">
        <f t="shared" si="179"/>
        <v>#N/A</v>
      </c>
      <c r="FP35" s="179" t="e">
        <f t="shared" si="180"/>
        <v>#N/A</v>
      </c>
      <c r="FQ35" s="179" t="e">
        <f t="shared" si="181"/>
        <v>#N/A</v>
      </c>
      <c r="FR35" s="179" t="e">
        <f t="shared" si="182"/>
        <v>#N/A</v>
      </c>
      <c r="FS35" s="179" t="e">
        <f t="shared" si="183"/>
        <v>#N/A</v>
      </c>
      <c r="FT35" s="179" t="e">
        <f t="shared" si="184"/>
        <v>#N/A</v>
      </c>
      <c r="FU35" s="179" t="e">
        <f t="shared" si="185"/>
        <v>#N/A</v>
      </c>
      <c r="FV35" s="179" t="e">
        <f t="shared" si="186"/>
        <v>#N/A</v>
      </c>
      <c r="FW35" s="179" t="e">
        <f t="shared" si="187"/>
        <v>#N/A</v>
      </c>
      <c r="FX35" s="179" t="e">
        <f t="shared" si="188"/>
        <v>#N/A</v>
      </c>
      <c r="FY35" s="179" t="e">
        <f t="shared" si="189"/>
        <v>#N/A</v>
      </c>
      <c r="FZ35" s="179" t="e">
        <f t="shared" si="190"/>
        <v>#N/A</v>
      </c>
      <c r="GA35" s="179" t="e">
        <f t="shared" si="191"/>
        <v>#N/A</v>
      </c>
      <c r="GB35" s="179" t="e">
        <f t="shared" si="192"/>
        <v>#N/A</v>
      </c>
      <c r="GC35" s="179" t="e">
        <f t="shared" si="193"/>
        <v>#N/A</v>
      </c>
      <c r="GD35" s="179" t="e">
        <f t="shared" si="194"/>
        <v>#N/A</v>
      </c>
      <c r="GE35" s="179" t="e">
        <f t="shared" si="195"/>
        <v>#N/A</v>
      </c>
      <c r="GF35" s="179" t="e">
        <f t="shared" si="196"/>
        <v>#N/A</v>
      </c>
      <c r="GG35" s="179" t="e">
        <f t="shared" si="197"/>
        <v>#N/A</v>
      </c>
      <c r="GH35" s="179" t="e">
        <f t="shared" si="198"/>
        <v>#N/A</v>
      </c>
      <c r="GI35" s="179" t="e">
        <f t="shared" si="199"/>
        <v>#N/A</v>
      </c>
      <c r="GJ35" s="179" t="e">
        <f t="shared" si="200"/>
        <v>#N/A</v>
      </c>
      <c r="GK35" s="179" t="e">
        <f t="shared" si="201"/>
        <v>#N/A</v>
      </c>
      <c r="GL35" s="179" t="e">
        <f t="shared" si="202"/>
        <v>#N/A</v>
      </c>
      <c r="GM35" s="179" t="e">
        <f t="shared" si="203"/>
        <v>#N/A</v>
      </c>
      <c r="GN35" s="179" t="e">
        <f t="shared" si="204"/>
        <v>#N/A</v>
      </c>
      <c r="GO35" s="179" t="e">
        <f t="shared" si="205"/>
        <v>#N/A</v>
      </c>
      <c r="GP35" s="179" t="e">
        <f t="shared" si="206"/>
        <v>#N/A</v>
      </c>
      <c r="GQ35" s="179" t="e">
        <f t="shared" si="207"/>
        <v>#N/A</v>
      </c>
      <c r="GR35" s="179" t="e">
        <f t="shared" si="208"/>
        <v>#N/A</v>
      </c>
      <c r="GS35" s="179" t="e">
        <f t="shared" si="209"/>
        <v>#N/A</v>
      </c>
      <c r="GT35" s="179" t="e">
        <f t="shared" si="210"/>
        <v>#N/A</v>
      </c>
      <c r="GU35" s="179" t="e">
        <f t="shared" si="211"/>
        <v>#N/A</v>
      </c>
      <c r="GV35" s="179" t="e">
        <f t="shared" si="212"/>
        <v>#N/A</v>
      </c>
      <c r="GW35" s="179" t="e">
        <f t="shared" si="213"/>
        <v>#N/A</v>
      </c>
      <c r="GX35" s="179" t="e">
        <f t="shared" si="214"/>
        <v>#N/A</v>
      </c>
      <c r="GY35" s="179" t="e">
        <f t="shared" si="215"/>
        <v>#N/A</v>
      </c>
      <c r="GZ35" s="179" t="e">
        <f t="shared" si="216"/>
        <v>#N/A</v>
      </c>
      <c r="HA35" s="179" t="e">
        <f t="shared" si="217"/>
        <v>#N/A</v>
      </c>
      <c r="HB35" s="179" t="e">
        <f t="shared" si="218"/>
        <v>#N/A</v>
      </c>
      <c r="HC35" s="179" t="e">
        <f t="shared" si="219"/>
        <v>#N/A</v>
      </c>
      <c r="HD35" s="179" t="e">
        <f t="shared" si="220"/>
        <v>#N/A</v>
      </c>
      <c r="HE35" s="179" t="e">
        <f t="shared" si="221"/>
        <v>#N/A</v>
      </c>
      <c r="HF35" s="179" t="e">
        <f t="shared" si="222"/>
        <v>#N/A</v>
      </c>
      <c r="HG35" s="179" t="e">
        <f t="shared" si="223"/>
        <v>#N/A</v>
      </c>
      <c r="HH35" s="179" t="e">
        <f t="shared" si="224"/>
        <v>#N/A</v>
      </c>
      <c r="HI35" s="179" t="e">
        <f t="shared" si="225"/>
        <v>#N/A</v>
      </c>
      <c r="HJ35" s="179" t="e">
        <f t="shared" si="226"/>
        <v>#N/A</v>
      </c>
      <c r="HK35" s="179" t="e">
        <f t="shared" si="227"/>
        <v>#N/A</v>
      </c>
      <c r="HL35" s="179" t="e">
        <f t="shared" si="228"/>
        <v>#N/A</v>
      </c>
      <c r="HM35" s="179" t="e">
        <f t="shared" si="229"/>
        <v>#N/A</v>
      </c>
      <c r="HN35" s="179" t="e">
        <f t="shared" si="230"/>
        <v>#N/A</v>
      </c>
      <c r="HO35" s="179" t="e">
        <f t="shared" si="231"/>
        <v>#N/A</v>
      </c>
      <c r="HP35" s="179" t="e">
        <f t="shared" si="232"/>
        <v>#N/A</v>
      </c>
      <c r="HQ35" s="179" t="e">
        <f t="shared" si="233"/>
        <v>#N/A</v>
      </c>
      <c r="HR35" s="179" t="e">
        <f t="shared" si="234"/>
        <v>#N/A</v>
      </c>
      <c r="HS35" s="179" t="e">
        <f t="shared" si="235"/>
        <v>#N/A</v>
      </c>
    </row>
    <row r="36" spans="1:227" hidden="1" x14ac:dyDescent="0.25">
      <c r="A36" s="4">
        <v>33</v>
      </c>
      <c r="B36" s="118"/>
      <c r="C36" s="126"/>
      <c r="D36" s="131" t="str">
        <f t="shared" ref="D36:D67" si="308">IF(ISBLANK(E36),"",IF(NOT(ISBLANK(C36)),C36,IF(NOT(ISBLANK(B36)),E36*(1+B36),E36*(1+$D$2))))</f>
        <v/>
      </c>
      <c r="E36" s="103"/>
      <c r="F36" s="131" t="str">
        <f t="shared" ref="F36:F67" si="309">IF(ISBLANK(E36),"",IF(NOT(ISBLANK(G36)),G36,IF(NOT(ISBLANK(H36)),E36*(1+H36),E36*(1+$F$2))))</f>
        <v/>
      </c>
      <c r="G36" s="126"/>
      <c r="H36" s="119"/>
      <c r="I36" s="38" t="str">
        <f t="shared" si="0"/>
        <v/>
      </c>
      <c r="J36" s="38" t="str">
        <f t="shared" si="1"/>
        <v/>
      </c>
      <c r="K36" s="81" t="str">
        <f t="shared" si="12"/>
        <v/>
      </c>
      <c r="L36" s="24"/>
      <c r="M36" s="61"/>
      <c r="N36" s="82" t="str">
        <f>IF(AND(D36&gt;0,E36&gt;0,F36&gt;0,NOT(ISBLANK(L36))),(F36-D36)*VLOOKUP(L36,VLookups!$A$2:$B$8,2,FALSE),"")</f>
        <v/>
      </c>
      <c r="O36" s="83" t="str">
        <f t="shared" si="2"/>
        <v/>
      </c>
      <c r="P36" s="103"/>
      <c r="Q36" s="34" t="str">
        <f>IF(AND(P36&gt;0,E36&gt;0,N36&gt;0,NOT(ISBLANK(L36))),ABS(VLOOKUP($P$1,VLookups!$A$38:$B$39,2,FALSE)-_xlfn.NORM.DIST(P36,K36,N36,TRUE)),"")</f>
        <v/>
      </c>
      <c r="R36" s="102" t="str">
        <f>IF(AND($D36&gt;0,$E36&gt;0,$F36&gt;0,NOT(ISBLANK($L36))),_xlfn.NORM.INV(ABS(VLOOKUP($P$1,VLookups!$A$38:$B$39,2,FALSE)-R$3),$K36,$N36),"")</f>
        <v/>
      </c>
      <c r="S36" s="101" t="str">
        <f>IF(AND($D36&gt;0,$E36&gt;0,$F36&gt;0,NOT(ISBLANK($L36))),_xlfn.NORM.INV(ABS(VLOOKUP($P$1,VLookups!$A$38:$B$39,2,FALSE)-S$3),$K36,$N36),"")</f>
        <v/>
      </c>
      <c r="T36" s="102" t="str">
        <f>IF(AND($D36&gt;0,$E36&gt;0,$F36&gt;0,NOT(ISBLANK($L36))),_xlfn.NORM.INV(ABS(VLOOKUP($P$1,VLookups!$A$38:$B$39,2,FALSE)-T$3),$K36,$N36),"")</f>
        <v/>
      </c>
      <c r="U36" s="101" t="str">
        <f>IF(AND($D36&gt;0,$E36&gt;0,$F36&gt;0,NOT(ISBLANK($L36))),_xlfn.NORM.INV(ABS(VLOOKUP($P$1,VLookups!$A$38:$B$39,2,FALSE)-U$3),$K36,$N36),"")</f>
        <v/>
      </c>
      <c r="V36" s="102" t="str">
        <f>IF(AND($D36&gt;0,$E36&gt;0,$F36&gt;0,NOT(ISBLANK($L36))),_xlfn.NORM.INV(ABS(VLOOKUP($P$1,VLookups!$A$38:$B$39,2,FALSE)-V$3),$K36,$N36),"")</f>
        <v/>
      </c>
      <c r="W36" s="101" t="str">
        <f>IF(AND($D36&gt;0,$E36&gt;0,$F36&gt;0,NOT(ISBLANK($L36))),_xlfn.NORM.INV(ABS(VLOOKUP($P$1,VLookups!$A$38:$B$39,2,FALSE)-W$3),$K36,$N36),"")</f>
        <v/>
      </c>
      <c r="X36" s="5"/>
      <c r="Y36" s="178" t="str">
        <f t="shared" si="13"/>
        <v/>
      </c>
      <c r="Z36" s="52" t="str">
        <f t="shared" ref="Z36:AS36" si="310">IF(ISNONTEXT($Y36),AA36-$Y36,"")</f>
        <v/>
      </c>
      <c r="AA36" s="52" t="str">
        <f t="shared" si="310"/>
        <v/>
      </c>
      <c r="AB36" s="52" t="str">
        <f t="shared" si="310"/>
        <v/>
      </c>
      <c r="AC36" s="52" t="str">
        <f t="shared" si="310"/>
        <v/>
      </c>
      <c r="AD36" s="52" t="str">
        <f t="shared" si="310"/>
        <v/>
      </c>
      <c r="AE36" s="52" t="str">
        <f t="shared" si="310"/>
        <v/>
      </c>
      <c r="AF36" s="52" t="str">
        <f t="shared" si="310"/>
        <v/>
      </c>
      <c r="AG36" s="52" t="str">
        <f t="shared" si="310"/>
        <v/>
      </c>
      <c r="AH36" s="52" t="str">
        <f t="shared" si="310"/>
        <v/>
      </c>
      <c r="AI36" s="52" t="str">
        <f t="shared" si="310"/>
        <v/>
      </c>
      <c r="AJ36" s="52" t="str">
        <f t="shared" si="310"/>
        <v/>
      </c>
      <c r="AK36" s="52" t="str">
        <f t="shared" si="310"/>
        <v/>
      </c>
      <c r="AL36" s="52" t="str">
        <f t="shared" si="310"/>
        <v/>
      </c>
      <c r="AM36" s="52" t="str">
        <f t="shared" si="310"/>
        <v/>
      </c>
      <c r="AN36" s="52" t="str">
        <f t="shared" si="310"/>
        <v/>
      </c>
      <c r="AO36" s="52" t="str">
        <f t="shared" si="310"/>
        <v/>
      </c>
      <c r="AP36" s="52" t="str">
        <f t="shared" si="310"/>
        <v/>
      </c>
      <c r="AQ36" s="52" t="str">
        <f t="shared" si="310"/>
        <v/>
      </c>
      <c r="AR36" s="52" t="str">
        <f t="shared" si="310"/>
        <v/>
      </c>
      <c r="AS36" s="52" t="str">
        <f t="shared" si="310"/>
        <v/>
      </c>
      <c r="AT36" s="52" t="str">
        <f t="shared" si="15"/>
        <v/>
      </c>
      <c r="AU36" s="52" t="str">
        <f t="shared" ref="AU36:DF36" si="311">IF(ISNONTEXT($Y36),AT36+$Y36,"")</f>
        <v/>
      </c>
      <c r="AV36" s="52" t="str">
        <f t="shared" si="311"/>
        <v/>
      </c>
      <c r="AW36" s="52" t="str">
        <f t="shared" si="311"/>
        <v/>
      </c>
      <c r="AX36" s="52" t="str">
        <f t="shared" si="311"/>
        <v/>
      </c>
      <c r="AY36" s="52" t="str">
        <f t="shared" si="311"/>
        <v/>
      </c>
      <c r="AZ36" s="52" t="str">
        <f t="shared" si="311"/>
        <v/>
      </c>
      <c r="BA36" s="52" t="str">
        <f t="shared" si="311"/>
        <v/>
      </c>
      <c r="BB36" s="52" t="str">
        <f t="shared" si="311"/>
        <v/>
      </c>
      <c r="BC36" s="52" t="str">
        <f t="shared" si="311"/>
        <v/>
      </c>
      <c r="BD36" s="52" t="str">
        <f t="shared" si="311"/>
        <v/>
      </c>
      <c r="BE36" s="52" t="str">
        <f t="shared" si="311"/>
        <v/>
      </c>
      <c r="BF36" s="52" t="str">
        <f t="shared" si="311"/>
        <v/>
      </c>
      <c r="BG36" s="52" t="str">
        <f t="shared" si="311"/>
        <v/>
      </c>
      <c r="BH36" s="52" t="str">
        <f t="shared" si="311"/>
        <v/>
      </c>
      <c r="BI36" s="52" t="str">
        <f t="shared" si="311"/>
        <v/>
      </c>
      <c r="BJ36" s="52" t="str">
        <f t="shared" si="311"/>
        <v/>
      </c>
      <c r="BK36" s="52" t="str">
        <f t="shared" si="311"/>
        <v/>
      </c>
      <c r="BL36" s="52" t="str">
        <f t="shared" si="311"/>
        <v/>
      </c>
      <c r="BM36" s="52" t="str">
        <f t="shared" si="311"/>
        <v/>
      </c>
      <c r="BN36" s="52" t="str">
        <f t="shared" si="311"/>
        <v/>
      </c>
      <c r="BO36" s="52" t="str">
        <f t="shared" si="311"/>
        <v/>
      </c>
      <c r="BP36" s="52" t="str">
        <f t="shared" si="311"/>
        <v/>
      </c>
      <c r="BQ36" s="52" t="str">
        <f t="shared" si="311"/>
        <v/>
      </c>
      <c r="BR36" s="52" t="str">
        <f t="shared" si="311"/>
        <v/>
      </c>
      <c r="BS36" s="52" t="str">
        <f t="shared" si="311"/>
        <v/>
      </c>
      <c r="BT36" s="52" t="str">
        <f t="shared" si="311"/>
        <v/>
      </c>
      <c r="BU36" s="52" t="str">
        <f t="shared" si="311"/>
        <v/>
      </c>
      <c r="BV36" s="52" t="str">
        <f t="shared" si="311"/>
        <v/>
      </c>
      <c r="BW36" s="52" t="str">
        <f t="shared" si="311"/>
        <v/>
      </c>
      <c r="BX36" s="52" t="str">
        <f t="shared" si="311"/>
        <v/>
      </c>
      <c r="BY36" s="52" t="str">
        <f t="shared" si="311"/>
        <v/>
      </c>
      <c r="BZ36" s="52" t="str">
        <f t="shared" si="311"/>
        <v/>
      </c>
      <c r="CA36" s="52" t="str">
        <f t="shared" si="311"/>
        <v/>
      </c>
      <c r="CB36" s="52" t="str">
        <f t="shared" si="311"/>
        <v/>
      </c>
      <c r="CC36" s="52" t="str">
        <f t="shared" si="311"/>
        <v/>
      </c>
      <c r="CD36" s="52" t="str">
        <f t="shared" si="311"/>
        <v/>
      </c>
      <c r="CE36" s="52" t="str">
        <f t="shared" si="311"/>
        <v/>
      </c>
      <c r="CF36" s="52" t="str">
        <f t="shared" si="311"/>
        <v/>
      </c>
      <c r="CG36" s="52" t="str">
        <f t="shared" si="311"/>
        <v/>
      </c>
      <c r="CH36" s="52" t="str">
        <f t="shared" si="311"/>
        <v/>
      </c>
      <c r="CI36" s="52" t="str">
        <f t="shared" si="311"/>
        <v/>
      </c>
      <c r="CJ36" s="52" t="str">
        <f t="shared" si="311"/>
        <v/>
      </c>
      <c r="CK36" s="52" t="str">
        <f t="shared" si="311"/>
        <v/>
      </c>
      <c r="CL36" s="52" t="str">
        <f t="shared" si="311"/>
        <v/>
      </c>
      <c r="CM36" s="52" t="str">
        <f t="shared" si="311"/>
        <v/>
      </c>
      <c r="CN36" s="52" t="str">
        <f t="shared" si="311"/>
        <v/>
      </c>
      <c r="CO36" s="52" t="str">
        <f t="shared" si="311"/>
        <v/>
      </c>
      <c r="CP36" s="52" t="str">
        <f t="shared" si="311"/>
        <v/>
      </c>
      <c r="CQ36" s="52" t="str">
        <f t="shared" si="311"/>
        <v/>
      </c>
      <c r="CR36" s="52" t="str">
        <f t="shared" si="311"/>
        <v/>
      </c>
      <c r="CS36" s="52" t="str">
        <f t="shared" si="311"/>
        <v/>
      </c>
      <c r="CT36" s="52" t="str">
        <f t="shared" si="311"/>
        <v/>
      </c>
      <c r="CU36" s="52" t="str">
        <f t="shared" si="311"/>
        <v/>
      </c>
      <c r="CV36" s="52" t="str">
        <f t="shared" si="311"/>
        <v/>
      </c>
      <c r="CW36" s="52" t="str">
        <f t="shared" si="311"/>
        <v/>
      </c>
      <c r="CX36" s="52" t="str">
        <f t="shared" si="311"/>
        <v/>
      </c>
      <c r="CY36" s="52" t="str">
        <f t="shared" si="311"/>
        <v/>
      </c>
      <c r="CZ36" s="52" t="str">
        <f t="shared" si="311"/>
        <v/>
      </c>
      <c r="DA36" s="52" t="str">
        <f t="shared" si="311"/>
        <v/>
      </c>
      <c r="DB36" s="52" t="str">
        <f t="shared" si="311"/>
        <v/>
      </c>
      <c r="DC36" s="52" t="str">
        <f t="shared" si="311"/>
        <v/>
      </c>
      <c r="DD36" s="52" t="str">
        <f t="shared" si="311"/>
        <v/>
      </c>
      <c r="DE36" s="52" t="str">
        <f t="shared" si="311"/>
        <v/>
      </c>
      <c r="DF36" s="52" t="str">
        <f t="shared" si="311"/>
        <v/>
      </c>
      <c r="DG36" s="52" t="str">
        <f t="shared" ref="DG36:DV36" si="312">IF(ISNONTEXT($Y36),DF36+$Y36,"")</f>
        <v/>
      </c>
      <c r="DH36" s="52" t="str">
        <f t="shared" si="312"/>
        <v/>
      </c>
      <c r="DI36" s="52" t="str">
        <f t="shared" si="312"/>
        <v/>
      </c>
      <c r="DJ36" s="52" t="str">
        <f t="shared" si="312"/>
        <v/>
      </c>
      <c r="DK36" s="52" t="str">
        <f t="shared" si="312"/>
        <v/>
      </c>
      <c r="DL36" s="52" t="str">
        <f t="shared" si="312"/>
        <v/>
      </c>
      <c r="DM36" s="52" t="str">
        <f t="shared" si="312"/>
        <v/>
      </c>
      <c r="DN36" s="52" t="str">
        <f t="shared" si="312"/>
        <v/>
      </c>
      <c r="DO36" s="52" t="str">
        <f t="shared" si="312"/>
        <v/>
      </c>
      <c r="DP36" s="52" t="str">
        <f t="shared" si="312"/>
        <v/>
      </c>
      <c r="DQ36" s="52" t="str">
        <f t="shared" si="312"/>
        <v/>
      </c>
      <c r="DR36" s="52" t="str">
        <f t="shared" si="312"/>
        <v/>
      </c>
      <c r="DS36" s="52" t="str">
        <f t="shared" si="312"/>
        <v/>
      </c>
      <c r="DT36" s="52" t="str">
        <f t="shared" si="312"/>
        <v/>
      </c>
      <c r="DU36" s="52" t="str">
        <f t="shared" si="312"/>
        <v/>
      </c>
      <c r="DV36" s="52" t="str">
        <f t="shared" si="312"/>
        <v/>
      </c>
      <c r="DW36" s="179" t="e">
        <f t="shared" si="135"/>
        <v>#N/A</v>
      </c>
      <c r="DX36" s="179" t="e">
        <f t="shared" si="136"/>
        <v>#N/A</v>
      </c>
      <c r="DY36" s="179" t="e">
        <f t="shared" si="137"/>
        <v>#N/A</v>
      </c>
      <c r="DZ36" s="179" t="e">
        <f t="shared" si="138"/>
        <v>#N/A</v>
      </c>
      <c r="EA36" s="179" t="e">
        <f t="shared" si="139"/>
        <v>#N/A</v>
      </c>
      <c r="EB36" s="179" t="e">
        <f t="shared" si="140"/>
        <v>#N/A</v>
      </c>
      <c r="EC36" s="179" t="e">
        <f t="shared" si="141"/>
        <v>#N/A</v>
      </c>
      <c r="ED36" s="179" t="e">
        <f t="shared" si="142"/>
        <v>#N/A</v>
      </c>
      <c r="EE36" s="179" t="e">
        <f t="shared" si="143"/>
        <v>#N/A</v>
      </c>
      <c r="EF36" s="179" t="e">
        <f t="shared" si="144"/>
        <v>#N/A</v>
      </c>
      <c r="EG36" s="179" t="e">
        <f t="shared" si="145"/>
        <v>#N/A</v>
      </c>
      <c r="EH36" s="179" t="e">
        <f t="shared" si="146"/>
        <v>#N/A</v>
      </c>
      <c r="EI36" s="179" t="e">
        <f t="shared" si="147"/>
        <v>#N/A</v>
      </c>
      <c r="EJ36" s="179" t="e">
        <f t="shared" si="148"/>
        <v>#N/A</v>
      </c>
      <c r="EK36" s="179" t="e">
        <f t="shared" si="149"/>
        <v>#N/A</v>
      </c>
      <c r="EL36" s="179" t="e">
        <f t="shared" si="150"/>
        <v>#N/A</v>
      </c>
      <c r="EM36" s="179" t="e">
        <f t="shared" si="151"/>
        <v>#N/A</v>
      </c>
      <c r="EN36" s="179" t="e">
        <f t="shared" si="152"/>
        <v>#N/A</v>
      </c>
      <c r="EO36" s="179" t="e">
        <f t="shared" si="153"/>
        <v>#N/A</v>
      </c>
      <c r="EP36" s="179" t="e">
        <f t="shared" si="154"/>
        <v>#N/A</v>
      </c>
      <c r="EQ36" s="179" t="e">
        <f t="shared" si="155"/>
        <v>#N/A</v>
      </c>
      <c r="ER36" s="179" t="e">
        <f t="shared" si="156"/>
        <v>#N/A</v>
      </c>
      <c r="ES36" s="179" t="e">
        <f t="shared" si="157"/>
        <v>#N/A</v>
      </c>
      <c r="ET36" s="179" t="e">
        <f t="shared" si="158"/>
        <v>#N/A</v>
      </c>
      <c r="EU36" s="179" t="e">
        <f t="shared" si="159"/>
        <v>#N/A</v>
      </c>
      <c r="EV36" s="179" t="e">
        <f t="shared" si="160"/>
        <v>#N/A</v>
      </c>
      <c r="EW36" s="179" t="e">
        <f t="shared" si="161"/>
        <v>#N/A</v>
      </c>
      <c r="EX36" s="179" t="e">
        <f t="shared" si="162"/>
        <v>#N/A</v>
      </c>
      <c r="EY36" s="179" t="e">
        <f t="shared" si="163"/>
        <v>#N/A</v>
      </c>
      <c r="EZ36" s="179" t="e">
        <f t="shared" si="164"/>
        <v>#N/A</v>
      </c>
      <c r="FA36" s="179" t="e">
        <f t="shared" si="165"/>
        <v>#N/A</v>
      </c>
      <c r="FB36" s="179" t="e">
        <f t="shared" si="166"/>
        <v>#N/A</v>
      </c>
      <c r="FC36" s="179" t="e">
        <f t="shared" si="167"/>
        <v>#N/A</v>
      </c>
      <c r="FD36" s="179" t="e">
        <f t="shared" si="168"/>
        <v>#N/A</v>
      </c>
      <c r="FE36" s="179" t="e">
        <f t="shared" si="169"/>
        <v>#N/A</v>
      </c>
      <c r="FF36" s="179" t="e">
        <f t="shared" si="170"/>
        <v>#N/A</v>
      </c>
      <c r="FG36" s="179" t="e">
        <f t="shared" si="171"/>
        <v>#N/A</v>
      </c>
      <c r="FH36" s="179" t="e">
        <f t="shared" si="172"/>
        <v>#N/A</v>
      </c>
      <c r="FI36" s="179" t="e">
        <f t="shared" si="173"/>
        <v>#N/A</v>
      </c>
      <c r="FJ36" s="179" t="e">
        <f t="shared" si="174"/>
        <v>#N/A</v>
      </c>
      <c r="FK36" s="179" t="e">
        <f t="shared" si="175"/>
        <v>#N/A</v>
      </c>
      <c r="FL36" s="179" t="e">
        <f t="shared" si="176"/>
        <v>#N/A</v>
      </c>
      <c r="FM36" s="179" t="e">
        <f t="shared" si="177"/>
        <v>#N/A</v>
      </c>
      <c r="FN36" s="179" t="e">
        <f t="shared" si="178"/>
        <v>#N/A</v>
      </c>
      <c r="FO36" s="179" t="e">
        <f t="shared" si="179"/>
        <v>#N/A</v>
      </c>
      <c r="FP36" s="179" t="e">
        <f t="shared" si="180"/>
        <v>#N/A</v>
      </c>
      <c r="FQ36" s="179" t="e">
        <f t="shared" si="181"/>
        <v>#N/A</v>
      </c>
      <c r="FR36" s="179" t="e">
        <f t="shared" si="182"/>
        <v>#N/A</v>
      </c>
      <c r="FS36" s="179" t="e">
        <f t="shared" si="183"/>
        <v>#N/A</v>
      </c>
      <c r="FT36" s="179" t="e">
        <f t="shared" si="184"/>
        <v>#N/A</v>
      </c>
      <c r="FU36" s="179" t="e">
        <f t="shared" si="185"/>
        <v>#N/A</v>
      </c>
      <c r="FV36" s="179" t="e">
        <f t="shared" si="186"/>
        <v>#N/A</v>
      </c>
      <c r="FW36" s="179" t="e">
        <f t="shared" si="187"/>
        <v>#N/A</v>
      </c>
      <c r="FX36" s="179" t="e">
        <f t="shared" si="188"/>
        <v>#N/A</v>
      </c>
      <c r="FY36" s="179" t="e">
        <f t="shared" si="189"/>
        <v>#N/A</v>
      </c>
      <c r="FZ36" s="179" t="e">
        <f t="shared" si="190"/>
        <v>#N/A</v>
      </c>
      <c r="GA36" s="179" t="e">
        <f t="shared" si="191"/>
        <v>#N/A</v>
      </c>
      <c r="GB36" s="179" t="e">
        <f t="shared" si="192"/>
        <v>#N/A</v>
      </c>
      <c r="GC36" s="179" t="e">
        <f t="shared" si="193"/>
        <v>#N/A</v>
      </c>
      <c r="GD36" s="179" t="e">
        <f t="shared" si="194"/>
        <v>#N/A</v>
      </c>
      <c r="GE36" s="179" t="e">
        <f t="shared" si="195"/>
        <v>#N/A</v>
      </c>
      <c r="GF36" s="179" t="e">
        <f t="shared" si="196"/>
        <v>#N/A</v>
      </c>
      <c r="GG36" s="179" t="e">
        <f t="shared" si="197"/>
        <v>#N/A</v>
      </c>
      <c r="GH36" s="179" t="e">
        <f t="shared" si="198"/>
        <v>#N/A</v>
      </c>
      <c r="GI36" s="179" t="e">
        <f t="shared" si="199"/>
        <v>#N/A</v>
      </c>
      <c r="GJ36" s="179" t="e">
        <f t="shared" si="200"/>
        <v>#N/A</v>
      </c>
      <c r="GK36" s="179" t="e">
        <f t="shared" si="201"/>
        <v>#N/A</v>
      </c>
      <c r="GL36" s="179" t="e">
        <f t="shared" si="202"/>
        <v>#N/A</v>
      </c>
      <c r="GM36" s="179" t="e">
        <f t="shared" si="203"/>
        <v>#N/A</v>
      </c>
      <c r="GN36" s="179" t="e">
        <f t="shared" si="204"/>
        <v>#N/A</v>
      </c>
      <c r="GO36" s="179" t="e">
        <f t="shared" si="205"/>
        <v>#N/A</v>
      </c>
      <c r="GP36" s="179" t="e">
        <f t="shared" si="206"/>
        <v>#N/A</v>
      </c>
      <c r="GQ36" s="179" t="e">
        <f t="shared" si="207"/>
        <v>#N/A</v>
      </c>
      <c r="GR36" s="179" t="e">
        <f t="shared" si="208"/>
        <v>#N/A</v>
      </c>
      <c r="GS36" s="179" t="e">
        <f t="shared" si="209"/>
        <v>#N/A</v>
      </c>
      <c r="GT36" s="179" t="e">
        <f t="shared" si="210"/>
        <v>#N/A</v>
      </c>
      <c r="GU36" s="179" t="e">
        <f t="shared" si="211"/>
        <v>#N/A</v>
      </c>
      <c r="GV36" s="179" t="e">
        <f t="shared" si="212"/>
        <v>#N/A</v>
      </c>
      <c r="GW36" s="179" t="e">
        <f t="shared" si="213"/>
        <v>#N/A</v>
      </c>
      <c r="GX36" s="179" t="e">
        <f t="shared" si="214"/>
        <v>#N/A</v>
      </c>
      <c r="GY36" s="179" t="e">
        <f t="shared" si="215"/>
        <v>#N/A</v>
      </c>
      <c r="GZ36" s="179" t="e">
        <f t="shared" si="216"/>
        <v>#N/A</v>
      </c>
      <c r="HA36" s="179" t="e">
        <f t="shared" si="217"/>
        <v>#N/A</v>
      </c>
      <c r="HB36" s="179" t="e">
        <f t="shared" si="218"/>
        <v>#N/A</v>
      </c>
      <c r="HC36" s="179" t="e">
        <f t="shared" si="219"/>
        <v>#N/A</v>
      </c>
      <c r="HD36" s="179" t="e">
        <f t="shared" si="220"/>
        <v>#N/A</v>
      </c>
      <c r="HE36" s="179" t="e">
        <f t="shared" si="221"/>
        <v>#N/A</v>
      </c>
      <c r="HF36" s="179" t="e">
        <f t="shared" si="222"/>
        <v>#N/A</v>
      </c>
      <c r="HG36" s="179" t="e">
        <f t="shared" si="223"/>
        <v>#N/A</v>
      </c>
      <c r="HH36" s="179" t="e">
        <f t="shared" si="224"/>
        <v>#N/A</v>
      </c>
      <c r="HI36" s="179" t="e">
        <f t="shared" si="225"/>
        <v>#N/A</v>
      </c>
      <c r="HJ36" s="179" t="e">
        <f t="shared" si="226"/>
        <v>#N/A</v>
      </c>
      <c r="HK36" s="179" t="e">
        <f t="shared" si="227"/>
        <v>#N/A</v>
      </c>
      <c r="HL36" s="179" t="e">
        <f t="shared" si="228"/>
        <v>#N/A</v>
      </c>
      <c r="HM36" s="179" t="e">
        <f t="shared" si="229"/>
        <v>#N/A</v>
      </c>
      <c r="HN36" s="179" t="e">
        <f t="shared" si="230"/>
        <v>#N/A</v>
      </c>
      <c r="HO36" s="179" t="e">
        <f t="shared" si="231"/>
        <v>#N/A</v>
      </c>
      <c r="HP36" s="179" t="e">
        <f t="shared" si="232"/>
        <v>#N/A</v>
      </c>
      <c r="HQ36" s="179" t="e">
        <f t="shared" si="233"/>
        <v>#N/A</v>
      </c>
      <c r="HR36" s="179" t="e">
        <f t="shared" si="234"/>
        <v>#N/A</v>
      </c>
      <c r="HS36" s="179" t="e">
        <f t="shared" si="235"/>
        <v>#N/A</v>
      </c>
    </row>
    <row r="37" spans="1:227" hidden="1" x14ac:dyDescent="0.25">
      <c r="A37" s="4">
        <v>34</v>
      </c>
      <c r="B37" s="118"/>
      <c r="C37" s="126"/>
      <c r="D37" s="131" t="str">
        <f t="shared" si="308"/>
        <v/>
      </c>
      <c r="E37" s="103"/>
      <c r="F37" s="131" t="str">
        <f t="shared" si="309"/>
        <v/>
      </c>
      <c r="G37" s="126"/>
      <c r="H37" s="119"/>
      <c r="I37" s="38" t="str">
        <f t="shared" si="0"/>
        <v/>
      </c>
      <c r="J37" s="38" t="str">
        <f t="shared" si="1"/>
        <v/>
      </c>
      <c r="K37" s="81" t="str">
        <f t="shared" si="12"/>
        <v/>
      </c>
      <c r="L37" s="24"/>
      <c r="M37" s="61"/>
      <c r="N37" s="82" t="str">
        <f>IF(AND(D37&gt;0,E37&gt;0,F37&gt;0,NOT(ISBLANK(L37))),(F37-D37)*VLOOKUP(L37,VLookups!$A$2:$B$8,2,FALSE),"")</f>
        <v/>
      </c>
      <c r="O37" s="83" t="str">
        <f t="shared" si="2"/>
        <v/>
      </c>
      <c r="P37" s="103"/>
      <c r="Q37" s="34" t="str">
        <f>IF(AND(P37&gt;0,E37&gt;0,N37&gt;0,NOT(ISBLANK(L37))),ABS(VLOOKUP($P$1,VLookups!$A$38:$B$39,2,FALSE)-_xlfn.NORM.DIST(P37,K37,N37,TRUE)),"")</f>
        <v/>
      </c>
      <c r="R37" s="102" t="str">
        <f>IF(AND($D37&gt;0,$E37&gt;0,$F37&gt;0,NOT(ISBLANK($L37))),_xlfn.NORM.INV(ABS(VLOOKUP($P$1,VLookups!$A$38:$B$39,2,FALSE)-R$3),$K37,$N37),"")</f>
        <v/>
      </c>
      <c r="S37" s="101" t="str">
        <f>IF(AND($D37&gt;0,$E37&gt;0,$F37&gt;0,NOT(ISBLANK($L37))),_xlfn.NORM.INV(ABS(VLOOKUP($P$1,VLookups!$A$38:$B$39,2,FALSE)-S$3),$K37,$N37),"")</f>
        <v/>
      </c>
      <c r="T37" s="102" t="str">
        <f>IF(AND($D37&gt;0,$E37&gt;0,$F37&gt;0,NOT(ISBLANK($L37))),_xlfn.NORM.INV(ABS(VLOOKUP($P$1,VLookups!$A$38:$B$39,2,FALSE)-T$3),$K37,$N37),"")</f>
        <v/>
      </c>
      <c r="U37" s="101" t="str">
        <f>IF(AND($D37&gt;0,$E37&gt;0,$F37&gt;0,NOT(ISBLANK($L37))),_xlfn.NORM.INV(ABS(VLOOKUP($P$1,VLookups!$A$38:$B$39,2,FALSE)-U$3),$K37,$N37),"")</f>
        <v/>
      </c>
      <c r="V37" s="102" t="str">
        <f>IF(AND($D37&gt;0,$E37&gt;0,$F37&gt;0,NOT(ISBLANK($L37))),_xlfn.NORM.INV(ABS(VLOOKUP($P$1,VLookups!$A$38:$B$39,2,FALSE)-V$3),$K37,$N37),"")</f>
        <v/>
      </c>
      <c r="W37" s="101" t="str">
        <f>IF(AND($D37&gt;0,$E37&gt;0,$F37&gt;0,NOT(ISBLANK($L37))),_xlfn.NORM.INV(ABS(VLOOKUP($P$1,VLookups!$A$38:$B$39,2,FALSE)-W$3),$K37,$N37),"")</f>
        <v/>
      </c>
      <c r="X37" s="5"/>
      <c r="Y37" s="178" t="str">
        <f t="shared" si="13"/>
        <v/>
      </c>
      <c r="Z37" s="52" t="str">
        <f t="shared" ref="Z37:AS37" si="313">IF(ISNONTEXT($Y37),AA37-$Y37,"")</f>
        <v/>
      </c>
      <c r="AA37" s="52" t="str">
        <f t="shared" si="313"/>
        <v/>
      </c>
      <c r="AB37" s="52" t="str">
        <f t="shared" si="313"/>
        <v/>
      </c>
      <c r="AC37" s="52" t="str">
        <f t="shared" si="313"/>
        <v/>
      </c>
      <c r="AD37" s="52" t="str">
        <f t="shared" si="313"/>
        <v/>
      </c>
      <c r="AE37" s="52" t="str">
        <f t="shared" si="313"/>
        <v/>
      </c>
      <c r="AF37" s="52" t="str">
        <f t="shared" si="313"/>
        <v/>
      </c>
      <c r="AG37" s="52" t="str">
        <f t="shared" si="313"/>
        <v/>
      </c>
      <c r="AH37" s="52" t="str">
        <f t="shared" si="313"/>
        <v/>
      </c>
      <c r="AI37" s="52" t="str">
        <f t="shared" si="313"/>
        <v/>
      </c>
      <c r="AJ37" s="52" t="str">
        <f t="shared" si="313"/>
        <v/>
      </c>
      <c r="AK37" s="52" t="str">
        <f t="shared" si="313"/>
        <v/>
      </c>
      <c r="AL37" s="52" t="str">
        <f t="shared" si="313"/>
        <v/>
      </c>
      <c r="AM37" s="52" t="str">
        <f t="shared" si="313"/>
        <v/>
      </c>
      <c r="AN37" s="52" t="str">
        <f t="shared" si="313"/>
        <v/>
      </c>
      <c r="AO37" s="52" t="str">
        <f t="shared" si="313"/>
        <v/>
      </c>
      <c r="AP37" s="52" t="str">
        <f t="shared" si="313"/>
        <v/>
      </c>
      <c r="AQ37" s="52" t="str">
        <f t="shared" si="313"/>
        <v/>
      </c>
      <c r="AR37" s="52" t="str">
        <f t="shared" si="313"/>
        <v/>
      </c>
      <c r="AS37" s="52" t="str">
        <f t="shared" si="313"/>
        <v/>
      </c>
      <c r="AT37" s="52" t="str">
        <f t="shared" si="15"/>
        <v/>
      </c>
      <c r="AU37" s="52" t="str">
        <f t="shared" ref="AU37:DF37" si="314">IF(ISNONTEXT($Y37),AT37+$Y37,"")</f>
        <v/>
      </c>
      <c r="AV37" s="52" t="str">
        <f t="shared" si="314"/>
        <v/>
      </c>
      <c r="AW37" s="52" t="str">
        <f t="shared" si="314"/>
        <v/>
      </c>
      <c r="AX37" s="52" t="str">
        <f t="shared" si="314"/>
        <v/>
      </c>
      <c r="AY37" s="52" t="str">
        <f t="shared" si="314"/>
        <v/>
      </c>
      <c r="AZ37" s="52" t="str">
        <f t="shared" si="314"/>
        <v/>
      </c>
      <c r="BA37" s="52" t="str">
        <f t="shared" si="314"/>
        <v/>
      </c>
      <c r="BB37" s="52" t="str">
        <f t="shared" si="314"/>
        <v/>
      </c>
      <c r="BC37" s="52" t="str">
        <f t="shared" si="314"/>
        <v/>
      </c>
      <c r="BD37" s="52" t="str">
        <f t="shared" si="314"/>
        <v/>
      </c>
      <c r="BE37" s="52" t="str">
        <f t="shared" si="314"/>
        <v/>
      </c>
      <c r="BF37" s="52" t="str">
        <f t="shared" si="314"/>
        <v/>
      </c>
      <c r="BG37" s="52" t="str">
        <f t="shared" si="314"/>
        <v/>
      </c>
      <c r="BH37" s="52" t="str">
        <f t="shared" si="314"/>
        <v/>
      </c>
      <c r="BI37" s="52" t="str">
        <f t="shared" si="314"/>
        <v/>
      </c>
      <c r="BJ37" s="52" t="str">
        <f t="shared" si="314"/>
        <v/>
      </c>
      <c r="BK37" s="52" t="str">
        <f t="shared" si="314"/>
        <v/>
      </c>
      <c r="BL37" s="52" t="str">
        <f t="shared" si="314"/>
        <v/>
      </c>
      <c r="BM37" s="52" t="str">
        <f t="shared" si="314"/>
        <v/>
      </c>
      <c r="BN37" s="52" t="str">
        <f t="shared" si="314"/>
        <v/>
      </c>
      <c r="BO37" s="52" t="str">
        <f t="shared" si="314"/>
        <v/>
      </c>
      <c r="BP37" s="52" t="str">
        <f t="shared" si="314"/>
        <v/>
      </c>
      <c r="BQ37" s="52" t="str">
        <f t="shared" si="314"/>
        <v/>
      </c>
      <c r="BR37" s="52" t="str">
        <f t="shared" si="314"/>
        <v/>
      </c>
      <c r="BS37" s="52" t="str">
        <f t="shared" si="314"/>
        <v/>
      </c>
      <c r="BT37" s="52" t="str">
        <f t="shared" si="314"/>
        <v/>
      </c>
      <c r="BU37" s="52" t="str">
        <f t="shared" si="314"/>
        <v/>
      </c>
      <c r="BV37" s="52" t="str">
        <f t="shared" si="314"/>
        <v/>
      </c>
      <c r="BW37" s="52" t="str">
        <f t="shared" si="314"/>
        <v/>
      </c>
      <c r="BX37" s="52" t="str">
        <f t="shared" si="314"/>
        <v/>
      </c>
      <c r="BY37" s="52" t="str">
        <f t="shared" si="314"/>
        <v/>
      </c>
      <c r="BZ37" s="52" t="str">
        <f t="shared" si="314"/>
        <v/>
      </c>
      <c r="CA37" s="52" t="str">
        <f t="shared" si="314"/>
        <v/>
      </c>
      <c r="CB37" s="52" t="str">
        <f t="shared" si="314"/>
        <v/>
      </c>
      <c r="CC37" s="52" t="str">
        <f t="shared" si="314"/>
        <v/>
      </c>
      <c r="CD37" s="52" t="str">
        <f t="shared" si="314"/>
        <v/>
      </c>
      <c r="CE37" s="52" t="str">
        <f t="shared" si="314"/>
        <v/>
      </c>
      <c r="CF37" s="52" t="str">
        <f t="shared" si="314"/>
        <v/>
      </c>
      <c r="CG37" s="52" t="str">
        <f t="shared" si="314"/>
        <v/>
      </c>
      <c r="CH37" s="52" t="str">
        <f t="shared" si="314"/>
        <v/>
      </c>
      <c r="CI37" s="52" t="str">
        <f t="shared" si="314"/>
        <v/>
      </c>
      <c r="CJ37" s="52" t="str">
        <f t="shared" si="314"/>
        <v/>
      </c>
      <c r="CK37" s="52" t="str">
        <f t="shared" si="314"/>
        <v/>
      </c>
      <c r="CL37" s="52" t="str">
        <f t="shared" si="314"/>
        <v/>
      </c>
      <c r="CM37" s="52" t="str">
        <f t="shared" si="314"/>
        <v/>
      </c>
      <c r="CN37" s="52" t="str">
        <f t="shared" si="314"/>
        <v/>
      </c>
      <c r="CO37" s="52" t="str">
        <f t="shared" si="314"/>
        <v/>
      </c>
      <c r="CP37" s="52" t="str">
        <f t="shared" si="314"/>
        <v/>
      </c>
      <c r="CQ37" s="52" t="str">
        <f t="shared" si="314"/>
        <v/>
      </c>
      <c r="CR37" s="52" t="str">
        <f t="shared" si="314"/>
        <v/>
      </c>
      <c r="CS37" s="52" t="str">
        <f t="shared" si="314"/>
        <v/>
      </c>
      <c r="CT37" s="52" t="str">
        <f t="shared" si="314"/>
        <v/>
      </c>
      <c r="CU37" s="52" t="str">
        <f t="shared" si="314"/>
        <v/>
      </c>
      <c r="CV37" s="52" t="str">
        <f t="shared" si="314"/>
        <v/>
      </c>
      <c r="CW37" s="52" t="str">
        <f t="shared" si="314"/>
        <v/>
      </c>
      <c r="CX37" s="52" t="str">
        <f t="shared" si="314"/>
        <v/>
      </c>
      <c r="CY37" s="52" t="str">
        <f t="shared" si="314"/>
        <v/>
      </c>
      <c r="CZ37" s="52" t="str">
        <f t="shared" si="314"/>
        <v/>
      </c>
      <c r="DA37" s="52" t="str">
        <f t="shared" si="314"/>
        <v/>
      </c>
      <c r="DB37" s="52" t="str">
        <f t="shared" si="314"/>
        <v/>
      </c>
      <c r="DC37" s="52" t="str">
        <f t="shared" si="314"/>
        <v/>
      </c>
      <c r="DD37" s="52" t="str">
        <f t="shared" si="314"/>
        <v/>
      </c>
      <c r="DE37" s="52" t="str">
        <f t="shared" si="314"/>
        <v/>
      </c>
      <c r="DF37" s="52" t="str">
        <f t="shared" si="314"/>
        <v/>
      </c>
      <c r="DG37" s="52" t="str">
        <f t="shared" ref="DG37:DV37" si="315">IF(ISNONTEXT($Y37),DF37+$Y37,"")</f>
        <v/>
      </c>
      <c r="DH37" s="52" t="str">
        <f t="shared" si="315"/>
        <v/>
      </c>
      <c r="DI37" s="52" t="str">
        <f t="shared" si="315"/>
        <v/>
      </c>
      <c r="DJ37" s="52" t="str">
        <f t="shared" si="315"/>
        <v/>
      </c>
      <c r="DK37" s="52" t="str">
        <f t="shared" si="315"/>
        <v/>
      </c>
      <c r="DL37" s="52" t="str">
        <f t="shared" si="315"/>
        <v/>
      </c>
      <c r="DM37" s="52" t="str">
        <f t="shared" si="315"/>
        <v/>
      </c>
      <c r="DN37" s="52" t="str">
        <f t="shared" si="315"/>
        <v/>
      </c>
      <c r="DO37" s="52" t="str">
        <f t="shared" si="315"/>
        <v/>
      </c>
      <c r="DP37" s="52" t="str">
        <f t="shared" si="315"/>
        <v/>
      </c>
      <c r="DQ37" s="52" t="str">
        <f t="shared" si="315"/>
        <v/>
      </c>
      <c r="DR37" s="52" t="str">
        <f t="shared" si="315"/>
        <v/>
      </c>
      <c r="DS37" s="52" t="str">
        <f t="shared" si="315"/>
        <v/>
      </c>
      <c r="DT37" s="52" t="str">
        <f t="shared" si="315"/>
        <v/>
      </c>
      <c r="DU37" s="52" t="str">
        <f t="shared" si="315"/>
        <v/>
      </c>
      <c r="DV37" s="52" t="str">
        <f t="shared" si="315"/>
        <v/>
      </c>
      <c r="DW37" s="179" t="e">
        <f t="shared" si="135"/>
        <v>#N/A</v>
      </c>
      <c r="DX37" s="179" t="e">
        <f t="shared" si="136"/>
        <v>#N/A</v>
      </c>
      <c r="DY37" s="179" t="e">
        <f t="shared" si="137"/>
        <v>#N/A</v>
      </c>
      <c r="DZ37" s="179" t="e">
        <f t="shared" si="138"/>
        <v>#N/A</v>
      </c>
      <c r="EA37" s="179" t="e">
        <f t="shared" si="139"/>
        <v>#N/A</v>
      </c>
      <c r="EB37" s="179" t="e">
        <f t="shared" si="140"/>
        <v>#N/A</v>
      </c>
      <c r="EC37" s="179" t="e">
        <f t="shared" si="141"/>
        <v>#N/A</v>
      </c>
      <c r="ED37" s="179" t="e">
        <f t="shared" si="142"/>
        <v>#N/A</v>
      </c>
      <c r="EE37" s="179" t="e">
        <f t="shared" si="143"/>
        <v>#N/A</v>
      </c>
      <c r="EF37" s="179" t="e">
        <f t="shared" si="144"/>
        <v>#N/A</v>
      </c>
      <c r="EG37" s="179" t="e">
        <f t="shared" si="145"/>
        <v>#N/A</v>
      </c>
      <c r="EH37" s="179" t="e">
        <f t="shared" si="146"/>
        <v>#N/A</v>
      </c>
      <c r="EI37" s="179" t="e">
        <f t="shared" si="147"/>
        <v>#N/A</v>
      </c>
      <c r="EJ37" s="179" t="e">
        <f t="shared" si="148"/>
        <v>#N/A</v>
      </c>
      <c r="EK37" s="179" t="e">
        <f t="shared" si="149"/>
        <v>#N/A</v>
      </c>
      <c r="EL37" s="179" t="e">
        <f t="shared" si="150"/>
        <v>#N/A</v>
      </c>
      <c r="EM37" s="179" t="e">
        <f t="shared" si="151"/>
        <v>#N/A</v>
      </c>
      <c r="EN37" s="179" t="e">
        <f t="shared" si="152"/>
        <v>#N/A</v>
      </c>
      <c r="EO37" s="179" t="e">
        <f t="shared" si="153"/>
        <v>#N/A</v>
      </c>
      <c r="EP37" s="179" t="e">
        <f t="shared" si="154"/>
        <v>#N/A</v>
      </c>
      <c r="EQ37" s="179" t="e">
        <f t="shared" si="155"/>
        <v>#N/A</v>
      </c>
      <c r="ER37" s="179" t="e">
        <f t="shared" si="156"/>
        <v>#N/A</v>
      </c>
      <c r="ES37" s="179" t="e">
        <f t="shared" si="157"/>
        <v>#N/A</v>
      </c>
      <c r="ET37" s="179" t="e">
        <f t="shared" si="158"/>
        <v>#N/A</v>
      </c>
      <c r="EU37" s="179" t="e">
        <f t="shared" si="159"/>
        <v>#N/A</v>
      </c>
      <c r="EV37" s="179" t="e">
        <f t="shared" si="160"/>
        <v>#N/A</v>
      </c>
      <c r="EW37" s="179" t="e">
        <f t="shared" si="161"/>
        <v>#N/A</v>
      </c>
      <c r="EX37" s="179" t="e">
        <f t="shared" si="162"/>
        <v>#N/A</v>
      </c>
      <c r="EY37" s="179" t="e">
        <f t="shared" si="163"/>
        <v>#N/A</v>
      </c>
      <c r="EZ37" s="179" t="e">
        <f t="shared" si="164"/>
        <v>#N/A</v>
      </c>
      <c r="FA37" s="179" t="e">
        <f t="shared" si="165"/>
        <v>#N/A</v>
      </c>
      <c r="FB37" s="179" t="e">
        <f t="shared" si="166"/>
        <v>#N/A</v>
      </c>
      <c r="FC37" s="179" t="e">
        <f t="shared" si="167"/>
        <v>#N/A</v>
      </c>
      <c r="FD37" s="179" t="e">
        <f t="shared" si="168"/>
        <v>#N/A</v>
      </c>
      <c r="FE37" s="179" t="e">
        <f t="shared" si="169"/>
        <v>#N/A</v>
      </c>
      <c r="FF37" s="179" t="e">
        <f t="shared" si="170"/>
        <v>#N/A</v>
      </c>
      <c r="FG37" s="179" t="e">
        <f t="shared" si="171"/>
        <v>#N/A</v>
      </c>
      <c r="FH37" s="179" t="e">
        <f t="shared" si="172"/>
        <v>#N/A</v>
      </c>
      <c r="FI37" s="179" t="e">
        <f t="shared" si="173"/>
        <v>#N/A</v>
      </c>
      <c r="FJ37" s="179" t="e">
        <f t="shared" si="174"/>
        <v>#N/A</v>
      </c>
      <c r="FK37" s="179" t="e">
        <f t="shared" si="175"/>
        <v>#N/A</v>
      </c>
      <c r="FL37" s="179" t="e">
        <f t="shared" si="176"/>
        <v>#N/A</v>
      </c>
      <c r="FM37" s="179" t="e">
        <f t="shared" si="177"/>
        <v>#N/A</v>
      </c>
      <c r="FN37" s="179" t="e">
        <f t="shared" si="178"/>
        <v>#N/A</v>
      </c>
      <c r="FO37" s="179" t="e">
        <f t="shared" si="179"/>
        <v>#N/A</v>
      </c>
      <c r="FP37" s="179" t="e">
        <f t="shared" si="180"/>
        <v>#N/A</v>
      </c>
      <c r="FQ37" s="179" t="e">
        <f t="shared" si="181"/>
        <v>#N/A</v>
      </c>
      <c r="FR37" s="179" t="e">
        <f t="shared" si="182"/>
        <v>#N/A</v>
      </c>
      <c r="FS37" s="179" t="e">
        <f t="shared" si="183"/>
        <v>#N/A</v>
      </c>
      <c r="FT37" s="179" t="e">
        <f t="shared" si="184"/>
        <v>#N/A</v>
      </c>
      <c r="FU37" s="179" t="e">
        <f t="shared" si="185"/>
        <v>#N/A</v>
      </c>
      <c r="FV37" s="179" t="e">
        <f t="shared" si="186"/>
        <v>#N/A</v>
      </c>
      <c r="FW37" s="179" t="e">
        <f t="shared" si="187"/>
        <v>#N/A</v>
      </c>
      <c r="FX37" s="179" t="e">
        <f t="shared" si="188"/>
        <v>#N/A</v>
      </c>
      <c r="FY37" s="179" t="e">
        <f t="shared" si="189"/>
        <v>#N/A</v>
      </c>
      <c r="FZ37" s="179" t="e">
        <f t="shared" si="190"/>
        <v>#N/A</v>
      </c>
      <c r="GA37" s="179" t="e">
        <f t="shared" si="191"/>
        <v>#N/A</v>
      </c>
      <c r="GB37" s="179" t="e">
        <f t="shared" si="192"/>
        <v>#N/A</v>
      </c>
      <c r="GC37" s="179" t="e">
        <f t="shared" si="193"/>
        <v>#N/A</v>
      </c>
      <c r="GD37" s="179" t="e">
        <f t="shared" si="194"/>
        <v>#N/A</v>
      </c>
      <c r="GE37" s="179" t="e">
        <f t="shared" si="195"/>
        <v>#N/A</v>
      </c>
      <c r="GF37" s="179" t="e">
        <f t="shared" si="196"/>
        <v>#N/A</v>
      </c>
      <c r="GG37" s="179" t="e">
        <f t="shared" si="197"/>
        <v>#N/A</v>
      </c>
      <c r="GH37" s="179" t="e">
        <f t="shared" si="198"/>
        <v>#N/A</v>
      </c>
      <c r="GI37" s="179" t="e">
        <f t="shared" si="199"/>
        <v>#N/A</v>
      </c>
      <c r="GJ37" s="179" t="e">
        <f t="shared" si="200"/>
        <v>#N/A</v>
      </c>
      <c r="GK37" s="179" t="e">
        <f t="shared" si="201"/>
        <v>#N/A</v>
      </c>
      <c r="GL37" s="179" t="e">
        <f t="shared" si="202"/>
        <v>#N/A</v>
      </c>
      <c r="GM37" s="179" t="e">
        <f t="shared" si="203"/>
        <v>#N/A</v>
      </c>
      <c r="GN37" s="179" t="e">
        <f t="shared" si="204"/>
        <v>#N/A</v>
      </c>
      <c r="GO37" s="179" t="e">
        <f t="shared" si="205"/>
        <v>#N/A</v>
      </c>
      <c r="GP37" s="179" t="e">
        <f t="shared" si="206"/>
        <v>#N/A</v>
      </c>
      <c r="GQ37" s="179" t="e">
        <f t="shared" si="207"/>
        <v>#N/A</v>
      </c>
      <c r="GR37" s="179" t="e">
        <f t="shared" si="208"/>
        <v>#N/A</v>
      </c>
      <c r="GS37" s="179" t="e">
        <f t="shared" si="209"/>
        <v>#N/A</v>
      </c>
      <c r="GT37" s="179" t="e">
        <f t="shared" si="210"/>
        <v>#N/A</v>
      </c>
      <c r="GU37" s="179" t="e">
        <f t="shared" si="211"/>
        <v>#N/A</v>
      </c>
      <c r="GV37" s="179" t="e">
        <f t="shared" si="212"/>
        <v>#N/A</v>
      </c>
      <c r="GW37" s="179" t="e">
        <f t="shared" si="213"/>
        <v>#N/A</v>
      </c>
      <c r="GX37" s="179" t="e">
        <f t="shared" si="214"/>
        <v>#N/A</v>
      </c>
      <c r="GY37" s="179" t="e">
        <f t="shared" si="215"/>
        <v>#N/A</v>
      </c>
      <c r="GZ37" s="179" t="e">
        <f t="shared" si="216"/>
        <v>#N/A</v>
      </c>
      <c r="HA37" s="179" t="e">
        <f t="shared" si="217"/>
        <v>#N/A</v>
      </c>
      <c r="HB37" s="179" t="e">
        <f t="shared" si="218"/>
        <v>#N/A</v>
      </c>
      <c r="HC37" s="179" t="e">
        <f t="shared" si="219"/>
        <v>#N/A</v>
      </c>
      <c r="HD37" s="179" t="e">
        <f t="shared" si="220"/>
        <v>#N/A</v>
      </c>
      <c r="HE37" s="179" t="e">
        <f t="shared" si="221"/>
        <v>#N/A</v>
      </c>
      <c r="HF37" s="179" t="e">
        <f t="shared" si="222"/>
        <v>#N/A</v>
      </c>
      <c r="HG37" s="179" t="e">
        <f t="shared" si="223"/>
        <v>#N/A</v>
      </c>
      <c r="HH37" s="179" t="e">
        <f t="shared" si="224"/>
        <v>#N/A</v>
      </c>
      <c r="HI37" s="179" t="e">
        <f t="shared" si="225"/>
        <v>#N/A</v>
      </c>
      <c r="HJ37" s="179" t="e">
        <f t="shared" si="226"/>
        <v>#N/A</v>
      </c>
      <c r="HK37" s="179" t="e">
        <f t="shared" si="227"/>
        <v>#N/A</v>
      </c>
      <c r="HL37" s="179" t="e">
        <f t="shared" si="228"/>
        <v>#N/A</v>
      </c>
      <c r="HM37" s="179" t="e">
        <f t="shared" si="229"/>
        <v>#N/A</v>
      </c>
      <c r="HN37" s="179" t="e">
        <f t="shared" si="230"/>
        <v>#N/A</v>
      </c>
      <c r="HO37" s="179" t="e">
        <f t="shared" si="231"/>
        <v>#N/A</v>
      </c>
      <c r="HP37" s="179" t="e">
        <f t="shared" si="232"/>
        <v>#N/A</v>
      </c>
      <c r="HQ37" s="179" t="e">
        <f t="shared" si="233"/>
        <v>#N/A</v>
      </c>
      <c r="HR37" s="179" t="e">
        <f t="shared" si="234"/>
        <v>#N/A</v>
      </c>
      <c r="HS37" s="179" t="e">
        <f t="shared" si="235"/>
        <v>#N/A</v>
      </c>
    </row>
    <row r="38" spans="1:227" hidden="1" x14ac:dyDescent="0.25">
      <c r="A38" s="4">
        <v>35</v>
      </c>
      <c r="B38" s="118"/>
      <c r="C38" s="126"/>
      <c r="D38" s="131" t="str">
        <f t="shared" si="308"/>
        <v/>
      </c>
      <c r="E38" s="103"/>
      <c r="F38" s="131" t="str">
        <f t="shared" si="309"/>
        <v/>
      </c>
      <c r="G38" s="126"/>
      <c r="H38" s="119"/>
      <c r="I38" s="38" t="str">
        <f t="shared" si="0"/>
        <v/>
      </c>
      <c r="J38" s="38" t="str">
        <f t="shared" si="1"/>
        <v/>
      </c>
      <c r="K38" s="81" t="str">
        <f t="shared" si="12"/>
        <v/>
      </c>
      <c r="L38" s="24"/>
      <c r="M38" s="61"/>
      <c r="N38" s="82" t="str">
        <f>IF(AND(D38&gt;0,E38&gt;0,F38&gt;0,NOT(ISBLANK(L38))),(F38-D38)*VLOOKUP(L38,VLookups!$A$2:$B$8,2,FALSE),"")</f>
        <v/>
      </c>
      <c r="O38" s="83" t="str">
        <f t="shared" si="2"/>
        <v/>
      </c>
      <c r="P38" s="103"/>
      <c r="Q38" s="34" t="str">
        <f>IF(AND(P38&gt;0,E38&gt;0,N38&gt;0,NOT(ISBLANK(L38))),ABS(VLOOKUP($P$1,VLookups!$A$38:$B$39,2,FALSE)-_xlfn.NORM.DIST(P38,K38,N38,TRUE)),"")</f>
        <v/>
      </c>
      <c r="R38" s="102" t="str">
        <f>IF(AND($D38&gt;0,$E38&gt;0,$F38&gt;0,NOT(ISBLANK($L38))),_xlfn.NORM.INV(ABS(VLOOKUP($P$1,VLookups!$A$38:$B$39,2,FALSE)-R$3),$K38,$N38),"")</f>
        <v/>
      </c>
      <c r="S38" s="101" t="str">
        <f>IF(AND($D38&gt;0,$E38&gt;0,$F38&gt;0,NOT(ISBLANK($L38))),_xlfn.NORM.INV(ABS(VLOOKUP($P$1,VLookups!$A$38:$B$39,2,FALSE)-S$3),$K38,$N38),"")</f>
        <v/>
      </c>
      <c r="T38" s="102" t="str">
        <f>IF(AND($D38&gt;0,$E38&gt;0,$F38&gt;0,NOT(ISBLANK($L38))),_xlfn.NORM.INV(ABS(VLOOKUP($P$1,VLookups!$A$38:$B$39,2,FALSE)-T$3),$K38,$N38),"")</f>
        <v/>
      </c>
      <c r="U38" s="101" t="str">
        <f>IF(AND($D38&gt;0,$E38&gt;0,$F38&gt;0,NOT(ISBLANK($L38))),_xlfn.NORM.INV(ABS(VLOOKUP($P$1,VLookups!$A$38:$B$39,2,FALSE)-U$3),$K38,$N38),"")</f>
        <v/>
      </c>
      <c r="V38" s="102" t="str">
        <f>IF(AND($D38&gt;0,$E38&gt;0,$F38&gt;0,NOT(ISBLANK($L38))),_xlfn.NORM.INV(ABS(VLOOKUP($P$1,VLookups!$A$38:$B$39,2,FALSE)-V$3),$K38,$N38),"")</f>
        <v/>
      </c>
      <c r="W38" s="101" t="str">
        <f>IF(AND($D38&gt;0,$E38&gt;0,$F38&gt;0,NOT(ISBLANK($L38))),_xlfn.NORM.INV(ABS(VLOOKUP($P$1,VLookups!$A$38:$B$39,2,FALSE)-W$3),$K38,$N38),"")</f>
        <v/>
      </c>
      <c r="X38" s="5"/>
      <c r="Y38" s="178" t="str">
        <f t="shared" si="13"/>
        <v/>
      </c>
      <c r="Z38" s="52" t="str">
        <f t="shared" ref="Z38:AS38" si="316">IF(ISNONTEXT($Y38),AA38-$Y38,"")</f>
        <v/>
      </c>
      <c r="AA38" s="52" t="str">
        <f t="shared" si="316"/>
        <v/>
      </c>
      <c r="AB38" s="52" t="str">
        <f t="shared" si="316"/>
        <v/>
      </c>
      <c r="AC38" s="52" t="str">
        <f t="shared" si="316"/>
        <v/>
      </c>
      <c r="AD38" s="52" t="str">
        <f t="shared" si="316"/>
        <v/>
      </c>
      <c r="AE38" s="52" t="str">
        <f t="shared" si="316"/>
        <v/>
      </c>
      <c r="AF38" s="52" t="str">
        <f t="shared" si="316"/>
        <v/>
      </c>
      <c r="AG38" s="52" t="str">
        <f t="shared" si="316"/>
        <v/>
      </c>
      <c r="AH38" s="52" t="str">
        <f t="shared" si="316"/>
        <v/>
      </c>
      <c r="AI38" s="52" t="str">
        <f t="shared" si="316"/>
        <v/>
      </c>
      <c r="AJ38" s="52" t="str">
        <f t="shared" si="316"/>
        <v/>
      </c>
      <c r="AK38" s="52" t="str">
        <f t="shared" si="316"/>
        <v/>
      </c>
      <c r="AL38" s="52" t="str">
        <f t="shared" si="316"/>
        <v/>
      </c>
      <c r="AM38" s="52" t="str">
        <f t="shared" si="316"/>
        <v/>
      </c>
      <c r="AN38" s="52" t="str">
        <f t="shared" si="316"/>
        <v/>
      </c>
      <c r="AO38" s="52" t="str">
        <f t="shared" si="316"/>
        <v/>
      </c>
      <c r="AP38" s="52" t="str">
        <f t="shared" si="316"/>
        <v/>
      </c>
      <c r="AQ38" s="52" t="str">
        <f t="shared" si="316"/>
        <v/>
      </c>
      <c r="AR38" s="52" t="str">
        <f t="shared" si="316"/>
        <v/>
      </c>
      <c r="AS38" s="52" t="str">
        <f t="shared" si="316"/>
        <v/>
      </c>
      <c r="AT38" s="52" t="str">
        <f t="shared" si="15"/>
        <v/>
      </c>
      <c r="AU38" s="52" t="str">
        <f t="shared" ref="AU38:DF38" si="317">IF(ISNONTEXT($Y38),AT38+$Y38,"")</f>
        <v/>
      </c>
      <c r="AV38" s="52" t="str">
        <f t="shared" si="317"/>
        <v/>
      </c>
      <c r="AW38" s="52" t="str">
        <f t="shared" si="317"/>
        <v/>
      </c>
      <c r="AX38" s="52" t="str">
        <f t="shared" si="317"/>
        <v/>
      </c>
      <c r="AY38" s="52" t="str">
        <f t="shared" si="317"/>
        <v/>
      </c>
      <c r="AZ38" s="52" t="str">
        <f t="shared" si="317"/>
        <v/>
      </c>
      <c r="BA38" s="52" t="str">
        <f t="shared" si="317"/>
        <v/>
      </c>
      <c r="BB38" s="52" t="str">
        <f t="shared" si="317"/>
        <v/>
      </c>
      <c r="BC38" s="52" t="str">
        <f t="shared" si="317"/>
        <v/>
      </c>
      <c r="BD38" s="52" t="str">
        <f t="shared" si="317"/>
        <v/>
      </c>
      <c r="BE38" s="52" t="str">
        <f t="shared" si="317"/>
        <v/>
      </c>
      <c r="BF38" s="52" t="str">
        <f t="shared" si="317"/>
        <v/>
      </c>
      <c r="BG38" s="52" t="str">
        <f t="shared" si="317"/>
        <v/>
      </c>
      <c r="BH38" s="52" t="str">
        <f t="shared" si="317"/>
        <v/>
      </c>
      <c r="BI38" s="52" t="str">
        <f t="shared" si="317"/>
        <v/>
      </c>
      <c r="BJ38" s="52" t="str">
        <f t="shared" si="317"/>
        <v/>
      </c>
      <c r="BK38" s="52" t="str">
        <f t="shared" si="317"/>
        <v/>
      </c>
      <c r="BL38" s="52" t="str">
        <f t="shared" si="317"/>
        <v/>
      </c>
      <c r="BM38" s="52" t="str">
        <f t="shared" si="317"/>
        <v/>
      </c>
      <c r="BN38" s="52" t="str">
        <f t="shared" si="317"/>
        <v/>
      </c>
      <c r="BO38" s="52" t="str">
        <f t="shared" si="317"/>
        <v/>
      </c>
      <c r="BP38" s="52" t="str">
        <f t="shared" si="317"/>
        <v/>
      </c>
      <c r="BQ38" s="52" t="str">
        <f t="shared" si="317"/>
        <v/>
      </c>
      <c r="BR38" s="52" t="str">
        <f t="shared" si="317"/>
        <v/>
      </c>
      <c r="BS38" s="52" t="str">
        <f t="shared" si="317"/>
        <v/>
      </c>
      <c r="BT38" s="52" t="str">
        <f t="shared" si="317"/>
        <v/>
      </c>
      <c r="BU38" s="52" t="str">
        <f t="shared" si="317"/>
        <v/>
      </c>
      <c r="BV38" s="52" t="str">
        <f t="shared" si="317"/>
        <v/>
      </c>
      <c r="BW38" s="52" t="str">
        <f t="shared" si="317"/>
        <v/>
      </c>
      <c r="BX38" s="52" t="str">
        <f t="shared" si="317"/>
        <v/>
      </c>
      <c r="BY38" s="52" t="str">
        <f t="shared" si="317"/>
        <v/>
      </c>
      <c r="BZ38" s="52" t="str">
        <f t="shared" si="317"/>
        <v/>
      </c>
      <c r="CA38" s="52" t="str">
        <f t="shared" si="317"/>
        <v/>
      </c>
      <c r="CB38" s="52" t="str">
        <f t="shared" si="317"/>
        <v/>
      </c>
      <c r="CC38" s="52" t="str">
        <f t="shared" si="317"/>
        <v/>
      </c>
      <c r="CD38" s="52" t="str">
        <f t="shared" si="317"/>
        <v/>
      </c>
      <c r="CE38" s="52" t="str">
        <f t="shared" si="317"/>
        <v/>
      </c>
      <c r="CF38" s="52" t="str">
        <f t="shared" si="317"/>
        <v/>
      </c>
      <c r="CG38" s="52" t="str">
        <f t="shared" si="317"/>
        <v/>
      </c>
      <c r="CH38" s="52" t="str">
        <f t="shared" si="317"/>
        <v/>
      </c>
      <c r="CI38" s="52" t="str">
        <f t="shared" si="317"/>
        <v/>
      </c>
      <c r="CJ38" s="52" t="str">
        <f t="shared" si="317"/>
        <v/>
      </c>
      <c r="CK38" s="52" t="str">
        <f t="shared" si="317"/>
        <v/>
      </c>
      <c r="CL38" s="52" t="str">
        <f t="shared" si="317"/>
        <v/>
      </c>
      <c r="CM38" s="52" t="str">
        <f t="shared" si="317"/>
        <v/>
      </c>
      <c r="CN38" s="52" t="str">
        <f t="shared" si="317"/>
        <v/>
      </c>
      <c r="CO38" s="52" t="str">
        <f t="shared" si="317"/>
        <v/>
      </c>
      <c r="CP38" s="52" t="str">
        <f t="shared" si="317"/>
        <v/>
      </c>
      <c r="CQ38" s="52" t="str">
        <f t="shared" si="317"/>
        <v/>
      </c>
      <c r="CR38" s="52" t="str">
        <f t="shared" si="317"/>
        <v/>
      </c>
      <c r="CS38" s="52" t="str">
        <f t="shared" si="317"/>
        <v/>
      </c>
      <c r="CT38" s="52" t="str">
        <f t="shared" si="317"/>
        <v/>
      </c>
      <c r="CU38" s="52" t="str">
        <f t="shared" si="317"/>
        <v/>
      </c>
      <c r="CV38" s="52" t="str">
        <f t="shared" si="317"/>
        <v/>
      </c>
      <c r="CW38" s="52" t="str">
        <f t="shared" si="317"/>
        <v/>
      </c>
      <c r="CX38" s="52" t="str">
        <f t="shared" si="317"/>
        <v/>
      </c>
      <c r="CY38" s="52" t="str">
        <f t="shared" si="317"/>
        <v/>
      </c>
      <c r="CZ38" s="52" t="str">
        <f t="shared" si="317"/>
        <v/>
      </c>
      <c r="DA38" s="52" t="str">
        <f t="shared" si="317"/>
        <v/>
      </c>
      <c r="DB38" s="52" t="str">
        <f t="shared" si="317"/>
        <v/>
      </c>
      <c r="DC38" s="52" t="str">
        <f t="shared" si="317"/>
        <v/>
      </c>
      <c r="DD38" s="52" t="str">
        <f t="shared" si="317"/>
        <v/>
      </c>
      <c r="DE38" s="52" t="str">
        <f t="shared" si="317"/>
        <v/>
      </c>
      <c r="DF38" s="52" t="str">
        <f t="shared" si="317"/>
        <v/>
      </c>
      <c r="DG38" s="52" t="str">
        <f t="shared" ref="DG38:DV38" si="318">IF(ISNONTEXT($Y38),DF38+$Y38,"")</f>
        <v/>
      </c>
      <c r="DH38" s="52" t="str">
        <f t="shared" si="318"/>
        <v/>
      </c>
      <c r="DI38" s="52" t="str">
        <f t="shared" si="318"/>
        <v/>
      </c>
      <c r="DJ38" s="52" t="str">
        <f t="shared" si="318"/>
        <v/>
      </c>
      <c r="DK38" s="52" t="str">
        <f t="shared" si="318"/>
        <v/>
      </c>
      <c r="DL38" s="52" t="str">
        <f t="shared" si="318"/>
        <v/>
      </c>
      <c r="DM38" s="52" t="str">
        <f t="shared" si="318"/>
        <v/>
      </c>
      <c r="DN38" s="52" t="str">
        <f t="shared" si="318"/>
        <v/>
      </c>
      <c r="DO38" s="52" t="str">
        <f t="shared" si="318"/>
        <v/>
      </c>
      <c r="DP38" s="52" t="str">
        <f t="shared" si="318"/>
        <v/>
      </c>
      <c r="DQ38" s="52" t="str">
        <f t="shared" si="318"/>
        <v/>
      </c>
      <c r="DR38" s="52" t="str">
        <f t="shared" si="318"/>
        <v/>
      </c>
      <c r="DS38" s="52" t="str">
        <f t="shared" si="318"/>
        <v/>
      </c>
      <c r="DT38" s="52" t="str">
        <f t="shared" si="318"/>
        <v/>
      </c>
      <c r="DU38" s="52" t="str">
        <f t="shared" si="318"/>
        <v/>
      </c>
      <c r="DV38" s="52" t="str">
        <f t="shared" si="318"/>
        <v/>
      </c>
      <c r="DW38" s="179" t="e">
        <f t="shared" si="135"/>
        <v>#N/A</v>
      </c>
      <c r="DX38" s="179" t="e">
        <f t="shared" si="136"/>
        <v>#N/A</v>
      </c>
      <c r="DY38" s="179" t="e">
        <f t="shared" si="137"/>
        <v>#N/A</v>
      </c>
      <c r="DZ38" s="179" t="e">
        <f t="shared" si="138"/>
        <v>#N/A</v>
      </c>
      <c r="EA38" s="179" t="e">
        <f t="shared" si="139"/>
        <v>#N/A</v>
      </c>
      <c r="EB38" s="179" t="e">
        <f t="shared" si="140"/>
        <v>#N/A</v>
      </c>
      <c r="EC38" s="179" t="e">
        <f t="shared" si="141"/>
        <v>#N/A</v>
      </c>
      <c r="ED38" s="179" t="e">
        <f t="shared" si="142"/>
        <v>#N/A</v>
      </c>
      <c r="EE38" s="179" t="e">
        <f t="shared" si="143"/>
        <v>#N/A</v>
      </c>
      <c r="EF38" s="179" t="e">
        <f t="shared" si="144"/>
        <v>#N/A</v>
      </c>
      <c r="EG38" s="179" t="e">
        <f t="shared" si="145"/>
        <v>#N/A</v>
      </c>
      <c r="EH38" s="179" t="e">
        <f t="shared" si="146"/>
        <v>#N/A</v>
      </c>
      <c r="EI38" s="179" t="e">
        <f t="shared" si="147"/>
        <v>#N/A</v>
      </c>
      <c r="EJ38" s="179" t="e">
        <f t="shared" si="148"/>
        <v>#N/A</v>
      </c>
      <c r="EK38" s="179" t="e">
        <f t="shared" si="149"/>
        <v>#N/A</v>
      </c>
      <c r="EL38" s="179" t="e">
        <f t="shared" si="150"/>
        <v>#N/A</v>
      </c>
      <c r="EM38" s="179" t="e">
        <f t="shared" si="151"/>
        <v>#N/A</v>
      </c>
      <c r="EN38" s="179" t="e">
        <f t="shared" si="152"/>
        <v>#N/A</v>
      </c>
      <c r="EO38" s="179" t="e">
        <f t="shared" si="153"/>
        <v>#N/A</v>
      </c>
      <c r="EP38" s="179" t="e">
        <f t="shared" si="154"/>
        <v>#N/A</v>
      </c>
      <c r="EQ38" s="179" t="e">
        <f t="shared" si="155"/>
        <v>#N/A</v>
      </c>
      <c r="ER38" s="179" t="e">
        <f t="shared" si="156"/>
        <v>#N/A</v>
      </c>
      <c r="ES38" s="179" t="e">
        <f t="shared" si="157"/>
        <v>#N/A</v>
      </c>
      <c r="ET38" s="179" t="e">
        <f t="shared" si="158"/>
        <v>#N/A</v>
      </c>
      <c r="EU38" s="179" t="e">
        <f t="shared" si="159"/>
        <v>#N/A</v>
      </c>
      <c r="EV38" s="179" t="e">
        <f t="shared" si="160"/>
        <v>#N/A</v>
      </c>
      <c r="EW38" s="179" t="e">
        <f t="shared" si="161"/>
        <v>#N/A</v>
      </c>
      <c r="EX38" s="179" t="e">
        <f t="shared" si="162"/>
        <v>#N/A</v>
      </c>
      <c r="EY38" s="179" t="e">
        <f t="shared" si="163"/>
        <v>#N/A</v>
      </c>
      <c r="EZ38" s="179" t="e">
        <f t="shared" si="164"/>
        <v>#N/A</v>
      </c>
      <c r="FA38" s="179" t="e">
        <f t="shared" si="165"/>
        <v>#N/A</v>
      </c>
      <c r="FB38" s="179" t="e">
        <f t="shared" si="166"/>
        <v>#N/A</v>
      </c>
      <c r="FC38" s="179" t="e">
        <f t="shared" si="167"/>
        <v>#N/A</v>
      </c>
      <c r="FD38" s="179" t="e">
        <f t="shared" si="168"/>
        <v>#N/A</v>
      </c>
      <c r="FE38" s="179" t="e">
        <f t="shared" si="169"/>
        <v>#N/A</v>
      </c>
      <c r="FF38" s="179" t="e">
        <f t="shared" si="170"/>
        <v>#N/A</v>
      </c>
      <c r="FG38" s="179" t="e">
        <f t="shared" si="171"/>
        <v>#N/A</v>
      </c>
      <c r="FH38" s="179" t="e">
        <f t="shared" si="172"/>
        <v>#N/A</v>
      </c>
      <c r="FI38" s="179" t="e">
        <f t="shared" si="173"/>
        <v>#N/A</v>
      </c>
      <c r="FJ38" s="179" t="e">
        <f t="shared" si="174"/>
        <v>#N/A</v>
      </c>
      <c r="FK38" s="179" t="e">
        <f t="shared" si="175"/>
        <v>#N/A</v>
      </c>
      <c r="FL38" s="179" t="e">
        <f t="shared" si="176"/>
        <v>#N/A</v>
      </c>
      <c r="FM38" s="179" t="e">
        <f t="shared" si="177"/>
        <v>#N/A</v>
      </c>
      <c r="FN38" s="179" t="e">
        <f t="shared" si="178"/>
        <v>#N/A</v>
      </c>
      <c r="FO38" s="179" t="e">
        <f t="shared" si="179"/>
        <v>#N/A</v>
      </c>
      <c r="FP38" s="179" t="e">
        <f t="shared" si="180"/>
        <v>#N/A</v>
      </c>
      <c r="FQ38" s="179" t="e">
        <f t="shared" si="181"/>
        <v>#N/A</v>
      </c>
      <c r="FR38" s="179" t="e">
        <f t="shared" si="182"/>
        <v>#N/A</v>
      </c>
      <c r="FS38" s="179" t="e">
        <f t="shared" si="183"/>
        <v>#N/A</v>
      </c>
      <c r="FT38" s="179" t="e">
        <f t="shared" si="184"/>
        <v>#N/A</v>
      </c>
      <c r="FU38" s="179" t="e">
        <f t="shared" si="185"/>
        <v>#N/A</v>
      </c>
      <c r="FV38" s="179" t="e">
        <f t="shared" si="186"/>
        <v>#N/A</v>
      </c>
      <c r="FW38" s="179" t="e">
        <f t="shared" si="187"/>
        <v>#N/A</v>
      </c>
      <c r="FX38" s="179" t="e">
        <f t="shared" si="188"/>
        <v>#N/A</v>
      </c>
      <c r="FY38" s="179" t="e">
        <f t="shared" si="189"/>
        <v>#N/A</v>
      </c>
      <c r="FZ38" s="179" t="e">
        <f t="shared" si="190"/>
        <v>#N/A</v>
      </c>
      <c r="GA38" s="179" t="e">
        <f t="shared" si="191"/>
        <v>#N/A</v>
      </c>
      <c r="GB38" s="179" t="e">
        <f t="shared" si="192"/>
        <v>#N/A</v>
      </c>
      <c r="GC38" s="179" t="e">
        <f t="shared" si="193"/>
        <v>#N/A</v>
      </c>
      <c r="GD38" s="179" t="e">
        <f t="shared" si="194"/>
        <v>#N/A</v>
      </c>
      <c r="GE38" s="179" t="e">
        <f t="shared" si="195"/>
        <v>#N/A</v>
      </c>
      <c r="GF38" s="179" t="e">
        <f t="shared" si="196"/>
        <v>#N/A</v>
      </c>
      <c r="GG38" s="179" t="e">
        <f t="shared" si="197"/>
        <v>#N/A</v>
      </c>
      <c r="GH38" s="179" t="e">
        <f t="shared" si="198"/>
        <v>#N/A</v>
      </c>
      <c r="GI38" s="179" t="e">
        <f t="shared" si="199"/>
        <v>#N/A</v>
      </c>
      <c r="GJ38" s="179" t="e">
        <f t="shared" si="200"/>
        <v>#N/A</v>
      </c>
      <c r="GK38" s="179" t="e">
        <f t="shared" si="201"/>
        <v>#N/A</v>
      </c>
      <c r="GL38" s="179" t="e">
        <f t="shared" si="202"/>
        <v>#N/A</v>
      </c>
      <c r="GM38" s="179" t="e">
        <f t="shared" si="203"/>
        <v>#N/A</v>
      </c>
      <c r="GN38" s="179" t="e">
        <f t="shared" si="204"/>
        <v>#N/A</v>
      </c>
      <c r="GO38" s="179" t="e">
        <f t="shared" si="205"/>
        <v>#N/A</v>
      </c>
      <c r="GP38" s="179" t="e">
        <f t="shared" si="206"/>
        <v>#N/A</v>
      </c>
      <c r="GQ38" s="179" t="e">
        <f t="shared" si="207"/>
        <v>#N/A</v>
      </c>
      <c r="GR38" s="179" t="e">
        <f t="shared" si="208"/>
        <v>#N/A</v>
      </c>
      <c r="GS38" s="179" t="e">
        <f t="shared" si="209"/>
        <v>#N/A</v>
      </c>
      <c r="GT38" s="179" t="e">
        <f t="shared" si="210"/>
        <v>#N/A</v>
      </c>
      <c r="GU38" s="179" t="e">
        <f t="shared" si="211"/>
        <v>#N/A</v>
      </c>
      <c r="GV38" s="179" t="e">
        <f t="shared" si="212"/>
        <v>#N/A</v>
      </c>
      <c r="GW38" s="179" t="e">
        <f t="shared" si="213"/>
        <v>#N/A</v>
      </c>
      <c r="GX38" s="179" t="e">
        <f t="shared" si="214"/>
        <v>#N/A</v>
      </c>
      <c r="GY38" s="179" t="e">
        <f t="shared" si="215"/>
        <v>#N/A</v>
      </c>
      <c r="GZ38" s="179" t="e">
        <f t="shared" si="216"/>
        <v>#N/A</v>
      </c>
      <c r="HA38" s="179" t="e">
        <f t="shared" si="217"/>
        <v>#N/A</v>
      </c>
      <c r="HB38" s="179" t="e">
        <f t="shared" si="218"/>
        <v>#N/A</v>
      </c>
      <c r="HC38" s="179" t="e">
        <f t="shared" si="219"/>
        <v>#N/A</v>
      </c>
      <c r="HD38" s="179" t="e">
        <f t="shared" si="220"/>
        <v>#N/A</v>
      </c>
      <c r="HE38" s="179" t="e">
        <f t="shared" si="221"/>
        <v>#N/A</v>
      </c>
      <c r="HF38" s="179" t="e">
        <f t="shared" si="222"/>
        <v>#N/A</v>
      </c>
      <c r="HG38" s="179" t="e">
        <f t="shared" si="223"/>
        <v>#N/A</v>
      </c>
      <c r="HH38" s="179" t="e">
        <f t="shared" si="224"/>
        <v>#N/A</v>
      </c>
      <c r="HI38" s="179" t="e">
        <f t="shared" si="225"/>
        <v>#N/A</v>
      </c>
      <c r="HJ38" s="179" t="e">
        <f t="shared" si="226"/>
        <v>#N/A</v>
      </c>
      <c r="HK38" s="179" t="e">
        <f t="shared" si="227"/>
        <v>#N/A</v>
      </c>
      <c r="HL38" s="179" t="e">
        <f t="shared" si="228"/>
        <v>#N/A</v>
      </c>
      <c r="HM38" s="179" t="e">
        <f t="shared" si="229"/>
        <v>#N/A</v>
      </c>
      <c r="HN38" s="179" t="e">
        <f t="shared" si="230"/>
        <v>#N/A</v>
      </c>
      <c r="HO38" s="179" t="e">
        <f t="shared" si="231"/>
        <v>#N/A</v>
      </c>
      <c r="HP38" s="179" t="e">
        <f t="shared" si="232"/>
        <v>#N/A</v>
      </c>
      <c r="HQ38" s="179" t="e">
        <f t="shared" si="233"/>
        <v>#N/A</v>
      </c>
      <c r="HR38" s="179" t="e">
        <f t="shared" si="234"/>
        <v>#N/A</v>
      </c>
      <c r="HS38" s="179" t="e">
        <f t="shared" si="235"/>
        <v>#N/A</v>
      </c>
    </row>
    <row r="39" spans="1:227" hidden="1" x14ac:dyDescent="0.25">
      <c r="A39" s="4">
        <v>36</v>
      </c>
      <c r="B39" s="118"/>
      <c r="C39" s="126"/>
      <c r="D39" s="131" t="str">
        <f t="shared" si="308"/>
        <v/>
      </c>
      <c r="E39" s="103"/>
      <c r="F39" s="131" t="str">
        <f t="shared" si="309"/>
        <v/>
      </c>
      <c r="G39" s="126"/>
      <c r="H39" s="119"/>
      <c r="I39" s="38" t="str">
        <f t="shared" si="0"/>
        <v/>
      </c>
      <c r="J39" s="38" t="str">
        <f t="shared" si="1"/>
        <v/>
      </c>
      <c r="K39" s="81" t="str">
        <f t="shared" si="12"/>
        <v/>
      </c>
      <c r="L39" s="24"/>
      <c r="M39" s="61"/>
      <c r="N39" s="82" t="str">
        <f>IF(AND(D39&gt;0,E39&gt;0,F39&gt;0,NOT(ISBLANK(L39))),(F39-D39)*VLOOKUP(L39,VLookups!$A$2:$B$8,2,FALSE),"")</f>
        <v/>
      </c>
      <c r="O39" s="83" t="str">
        <f t="shared" si="2"/>
        <v/>
      </c>
      <c r="P39" s="103"/>
      <c r="Q39" s="34" t="str">
        <f>IF(AND(P39&gt;0,E39&gt;0,N39&gt;0,NOT(ISBLANK(L39))),ABS(VLOOKUP($P$1,VLookups!$A$38:$B$39,2,FALSE)-_xlfn.NORM.DIST(P39,K39,N39,TRUE)),"")</f>
        <v/>
      </c>
      <c r="R39" s="102" t="str">
        <f>IF(AND($D39&gt;0,$E39&gt;0,$F39&gt;0,NOT(ISBLANK($L39))),_xlfn.NORM.INV(ABS(VLOOKUP($P$1,VLookups!$A$38:$B$39,2,FALSE)-R$3),$K39,$N39),"")</f>
        <v/>
      </c>
      <c r="S39" s="101" t="str">
        <f>IF(AND($D39&gt;0,$E39&gt;0,$F39&gt;0,NOT(ISBLANK($L39))),_xlfn.NORM.INV(ABS(VLOOKUP($P$1,VLookups!$A$38:$B$39,2,FALSE)-S$3),$K39,$N39),"")</f>
        <v/>
      </c>
      <c r="T39" s="102" t="str">
        <f>IF(AND($D39&gt;0,$E39&gt;0,$F39&gt;0,NOT(ISBLANK($L39))),_xlfn.NORM.INV(ABS(VLOOKUP($P$1,VLookups!$A$38:$B$39,2,FALSE)-T$3),$K39,$N39),"")</f>
        <v/>
      </c>
      <c r="U39" s="101" t="str">
        <f>IF(AND($D39&gt;0,$E39&gt;0,$F39&gt;0,NOT(ISBLANK($L39))),_xlfn.NORM.INV(ABS(VLOOKUP($P$1,VLookups!$A$38:$B$39,2,FALSE)-U$3),$K39,$N39),"")</f>
        <v/>
      </c>
      <c r="V39" s="102" t="str">
        <f>IF(AND($D39&gt;0,$E39&gt;0,$F39&gt;0,NOT(ISBLANK($L39))),_xlfn.NORM.INV(ABS(VLOOKUP($P$1,VLookups!$A$38:$B$39,2,FALSE)-V$3),$K39,$N39),"")</f>
        <v/>
      </c>
      <c r="W39" s="101" t="str">
        <f>IF(AND($D39&gt;0,$E39&gt;0,$F39&gt;0,NOT(ISBLANK($L39))),_xlfn.NORM.INV(ABS(VLOOKUP($P$1,VLookups!$A$38:$B$39,2,FALSE)-W$3),$K39,$N39),"")</f>
        <v/>
      </c>
      <c r="X39" s="5"/>
      <c r="Y39" s="178" t="str">
        <f t="shared" si="13"/>
        <v/>
      </c>
      <c r="Z39" s="52" t="str">
        <f t="shared" ref="Z39:AS39" si="319">IF(ISNONTEXT($Y39),AA39-$Y39,"")</f>
        <v/>
      </c>
      <c r="AA39" s="52" t="str">
        <f t="shared" si="319"/>
        <v/>
      </c>
      <c r="AB39" s="52" t="str">
        <f t="shared" si="319"/>
        <v/>
      </c>
      <c r="AC39" s="52" t="str">
        <f t="shared" si="319"/>
        <v/>
      </c>
      <c r="AD39" s="52" t="str">
        <f t="shared" si="319"/>
        <v/>
      </c>
      <c r="AE39" s="52" t="str">
        <f t="shared" si="319"/>
        <v/>
      </c>
      <c r="AF39" s="52" t="str">
        <f t="shared" si="319"/>
        <v/>
      </c>
      <c r="AG39" s="52" t="str">
        <f t="shared" si="319"/>
        <v/>
      </c>
      <c r="AH39" s="52" t="str">
        <f t="shared" si="319"/>
        <v/>
      </c>
      <c r="AI39" s="52" t="str">
        <f t="shared" si="319"/>
        <v/>
      </c>
      <c r="AJ39" s="52" t="str">
        <f t="shared" si="319"/>
        <v/>
      </c>
      <c r="AK39" s="52" t="str">
        <f t="shared" si="319"/>
        <v/>
      </c>
      <c r="AL39" s="52" t="str">
        <f t="shared" si="319"/>
        <v/>
      </c>
      <c r="AM39" s="52" t="str">
        <f t="shared" si="319"/>
        <v/>
      </c>
      <c r="AN39" s="52" t="str">
        <f t="shared" si="319"/>
        <v/>
      </c>
      <c r="AO39" s="52" t="str">
        <f t="shared" si="319"/>
        <v/>
      </c>
      <c r="AP39" s="52" t="str">
        <f t="shared" si="319"/>
        <v/>
      </c>
      <c r="AQ39" s="52" t="str">
        <f t="shared" si="319"/>
        <v/>
      </c>
      <c r="AR39" s="52" t="str">
        <f t="shared" si="319"/>
        <v/>
      </c>
      <c r="AS39" s="52" t="str">
        <f t="shared" si="319"/>
        <v/>
      </c>
      <c r="AT39" s="52" t="str">
        <f t="shared" si="15"/>
        <v/>
      </c>
      <c r="AU39" s="52" t="str">
        <f t="shared" ref="AU39:DF39" si="320">IF(ISNONTEXT($Y39),AT39+$Y39,"")</f>
        <v/>
      </c>
      <c r="AV39" s="52" t="str">
        <f t="shared" si="320"/>
        <v/>
      </c>
      <c r="AW39" s="52" t="str">
        <f t="shared" si="320"/>
        <v/>
      </c>
      <c r="AX39" s="52" t="str">
        <f t="shared" si="320"/>
        <v/>
      </c>
      <c r="AY39" s="52" t="str">
        <f t="shared" si="320"/>
        <v/>
      </c>
      <c r="AZ39" s="52" t="str">
        <f t="shared" si="320"/>
        <v/>
      </c>
      <c r="BA39" s="52" t="str">
        <f t="shared" si="320"/>
        <v/>
      </c>
      <c r="BB39" s="52" t="str">
        <f t="shared" si="320"/>
        <v/>
      </c>
      <c r="BC39" s="52" t="str">
        <f t="shared" si="320"/>
        <v/>
      </c>
      <c r="BD39" s="52" t="str">
        <f t="shared" si="320"/>
        <v/>
      </c>
      <c r="BE39" s="52" t="str">
        <f t="shared" si="320"/>
        <v/>
      </c>
      <c r="BF39" s="52" t="str">
        <f t="shared" si="320"/>
        <v/>
      </c>
      <c r="BG39" s="52" t="str">
        <f t="shared" si="320"/>
        <v/>
      </c>
      <c r="BH39" s="52" t="str">
        <f t="shared" si="320"/>
        <v/>
      </c>
      <c r="BI39" s="52" t="str">
        <f t="shared" si="320"/>
        <v/>
      </c>
      <c r="BJ39" s="52" t="str">
        <f t="shared" si="320"/>
        <v/>
      </c>
      <c r="BK39" s="52" t="str">
        <f t="shared" si="320"/>
        <v/>
      </c>
      <c r="BL39" s="52" t="str">
        <f t="shared" si="320"/>
        <v/>
      </c>
      <c r="BM39" s="52" t="str">
        <f t="shared" si="320"/>
        <v/>
      </c>
      <c r="BN39" s="52" t="str">
        <f t="shared" si="320"/>
        <v/>
      </c>
      <c r="BO39" s="52" t="str">
        <f t="shared" si="320"/>
        <v/>
      </c>
      <c r="BP39" s="52" t="str">
        <f t="shared" si="320"/>
        <v/>
      </c>
      <c r="BQ39" s="52" t="str">
        <f t="shared" si="320"/>
        <v/>
      </c>
      <c r="BR39" s="52" t="str">
        <f t="shared" si="320"/>
        <v/>
      </c>
      <c r="BS39" s="52" t="str">
        <f t="shared" si="320"/>
        <v/>
      </c>
      <c r="BT39" s="52" t="str">
        <f t="shared" si="320"/>
        <v/>
      </c>
      <c r="BU39" s="52" t="str">
        <f t="shared" si="320"/>
        <v/>
      </c>
      <c r="BV39" s="52" t="str">
        <f t="shared" si="320"/>
        <v/>
      </c>
      <c r="BW39" s="52" t="str">
        <f t="shared" si="320"/>
        <v/>
      </c>
      <c r="BX39" s="52" t="str">
        <f t="shared" si="320"/>
        <v/>
      </c>
      <c r="BY39" s="52" t="str">
        <f t="shared" si="320"/>
        <v/>
      </c>
      <c r="BZ39" s="52" t="str">
        <f t="shared" si="320"/>
        <v/>
      </c>
      <c r="CA39" s="52" t="str">
        <f t="shared" si="320"/>
        <v/>
      </c>
      <c r="CB39" s="52" t="str">
        <f t="shared" si="320"/>
        <v/>
      </c>
      <c r="CC39" s="52" t="str">
        <f t="shared" si="320"/>
        <v/>
      </c>
      <c r="CD39" s="52" t="str">
        <f t="shared" si="320"/>
        <v/>
      </c>
      <c r="CE39" s="52" t="str">
        <f t="shared" si="320"/>
        <v/>
      </c>
      <c r="CF39" s="52" t="str">
        <f t="shared" si="320"/>
        <v/>
      </c>
      <c r="CG39" s="52" t="str">
        <f t="shared" si="320"/>
        <v/>
      </c>
      <c r="CH39" s="52" t="str">
        <f t="shared" si="320"/>
        <v/>
      </c>
      <c r="CI39" s="52" t="str">
        <f t="shared" si="320"/>
        <v/>
      </c>
      <c r="CJ39" s="52" t="str">
        <f t="shared" si="320"/>
        <v/>
      </c>
      <c r="CK39" s="52" t="str">
        <f t="shared" si="320"/>
        <v/>
      </c>
      <c r="CL39" s="52" t="str">
        <f t="shared" si="320"/>
        <v/>
      </c>
      <c r="CM39" s="52" t="str">
        <f t="shared" si="320"/>
        <v/>
      </c>
      <c r="CN39" s="52" t="str">
        <f t="shared" si="320"/>
        <v/>
      </c>
      <c r="CO39" s="52" t="str">
        <f t="shared" si="320"/>
        <v/>
      </c>
      <c r="CP39" s="52" t="str">
        <f t="shared" si="320"/>
        <v/>
      </c>
      <c r="CQ39" s="52" t="str">
        <f t="shared" si="320"/>
        <v/>
      </c>
      <c r="CR39" s="52" t="str">
        <f t="shared" si="320"/>
        <v/>
      </c>
      <c r="CS39" s="52" t="str">
        <f t="shared" si="320"/>
        <v/>
      </c>
      <c r="CT39" s="52" t="str">
        <f t="shared" si="320"/>
        <v/>
      </c>
      <c r="CU39" s="52" t="str">
        <f t="shared" si="320"/>
        <v/>
      </c>
      <c r="CV39" s="52" t="str">
        <f t="shared" si="320"/>
        <v/>
      </c>
      <c r="CW39" s="52" t="str">
        <f t="shared" si="320"/>
        <v/>
      </c>
      <c r="CX39" s="52" t="str">
        <f t="shared" si="320"/>
        <v/>
      </c>
      <c r="CY39" s="52" t="str">
        <f t="shared" si="320"/>
        <v/>
      </c>
      <c r="CZ39" s="52" t="str">
        <f t="shared" si="320"/>
        <v/>
      </c>
      <c r="DA39" s="52" t="str">
        <f t="shared" si="320"/>
        <v/>
      </c>
      <c r="DB39" s="52" t="str">
        <f t="shared" si="320"/>
        <v/>
      </c>
      <c r="DC39" s="52" t="str">
        <f t="shared" si="320"/>
        <v/>
      </c>
      <c r="DD39" s="52" t="str">
        <f t="shared" si="320"/>
        <v/>
      </c>
      <c r="DE39" s="52" t="str">
        <f t="shared" si="320"/>
        <v/>
      </c>
      <c r="DF39" s="52" t="str">
        <f t="shared" si="320"/>
        <v/>
      </c>
      <c r="DG39" s="52" t="str">
        <f t="shared" ref="DG39:DV39" si="321">IF(ISNONTEXT($Y39),DF39+$Y39,"")</f>
        <v/>
      </c>
      <c r="DH39" s="52" t="str">
        <f t="shared" si="321"/>
        <v/>
      </c>
      <c r="DI39" s="52" t="str">
        <f t="shared" si="321"/>
        <v/>
      </c>
      <c r="DJ39" s="52" t="str">
        <f t="shared" si="321"/>
        <v/>
      </c>
      <c r="DK39" s="52" t="str">
        <f t="shared" si="321"/>
        <v/>
      </c>
      <c r="DL39" s="52" t="str">
        <f t="shared" si="321"/>
        <v/>
      </c>
      <c r="DM39" s="52" t="str">
        <f t="shared" si="321"/>
        <v/>
      </c>
      <c r="DN39" s="52" t="str">
        <f t="shared" si="321"/>
        <v/>
      </c>
      <c r="DO39" s="52" t="str">
        <f t="shared" si="321"/>
        <v/>
      </c>
      <c r="DP39" s="52" t="str">
        <f t="shared" si="321"/>
        <v/>
      </c>
      <c r="DQ39" s="52" t="str">
        <f t="shared" si="321"/>
        <v/>
      </c>
      <c r="DR39" s="52" t="str">
        <f t="shared" si="321"/>
        <v/>
      </c>
      <c r="DS39" s="52" t="str">
        <f t="shared" si="321"/>
        <v/>
      </c>
      <c r="DT39" s="52" t="str">
        <f t="shared" si="321"/>
        <v/>
      </c>
      <c r="DU39" s="52" t="str">
        <f t="shared" si="321"/>
        <v/>
      </c>
      <c r="DV39" s="52" t="str">
        <f t="shared" si="321"/>
        <v/>
      </c>
      <c r="DW39" s="179" t="e">
        <f t="shared" si="135"/>
        <v>#N/A</v>
      </c>
      <c r="DX39" s="179" t="e">
        <f t="shared" si="136"/>
        <v>#N/A</v>
      </c>
      <c r="DY39" s="179" t="e">
        <f t="shared" si="137"/>
        <v>#N/A</v>
      </c>
      <c r="DZ39" s="179" t="e">
        <f t="shared" si="138"/>
        <v>#N/A</v>
      </c>
      <c r="EA39" s="179" t="e">
        <f t="shared" si="139"/>
        <v>#N/A</v>
      </c>
      <c r="EB39" s="179" t="e">
        <f t="shared" si="140"/>
        <v>#N/A</v>
      </c>
      <c r="EC39" s="179" t="e">
        <f t="shared" si="141"/>
        <v>#N/A</v>
      </c>
      <c r="ED39" s="179" t="e">
        <f t="shared" si="142"/>
        <v>#N/A</v>
      </c>
      <c r="EE39" s="179" t="e">
        <f t="shared" si="143"/>
        <v>#N/A</v>
      </c>
      <c r="EF39" s="179" t="e">
        <f t="shared" si="144"/>
        <v>#N/A</v>
      </c>
      <c r="EG39" s="179" t="e">
        <f t="shared" si="145"/>
        <v>#N/A</v>
      </c>
      <c r="EH39" s="179" t="e">
        <f t="shared" si="146"/>
        <v>#N/A</v>
      </c>
      <c r="EI39" s="179" t="e">
        <f t="shared" si="147"/>
        <v>#N/A</v>
      </c>
      <c r="EJ39" s="179" t="e">
        <f t="shared" si="148"/>
        <v>#N/A</v>
      </c>
      <c r="EK39" s="179" t="e">
        <f t="shared" si="149"/>
        <v>#N/A</v>
      </c>
      <c r="EL39" s="179" t="e">
        <f t="shared" si="150"/>
        <v>#N/A</v>
      </c>
      <c r="EM39" s="179" t="e">
        <f t="shared" si="151"/>
        <v>#N/A</v>
      </c>
      <c r="EN39" s="179" t="e">
        <f t="shared" si="152"/>
        <v>#N/A</v>
      </c>
      <c r="EO39" s="179" t="e">
        <f t="shared" si="153"/>
        <v>#N/A</v>
      </c>
      <c r="EP39" s="179" t="e">
        <f t="shared" si="154"/>
        <v>#N/A</v>
      </c>
      <c r="EQ39" s="179" t="e">
        <f t="shared" si="155"/>
        <v>#N/A</v>
      </c>
      <c r="ER39" s="179" t="e">
        <f t="shared" si="156"/>
        <v>#N/A</v>
      </c>
      <c r="ES39" s="179" t="e">
        <f t="shared" si="157"/>
        <v>#N/A</v>
      </c>
      <c r="ET39" s="179" t="e">
        <f t="shared" si="158"/>
        <v>#N/A</v>
      </c>
      <c r="EU39" s="179" t="e">
        <f t="shared" si="159"/>
        <v>#N/A</v>
      </c>
      <c r="EV39" s="179" t="e">
        <f t="shared" si="160"/>
        <v>#N/A</v>
      </c>
      <c r="EW39" s="179" t="e">
        <f t="shared" si="161"/>
        <v>#N/A</v>
      </c>
      <c r="EX39" s="179" t="e">
        <f t="shared" si="162"/>
        <v>#N/A</v>
      </c>
      <c r="EY39" s="179" t="e">
        <f t="shared" si="163"/>
        <v>#N/A</v>
      </c>
      <c r="EZ39" s="179" t="e">
        <f t="shared" si="164"/>
        <v>#N/A</v>
      </c>
      <c r="FA39" s="179" t="e">
        <f t="shared" si="165"/>
        <v>#N/A</v>
      </c>
      <c r="FB39" s="179" t="e">
        <f t="shared" si="166"/>
        <v>#N/A</v>
      </c>
      <c r="FC39" s="179" t="e">
        <f t="shared" si="167"/>
        <v>#N/A</v>
      </c>
      <c r="FD39" s="179" t="e">
        <f t="shared" si="168"/>
        <v>#N/A</v>
      </c>
      <c r="FE39" s="179" t="e">
        <f t="shared" si="169"/>
        <v>#N/A</v>
      </c>
      <c r="FF39" s="179" t="e">
        <f t="shared" si="170"/>
        <v>#N/A</v>
      </c>
      <c r="FG39" s="179" t="e">
        <f t="shared" si="171"/>
        <v>#N/A</v>
      </c>
      <c r="FH39" s="179" t="e">
        <f t="shared" si="172"/>
        <v>#N/A</v>
      </c>
      <c r="FI39" s="179" t="e">
        <f t="shared" si="173"/>
        <v>#N/A</v>
      </c>
      <c r="FJ39" s="179" t="e">
        <f t="shared" si="174"/>
        <v>#N/A</v>
      </c>
      <c r="FK39" s="179" t="e">
        <f t="shared" si="175"/>
        <v>#N/A</v>
      </c>
      <c r="FL39" s="179" t="e">
        <f t="shared" si="176"/>
        <v>#N/A</v>
      </c>
      <c r="FM39" s="179" t="e">
        <f t="shared" si="177"/>
        <v>#N/A</v>
      </c>
      <c r="FN39" s="179" t="e">
        <f t="shared" si="178"/>
        <v>#N/A</v>
      </c>
      <c r="FO39" s="179" t="e">
        <f t="shared" si="179"/>
        <v>#N/A</v>
      </c>
      <c r="FP39" s="179" t="e">
        <f t="shared" si="180"/>
        <v>#N/A</v>
      </c>
      <c r="FQ39" s="179" t="e">
        <f t="shared" si="181"/>
        <v>#N/A</v>
      </c>
      <c r="FR39" s="179" t="e">
        <f t="shared" si="182"/>
        <v>#N/A</v>
      </c>
      <c r="FS39" s="179" t="e">
        <f t="shared" si="183"/>
        <v>#N/A</v>
      </c>
      <c r="FT39" s="179" t="e">
        <f t="shared" si="184"/>
        <v>#N/A</v>
      </c>
      <c r="FU39" s="179" t="e">
        <f t="shared" si="185"/>
        <v>#N/A</v>
      </c>
      <c r="FV39" s="179" t="e">
        <f t="shared" si="186"/>
        <v>#N/A</v>
      </c>
      <c r="FW39" s="179" t="e">
        <f t="shared" si="187"/>
        <v>#N/A</v>
      </c>
      <c r="FX39" s="179" t="e">
        <f t="shared" si="188"/>
        <v>#N/A</v>
      </c>
      <c r="FY39" s="179" t="e">
        <f t="shared" si="189"/>
        <v>#N/A</v>
      </c>
      <c r="FZ39" s="179" t="e">
        <f t="shared" si="190"/>
        <v>#N/A</v>
      </c>
      <c r="GA39" s="179" t="e">
        <f t="shared" si="191"/>
        <v>#N/A</v>
      </c>
      <c r="GB39" s="179" t="e">
        <f t="shared" si="192"/>
        <v>#N/A</v>
      </c>
      <c r="GC39" s="179" t="e">
        <f t="shared" si="193"/>
        <v>#N/A</v>
      </c>
      <c r="GD39" s="179" t="e">
        <f t="shared" si="194"/>
        <v>#N/A</v>
      </c>
      <c r="GE39" s="179" t="e">
        <f t="shared" si="195"/>
        <v>#N/A</v>
      </c>
      <c r="GF39" s="179" t="e">
        <f t="shared" si="196"/>
        <v>#N/A</v>
      </c>
      <c r="GG39" s="179" t="e">
        <f t="shared" si="197"/>
        <v>#N/A</v>
      </c>
      <c r="GH39" s="179" t="e">
        <f t="shared" si="198"/>
        <v>#N/A</v>
      </c>
      <c r="GI39" s="179" t="e">
        <f t="shared" si="199"/>
        <v>#N/A</v>
      </c>
      <c r="GJ39" s="179" t="e">
        <f t="shared" si="200"/>
        <v>#N/A</v>
      </c>
      <c r="GK39" s="179" t="e">
        <f t="shared" si="201"/>
        <v>#N/A</v>
      </c>
      <c r="GL39" s="179" t="e">
        <f t="shared" si="202"/>
        <v>#N/A</v>
      </c>
      <c r="GM39" s="179" t="e">
        <f t="shared" si="203"/>
        <v>#N/A</v>
      </c>
      <c r="GN39" s="179" t="e">
        <f t="shared" si="204"/>
        <v>#N/A</v>
      </c>
      <c r="GO39" s="179" t="e">
        <f t="shared" si="205"/>
        <v>#N/A</v>
      </c>
      <c r="GP39" s="179" t="e">
        <f t="shared" si="206"/>
        <v>#N/A</v>
      </c>
      <c r="GQ39" s="179" t="e">
        <f t="shared" si="207"/>
        <v>#N/A</v>
      </c>
      <c r="GR39" s="179" t="e">
        <f t="shared" si="208"/>
        <v>#N/A</v>
      </c>
      <c r="GS39" s="179" t="e">
        <f t="shared" si="209"/>
        <v>#N/A</v>
      </c>
      <c r="GT39" s="179" t="e">
        <f t="shared" si="210"/>
        <v>#N/A</v>
      </c>
      <c r="GU39" s="179" t="e">
        <f t="shared" si="211"/>
        <v>#N/A</v>
      </c>
      <c r="GV39" s="179" t="e">
        <f t="shared" si="212"/>
        <v>#N/A</v>
      </c>
      <c r="GW39" s="179" t="e">
        <f t="shared" si="213"/>
        <v>#N/A</v>
      </c>
      <c r="GX39" s="179" t="e">
        <f t="shared" si="214"/>
        <v>#N/A</v>
      </c>
      <c r="GY39" s="179" t="e">
        <f t="shared" si="215"/>
        <v>#N/A</v>
      </c>
      <c r="GZ39" s="179" t="e">
        <f t="shared" si="216"/>
        <v>#N/A</v>
      </c>
      <c r="HA39" s="179" t="e">
        <f t="shared" si="217"/>
        <v>#N/A</v>
      </c>
      <c r="HB39" s="179" t="e">
        <f t="shared" si="218"/>
        <v>#N/A</v>
      </c>
      <c r="HC39" s="179" t="e">
        <f t="shared" si="219"/>
        <v>#N/A</v>
      </c>
      <c r="HD39" s="179" t="e">
        <f t="shared" si="220"/>
        <v>#N/A</v>
      </c>
      <c r="HE39" s="179" t="e">
        <f t="shared" si="221"/>
        <v>#N/A</v>
      </c>
      <c r="HF39" s="179" t="e">
        <f t="shared" si="222"/>
        <v>#N/A</v>
      </c>
      <c r="HG39" s="179" t="e">
        <f t="shared" si="223"/>
        <v>#N/A</v>
      </c>
      <c r="HH39" s="179" t="e">
        <f t="shared" si="224"/>
        <v>#N/A</v>
      </c>
      <c r="HI39" s="179" t="e">
        <f t="shared" si="225"/>
        <v>#N/A</v>
      </c>
      <c r="HJ39" s="179" t="e">
        <f t="shared" si="226"/>
        <v>#N/A</v>
      </c>
      <c r="HK39" s="179" t="e">
        <f t="shared" si="227"/>
        <v>#N/A</v>
      </c>
      <c r="HL39" s="179" t="e">
        <f t="shared" si="228"/>
        <v>#N/A</v>
      </c>
      <c r="HM39" s="179" t="e">
        <f t="shared" si="229"/>
        <v>#N/A</v>
      </c>
      <c r="HN39" s="179" t="e">
        <f t="shared" si="230"/>
        <v>#N/A</v>
      </c>
      <c r="HO39" s="179" t="e">
        <f t="shared" si="231"/>
        <v>#N/A</v>
      </c>
      <c r="HP39" s="179" t="e">
        <f t="shared" si="232"/>
        <v>#N/A</v>
      </c>
      <c r="HQ39" s="179" t="e">
        <f t="shared" si="233"/>
        <v>#N/A</v>
      </c>
      <c r="HR39" s="179" t="e">
        <f t="shared" si="234"/>
        <v>#N/A</v>
      </c>
      <c r="HS39" s="179" t="e">
        <f t="shared" si="235"/>
        <v>#N/A</v>
      </c>
    </row>
    <row r="40" spans="1:227" hidden="1" x14ac:dyDescent="0.25">
      <c r="A40" s="4">
        <v>37</v>
      </c>
      <c r="B40" s="118"/>
      <c r="C40" s="126"/>
      <c r="D40" s="131" t="str">
        <f t="shared" si="308"/>
        <v/>
      </c>
      <c r="E40" s="103"/>
      <c r="F40" s="131" t="str">
        <f t="shared" si="309"/>
        <v/>
      </c>
      <c r="G40" s="126"/>
      <c r="H40" s="119"/>
      <c r="I40" s="38" t="str">
        <f t="shared" si="0"/>
        <v/>
      </c>
      <c r="J40" s="38" t="str">
        <f t="shared" si="1"/>
        <v/>
      </c>
      <c r="K40" s="81" t="str">
        <f t="shared" si="12"/>
        <v/>
      </c>
      <c r="L40" s="24"/>
      <c r="M40" s="61"/>
      <c r="N40" s="82" t="str">
        <f>IF(AND(D40&gt;0,E40&gt;0,F40&gt;0,NOT(ISBLANK(L40))),(F40-D40)*VLOOKUP(L40,VLookups!$A$2:$B$8,2,FALSE),"")</f>
        <v/>
      </c>
      <c r="O40" s="83" t="str">
        <f t="shared" si="2"/>
        <v/>
      </c>
      <c r="P40" s="103"/>
      <c r="Q40" s="34" t="str">
        <f>IF(AND(P40&gt;0,E40&gt;0,N40&gt;0,NOT(ISBLANK(L40))),ABS(VLOOKUP($P$1,VLookups!$A$38:$B$39,2,FALSE)-_xlfn.NORM.DIST(P40,K40,N40,TRUE)),"")</f>
        <v/>
      </c>
      <c r="R40" s="102" t="str">
        <f>IF(AND($D40&gt;0,$E40&gt;0,$F40&gt;0,NOT(ISBLANK($L40))),_xlfn.NORM.INV(ABS(VLOOKUP($P$1,VLookups!$A$38:$B$39,2,FALSE)-R$3),$K40,$N40),"")</f>
        <v/>
      </c>
      <c r="S40" s="101" t="str">
        <f>IF(AND($D40&gt;0,$E40&gt;0,$F40&gt;0,NOT(ISBLANK($L40))),_xlfn.NORM.INV(ABS(VLOOKUP($P$1,VLookups!$A$38:$B$39,2,FALSE)-S$3),$K40,$N40),"")</f>
        <v/>
      </c>
      <c r="T40" s="102" t="str">
        <f>IF(AND($D40&gt;0,$E40&gt;0,$F40&gt;0,NOT(ISBLANK($L40))),_xlfn.NORM.INV(ABS(VLOOKUP($P$1,VLookups!$A$38:$B$39,2,FALSE)-T$3),$K40,$N40),"")</f>
        <v/>
      </c>
      <c r="U40" s="101" t="str">
        <f>IF(AND($D40&gt;0,$E40&gt;0,$F40&gt;0,NOT(ISBLANK($L40))),_xlfn.NORM.INV(ABS(VLOOKUP($P$1,VLookups!$A$38:$B$39,2,FALSE)-U$3),$K40,$N40),"")</f>
        <v/>
      </c>
      <c r="V40" s="102" t="str">
        <f>IF(AND($D40&gt;0,$E40&gt;0,$F40&gt;0,NOT(ISBLANK($L40))),_xlfn.NORM.INV(ABS(VLOOKUP($P$1,VLookups!$A$38:$B$39,2,FALSE)-V$3),$K40,$N40),"")</f>
        <v/>
      </c>
      <c r="W40" s="101" t="str">
        <f>IF(AND($D40&gt;0,$E40&gt;0,$F40&gt;0,NOT(ISBLANK($L40))),_xlfn.NORM.INV(ABS(VLOOKUP($P$1,VLookups!$A$38:$B$39,2,FALSE)-W$3),$K40,$N40),"")</f>
        <v/>
      </c>
      <c r="X40" s="5"/>
      <c r="Y40" s="178" t="str">
        <f t="shared" si="13"/>
        <v/>
      </c>
      <c r="Z40" s="52" t="str">
        <f t="shared" ref="Z40:AS40" si="322">IF(ISNONTEXT($Y40),AA40-$Y40,"")</f>
        <v/>
      </c>
      <c r="AA40" s="52" t="str">
        <f t="shared" si="322"/>
        <v/>
      </c>
      <c r="AB40" s="52" t="str">
        <f t="shared" si="322"/>
        <v/>
      </c>
      <c r="AC40" s="52" t="str">
        <f t="shared" si="322"/>
        <v/>
      </c>
      <c r="AD40" s="52" t="str">
        <f t="shared" si="322"/>
        <v/>
      </c>
      <c r="AE40" s="52" t="str">
        <f t="shared" si="322"/>
        <v/>
      </c>
      <c r="AF40" s="52" t="str">
        <f t="shared" si="322"/>
        <v/>
      </c>
      <c r="AG40" s="52" t="str">
        <f t="shared" si="322"/>
        <v/>
      </c>
      <c r="AH40" s="52" t="str">
        <f t="shared" si="322"/>
        <v/>
      </c>
      <c r="AI40" s="52" t="str">
        <f t="shared" si="322"/>
        <v/>
      </c>
      <c r="AJ40" s="52" t="str">
        <f t="shared" si="322"/>
        <v/>
      </c>
      <c r="AK40" s="52" t="str">
        <f t="shared" si="322"/>
        <v/>
      </c>
      <c r="AL40" s="52" t="str">
        <f t="shared" si="322"/>
        <v/>
      </c>
      <c r="AM40" s="52" t="str">
        <f t="shared" si="322"/>
        <v/>
      </c>
      <c r="AN40" s="52" t="str">
        <f t="shared" si="322"/>
        <v/>
      </c>
      <c r="AO40" s="52" t="str">
        <f t="shared" si="322"/>
        <v/>
      </c>
      <c r="AP40" s="52" t="str">
        <f t="shared" si="322"/>
        <v/>
      </c>
      <c r="AQ40" s="52" t="str">
        <f t="shared" si="322"/>
        <v/>
      </c>
      <c r="AR40" s="52" t="str">
        <f t="shared" si="322"/>
        <v/>
      </c>
      <c r="AS40" s="52" t="str">
        <f t="shared" si="322"/>
        <v/>
      </c>
      <c r="AT40" s="52" t="str">
        <f t="shared" si="15"/>
        <v/>
      </c>
      <c r="AU40" s="52" t="str">
        <f t="shared" ref="AU40:DF40" si="323">IF(ISNONTEXT($Y40),AT40+$Y40,"")</f>
        <v/>
      </c>
      <c r="AV40" s="52" t="str">
        <f t="shared" si="323"/>
        <v/>
      </c>
      <c r="AW40" s="52" t="str">
        <f t="shared" si="323"/>
        <v/>
      </c>
      <c r="AX40" s="52" t="str">
        <f t="shared" si="323"/>
        <v/>
      </c>
      <c r="AY40" s="52" t="str">
        <f t="shared" si="323"/>
        <v/>
      </c>
      <c r="AZ40" s="52" t="str">
        <f t="shared" si="323"/>
        <v/>
      </c>
      <c r="BA40" s="52" t="str">
        <f t="shared" si="323"/>
        <v/>
      </c>
      <c r="BB40" s="52" t="str">
        <f t="shared" si="323"/>
        <v/>
      </c>
      <c r="BC40" s="52" t="str">
        <f t="shared" si="323"/>
        <v/>
      </c>
      <c r="BD40" s="52" t="str">
        <f t="shared" si="323"/>
        <v/>
      </c>
      <c r="BE40" s="52" t="str">
        <f t="shared" si="323"/>
        <v/>
      </c>
      <c r="BF40" s="52" t="str">
        <f t="shared" si="323"/>
        <v/>
      </c>
      <c r="BG40" s="52" t="str">
        <f t="shared" si="323"/>
        <v/>
      </c>
      <c r="BH40" s="52" t="str">
        <f t="shared" si="323"/>
        <v/>
      </c>
      <c r="BI40" s="52" t="str">
        <f t="shared" si="323"/>
        <v/>
      </c>
      <c r="BJ40" s="52" t="str">
        <f t="shared" si="323"/>
        <v/>
      </c>
      <c r="BK40" s="52" t="str">
        <f t="shared" si="323"/>
        <v/>
      </c>
      <c r="BL40" s="52" t="str">
        <f t="shared" si="323"/>
        <v/>
      </c>
      <c r="BM40" s="52" t="str">
        <f t="shared" si="323"/>
        <v/>
      </c>
      <c r="BN40" s="52" t="str">
        <f t="shared" si="323"/>
        <v/>
      </c>
      <c r="BO40" s="52" t="str">
        <f t="shared" si="323"/>
        <v/>
      </c>
      <c r="BP40" s="52" t="str">
        <f t="shared" si="323"/>
        <v/>
      </c>
      <c r="BQ40" s="52" t="str">
        <f t="shared" si="323"/>
        <v/>
      </c>
      <c r="BR40" s="52" t="str">
        <f t="shared" si="323"/>
        <v/>
      </c>
      <c r="BS40" s="52" t="str">
        <f t="shared" si="323"/>
        <v/>
      </c>
      <c r="BT40" s="52" t="str">
        <f t="shared" si="323"/>
        <v/>
      </c>
      <c r="BU40" s="52" t="str">
        <f t="shared" si="323"/>
        <v/>
      </c>
      <c r="BV40" s="52" t="str">
        <f t="shared" si="323"/>
        <v/>
      </c>
      <c r="BW40" s="52" t="str">
        <f t="shared" si="323"/>
        <v/>
      </c>
      <c r="BX40" s="52" t="str">
        <f t="shared" si="323"/>
        <v/>
      </c>
      <c r="BY40" s="52" t="str">
        <f t="shared" si="323"/>
        <v/>
      </c>
      <c r="BZ40" s="52" t="str">
        <f t="shared" si="323"/>
        <v/>
      </c>
      <c r="CA40" s="52" t="str">
        <f t="shared" si="323"/>
        <v/>
      </c>
      <c r="CB40" s="52" t="str">
        <f t="shared" si="323"/>
        <v/>
      </c>
      <c r="CC40" s="52" t="str">
        <f t="shared" si="323"/>
        <v/>
      </c>
      <c r="CD40" s="52" t="str">
        <f t="shared" si="323"/>
        <v/>
      </c>
      <c r="CE40" s="52" t="str">
        <f t="shared" si="323"/>
        <v/>
      </c>
      <c r="CF40" s="52" t="str">
        <f t="shared" si="323"/>
        <v/>
      </c>
      <c r="CG40" s="52" t="str">
        <f t="shared" si="323"/>
        <v/>
      </c>
      <c r="CH40" s="52" t="str">
        <f t="shared" si="323"/>
        <v/>
      </c>
      <c r="CI40" s="52" t="str">
        <f t="shared" si="323"/>
        <v/>
      </c>
      <c r="CJ40" s="52" t="str">
        <f t="shared" si="323"/>
        <v/>
      </c>
      <c r="CK40" s="52" t="str">
        <f t="shared" si="323"/>
        <v/>
      </c>
      <c r="CL40" s="52" t="str">
        <f t="shared" si="323"/>
        <v/>
      </c>
      <c r="CM40" s="52" t="str">
        <f t="shared" si="323"/>
        <v/>
      </c>
      <c r="CN40" s="52" t="str">
        <f t="shared" si="323"/>
        <v/>
      </c>
      <c r="CO40" s="52" t="str">
        <f t="shared" si="323"/>
        <v/>
      </c>
      <c r="CP40" s="52" t="str">
        <f t="shared" si="323"/>
        <v/>
      </c>
      <c r="CQ40" s="52" t="str">
        <f t="shared" si="323"/>
        <v/>
      </c>
      <c r="CR40" s="52" t="str">
        <f t="shared" si="323"/>
        <v/>
      </c>
      <c r="CS40" s="52" t="str">
        <f t="shared" si="323"/>
        <v/>
      </c>
      <c r="CT40" s="52" t="str">
        <f t="shared" si="323"/>
        <v/>
      </c>
      <c r="CU40" s="52" t="str">
        <f t="shared" si="323"/>
        <v/>
      </c>
      <c r="CV40" s="52" t="str">
        <f t="shared" si="323"/>
        <v/>
      </c>
      <c r="CW40" s="52" t="str">
        <f t="shared" si="323"/>
        <v/>
      </c>
      <c r="CX40" s="52" t="str">
        <f t="shared" si="323"/>
        <v/>
      </c>
      <c r="CY40" s="52" t="str">
        <f t="shared" si="323"/>
        <v/>
      </c>
      <c r="CZ40" s="52" t="str">
        <f t="shared" si="323"/>
        <v/>
      </c>
      <c r="DA40" s="52" t="str">
        <f t="shared" si="323"/>
        <v/>
      </c>
      <c r="DB40" s="52" t="str">
        <f t="shared" si="323"/>
        <v/>
      </c>
      <c r="DC40" s="52" t="str">
        <f t="shared" si="323"/>
        <v/>
      </c>
      <c r="DD40" s="52" t="str">
        <f t="shared" si="323"/>
        <v/>
      </c>
      <c r="DE40" s="52" t="str">
        <f t="shared" si="323"/>
        <v/>
      </c>
      <c r="DF40" s="52" t="str">
        <f t="shared" si="323"/>
        <v/>
      </c>
      <c r="DG40" s="52" t="str">
        <f t="shared" ref="DG40:DV40" si="324">IF(ISNONTEXT($Y40),DF40+$Y40,"")</f>
        <v/>
      </c>
      <c r="DH40" s="52" t="str">
        <f t="shared" si="324"/>
        <v/>
      </c>
      <c r="DI40" s="52" t="str">
        <f t="shared" si="324"/>
        <v/>
      </c>
      <c r="DJ40" s="52" t="str">
        <f t="shared" si="324"/>
        <v/>
      </c>
      <c r="DK40" s="52" t="str">
        <f t="shared" si="324"/>
        <v/>
      </c>
      <c r="DL40" s="52" t="str">
        <f t="shared" si="324"/>
        <v/>
      </c>
      <c r="DM40" s="52" t="str">
        <f t="shared" si="324"/>
        <v/>
      </c>
      <c r="DN40" s="52" t="str">
        <f t="shared" si="324"/>
        <v/>
      </c>
      <c r="DO40" s="52" t="str">
        <f t="shared" si="324"/>
        <v/>
      </c>
      <c r="DP40" s="52" t="str">
        <f t="shared" si="324"/>
        <v/>
      </c>
      <c r="DQ40" s="52" t="str">
        <f t="shared" si="324"/>
        <v/>
      </c>
      <c r="DR40" s="52" t="str">
        <f t="shared" si="324"/>
        <v/>
      </c>
      <c r="DS40" s="52" t="str">
        <f t="shared" si="324"/>
        <v/>
      </c>
      <c r="DT40" s="52" t="str">
        <f t="shared" si="324"/>
        <v/>
      </c>
      <c r="DU40" s="52" t="str">
        <f t="shared" si="324"/>
        <v/>
      </c>
      <c r="DV40" s="52" t="str">
        <f t="shared" si="324"/>
        <v/>
      </c>
      <c r="DW40" s="179" t="e">
        <f t="shared" si="135"/>
        <v>#N/A</v>
      </c>
      <c r="DX40" s="179" t="e">
        <f t="shared" si="136"/>
        <v>#N/A</v>
      </c>
      <c r="DY40" s="179" t="e">
        <f t="shared" si="137"/>
        <v>#N/A</v>
      </c>
      <c r="DZ40" s="179" t="e">
        <f t="shared" si="138"/>
        <v>#N/A</v>
      </c>
      <c r="EA40" s="179" t="e">
        <f t="shared" si="139"/>
        <v>#N/A</v>
      </c>
      <c r="EB40" s="179" t="e">
        <f t="shared" si="140"/>
        <v>#N/A</v>
      </c>
      <c r="EC40" s="179" t="e">
        <f t="shared" si="141"/>
        <v>#N/A</v>
      </c>
      <c r="ED40" s="179" t="e">
        <f t="shared" si="142"/>
        <v>#N/A</v>
      </c>
      <c r="EE40" s="179" t="e">
        <f t="shared" si="143"/>
        <v>#N/A</v>
      </c>
      <c r="EF40" s="179" t="e">
        <f t="shared" si="144"/>
        <v>#N/A</v>
      </c>
      <c r="EG40" s="179" t="e">
        <f t="shared" si="145"/>
        <v>#N/A</v>
      </c>
      <c r="EH40" s="179" t="e">
        <f t="shared" si="146"/>
        <v>#N/A</v>
      </c>
      <c r="EI40" s="179" t="e">
        <f t="shared" si="147"/>
        <v>#N/A</v>
      </c>
      <c r="EJ40" s="179" t="e">
        <f t="shared" si="148"/>
        <v>#N/A</v>
      </c>
      <c r="EK40" s="179" t="e">
        <f t="shared" si="149"/>
        <v>#N/A</v>
      </c>
      <c r="EL40" s="179" t="e">
        <f t="shared" si="150"/>
        <v>#N/A</v>
      </c>
      <c r="EM40" s="179" t="e">
        <f t="shared" si="151"/>
        <v>#N/A</v>
      </c>
      <c r="EN40" s="179" t="e">
        <f t="shared" si="152"/>
        <v>#N/A</v>
      </c>
      <c r="EO40" s="179" t="e">
        <f t="shared" si="153"/>
        <v>#N/A</v>
      </c>
      <c r="EP40" s="179" t="e">
        <f t="shared" si="154"/>
        <v>#N/A</v>
      </c>
      <c r="EQ40" s="179" t="e">
        <f t="shared" si="155"/>
        <v>#N/A</v>
      </c>
      <c r="ER40" s="179" t="e">
        <f t="shared" si="156"/>
        <v>#N/A</v>
      </c>
      <c r="ES40" s="179" t="e">
        <f t="shared" si="157"/>
        <v>#N/A</v>
      </c>
      <c r="ET40" s="179" t="e">
        <f t="shared" si="158"/>
        <v>#N/A</v>
      </c>
      <c r="EU40" s="179" t="e">
        <f t="shared" si="159"/>
        <v>#N/A</v>
      </c>
      <c r="EV40" s="179" t="e">
        <f t="shared" si="160"/>
        <v>#N/A</v>
      </c>
      <c r="EW40" s="179" t="e">
        <f t="shared" si="161"/>
        <v>#N/A</v>
      </c>
      <c r="EX40" s="179" t="e">
        <f t="shared" si="162"/>
        <v>#N/A</v>
      </c>
      <c r="EY40" s="179" t="e">
        <f t="shared" si="163"/>
        <v>#N/A</v>
      </c>
      <c r="EZ40" s="179" t="e">
        <f t="shared" si="164"/>
        <v>#N/A</v>
      </c>
      <c r="FA40" s="179" t="e">
        <f t="shared" si="165"/>
        <v>#N/A</v>
      </c>
      <c r="FB40" s="179" t="e">
        <f t="shared" si="166"/>
        <v>#N/A</v>
      </c>
      <c r="FC40" s="179" t="e">
        <f t="shared" si="167"/>
        <v>#N/A</v>
      </c>
      <c r="FD40" s="179" t="e">
        <f t="shared" si="168"/>
        <v>#N/A</v>
      </c>
      <c r="FE40" s="179" t="e">
        <f t="shared" si="169"/>
        <v>#N/A</v>
      </c>
      <c r="FF40" s="179" t="e">
        <f t="shared" si="170"/>
        <v>#N/A</v>
      </c>
      <c r="FG40" s="179" t="e">
        <f t="shared" si="171"/>
        <v>#N/A</v>
      </c>
      <c r="FH40" s="179" t="e">
        <f t="shared" si="172"/>
        <v>#N/A</v>
      </c>
      <c r="FI40" s="179" t="e">
        <f t="shared" si="173"/>
        <v>#N/A</v>
      </c>
      <c r="FJ40" s="179" t="e">
        <f t="shared" si="174"/>
        <v>#N/A</v>
      </c>
      <c r="FK40" s="179" t="e">
        <f t="shared" si="175"/>
        <v>#N/A</v>
      </c>
      <c r="FL40" s="179" t="e">
        <f t="shared" si="176"/>
        <v>#N/A</v>
      </c>
      <c r="FM40" s="179" t="e">
        <f t="shared" si="177"/>
        <v>#N/A</v>
      </c>
      <c r="FN40" s="179" t="e">
        <f t="shared" si="178"/>
        <v>#N/A</v>
      </c>
      <c r="FO40" s="179" t="e">
        <f t="shared" si="179"/>
        <v>#N/A</v>
      </c>
      <c r="FP40" s="179" t="e">
        <f t="shared" si="180"/>
        <v>#N/A</v>
      </c>
      <c r="FQ40" s="179" t="e">
        <f t="shared" si="181"/>
        <v>#N/A</v>
      </c>
      <c r="FR40" s="179" t="e">
        <f t="shared" si="182"/>
        <v>#N/A</v>
      </c>
      <c r="FS40" s="179" t="e">
        <f t="shared" si="183"/>
        <v>#N/A</v>
      </c>
      <c r="FT40" s="179" t="e">
        <f t="shared" si="184"/>
        <v>#N/A</v>
      </c>
      <c r="FU40" s="179" t="e">
        <f t="shared" si="185"/>
        <v>#N/A</v>
      </c>
      <c r="FV40" s="179" t="e">
        <f t="shared" si="186"/>
        <v>#N/A</v>
      </c>
      <c r="FW40" s="179" t="e">
        <f t="shared" si="187"/>
        <v>#N/A</v>
      </c>
      <c r="FX40" s="179" t="e">
        <f t="shared" si="188"/>
        <v>#N/A</v>
      </c>
      <c r="FY40" s="179" t="e">
        <f t="shared" si="189"/>
        <v>#N/A</v>
      </c>
      <c r="FZ40" s="179" t="e">
        <f t="shared" si="190"/>
        <v>#N/A</v>
      </c>
      <c r="GA40" s="179" t="e">
        <f t="shared" si="191"/>
        <v>#N/A</v>
      </c>
      <c r="GB40" s="179" t="e">
        <f t="shared" si="192"/>
        <v>#N/A</v>
      </c>
      <c r="GC40" s="179" t="e">
        <f t="shared" si="193"/>
        <v>#N/A</v>
      </c>
      <c r="GD40" s="179" t="e">
        <f t="shared" si="194"/>
        <v>#N/A</v>
      </c>
      <c r="GE40" s="179" t="e">
        <f t="shared" si="195"/>
        <v>#N/A</v>
      </c>
      <c r="GF40" s="179" t="e">
        <f t="shared" si="196"/>
        <v>#N/A</v>
      </c>
      <c r="GG40" s="179" t="e">
        <f t="shared" si="197"/>
        <v>#N/A</v>
      </c>
      <c r="GH40" s="179" t="e">
        <f t="shared" si="198"/>
        <v>#N/A</v>
      </c>
      <c r="GI40" s="179" t="e">
        <f t="shared" si="199"/>
        <v>#N/A</v>
      </c>
      <c r="GJ40" s="179" t="e">
        <f t="shared" si="200"/>
        <v>#N/A</v>
      </c>
      <c r="GK40" s="179" t="e">
        <f t="shared" si="201"/>
        <v>#N/A</v>
      </c>
      <c r="GL40" s="179" t="e">
        <f t="shared" si="202"/>
        <v>#N/A</v>
      </c>
      <c r="GM40" s="179" t="e">
        <f t="shared" si="203"/>
        <v>#N/A</v>
      </c>
      <c r="GN40" s="179" t="e">
        <f t="shared" si="204"/>
        <v>#N/A</v>
      </c>
      <c r="GO40" s="179" t="e">
        <f t="shared" si="205"/>
        <v>#N/A</v>
      </c>
      <c r="GP40" s="179" t="e">
        <f t="shared" si="206"/>
        <v>#N/A</v>
      </c>
      <c r="GQ40" s="179" t="e">
        <f t="shared" si="207"/>
        <v>#N/A</v>
      </c>
      <c r="GR40" s="179" t="e">
        <f t="shared" si="208"/>
        <v>#N/A</v>
      </c>
      <c r="GS40" s="179" t="e">
        <f t="shared" si="209"/>
        <v>#N/A</v>
      </c>
      <c r="GT40" s="179" t="e">
        <f t="shared" si="210"/>
        <v>#N/A</v>
      </c>
      <c r="GU40" s="179" t="e">
        <f t="shared" si="211"/>
        <v>#N/A</v>
      </c>
      <c r="GV40" s="179" t="e">
        <f t="shared" si="212"/>
        <v>#N/A</v>
      </c>
      <c r="GW40" s="179" t="e">
        <f t="shared" si="213"/>
        <v>#N/A</v>
      </c>
      <c r="GX40" s="179" t="e">
        <f t="shared" si="214"/>
        <v>#N/A</v>
      </c>
      <c r="GY40" s="179" t="e">
        <f t="shared" si="215"/>
        <v>#N/A</v>
      </c>
      <c r="GZ40" s="179" t="e">
        <f t="shared" si="216"/>
        <v>#N/A</v>
      </c>
      <c r="HA40" s="179" t="e">
        <f t="shared" si="217"/>
        <v>#N/A</v>
      </c>
      <c r="HB40" s="179" t="e">
        <f t="shared" si="218"/>
        <v>#N/A</v>
      </c>
      <c r="HC40" s="179" t="e">
        <f t="shared" si="219"/>
        <v>#N/A</v>
      </c>
      <c r="HD40" s="179" t="e">
        <f t="shared" si="220"/>
        <v>#N/A</v>
      </c>
      <c r="HE40" s="179" t="e">
        <f t="shared" si="221"/>
        <v>#N/A</v>
      </c>
      <c r="HF40" s="179" t="e">
        <f t="shared" si="222"/>
        <v>#N/A</v>
      </c>
      <c r="HG40" s="179" t="e">
        <f t="shared" si="223"/>
        <v>#N/A</v>
      </c>
      <c r="HH40" s="179" t="e">
        <f t="shared" si="224"/>
        <v>#N/A</v>
      </c>
      <c r="HI40" s="179" t="e">
        <f t="shared" si="225"/>
        <v>#N/A</v>
      </c>
      <c r="HJ40" s="179" t="e">
        <f t="shared" si="226"/>
        <v>#N/A</v>
      </c>
      <c r="HK40" s="179" t="e">
        <f t="shared" si="227"/>
        <v>#N/A</v>
      </c>
      <c r="HL40" s="179" t="e">
        <f t="shared" si="228"/>
        <v>#N/A</v>
      </c>
      <c r="HM40" s="179" t="e">
        <f t="shared" si="229"/>
        <v>#N/A</v>
      </c>
      <c r="HN40" s="179" t="e">
        <f t="shared" si="230"/>
        <v>#N/A</v>
      </c>
      <c r="HO40" s="179" t="e">
        <f t="shared" si="231"/>
        <v>#N/A</v>
      </c>
      <c r="HP40" s="179" t="e">
        <f t="shared" si="232"/>
        <v>#N/A</v>
      </c>
      <c r="HQ40" s="179" t="e">
        <f t="shared" si="233"/>
        <v>#N/A</v>
      </c>
      <c r="HR40" s="179" t="e">
        <f t="shared" si="234"/>
        <v>#N/A</v>
      </c>
      <c r="HS40" s="179" t="e">
        <f t="shared" si="235"/>
        <v>#N/A</v>
      </c>
    </row>
    <row r="41" spans="1:227" hidden="1" x14ac:dyDescent="0.25">
      <c r="A41" s="4">
        <v>38</v>
      </c>
      <c r="B41" s="118"/>
      <c r="C41" s="126"/>
      <c r="D41" s="131" t="str">
        <f t="shared" si="308"/>
        <v/>
      </c>
      <c r="E41" s="103"/>
      <c r="F41" s="131" t="str">
        <f t="shared" si="309"/>
        <v/>
      </c>
      <c r="G41" s="126"/>
      <c r="H41" s="119"/>
      <c r="I41" s="38" t="str">
        <f t="shared" si="0"/>
        <v/>
      </c>
      <c r="J41" s="38" t="str">
        <f t="shared" si="1"/>
        <v/>
      </c>
      <c r="K41" s="81" t="str">
        <f t="shared" si="12"/>
        <v/>
      </c>
      <c r="L41" s="24"/>
      <c r="M41" s="61"/>
      <c r="N41" s="82" t="str">
        <f>IF(AND(D41&gt;0,E41&gt;0,F41&gt;0,NOT(ISBLANK(L41))),(F41-D41)*VLOOKUP(L41,VLookups!$A$2:$B$8,2,FALSE),"")</f>
        <v/>
      </c>
      <c r="O41" s="83" t="str">
        <f t="shared" si="2"/>
        <v/>
      </c>
      <c r="P41" s="103"/>
      <c r="Q41" s="34" t="str">
        <f>IF(AND(P41&gt;0,E41&gt;0,N41&gt;0,NOT(ISBLANK(L41))),ABS(VLOOKUP($P$1,VLookups!$A$38:$B$39,2,FALSE)-_xlfn.NORM.DIST(P41,K41,N41,TRUE)),"")</f>
        <v/>
      </c>
      <c r="R41" s="102" t="str">
        <f>IF(AND($D41&gt;0,$E41&gt;0,$F41&gt;0,NOT(ISBLANK($L41))),_xlfn.NORM.INV(ABS(VLOOKUP($P$1,VLookups!$A$38:$B$39,2,FALSE)-R$3),$K41,$N41),"")</f>
        <v/>
      </c>
      <c r="S41" s="101" t="str">
        <f>IF(AND($D41&gt;0,$E41&gt;0,$F41&gt;0,NOT(ISBLANK($L41))),_xlfn.NORM.INV(ABS(VLOOKUP($P$1,VLookups!$A$38:$B$39,2,FALSE)-S$3),$K41,$N41),"")</f>
        <v/>
      </c>
      <c r="T41" s="102" t="str">
        <f>IF(AND($D41&gt;0,$E41&gt;0,$F41&gt;0,NOT(ISBLANK($L41))),_xlfn.NORM.INV(ABS(VLOOKUP($P$1,VLookups!$A$38:$B$39,2,FALSE)-T$3),$K41,$N41),"")</f>
        <v/>
      </c>
      <c r="U41" s="101" t="str">
        <f>IF(AND($D41&gt;0,$E41&gt;0,$F41&gt;0,NOT(ISBLANK($L41))),_xlfn.NORM.INV(ABS(VLOOKUP($P$1,VLookups!$A$38:$B$39,2,FALSE)-U$3),$K41,$N41),"")</f>
        <v/>
      </c>
      <c r="V41" s="102" t="str">
        <f>IF(AND($D41&gt;0,$E41&gt;0,$F41&gt;0,NOT(ISBLANK($L41))),_xlfn.NORM.INV(ABS(VLOOKUP($P$1,VLookups!$A$38:$B$39,2,FALSE)-V$3),$K41,$N41),"")</f>
        <v/>
      </c>
      <c r="W41" s="101" t="str">
        <f>IF(AND($D41&gt;0,$E41&gt;0,$F41&gt;0,NOT(ISBLANK($L41))),_xlfn.NORM.INV(ABS(VLOOKUP($P$1,VLookups!$A$38:$B$39,2,FALSE)-W$3),$K41,$N41),"")</f>
        <v/>
      </c>
      <c r="X41" s="5"/>
      <c r="Y41" s="178" t="str">
        <f t="shared" si="13"/>
        <v/>
      </c>
      <c r="Z41" s="52" t="str">
        <f t="shared" ref="Z41:AS41" si="325">IF(ISNONTEXT($Y41),AA41-$Y41,"")</f>
        <v/>
      </c>
      <c r="AA41" s="52" t="str">
        <f t="shared" si="325"/>
        <v/>
      </c>
      <c r="AB41" s="52" t="str">
        <f t="shared" si="325"/>
        <v/>
      </c>
      <c r="AC41" s="52" t="str">
        <f t="shared" si="325"/>
        <v/>
      </c>
      <c r="AD41" s="52" t="str">
        <f t="shared" si="325"/>
        <v/>
      </c>
      <c r="AE41" s="52" t="str">
        <f t="shared" si="325"/>
        <v/>
      </c>
      <c r="AF41" s="52" t="str">
        <f t="shared" si="325"/>
        <v/>
      </c>
      <c r="AG41" s="52" t="str">
        <f t="shared" si="325"/>
        <v/>
      </c>
      <c r="AH41" s="52" t="str">
        <f t="shared" si="325"/>
        <v/>
      </c>
      <c r="AI41" s="52" t="str">
        <f t="shared" si="325"/>
        <v/>
      </c>
      <c r="AJ41" s="52" t="str">
        <f t="shared" si="325"/>
        <v/>
      </c>
      <c r="AK41" s="52" t="str">
        <f t="shared" si="325"/>
        <v/>
      </c>
      <c r="AL41" s="52" t="str">
        <f t="shared" si="325"/>
        <v/>
      </c>
      <c r="AM41" s="52" t="str">
        <f t="shared" si="325"/>
        <v/>
      </c>
      <c r="AN41" s="52" t="str">
        <f t="shared" si="325"/>
        <v/>
      </c>
      <c r="AO41" s="52" t="str">
        <f t="shared" si="325"/>
        <v/>
      </c>
      <c r="AP41" s="52" t="str">
        <f t="shared" si="325"/>
        <v/>
      </c>
      <c r="AQ41" s="52" t="str">
        <f t="shared" si="325"/>
        <v/>
      </c>
      <c r="AR41" s="52" t="str">
        <f t="shared" si="325"/>
        <v/>
      </c>
      <c r="AS41" s="52" t="str">
        <f t="shared" si="325"/>
        <v/>
      </c>
      <c r="AT41" s="52" t="str">
        <f t="shared" si="15"/>
        <v/>
      </c>
      <c r="AU41" s="52" t="str">
        <f t="shared" ref="AU41:DF41" si="326">IF(ISNONTEXT($Y41),AT41+$Y41,"")</f>
        <v/>
      </c>
      <c r="AV41" s="52" t="str">
        <f t="shared" si="326"/>
        <v/>
      </c>
      <c r="AW41" s="52" t="str">
        <f t="shared" si="326"/>
        <v/>
      </c>
      <c r="AX41" s="52" t="str">
        <f t="shared" si="326"/>
        <v/>
      </c>
      <c r="AY41" s="52" t="str">
        <f t="shared" si="326"/>
        <v/>
      </c>
      <c r="AZ41" s="52" t="str">
        <f t="shared" si="326"/>
        <v/>
      </c>
      <c r="BA41" s="52" t="str">
        <f t="shared" si="326"/>
        <v/>
      </c>
      <c r="BB41" s="52" t="str">
        <f t="shared" si="326"/>
        <v/>
      </c>
      <c r="BC41" s="52" t="str">
        <f t="shared" si="326"/>
        <v/>
      </c>
      <c r="BD41" s="52" t="str">
        <f t="shared" si="326"/>
        <v/>
      </c>
      <c r="BE41" s="52" t="str">
        <f t="shared" si="326"/>
        <v/>
      </c>
      <c r="BF41" s="52" t="str">
        <f t="shared" si="326"/>
        <v/>
      </c>
      <c r="BG41" s="52" t="str">
        <f t="shared" si="326"/>
        <v/>
      </c>
      <c r="BH41" s="52" t="str">
        <f t="shared" si="326"/>
        <v/>
      </c>
      <c r="BI41" s="52" t="str">
        <f t="shared" si="326"/>
        <v/>
      </c>
      <c r="BJ41" s="52" t="str">
        <f t="shared" si="326"/>
        <v/>
      </c>
      <c r="BK41" s="52" t="str">
        <f t="shared" si="326"/>
        <v/>
      </c>
      <c r="BL41" s="52" t="str">
        <f t="shared" si="326"/>
        <v/>
      </c>
      <c r="BM41" s="52" t="str">
        <f t="shared" si="326"/>
        <v/>
      </c>
      <c r="BN41" s="52" t="str">
        <f t="shared" si="326"/>
        <v/>
      </c>
      <c r="BO41" s="52" t="str">
        <f t="shared" si="326"/>
        <v/>
      </c>
      <c r="BP41" s="52" t="str">
        <f t="shared" si="326"/>
        <v/>
      </c>
      <c r="BQ41" s="52" t="str">
        <f t="shared" si="326"/>
        <v/>
      </c>
      <c r="BR41" s="52" t="str">
        <f t="shared" si="326"/>
        <v/>
      </c>
      <c r="BS41" s="52" t="str">
        <f t="shared" si="326"/>
        <v/>
      </c>
      <c r="BT41" s="52" t="str">
        <f t="shared" si="326"/>
        <v/>
      </c>
      <c r="BU41" s="52" t="str">
        <f t="shared" si="326"/>
        <v/>
      </c>
      <c r="BV41" s="52" t="str">
        <f t="shared" si="326"/>
        <v/>
      </c>
      <c r="BW41" s="52" t="str">
        <f t="shared" si="326"/>
        <v/>
      </c>
      <c r="BX41" s="52" t="str">
        <f t="shared" si="326"/>
        <v/>
      </c>
      <c r="BY41" s="52" t="str">
        <f t="shared" si="326"/>
        <v/>
      </c>
      <c r="BZ41" s="52" t="str">
        <f t="shared" si="326"/>
        <v/>
      </c>
      <c r="CA41" s="52" t="str">
        <f t="shared" si="326"/>
        <v/>
      </c>
      <c r="CB41" s="52" t="str">
        <f t="shared" si="326"/>
        <v/>
      </c>
      <c r="CC41" s="52" t="str">
        <f t="shared" si="326"/>
        <v/>
      </c>
      <c r="CD41" s="52" t="str">
        <f t="shared" si="326"/>
        <v/>
      </c>
      <c r="CE41" s="52" t="str">
        <f t="shared" si="326"/>
        <v/>
      </c>
      <c r="CF41" s="52" t="str">
        <f t="shared" si="326"/>
        <v/>
      </c>
      <c r="CG41" s="52" t="str">
        <f t="shared" si="326"/>
        <v/>
      </c>
      <c r="CH41" s="52" t="str">
        <f t="shared" si="326"/>
        <v/>
      </c>
      <c r="CI41" s="52" t="str">
        <f t="shared" si="326"/>
        <v/>
      </c>
      <c r="CJ41" s="52" t="str">
        <f t="shared" si="326"/>
        <v/>
      </c>
      <c r="CK41" s="52" t="str">
        <f t="shared" si="326"/>
        <v/>
      </c>
      <c r="CL41" s="52" t="str">
        <f t="shared" si="326"/>
        <v/>
      </c>
      <c r="CM41" s="52" t="str">
        <f t="shared" si="326"/>
        <v/>
      </c>
      <c r="CN41" s="52" t="str">
        <f t="shared" si="326"/>
        <v/>
      </c>
      <c r="CO41" s="52" t="str">
        <f t="shared" si="326"/>
        <v/>
      </c>
      <c r="CP41" s="52" t="str">
        <f t="shared" si="326"/>
        <v/>
      </c>
      <c r="CQ41" s="52" t="str">
        <f t="shared" si="326"/>
        <v/>
      </c>
      <c r="CR41" s="52" t="str">
        <f t="shared" si="326"/>
        <v/>
      </c>
      <c r="CS41" s="52" t="str">
        <f t="shared" si="326"/>
        <v/>
      </c>
      <c r="CT41" s="52" t="str">
        <f t="shared" si="326"/>
        <v/>
      </c>
      <c r="CU41" s="52" t="str">
        <f t="shared" si="326"/>
        <v/>
      </c>
      <c r="CV41" s="52" t="str">
        <f t="shared" si="326"/>
        <v/>
      </c>
      <c r="CW41" s="52" t="str">
        <f t="shared" si="326"/>
        <v/>
      </c>
      <c r="CX41" s="52" t="str">
        <f t="shared" si="326"/>
        <v/>
      </c>
      <c r="CY41" s="52" t="str">
        <f t="shared" si="326"/>
        <v/>
      </c>
      <c r="CZ41" s="52" t="str">
        <f t="shared" si="326"/>
        <v/>
      </c>
      <c r="DA41" s="52" t="str">
        <f t="shared" si="326"/>
        <v/>
      </c>
      <c r="DB41" s="52" t="str">
        <f t="shared" si="326"/>
        <v/>
      </c>
      <c r="DC41" s="52" t="str">
        <f t="shared" si="326"/>
        <v/>
      </c>
      <c r="DD41" s="52" t="str">
        <f t="shared" si="326"/>
        <v/>
      </c>
      <c r="DE41" s="52" t="str">
        <f t="shared" si="326"/>
        <v/>
      </c>
      <c r="DF41" s="52" t="str">
        <f t="shared" si="326"/>
        <v/>
      </c>
      <c r="DG41" s="52" t="str">
        <f t="shared" ref="DG41:DV41" si="327">IF(ISNONTEXT($Y41),DF41+$Y41,"")</f>
        <v/>
      </c>
      <c r="DH41" s="52" t="str">
        <f t="shared" si="327"/>
        <v/>
      </c>
      <c r="DI41" s="52" t="str">
        <f t="shared" si="327"/>
        <v/>
      </c>
      <c r="DJ41" s="52" t="str">
        <f t="shared" si="327"/>
        <v/>
      </c>
      <c r="DK41" s="52" t="str">
        <f t="shared" si="327"/>
        <v/>
      </c>
      <c r="DL41" s="52" t="str">
        <f t="shared" si="327"/>
        <v/>
      </c>
      <c r="DM41" s="52" t="str">
        <f t="shared" si="327"/>
        <v/>
      </c>
      <c r="DN41" s="52" t="str">
        <f t="shared" si="327"/>
        <v/>
      </c>
      <c r="DO41" s="52" t="str">
        <f t="shared" si="327"/>
        <v/>
      </c>
      <c r="DP41" s="52" t="str">
        <f t="shared" si="327"/>
        <v/>
      </c>
      <c r="DQ41" s="52" t="str">
        <f t="shared" si="327"/>
        <v/>
      </c>
      <c r="DR41" s="52" t="str">
        <f t="shared" si="327"/>
        <v/>
      </c>
      <c r="DS41" s="52" t="str">
        <f t="shared" si="327"/>
        <v/>
      </c>
      <c r="DT41" s="52" t="str">
        <f t="shared" si="327"/>
        <v/>
      </c>
      <c r="DU41" s="52" t="str">
        <f t="shared" si="327"/>
        <v/>
      </c>
      <c r="DV41" s="52" t="str">
        <f t="shared" si="327"/>
        <v/>
      </c>
      <c r="DW41" s="179" t="e">
        <f t="shared" si="135"/>
        <v>#N/A</v>
      </c>
      <c r="DX41" s="179" t="e">
        <f t="shared" si="136"/>
        <v>#N/A</v>
      </c>
      <c r="DY41" s="179" t="e">
        <f t="shared" si="137"/>
        <v>#N/A</v>
      </c>
      <c r="DZ41" s="179" t="e">
        <f t="shared" si="138"/>
        <v>#N/A</v>
      </c>
      <c r="EA41" s="179" t="e">
        <f t="shared" si="139"/>
        <v>#N/A</v>
      </c>
      <c r="EB41" s="179" t="e">
        <f t="shared" si="140"/>
        <v>#N/A</v>
      </c>
      <c r="EC41" s="179" t="e">
        <f t="shared" si="141"/>
        <v>#N/A</v>
      </c>
      <c r="ED41" s="179" t="e">
        <f t="shared" si="142"/>
        <v>#N/A</v>
      </c>
      <c r="EE41" s="179" t="e">
        <f t="shared" si="143"/>
        <v>#N/A</v>
      </c>
      <c r="EF41" s="179" t="e">
        <f t="shared" si="144"/>
        <v>#N/A</v>
      </c>
      <c r="EG41" s="179" t="e">
        <f t="shared" si="145"/>
        <v>#N/A</v>
      </c>
      <c r="EH41" s="179" t="e">
        <f t="shared" si="146"/>
        <v>#N/A</v>
      </c>
      <c r="EI41" s="179" t="e">
        <f t="shared" si="147"/>
        <v>#N/A</v>
      </c>
      <c r="EJ41" s="179" t="e">
        <f t="shared" si="148"/>
        <v>#N/A</v>
      </c>
      <c r="EK41" s="179" t="e">
        <f t="shared" si="149"/>
        <v>#N/A</v>
      </c>
      <c r="EL41" s="179" t="e">
        <f t="shared" si="150"/>
        <v>#N/A</v>
      </c>
      <c r="EM41" s="179" t="e">
        <f t="shared" si="151"/>
        <v>#N/A</v>
      </c>
      <c r="EN41" s="179" t="e">
        <f t="shared" si="152"/>
        <v>#N/A</v>
      </c>
      <c r="EO41" s="179" t="e">
        <f t="shared" si="153"/>
        <v>#N/A</v>
      </c>
      <c r="EP41" s="179" t="e">
        <f t="shared" si="154"/>
        <v>#N/A</v>
      </c>
      <c r="EQ41" s="179" t="e">
        <f t="shared" si="155"/>
        <v>#N/A</v>
      </c>
      <c r="ER41" s="179" t="e">
        <f t="shared" si="156"/>
        <v>#N/A</v>
      </c>
      <c r="ES41" s="179" t="e">
        <f t="shared" si="157"/>
        <v>#N/A</v>
      </c>
      <c r="ET41" s="179" t="e">
        <f t="shared" si="158"/>
        <v>#N/A</v>
      </c>
      <c r="EU41" s="179" t="e">
        <f t="shared" si="159"/>
        <v>#N/A</v>
      </c>
      <c r="EV41" s="179" t="e">
        <f t="shared" si="160"/>
        <v>#N/A</v>
      </c>
      <c r="EW41" s="179" t="e">
        <f t="shared" si="161"/>
        <v>#N/A</v>
      </c>
      <c r="EX41" s="179" t="e">
        <f t="shared" si="162"/>
        <v>#N/A</v>
      </c>
      <c r="EY41" s="179" t="e">
        <f t="shared" si="163"/>
        <v>#N/A</v>
      </c>
      <c r="EZ41" s="179" t="e">
        <f t="shared" si="164"/>
        <v>#N/A</v>
      </c>
      <c r="FA41" s="179" t="e">
        <f t="shared" si="165"/>
        <v>#N/A</v>
      </c>
      <c r="FB41" s="179" t="e">
        <f t="shared" si="166"/>
        <v>#N/A</v>
      </c>
      <c r="FC41" s="179" t="e">
        <f t="shared" si="167"/>
        <v>#N/A</v>
      </c>
      <c r="FD41" s="179" t="e">
        <f t="shared" si="168"/>
        <v>#N/A</v>
      </c>
      <c r="FE41" s="179" t="e">
        <f t="shared" si="169"/>
        <v>#N/A</v>
      </c>
      <c r="FF41" s="179" t="e">
        <f t="shared" si="170"/>
        <v>#N/A</v>
      </c>
      <c r="FG41" s="179" t="e">
        <f t="shared" si="171"/>
        <v>#N/A</v>
      </c>
      <c r="FH41" s="179" t="e">
        <f t="shared" si="172"/>
        <v>#N/A</v>
      </c>
      <c r="FI41" s="179" t="e">
        <f t="shared" si="173"/>
        <v>#N/A</v>
      </c>
      <c r="FJ41" s="179" t="e">
        <f t="shared" si="174"/>
        <v>#N/A</v>
      </c>
      <c r="FK41" s="179" t="e">
        <f t="shared" si="175"/>
        <v>#N/A</v>
      </c>
      <c r="FL41" s="179" t="e">
        <f t="shared" si="176"/>
        <v>#N/A</v>
      </c>
      <c r="FM41" s="179" t="e">
        <f t="shared" si="177"/>
        <v>#N/A</v>
      </c>
      <c r="FN41" s="179" t="e">
        <f t="shared" si="178"/>
        <v>#N/A</v>
      </c>
      <c r="FO41" s="179" t="e">
        <f t="shared" si="179"/>
        <v>#N/A</v>
      </c>
      <c r="FP41" s="179" t="e">
        <f t="shared" si="180"/>
        <v>#N/A</v>
      </c>
      <c r="FQ41" s="179" t="e">
        <f t="shared" si="181"/>
        <v>#N/A</v>
      </c>
      <c r="FR41" s="179" t="e">
        <f t="shared" si="182"/>
        <v>#N/A</v>
      </c>
      <c r="FS41" s="179" t="e">
        <f t="shared" si="183"/>
        <v>#N/A</v>
      </c>
      <c r="FT41" s="179" t="e">
        <f t="shared" si="184"/>
        <v>#N/A</v>
      </c>
      <c r="FU41" s="179" t="e">
        <f t="shared" si="185"/>
        <v>#N/A</v>
      </c>
      <c r="FV41" s="179" t="e">
        <f t="shared" si="186"/>
        <v>#N/A</v>
      </c>
      <c r="FW41" s="179" t="e">
        <f t="shared" si="187"/>
        <v>#N/A</v>
      </c>
      <c r="FX41" s="179" t="e">
        <f t="shared" si="188"/>
        <v>#N/A</v>
      </c>
      <c r="FY41" s="179" t="e">
        <f t="shared" si="189"/>
        <v>#N/A</v>
      </c>
      <c r="FZ41" s="179" t="e">
        <f t="shared" si="190"/>
        <v>#N/A</v>
      </c>
      <c r="GA41" s="179" t="e">
        <f t="shared" si="191"/>
        <v>#N/A</v>
      </c>
      <c r="GB41" s="179" t="e">
        <f t="shared" si="192"/>
        <v>#N/A</v>
      </c>
      <c r="GC41" s="179" t="e">
        <f t="shared" si="193"/>
        <v>#N/A</v>
      </c>
      <c r="GD41" s="179" t="e">
        <f t="shared" si="194"/>
        <v>#N/A</v>
      </c>
      <c r="GE41" s="179" t="e">
        <f t="shared" si="195"/>
        <v>#N/A</v>
      </c>
      <c r="GF41" s="179" t="e">
        <f t="shared" si="196"/>
        <v>#N/A</v>
      </c>
      <c r="GG41" s="179" t="e">
        <f t="shared" si="197"/>
        <v>#N/A</v>
      </c>
      <c r="GH41" s="179" t="e">
        <f t="shared" si="198"/>
        <v>#N/A</v>
      </c>
      <c r="GI41" s="179" t="e">
        <f t="shared" si="199"/>
        <v>#N/A</v>
      </c>
      <c r="GJ41" s="179" t="e">
        <f t="shared" si="200"/>
        <v>#N/A</v>
      </c>
      <c r="GK41" s="179" t="e">
        <f t="shared" si="201"/>
        <v>#N/A</v>
      </c>
      <c r="GL41" s="179" t="e">
        <f t="shared" si="202"/>
        <v>#N/A</v>
      </c>
      <c r="GM41" s="179" t="e">
        <f t="shared" si="203"/>
        <v>#N/A</v>
      </c>
      <c r="GN41" s="179" t="e">
        <f t="shared" si="204"/>
        <v>#N/A</v>
      </c>
      <c r="GO41" s="179" t="e">
        <f t="shared" si="205"/>
        <v>#N/A</v>
      </c>
      <c r="GP41" s="179" t="e">
        <f t="shared" si="206"/>
        <v>#N/A</v>
      </c>
      <c r="GQ41" s="179" t="e">
        <f t="shared" si="207"/>
        <v>#N/A</v>
      </c>
      <c r="GR41" s="179" t="e">
        <f t="shared" si="208"/>
        <v>#N/A</v>
      </c>
      <c r="GS41" s="179" t="e">
        <f t="shared" si="209"/>
        <v>#N/A</v>
      </c>
      <c r="GT41" s="179" t="e">
        <f t="shared" si="210"/>
        <v>#N/A</v>
      </c>
      <c r="GU41" s="179" t="e">
        <f t="shared" si="211"/>
        <v>#N/A</v>
      </c>
      <c r="GV41" s="179" t="e">
        <f t="shared" si="212"/>
        <v>#N/A</v>
      </c>
      <c r="GW41" s="179" t="e">
        <f t="shared" si="213"/>
        <v>#N/A</v>
      </c>
      <c r="GX41" s="179" t="e">
        <f t="shared" si="214"/>
        <v>#N/A</v>
      </c>
      <c r="GY41" s="179" t="e">
        <f t="shared" si="215"/>
        <v>#N/A</v>
      </c>
      <c r="GZ41" s="179" t="e">
        <f t="shared" si="216"/>
        <v>#N/A</v>
      </c>
      <c r="HA41" s="179" t="e">
        <f t="shared" si="217"/>
        <v>#N/A</v>
      </c>
      <c r="HB41" s="179" t="e">
        <f t="shared" si="218"/>
        <v>#N/A</v>
      </c>
      <c r="HC41" s="179" t="e">
        <f t="shared" si="219"/>
        <v>#N/A</v>
      </c>
      <c r="HD41" s="179" t="e">
        <f t="shared" si="220"/>
        <v>#N/A</v>
      </c>
      <c r="HE41" s="179" t="e">
        <f t="shared" si="221"/>
        <v>#N/A</v>
      </c>
      <c r="HF41" s="179" t="e">
        <f t="shared" si="222"/>
        <v>#N/A</v>
      </c>
      <c r="HG41" s="179" t="e">
        <f t="shared" si="223"/>
        <v>#N/A</v>
      </c>
      <c r="HH41" s="179" t="e">
        <f t="shared" si="224"/>
        <v>#N/A</v>
      </c>
      <c r="HI41" s="179" t="e">
        <f t="shared" si="225"/>
        <v>#N/A</v>
      </c>
      <c r="HJ41" s="179" t="e">
        <f t="shared" si="226"/>
        <v>#N/A</v>
      </c>
      <c r="HK41" s="179" t="e">
        <f t="shared" si="227"/>
        <v>#N/A</v>
      </c>
      <c r="HL41" s="179" t="e">
        <f t="shared" si="228"/>
        <v>#N/A</v>
      </c>
      <c r="HM41" s="179" t="e">
        <f t="shared" si="229"/>
        <v>#N/A</v>
      </c>
      <c r="HN41" s="179" t="e">
        <f t="shared" si="230"/>
        <v>#N/A</v>
      </c>
      <c r="HO41" s="179" t="e">
        <f t="shared" si="231"/>
        <v>#N/A</v>
      </c>
      <c r="HP41" s="179" t="e">
        <f t="shared" si="232"/>
        <v>#N/A</v>
      </c>
      <c r="HQ41" s="179" t="e">
        <f t="shared" si="233"/>
        <v>#N/A</v>
      </c>
      <c r="HR41" s="179" t="e">
        <f t="shared" si="234"/>
        <v>#N/A</v>
      </c>
      <c r="HS41" s="179" t="e">
        <f t="shared" si="235"/>
        <v>#N/A</v>
      </c>
    </row>
    <row r="42" spans="1:227" hidden="1" x14ac:dyDescent="0.25">
      <c r="A42" s="4">
        <v>39</v>
      </c>
      <c r="B42" s="118"/>
      <c r="C42" s="126"/>
      <c r="D42" s="131" t="str">
        <f t="shared" si="308"/>
        <v/>
      </c>
      <c r="E42" s="103"/>
      <c r="F42" s="131" t="str">
        <f t="shared" si="309"/>
        <v/>
      </c>
      <c r="G42" s="126"/>
      <c r="H42" s="119"/>
      <c r="I42" s="38" t="str">
        <f t="shared" si="0"/>
        <v/>
      </c>
      <c r="J42" s="38" t="str">
        <f t="shared" si="1"/>
        <v/>
      </c>
      <c r="K42" s="81" t="str">
        <f t="shared" si="12"/>
        <v/>
      </c>
      <c r="L42" s="24"/>
      <c r="M42" s="61"/>
      <c r="N42" s="82" t="str">
        <f>IF(AND(D42&gt;0,E42&gt;0,F42&gt;0,NOT(ISBLANK(L42))),(F42-D42)*VLOOKUP(L42,VLookups!$A$2:$B$8,2,FALSE),"")</f>
        <v/>
      </c>
      <c r="O42" s="83" t="str">
        <f t="shared" si="2"/>
        <v/>
      </c>
      <c r="P42" s="103"/>
      <c r="Q42" s="34" t="str">
        <f>IF(AND(P42&gt;0,E42&gt;0,N42&gt;0,NOT(ISBLANK(L42))),ABS(VLOOKUP($P$1,VLookups!$A$38:$B$39,2,FALSE)-_xlfn.NORM.DIST(P42,K42,N42,TRUE)),"")</f>
        <v/>
      </c>
      <c r="R42" s="102" t="str">
        <f>IF(AND($D42&gt;0,$E42&gt;0,$F42&gt;0,NOT(ISBLANK($L42))),_xlfn.NORM.INV(ABS(VLOOKUP($P$1,VLookups!$A$38:$B$39,2,FALSE)-R$3),$K42,$N42),"")</f>
        <v/>
      </c>
      <c r="S42" s="101" t="str">
        <f>IF(AND($D42&gt;0,$E42&gt;0,$F42&gt;0,NOT(ISBLANK($L42))),_xlfn.NORM.INV(ABS(VLOOKUP($P$1,VLookups!$A$38:$B$39,2,FALSE)-S$3),$K42,$N42),"")</f>
        <v/>
      </c>
      <c r="T42" s="102" t="str">
        <f>IF(AND($D42&gt;0,$E42&gt;0,$F42&gt;0,NOT(ISBLANK($L42))),_xlfn.NORM.INV(ABS(VLOOKUP($P$1,VLookups!$A$38:$B$39,2,FALSE)-T$3),$K42,$N42),"")</f>
        <v/>
      </c>
      <c r="U42" s="101" t="str">
        <f>IF(AND($D42&gt;0,$E42&gt;0,$F42&gt;0,NOT(ISBLANK($L42))),_xlfn.NORM.INV(ABS(VLOOKUP($P$1,VLookups!$A$38:$B$39,2,FALSE)-U$3),$K42,$N42),"")</f>
        <v/>
      </c>
      <c r="V42" s="102" t="str">
        <f>IF(AND($D42&gt;0,$E42&gt;0,$F42&gt;0,NOT(ISBLANK($L42))),_xlfn.NORM.INV(ABS(VLOOKUP($P$1,VLookups!$A$38:$B$39,2,FALSE)-V$3),$K42,$N42),"")</f>
        <v/>
      </c>
      <c r="W42" s="101" t="str">
        <f>IF(AND($D42&gt;0,$E42&gt;0,$F42&gt;0,NOT(ISBLANK($L42))),_xlfn.NORM.INV(ABS(VLOOKUP($P$1,VLookups!$A$38:$B$39,2,FALSE)-W$3),$K42,$N42),"")</f>
        <v/>
      </c>
      <c r="X42" s="5"/>
      <c r="Y42" s="178" t="str">
        <f t="shared" si="13"/>
        <v/>
      </c>
      <c r="Z42" s="52" t="str">
        <f t="shared" ref="Z42:AS42" si="328">IF(ISNONTEXT($Y42),AA42-$Y42,"")</f>
        <v/>
      </c>
      <c r="AA42" s="52" t="str">
        <f t="shared" si="328"/>
        <v/>
      </c>
      <c r="AB42" s="52" t="str">
        <f t="shared" si="328"/>
        <v/>
      </c>
      <c r="AC42" s="52" t="str">
        <f t="shared" si="328"/>
        <v/>
      </c>
      <c r="AD42" s="52" t="str">
        <f t="shared" si="328"/>
        <v/>
      </c>
      <c r="AE42" s="52" t="str">
        <f t="shared" si="328"/>
        <v/>
      </c>
      <c r="AF42" s="52" t="str">
        <f t="shared" si="328"/>
        <v/>
      </c>
      <c r="AG42" s="52" t="str">
        <f t="shared" si="328"/>
        <v/>
      </c>
      <c r="AH42" s="52" t="str">
        <f t="shared" si="328"/>
        <v/>
      </c>
      <c r="AI42" s="52" t="str">
        <f t="shared" si="328"/>
        <v/>
      </c>
      <c r="AJ42" s="52" t="str">
        <f t="shared" si="328"/>
        <v/>
      </c>
      <c r="AK42" s="52" t="str">
        <f t="shared" si="328"/>
        <v/>
      </c>
      <c r="AL42" s="52" t="str">
        <f t="shared" si="328"/>
        <v/>
      </c>
      <c r="AM42" s="52" t="str">
        <f t="shared" si="328"/>
        <v/>
      </c>
      <c r="AN42" s="52" t="str">
        <f t="shared" si="328"/>
        <v/>
      </c>
      <c r="AO42" s="52" t="str">
        <f t="shared" si="328"/>
        <v/>
      </c>
      <c r="AP42" s="52" t="str">
        <f t="shared" si="328"/>
        <v/>
      </c>
      <c r="AQ42" s="52" t="str">
        <f t="shared" si="328"/>
        <v/>
      </c>
      <c r="AR42" s="52" t="str">
        <f t="shared" si="328"/>
        <v/>
      </c>
      <c r="AS42" s="52" t="str">
        <f t="shared" si="328"/>
        <v/>
      </c>
      <c r="AT42" s="52" t="str">
        <f t="shared" si="15"/>
        <v/>
      </c>
      <c r="AU42" s="52" t="str">
        <f t="shared" ref="AU42:DF42" si="329">IF(ISNONTEXT($Y42),AT42+$Y42,"")</f>
        <v/>
      </c>
      <c r="AV42" s="52" t="str">
        <f t="shared" si="329"/>
        <v/>
      </c>
      <c r="AW42" s="52" t="str">
        <f t="shared" si="329"/>
        <v/>
      </c>
      <c r="AX42" s="52" t="str">
        <f t="shared" si="329"/>
        <v/>
      </c>
      <c r="AY42" s="52" t="str">
        <f t="shared" si="329"/>
        <v/>
      </c>
      <c r="AZ42" s="52" t="str">
        <f t="shared" si="329"/>
        <v/>
      </c>
      <c r="BA42" s="52" t="str">
        <f t="shared" si="329"/>
        <v/>
      </c>
      <c r="BB42" s="52" t="str">
        <f t="shared" si="329"/>
        <v/>
      </c>
      <c r="BC42" s="52" t="str">
        <f t="shared" si="329"/>
        <v/>
      </c>
      <c r="BD42" s="52" t="str">
        <f t="shared" si="329"/>
        <v/>
      </c>
      <c r="BE42" s="52" t="str">
        <f t="shared" si="329"/>
        <v/>
      </c>
      <c r="BF42" s="52" t="str">
        <f t="shared" si="329"/>
        <v/>
      </c>
      <c r="BG42" s="52" t="str">
        <f t="shared" si="329"/>
        <v/>
      </c>
      <c r="BH42" s="52" t="str">
        <f t="shared" si="329"/>
        <v/>
      </c>
      <c r="BI42" s="52" t="str">
        <f t="shared" si="329"/>
        <v/>
      </c>
      <c r="BJ42" s="52" t="str">
        <f t="shared" si="329"/>
        <v/>
      </c>
      <c r="BK42" s="52" t="str">
        <f t="shared" si="329"/>
        <v/>
      </c>
      <c r="BL42" s="52" t="str">
        <f t="shared" si="329"/>
        <v/>
      </c>
      <c r="BM42" s="52" t="str">
        <f t="shared" si="329"/>
        <v/>
      </c>
      <c r="BN42" s="52" t="str">
        <f t="shared" si="329"/>
        <v/>
      </c>
      <c r="BO42" s="52" t="str">
        <f t="shared" si="329"/>
        <v/>
      </c>
      <c r="BP42" s="52" t="str">
        <f t="shared" si="329"/>
        <v/>
      </c>
      <c r="BQ42" s="52" t="str">
        <f t="shared" si="329"/>
        <v/>
      </c>
      <c r="BR42" s="52" t="str">
        <f t="shared" si="329"/>
        <v/>
      </c>
      <c r="BS42" s="52" t="str">
        <f t="shared" si="329"/>
        <v/>
      </c>
      <c r="BT42" s="52" t="str">
        <f t="shared" si="329"/>
        <v/>
      </c>
      <c r="BU42" s="52" t="str">
        <f t="shared" si="329"/>
        <v/>
      </c>
      <c r="BV42" s="52" t="str">
        <f t="shared" si="329"/>
        <v/>
      </c>
      <c r="BW42" s="52" t="str">
        <f t="shared" si="329"/>
        <v/>
      </c>
      <c r="BX42" s="52" t="str">
        <f t="shared" si="329"/>
        <v/>
      </c>
      <c r="BY42" s="52" t="str">
        <f t="shared" si="329"/>
        <v/>
      </c>
      <c r="BZ42" s="52" t="str">
        <f t="shared" si="329"/>
        <v/>
      </c>
      <c r="CA42" s="52" t="str">
        <f t="shared" si="329"/>
        <v/>
      </c>
      <c r="CB42" s="52" t="str">
        <f t="shared" si="329"/>
        <v/>
      </c>
      <c r="CC42" s="52" t="str">
        <f t="shared" si="329"/>
        <v/>
      </c>
      <c r="CD42" s="52" t="str">
        <f t="shared" si="329"/>
        <v/>
      </c>
      <c r="CE42" s="52" t="str">
        <f t="shared" si="329"/>
        <v/>
      </c>
      <c r="CF42" s="52" t="str">
        <f t="shared" si="329"/>
        <v/>
      </c>
      <c r="CG42" s="52" t="str">
        <f t="shared" si="329"/>
        <v/>
      </c>
      <c r="CH42" s="52" t="str">
        <f t="shared" si="329"/>
        <v/>
      </c>
      <c r="CI42" s="52" t="str">
        <f t="shared" si="329"/>
        <v/>
      </c>
      <c r="CJ42" s="52" t="str">
        <f t="shared" si="329"/>
        <v/>
      </c>
      <c r="CK42" s="52" t="str">
        <f t="shared" si="329"/>
        <v/>
      </c>
      <c r="CL42" s="52" t="str">
        <f t="shared" si="329"/>
        <v/>
      </c>
      <c r="CM42" s="52" t="str">
        <f t="shared" si="329"/>
        <v/>
      </c>
      <c r="CN42" s="52" t="str">
        <f t="shared" si="329"/>
        <v/>
      </c>
      <c r="CO42" s="52" t="str">
        <f t="shared" si="329"/>
        <v/>
      </c>
      <c r="CP42" s="52" t="str">
        <f t="shared" si="329"/>
        <v/>
      </c>
      <c r="CQ42" s="52" t="str">
        <f t="shared" si="329"/>
        <v/>
      </c>
      <c r="CR42" s="52" t="str">
        <f t="shared" si="329"/>
        <v/>
      </c>
      <c r="CS42" s="52" t="str">
        <f t="shared" si="329"/>
        <v/>
      </c>
      <c r="CT42" s="52" t="str">
        <f t="shared" si="329"/>
        <v/>
      </c>
      <c r="CU42" s="52" t="str">
        <f t="shared" si="329"/>
        <v/>
      </c>
      <c r="CV42" s="52" t="str">
        <f t="shared" si="329"/>
        <v/>
      </c>
      <c r="CW42" s="52" t="str">
        <f t="shared" si="329"/>
        <v/>
      </c>
      <c r="CX42" s="52" t="str">
        <f t="shared" si="329"/>
        <v/>
      </c>
      <c r="CY42" s="52" t="str">
        <f t="shared" si="329"/>
        <v/>
      </c>
      <c r="CZ42" s="52" t="str">
        <f t="shared" si="329"/>
        <v/>
      </c>
      <c r="DA42" s="52" t="str">
        <f t="shared" si="329"/>
        <v/>
      </c>
      <c r="DB42" s="52" t="str">
        <f t="shared" si="329"/>
        <v/>
      </c>
      <c r="DC42" s="52" t="str">
        <f t="shared" si="329"/>
        <v/>
      </c>
      <c r="DD42" s="52" t="str">
        <f t="shared" si="329"/>
        <v/>
      </c>
      <c r="DE42" s="52" t="str">
        <f t="shared" si="329"/>
        <v/>
      </c>
      <c r="DF42" s="52" t="str">
        <f t="shared" si="329"/>
        <v/>
      </c>
      <c r="DG42" s="52" t="str">
        <f t="shared" ref="DG42:DV42" si="330">IF(ISNONTEXT($Y42),DF42+$Y42,"")</f>
        <v/>
      </c>
      <c r="DH42" s="52" t="str">
        <f t="shared" si="330"/>
        <v/>
      </c>
      <c r="DI42" s="52" t="str">
        <f t="shared" si="330"/>
        <v/>
      </c>
      <c r="DJ42" s="52" t="str">
        <f t="shared" si="330"/>
        <v/>
      </c>
      <c r="DK42" s="52" t="str">
        <f t="shared" si="330"/>
        <v/>
      </c>
      <c r="DL42" s="52" t="str">
        <f t="shared" si="330"/>
        <v/>
      </c>
      <c r="DM42" s="52" t="str">
        <f t="shared" si="330"/>
        <v/>
      </c>
      <c r="DN42" s="52" t="str">
        <f t="shared" si="330"/>
        <v/>
      </c>
      <c r="DO42" s="52" t="str">
        <f t="shared" si="330"/>
        <v/>
      </c>
      <c r="DP42" s="52" t="str">
        <f t="shared" si="330"/>
        <v/>
      </c>
      <c r="DQ42" s="52" t="str">
        <f t="shared" si="330"/>
        <v/>
      </c>
      <c r="DR42" s="52" t="str">
        <f t="shared" si="330"/>
        <v/>
      </c>
      <c r="DS42" s="52" t="str">
        <f t="shared" si="330"/>
        <v/>
      </c>
      <c r="DT42" s="52" t="str">
        <f t="shared" si="330"/>
        <v/>
      </c>
      <c r="DU42" s="52" t="str">
        <f t="shared" si="330"/>
        <v/>
      </c>
      <c r="DV42" s="52" t="str">
        <f t="shared" si="330"/>
        <v/>
      </c>
      <c r="DW42" s="179" t="e">
        <f t="shared" si="135"/>
        <v>#N/A</v>
      </c>
      <c r="DX42" s="179" t="e">
        <f t="shared" si="136"/>
        <v>#N/A</v>
      </c>
      <c r="DY42" s="179" t="e">
        <f t="shared" si="137"/>
        <v>#N/A</v>
      </c>
      <c r="DZ42" s="179" t="e">
        <f t="shared" si="138"/>
        <v>#N/A</v>
      </c>
      <c r="EA42" s="179" t="e">
        <f t="shared" si="139"/>
        <v>#N/A</v>
      </c>
      <c r="EB42" s="179" t="e">
        <f t="shared" si="140"/>
        <v>#N/A</v>
      </c>
      <c r="EC42" s="179" t="e">
        <f t="shared" si="141"/>
        <v>#N/A</v>
      </c>
      <c r="ED42" s="179" t="e">
        <f t="shared" si="142"/>
        <v>#N/A</v>
      </c>
      <c r="EE42" s="179" t="e">
        <f t="shared" si="143"/>
        <v>#N/A</v>
      </c>
      <c r="EF42" s="179" t="e">
        <f t="shared" si="144"/>
        <v>#N/A</v>
      </c>
      <c r="EG42" s="179" t="e">
        <f t="shared" si="145"/>
        <v>#N/A</v>
      </c>
      <c r="EH42" s="179" t="e">
        <f t="shared" si="146"/>
        <v>#N/A</v>
      </c>
      <c r="EI42" s="179" t="e">
        <f t="shared" si="147"/>
        <v>#N/A</v>
      </c>
      <c r="EJ42" s="179" t="e">
        <f t="shared" si="148"/>
        <v>#N/A</v>
      </c>
      <c r="EK42" s="179" t="e">
        <f t="shared" si="149"/>
        <v>#N/A</v>
      </c>
      <c r="EL42" s="179" t="e">
        <f t="shared" si="150"/>
        <v>#N/A</v>
      </c>
      <c r="EM42" s="179" t="e">
        <f t="shared" si="151"/>
        <v>#N/A</v>
      </c>
      <c r="EN42" s="179" t="e">
        <f t="shared" si="152"/>
        <v>#N/A</v>
      </c>
      <c r="EO42" s="179" t="e">
        <f t="shared" si="153"/>
        <v>#N/A</v>
      </c>
      <c r="EP42" s="179" t="e">
        <f t="shared" si="154"/>
        <v>#N/A</v>
      </c>
      <c r="EQ42" s="179" t="e">
        <f t="shared" si="155"/>
        <v>#N/A</v>
      </c>
      <c r="ER42" s="179" t="e">
        <f t="shared" si="156"/>
        <v>#N/A</v>
      </c>
      <c r="ES42" s="179" t="e">
        <f t="shared" si="157"/>
        <v>#N/A</v>
      </c>
      <c r="ET42" s="179" t="e">
        <f t="shared" si="158"/>
        <v>#N/A</v>
      </c>
      <c r="EU42" s="179" t="e">
        <f t="shared" si="159"/>
        <v>#N/A</v>
      </c>
      <c r="EV42" s="179" t="e">
        <f t="shared" si="160"/>
        <v>#N/A</v>
      </c>
      <c r="EW42" s="179" t="e">
        <f t="shared" si="161"/>
        <v>#N/A</v>
      </c>
      <c r="EX42" s="179" t="e">
        <f t="shared" si="162"/>
        <v>#N/A</v>
      </c>
      <c r="EY42" s="179" t="e">
        <f t="shared" si="163"/>
        <v>#N/A</v>
      </c>
      <c r="EZ42" s="179" t="e">
        <f t="shared" si="164"/>
        <v>#N/A</v>
      </c>
      <c r="FA42" s="179" t="e">
        <f t="shared" si="165"/>
        <v>#N/A</v>
      </c>
      <c r="FB42" s="179" t="e">
        <f t="shared" si="166"/>
        <v>#N/A</v>
      </c>
      <c r="FC42" s="179" t="e">
        <f t="shared" si="167"/>
        <v>#N/A</v>
      </c>
      <c r="FD42" s="179" t="e">
        <f t="shared" si="168"/>
        <v>#N/A</v>
      </c>
      <c r="FE42" s="179" t="e">
        <f t="shared" si="169"/>
        <v>#N/A</v>
      </c>
      <c r="FF42" s="179" t="e">
        <f t="shared" si="170"/>
        <v>#N/A</v>
      </c>
      <c r="FG42" s="179" t="e">
        <f t="shared" si="171"/>
        <v>#N/A</v>
      </c>
      <c r="FH42" s="179" t="e">
        <f t="shared" si="172"/>
        <v>#N/A</v>
      </c>
      <c r="FI42" s="179" t="e">
        <f t="shared" si="173"/>
        <v>#N/A</v>
      </c>
      <c r="FJ42" s="179" t="e">
        <f t="shared" si="174"/>
        <v>#N/A</v>
      </c>
      <c r="FK42" s="179" t="e">
        <f t="shared" si="175"/>
        <v>#N/A</v>
      </c>
      <c r="FL42" s="179" t="e">
        <f t="shared" si="176"/>
        <v>#N/A</v>
      </c>
      <c r="FM42" s="179" t="e">
        <f t="shared" si="177"/>
        <v>#N/A</v>
      </c>
      <c r="FN42" s="179" t="e">
        <f t="shared" si="178"/>
        <v>#N/A</v>
      </c>
      <c r="FO42" s="179" t="e">
        <f t="shared" si="179"/>
        <v>#N/A</v>
      </c>
      <c r="FP42" s="179" t="e">
        <f t="shared" si="180"/>
        <v>#N/A</v>
      </c>
      <c r="FQ42" s="179" t="e">
        <f t="shared" si="181"/>
        <v>#N/A</v>
      </c>
      <c r="FR42" s="179" t="e">
        <f t="shared" si="182"/>
        <v>#N/A</v>
      </c>
      <c r="FS42" s="179" t="e">
        <f t="shared" si="183"/>
        <v>#N/A</v>
      </c>
      <c r="FT42" s="179" t="e">
        <f t="shared" si="184"/>
        <v>#N/A</v>
      </c>
      <c r="FU42" s="179" t="e">
        <f t="shared" si="185"/>
        <v>#N/A</v>
      </c>
      <c r="FV42" s="179" t="e">
        <f t="shared" si="186"/>
        <v>#N/A</v>
      </c>
      <c r="FW42" s="179" t="e">
        <f t="shared" si="187"/>
        <v>#N/A</v>
      </c>
      <c r="FX42" s="179" t="e">
        <f t="shared" si="188"/>
        <v>#N/A</v>
      </c>
      <c r="FY42" s="179" t="e">
        <f t="shared" si="189"/>
        <v>#N/A</v>
      </c>
      <c r="FZ42" s="179" t="e">
        <f t="shared" si="190"/>
        <v>#N/A</v>
      </c>
      <c r="GA42" s="179" t="e">
        <f t="shared" si="191"/>
        <v>#N/A</v>
      </c>
      <c r="GB42" s="179" t="e">
        <f t="shared" si="192"/>
        <v>#N/A</v>
      </c>
      <c r="GC42" s="179" t="e">
        <f t="shared" si="193"/>
        <v>#N/A</v>
      </c>
      <c r="GD42" s="179" t="e">
        <f t="shared" si="194"/>
        <v>#N/A</v>
      </c>
      <c r="GE42" s="179" t="e">
        <f t="shared" si="195"/>
        <v>#N/A</v>
      </c>
      <c r="GF42" s="179" t="e">
        <f t="shared" si="196"/>
        <v>#N/A</v>
      </c>
      <c r="GG42" s="179" t="e">
        <f t="shared" si="197"/>
        <v>#N/A</v>
      </c>
      <c r="GH42" s="179" t="e">
        <f t="shared" si="198"/>
        <v>#N/A</v>
      </c>
      <c r="GI42" s="179" t="e">
        <f t="shared" si="199"/>
        <v>#N/A</v>
      </c>
      <c r="GJ42" s="179" t="e">
        <f t="shared" si="200"/>
        <v>#N/A</v>
      </c>
      <c r="GK42" s="179" t="e">
        <f t="shared" si="201"/>
        <v>#N/A</v>
      </c>
      <c r="GL42" s="179" t="e">
        <f t="shared" si="202"/>
        <v>#N/A</v>
      </c>
      <c r="GM42" s="179" t="e">
        <f t="shared" si="203"/>
        <v>#N/A</v>
      </c>
      <c r="GN42" s="179" t="e">
        <f t="shared" si="204"/>
        <v>#N/A</v>
      </c>
      <c r="GO42" s="179" t="e">
        <f t="shared" si="205"/>
        <v>#N/A</v>
      </c>
      <c r="GP42" s="179" t="e">
        <f t="shared" si="206"/>
        <v>#N/A</v>
      </c>
      <c r="GQ42" s="179" t="e">
        <f t="shared" si="207"/>
        <v>#N/A</v>
      </c>
      <c r="GR42" s="179" t="e">
        <f t="shared" si="208"/>
        <v>#N/A</v>
      </c>
      <c r="GS42" s="179" t="e">
        <f t="shared" si="209"/>
        <v>#N/A</v>
      </c>
      <c r="GT42" s="179" t="e">
        <f t="shared" si="210"/>
        <v>#N/A</v>
      </c>
      <c r="GU42" s="179" t="e">
        <f t="shared" si="211"/>
        <v>#N/A</v>
      </c>
      <c r="GV42" s="179" t="e">
        <f t="shared" si="212"/>
        <v>#N/A</v>
      </c>
      <c r="GW42" s="179" t="e">
        <f t="shared" si="213"/>
        <v>#N/A</v>
      </c>
      <c r="GX42" s="179" t="e">
        <f t="shared" si="214"/>
        <v>#N/A</v>
      </c>
      <c r="GY42" s="179" t="e">
        <f t="shared" si="215"/>
        <v>#N/A</v>
      </c>
      <c r="GZ42" s="179" t="e">
        <f t="shared" si="216"/>
        <v>#N/A</v>
      </c>
      <c r="HA42" s="179" t="e">
        <f t="shared" si="217"/>
        <v>#N/A</v>
      </c>
      <c r="HB42" s="179" t="e">
        <f t="shared" si="218"/>
        <v>#N/A</v>
      </c>
      <c r="HC42" s="179" t="e">
        <f t="shared" si="219"/>
        <v>#N/A</v>
      </c>
      <c r="HD42" s="179" t="e">
        <f t="shared" si="220"/>
        <v>#N/A</v>
      </c>
      <c r="HE42" s="179" t="e">
        <f t="shared" si="221"/>
        <v>#N/A</v>
      </c>
      <c r="HF42" s="179" t="e">
        <f t="shared" si="222"/>
        <v>#N/A</v>
      </c>
      <c r="HG42" s="179" t="e">
        <f t="shared" si="223"/>
        <v>#N/A</v>
      </c>
      <c r="HH42" s="179" t="e">
        <f t="shared" si="224"/>
        <v>#N/A</v>
      </c>
      <c r="HI42" s="179" t="e">
        <f t="shared" si="225"/>
        <v>#N/A</v>
      </c>
      <c r="HJ42" s="179" t="e">
        <f t="shared" si="226"/>
        <v>#N/A</v>
      </c>
      <c r="HK42" s="179" t="e">
        <f t="shared" si="227"/>
        <v>#N/A</v>
      </c>
      <c r="HL42" s="179" t="e">
        <f t="shared" si="228"/>
        <v>#N/A</v>
      </c>
      <c r="HM42" s="179" t="e">
        <f t="shared" si="229"/>
        <v>#N/A</v>
      </c>
      <c r="HN42" s="179" t="e">
        <f t="shared" si="230"/>
        <v>#N/A</v>
      </c>
      <c r="HO42" s="179" t="e">
        <f t="shared" si="231"/>
        <v>#N/A</v>
      </c>
      <c r="HP42" s="179" t="e">
        <f t="shared" si="232"/>
        <v>#N/A</v>
      </c>
      <c r="HQ42" s="179" t="e">
        <f t="shared" si="233"/>
        <v>#N/A</v>
      </c>
      <c r="HR42" s="179" t="e">
        <f t="shared" si="234"/>
        <v>#N/A</v>
      </c>
      <c r="HS42" s="179" t="e">
        <f t="shared" si="235"/>
        <v>#N/A</v>
      </c>
    </row>
    <row r="43" spans="1:227" hidden="1" x14ac:dyDescent="0.25">
      <c r="A43" s="4">
        <v>40</v>
      </c>
      <c r="B43" s="118"/>
      <c r="C43" s="126"/>
      <c r="D43" s="131" t="str">
        <f t="shared" si="308"/>
        <v/>
      </c>
      <c r="E43" s="103"/>
      <c r="F43" s="131" t="str">
        <f t="shared" si="309"/>
        <v/>
      </c>
      <c r="G43" s="126"/>
      <c r="H43" s="119"/>
      <c r="I43" s="38" t="str">
        <f t="shared" si="0"/>
        <v/>
      </c>
      <c r="J43" s="38" t="str">
        <f t="shared" si="1"/>
        <v/>
      </c>
      <c r="K43" s="81" t="str">
        <f t="shared" si="12"/>
        <v/>
      </c>
      <c r="L43" s="24"/>
      <c r="M43" s="61"/>
      <c r="N43" s="82" t="str">
        <f>IF(AND(D43&gt;0,E43&gt;0,F43&gt;0,NOT(ISBLANK(L43))),(F43-D43)*VLOOKUP(L43,VLookups!$A$2:$B$8,2,FALSE),"")</f>
        <v/>
      </c>
      <c r="O43" s="83" t="str">
        <f t="shared" si="2"/>
        <v/>
      </c>
      <c r="P43" s="103"/>
      <c r="Q43" s="34" t="str">
        <f>IF(AND(P43&gt;0,E43&gt;0,N43&gt;0,NOT(ISBLANK(L43))),ABS(VLOOKUP($P$1,VLookups!$A$38:$B$39,2,FALSE)-_xlfn.NORM.DIST(P43,K43,N43,TRUE)),"")</f>
        <v/>
      </c>
      <c r="R43" s="102" t="str">
        <f>IF(AND($D43&gt;0,$E43&gt;0,$F43&gt;0,NOT(ISBLANK($L43))),_xlfn.NORM.INV(ABS(VLOOKUP($P$1,VLookups!$A$38:$B$39,2,FALSE)-R$3),$K43,$N43),"")</f>
        <v/>
      </c>
      <c r="S43" s="101" t="str">
        <f>IF(AND($D43&gt;0,$E43&gt;0,$F43&gt;0,NOT(ISBLANK($L43))),_xlfn.NORM.INV(ABS(VLOOKUP($P$1,VLookups!$A$38:$B$39,2,FALSE)-S$3),$K43,$N43),"")</f>
        <v/>
      </c>
      <c r="T43" s="102" t="str">
        <f>IF(AND($D43&gt;0,$E43&gt;0,$F43&gt;0,NOT(ISBLANK($L43))),_xlfn.NORM.INV(ABS(VLOOKUP($P$1,VLookups!$A$38:$B$39,2,FALSE)-T$3),$K43,$N43),"")</f>
        <v/>
      </c>
      <c r="U43" s="101" t="str">
        <f>IF(AND($D43&gt;0,$E43&gt;0,$F43&gt;0,NOT(ISBLANK($L43))),_xlfn.NORM.INV(ABS(VLOOKUP($P$1,VLookups!$A$38:$B$39,2,FALSE)-U$3),$K43,$N43),"")</f>
        <v/>
      </c>
      <c r="V43" s="102" t="str">
        <f>IF(AND($D43&gt;0,$E43&gt;0,$F43&gt;0,NOT(ISBLANK($L43))),_xlfn.NORM.INV(ABS(VLOOKUP($P$1,VLookups!$A$38:$B$39,2,FALSE)-V$3),$K43,$N43),"")</f>
        <v/>
      </c>
      <c r="W43" s="101" t="str">
        <f>IF(AND($D43&gt;0,$E43&gt;0,$F43&gt;0,NOT(ISBLANK($L43))),_xlfn.NORM.INV(ABS(VLOOKUP($P$1,VLookups!$A$38:$B$39,2,FALSE)-W$3),$K43,$N43),"")</f>
        <v/>
      </c>
      <c r="X43" s="5"/>
      <c r="Y43" s="178" t="str">
        <f t="shared" si="13"/>
        <v/>
      </c>
      <c r="Z43" s="52" t="str">
        <f t="shared" ref="Z43:AS43" si="331">IF(ISNONTEXT($Y43),AA43-$Y43,"")</f>
        <v/>
      </c>
      <c r="AA43" s="52" t="str">
        <f t="shared" si="331"/>
        <v/>
      </c>
      <c r="AB43" s="52" t="str">
        <f t="shared" si="331"/>
        <v/>
      </c>
      <c r="AC43" s="52" t="str">
        <f t="shared" si="331"/>
        <v/>
      </c>
      <c r="AD43" s="52" t="str">
        <f t="shared" si="331"/>
        <v/>
      </c>
      <c r="AE43" s="52" t="str">
        <f t="shared" si="331"/>
        <v/>
      </c>
      <c r="AF43" s="52" t="str">
        <f t="shared" si="331"/>
        <v/>
      </c>
      <c r="AG43" s="52" t="str">
        <f t="shared" si="331"/>
        <v/>
      </c>
      <c r="AH43" s="52" t="str">
        <f t="shared" si="331"/>
        <v/>
      </c>
      <c r="AI43" s="52" t="str">
        <f t="shared" si="331"/>
        <v/>
      </c>
      <c r="AJ43" s="52" t="str">
        <f t="shared" si="331"/>
        <v/>
      </c>
      <c r="AK43" s="52" t="str">
        <f t="shared" si="331"/>
        <v/>
      </c>
      <c r="AL43" s="52" t="str">
        <f t="shared" si="331"/>
        <v/>
      </c>
      <c r="AM43" s="52" t="str">
        <f t="shared" si="331"/>
        <v/>
      </c>
      <c r="AN43" s="52" t="str">
        <f t="shared" si="331"/>
        <v/>
      </c>
      <c r="AO43" s="52" t="str">
        <f t="shared" si="331"/>
        <v/>
      </c>
      <c r="AP43" s="52" t="str">
        <f t="shared" si="331"/>
        <v/>
      </c>
      <c r="AQ43" s="52" t="str">
        <f t="shared" si="331"/>
        <v/>
      </c>
      <c r="AR43" s="52" t="str">
        <f t="shared" si="331"/>
        <v/>
      </c>
      <c r="AS43" s="52" t="str">
        <f t="shared" si="331"/>
        <v/>
      </c>
      <c r="AT43" s="52" t="str">
        <f t="shared" si="15"/>
        <v/>
      </c>
      <c r="AU43" s="52" t="str">
        <f t="shared" ref="AU43:DF43" si="332">IF(ISNONTEXT($Y43),AT43+$Y43,"")</f>
        <v/>
      </c>
      <c r="AV43" s="52" t="str">
        <f t="shared" si="332"/>
        <v/>
      </c>
      <c r="AW43" s="52" t="str">
        <f t="shared" si="332"/>
        <v/>
      </c>
      <c r="AX43" s="52" t="str">
        <f t="shared" si="332"/>
        <v/>
      </c>
      <c r="AY43" s="52" t="str">
        <f t="shared" si="332"/>
        <v/>
      </c>
      <c r="AZ43" s="52" t="str">
        <f t="shared" si="332"/>
        <v/>
      </c>
      <c r="BA43" s="52" t="str">
        <f t="shared" si="332"/>
        <v/>
      </c>
      <c r="BB43" s="52" t="str">
        <f t="shared" si="332"/>
        <v/>
      </c>
      <c r="BC43" s="52" t="str">
        <f t="shared" si="332"/>
        <v/>
      </c>
      <c r="BD43" s="52" t="str">
        <f t="shared" si="332"/>
        <v/>
      </c>
      <c r="BE43" s="52" t="str">
        <f t="shared" si="332"/>
        <v/>
      </c>
      <c r="BF43" s="52" t="str">
        <f t="shared" si="332"/>
        <v/>
      </c>
      <c r="BG43" s="52" t="str">
        <f t="shared" si="332"/>
        <v/>
      </c>
      <c r="BH43" s="52" t="str">
        <f t="shared" si="332"/>
        <v/>
      </c>
      <c r="BI43" s="52" t="str">
        <f t="shared" si="332"/>
        <v/>
      </c>
      <c r="BJ43" s="52" t="str">
        <f t="shared" si="332"/>
        <v/>
      </c>
      <c r="BK43" s="52" t="str">
        <f t="shared" si="332"/>
        <v/>
      </c>
      <c r="BL43" s="52" t="str">
        <f t="shared" si="332"/>
        <v/>
      </c>
      <c r="BM43" s="52" t="str">
        <f t="shared" si="332"/>
        <v/>
      </c>
      <c r="BN43" s="52" t="str">
        <f t="shared" si="332"/>
        <v/>
      </c>
      <c r="BO43" s="52" t="str">
        <f t="shared" si="332"/>
        <v/>
      </c>
      <c r="BP43" s="52" t="str">
        <f t="shared" si="332"/>
        <v/>
      </c>
      <c r="BQ43" s="52" t="str">
        <f t="shared" si="332"/>
        <v/>
      </c>
      <c r="BR43" s="52" t="str">
        <f t="shared" si="332"/>
        <v/>
      </c>
      <c r="BS43" s="52" t="str">
        <f t="shared" si="332"/>
        <v/>
      </c>
      <c r="BT43" s="52" t="str">
        <f t="shared" si="332"/>
        <v/>
      </c>
      <c r="BU43" s="52" t="str">
        <f t="shared" si="332"/>
        <v/>
      </c>
      <c r="BV43" s="52" t="str">
        <f t="shared" si="332"/>
        <v/>
      </c>
      <c r="BW43" s="52" t="str">
        <f t="shared" si="332"/>
        <v/>
      </c>
      <c r="BX43" s="52" t="str">
        <f t="shared" si="332"/>
        <v/>
      </c>
      <c r="BY43" s="52" t="str">
        <f t="shared" si="332"/>
        <v/>
      </c>
      <c r="BZ43" s="52" t="str">
        <f t="shared" si="332"/>
        <v/>
      </c>
      <c r="CA43" s="52" t="str">
        <f t="shared" si="332"/>
        <v/>
      </c>
      <c r="CB43" s="52" t="str">
        <f t="shared" si="332"/>
        <v/>
      </c>
      <c r="CC43" s="52" t="str">
        <f t="shared" si="332"/>
        <v/>
      </c>
      <c r="CD43" s="52" t="str">
        <f t="shared" si="332"/>
        <v/>
      </c>
      <c r="CE43" s="52" t="str">
        <f t="shared" si="332"/>
        <v/>
      </c>
      <c r="CF43" s="52" t="str">
        <f t="shared" si="332"/>
        <v/>
      </c>
      <c r="CG43" s="52" t="str">
        <f t="shared" si="332"/>
        <v/>
      </c>
      <c r="CH43" s="52" t="str">
        <f t="shared" si="332"/>
        <v/>
      </c>
      <c r="CI43" s="52" t="str">
        <f t="shared" si="332"/>
        <v/>
      </c>
      <c r="CJ43" s="52" t="str">
        <f t="shared" si="332"/>
        <v/>
      </c>
      <c r="CK43" s="52" t="str">
        <f t="shared" si="332"/>
        <v/>
      </c>
      <c r="CL43" s="52" t="str">
        <f t="shared" si="332"/>
        <v/>
      </c>
      <c r="CM43" s="52" t="str">
        <f t="shared" si="332"/>
        <v/>
      </c>
      <c r="CN43" s="52" t="str">
        <f t="shared" si="332"/>
        <v/>
      </c>
      <c r="CO43" s="52" t="str">
        <f t="shared" si="332"/>
        <v/>
      </c>
      <c r="CP43" s="52" t="str">
        <f t="shared" si="332"/>
        <v/>
      </c>
      <c r="CQ43" s="52" t="str">
        <f t="shared" si="332"/>
        <v/>
      </c>
      <c r="CR43" s="52" t="str">
        <f t="shared" si="332"/>
        <v/>
      </c>
      <c r="CS43" s="52" t="str">
        <f t="shared" si="332"/>
        <v/>
      </c>
      <c r="CT43" s="52" t="str">
        <f t="shared" si="332"/>
        <v/>
      </c>
      <c r="CU43" s="52" t="str">
        <f t="shared" si="332"/>
        <v/>
      </c>
      <c r="CV43" s="52" t="str">
        <f t="shared" si="332"/>
        <v/>
      </c>
      <c r="CW43" s="52" t="str">
        <f t="shared" si="332"/>
        <v/>
      </c>
      <c r="CX43" s="52" t="str">
        <f t="shared" si="332"/>
        <v/>
      </c>
      <c r="CY43" s="52" t="str">
        <f t="shared" si="332"/>
        <v/>
      </c>
      <c r="CZ43" s="52" t="str">
        <f t="shared" si="332"/>
        <v/>
      </c>
      <c r="DA43" s="52" t="str">
        <f t="shared" si="332"/>
        <v/>
      </c>
      <c r="DB43" s="52" t="str">
        <f t="shared" si="332"/>
        <v/>
      </c>
      <c r="DC43" s="52" t="str">
        <f t="shared" si="332"/>
        <v/>
      </c>
      <c r="DD43" s="52" t="str">
        <f t="shared" si="332"/>
        <v/>
      </c>
      <c r="DE43" s="52" t="str">
        <f t="shared" si="332"/>
        <v/>
      </c>
      <c r="DF43" s="52" t="str">
        <f t="shared" si="332"/>
        <v/>
      </c>
      <c r="DG43" s="52" t="str">
        <f t="shared" ref="DG43:DV43" si="333">IF(ISNONTEXT($Y43),DF43+$Y43,"")</f>
        <v/>
      </c>
      <c r="DH43" s="52" t="str">
        <f t="shared" si="333"/>
        <v/>
      </c>
      <c r="DI43" s="52" t="str">
        <f t="shared" si="333"/>
        <v/>
      </c>
      <c r="DJ43" s="52" t="str">
        <f t="shared" si="333"/>
        <v/>
      </c>
      <c r="DK43" s="52" t="str">
        <f t="shared" si="333"/>
        <v/>
      </c>
      <c r="DL43" s="52" t="str">
        <f t="shared" si="333"/>
        <v/>
      </c>
      <c r="DM43" s="52" t="str">
        <f t="shared" si="333"/>
        <v/>
      </c>
      <c r="DN43" s="52" t="str">
        <f t="shared" si="333"/>
        <v/>
      </c>
      <c r="DO43" s="52" t="str">
        <f t="shared" si="333"/>
        <v/>
      </c>
      <c r="DP43" s="52" t="str">
        <f t="shared" si="333"/>
        <v/>
      </c>
      <c r="DQ43" s="52" t="str">
        <f t="shared" si="333"/>
        <v/>
      </c>
      <c r="DR43" s="52" t="str">
        <f t="shared" si="333"/>
        <v/>
      </c>
      <c r="DS43" s="52" t="str">
        <f t="shared" si="333"/>
        <v/>
      </c>
      <c r="DT43" s="52" t="str">
        <f t="shared" si="333"/>
        <v/>
      </c>
      <c r="DU43" s="52" t="str">
        <f t="shared" si="333"/>
        <v/>
      </c>
      <c r="DV43" s="52" t="str">
        <f t="shared" si="333"/>
        <v/>
      </c>
      <c r="DW43" s="179" t="e">
        <f t="shared" ref="DW43:DW74" si="334">IF(ISNONTEXT($N43),_xlfn.NORM.DIST(Z43,$K43,$N43,FALSE),NA())</f>
        <v>#N/A</v>
      </c>
      <c r="DX43" s="179" t="e">
        <f t="shared" ref="DX43:DX74" si="335">IF(ISNONTEXT($N43),_xlfn.NORM.DIST(AA43,$K43,$N43,FALSE),NA())</f>
        <v>#N/A</v>
      </c>
      <c r="DY43" s="179" t="e">
        <f t="shared" ref="DY43:DY74" si="336">IF(ISNONTEXT($N43),_xlfn.NORM.DIST(AB43,$K43,$N43,FALSE),NA())</f>
        <v>#N/A</v>
      </c>
      <c r="DZ43" s="179" t="e">
        <f t="shared" ref="DZ43:DZ74" si="337">IF(ISNONTEXT($N43),_xlfn.NORM.DIST(AC43,$K43,$N43,FALSE),NA())</f>
        <v>#N/A</v>
      </c>
      <c r="EA43" s="179" t="e">
        <f t="shared" ref="EA43:EA74" si="338">IF(ISNONTEXT($N43),_xlfn.NORM.DIST(AD43,$K43,$N43,FALSE),NA())</f>
        <v>#N/A</v>
      </c>
      <c r="EB43" s="179" t="e">
        <f t="shared" ref="EB43:EB74" si="339">IF(ISNONTEXT($N43),_xlfn.NORM.DIST(AE43,$K43,$N43,FALSE),NA())</f>
        <v>#N/A</v>
      </c>
      <c r="EC43" s="179" t="e">
        <f t="shared" ref="EC43:EC74" si="340">IF(ISNONTEXT($N43),_xlfn.NORM.DIST(AF43,$K43,$N43,FALSE),NA())</f>
        <v>#N/A</v>
      </c>
      <c r="ED43" s="179" t="e">
        <f t="shared" ref="ED43:ED74" si="341">IF(ISNONTEXT($N43),_xlfn.NORM.DIST(AG43,$K43,$N43,FALSE),NA())</f>
        <v>#N/A</v>
      </c>
      <c r="EE43" s="179" t="e">
        <f t="shared" ref="EE43:EE74" si="342">IF(ISNONTEXT($N43),_xlfn.NORM.DIST(AH43,$K43,$N43,FALSE),NA())</f>
        <v>#N/A</v>
      </c>
      <c r="EF43" s="179" t="e">
        <f t="shared" ref="EF43:EF74" si="343">IF(ISNONTEXT($N43),_xlfn.NORM.DIST(AI43,$K43,$N43,FALSE),NA())</f>
        <v>#N/A</v>
      </c>
      <c r="EG43" s="179" t="e">
        <f t="shared" ref="EG43:EG74" si="344">IF(ISNONTEXT($N43),_xlfn.NORM.DIST(AJ43,$K43,$N43,FALSE),NA())</f>
        <v>#N/A</v>
      </c>
      <c r="EH43" s="179" t="e">
        <f t="shared" ref="EH43:EH74" si="345">IF(ISNONTEXT($N43),_xlfn.NORM.DIST(AK43,$K43,$N43,FALSE),NA())</f>
        <v>#N/A</v>
      </c>
      <c r="EI43" s="179" t="e">
        <f t="shared" ref="EI43:EI74" si="346">IF(ISNONTEXT($N43),_xlfn.NORM.DIST(AL43,$K43,$N43,FALSE),NA())</f>
        <v>#N/A</v>
      </c>
      <c r="EJ43" s="179" t="e">
        <f t="shared" ref="EJ43:EJ74" si="347">IF(ISNONTEXT($N43),_xlfn.NORM.DIST(AM43,$K43,$N43,FALSE),NA())</f>
        <v>#N/A</v>
      </c>
      <c r="EK43" s="179" t="e">
        <f t="shared" ref="EK43:EK74" si="348">IF(ISNONTEXT($N43),_xlfn.NORM.DIST(AN43,$K43,$N43,FALSE),NA())</f>
        <v>#N/A</v>
      </c>
      <c r="EL43" s="179" t="e">
        <f t="shared" ref="EL43:EL74" si="349">IF(ISNONTEXT($N43),_xlfn.NORM.DIST(AO43,$K43,$N43,FALSE),NA())</f>
        <v>#N/A</v>
      </c>
      <c r="EM43" s="179" t="e">
        <f t="shared" ref="EM43:EM74" si="350">IF(ISNONTEXT($N43),_xlfn.NORM.DIST(AP43,$K43,$N43,FALSE),NA())</f>
        <v>#N/A</v>
      </c>
      <c r="EN43" s="179" t="e">
        <f t="shared" ref="EN43:EN74" si="351">IF(ISNONTEXT($N43),_xlfn.NORM.DIST(AQ43,$K43,$N43,FALSE),NA())</f>
        <v>#N/A</v>
      </c>
      <c r="EO43" s="179" t="e">
        <f t="shared" ref="EO43:EO74" si="352">IF(ISNONTEXT($N43),_xlfn.NORM.DIST(AR43,$K43,$N43,FALSE),NA())</f>
        <v>#N/A</v>
      </c>
      <c r="EP43" s="179" t="e">
        <f t="shared" ref="EP43:EP74" si="353">IF(ISNONTEXT($N43),_xlfn.NORM.DIST(AS43,$K43,$N43,FALSE),NA())</f>
        <v>#N/A</v>
      </c>
      <c r="EQ43" s="179" t="e">
        <f t="shared" ref="EQ43:EQ74" si="354">IF(ISNONTEXT($N43),_xlfn.NORM.DIST(AT43,$K43,$N43,FALSE),NA())</f>
        <v>#N/A</v>
      </c>
      <c r="ER43" s="179" t="e">
        <f t="shared" ref="ER43:ER74" si="355">IF(ISNONTEXT($N43),_xlfn.NORM.DIST(AU43,$K43,$N43,FALSE),NA())</f>
        <v>#N/A</v>
      </c>
      <c r="ES43" s="179" t="e">
        <f t="shared" ref="ES43:ES74" si="356">IF(ISNONTEXT($N43),_xlfn.NORM.DIST(AV43,$K43,$N43,FALSE),NA())</f>
        <v>#N/A</v>
      </c>
      <c r="ET43" s="179" t="e">
        <f t="shared" ref="ET43:ET74" si="357">IF(ISNONTEXT($N43),_xlfn.NORM.DIST(AW43,$K43,$N43,FALSE),NA())</f>
        <v>#N/A</v>
      </c>
      <c r="EU43" s="179" t="e">
        <f t="shared" ref="EU43:EU74" si="358">IF(ISNONTEXT($N43),_xlfn.NORM.DIST(AX43,$K43,$N43,FALSE),NA())</f>
        <v>#N/A</v>
      </c>
      <c r="EV43" s="179" t="e">
        <f t="shared" ref="EV43:EV74" si="359">IF(ISNONTEXT($N43),_xlfn.NORM.DIST(AY43,$K43,$N43,FALSE),NA())</f>
        <v>#N/A</v>
      </c>
      <c r="EW43" s="179" t="e">
        <f t="shared" ref="EW43:EW74" si="360">IF(ISNONTEXT($N43),_xlfn.NORM.DIST(AZ43,$K43,$N43,FALSE),NA())</f>
        <v>#N/A</v>
      </c>
      <c r="EX43" s="179" t="e">
        <f t="shared" ref="EX43:EX74" si="361">IF(ISNONTEXT($N43),_xlfn.NORM.DIST(BA43,$K43,$N43,FALSE),NA())</f>
        <v>#N/A</v>
      </c>
      <c r="EY43" s="179" t="e">
        <f t="shared" ref="EY43:EY74" si="362">IF(ISNONTEXT($N43),_xlfn.NORM.DIST(BB43,$K43,$N43,FALSE),NA())</f>
        <v>#N/A</v>
      </c>
      <c r="EZ43" s="179" t="e">
        <f t="shared" ref="EZ43:EZ74" si="363">IF(ISNONTEXT($N43),_xlfn.NORM.DIST(BC43,$K43,$N43,FALSE),NA())</f>
        <v>#N/A</v>
      </c>
      <c r="FA43" s="179" t="e">
        <f t="shared" ref="FA43:FA74" si="364">IF(ISNONTEXT($N43),_xlfn.NORM.DIST(BD43,$K43,$N43,FALSE),NA())</f>
        <v>#N/A</v>
      </c>
      <c r="FB43" s="179" t="e">
        <f t="shared" ref="FB43:FB74" si="365">IF(ISNONTEXT($N43),_xlfn.NORM.DIST(BE43,$K43,$N43,FALSE),NA())</f>
        <v>#N/A</v>
      </c>
      <c r="FC43" s="179" t="e">
        <f t="shared" ref="FC43:FC74" si="366">IF(ISNONTEXT($N43),_xlfn.NORM.DIST(BF43,$K43,$N43,FALSE),NA())</f>
        <v>#N/A</v>
      </c>
      <c r="FD43" s="179" t="e">
        <f t="shared" ref="FD43:FD74" si="367">IF(ISNONTEXT($N43),_xlfn.NORM.DIST(BG43,$K43,$N43,FALSE),NA())</f>
        <v>#N/A</v>
      </c>
      <c r="FE43" s="179" t="e">
        <f t="shared" ref="FE43:FE74" si="368">IF(ISNONTEXT($N43),_xlfn.NORM.DIST(BH43,$K43,$N43,FALSE),NA())</f>
        <v>#N/A</v>
      </c>
      <c r="FF43" s="179" t="e">
        <f t="shared" ref="FF43:FF74" si="369">IF(ISNONTEXT($N43),_xlfn.NORM.DIST(BI43,$K43,$N43,FALSE),NA())</f>
        <v>#N/A</v>
      </c>
      <c r="FG43" s="179" t="e">
        <f t="shared" ref="FG43:FG74" si="370">IF(ISNONTEXT($N43),_xlfn.NORM.DIST(BJ43,$K43,$N43,FALSE),NA())</f>
        <v>#N/A</v>
      </c>
      <c r="FH43" s="179" t="e">
        <f t="shared" ref="FH43:FH74" si="371">IF(ISNONTEXT($N43),_xlfn.NORM.DIST(BK43,$K43,$N43,FALSE),NA())</f>
        <v>#N/A</v>
      </c>
      <c r="FI43" s="179" t="e">
        <f t="shared" ref="FI43:FI74" si="372">IF(ISNONTEXT($N43),_xlfn.NORM.DIST(BL43,$K43,$N43,FALSE),NA())</f>
        <v>#N/A</v>
      </c>
      <c r="FJ43" s="179" t="e">
        <f t="shared" ref="FJ43:FJ74" si="373">IF(ISNONTEXT($N43),_xlfn.NORM.DIST(BM43,$K43,$N43,FALSE),NA())</f>
        <v>#N/A</v>
      </c>
      <c r="FK43" s="179" t="e">
        <f t="shared" ref="FK43:FK74" si="374">IF(ISNONTEXT($N43),_xlfn.NORM.DIST(BN43,$K43,$N43,FALSE),NA())</f>
        <v>#N/A</v>
      </c>
      <c r="FL43" s="179" t="e">
        <f t="shared" ref="FL43:FL74" si="375">IF(ISNONTEXT($N43),_xlfn.NORM.DIST(BO43,$K43,$N43,FALSE),NA())</f>
        <v>#N/A</v>
      </c>
      <c r="FM43" s="179" t="e">
        <f t="shared" ref="FM43:FM74" si="376">IF(ISNONTEXT($N43),_xlfn.NORM.DIST(BP43,$K43,$N43,FALSE),NA())</f>
        <v>#N/A</v>
      </c>
      <c r="FN43" s="179" t="e">
        <f t="shared" ref="FN43:FN74" si="377">IF(ISNONTEXT($N43),_xlfn.NORM.DIST(BQ43,$K43,$N43,FALSE),NA())</f>
        <v>#N/A</v>
      </c>
      <c r="FO43" s="179" t="e">
        <f t="shared" ref="FO43:FO74" si="378">IF(ISNONTEXT($N43),_xlfn.NORM.DIST(BR43,$K43,$N43,FALSE),NA())</f>
        <v>#N/A</v>
      </c>
      <c r="FP43" s="179" t="e">
        <f t="shared" ref="FP43:FP74" si="379">IF(ISNONTEXT($N43),_xlfn.NORM.DIST(BS43,$K43,$N43,FALSE),NA())</f>
        <v>#N/A</v>
      </c>
      <c r="FQ43" s="179" t="e">
        <f t="shared" ref="FQ43:FQ74" si="380">IF(ISNONTEXT($N43),_xlfn.NORM.DIST(BT43,$K43,$N43,FALSE),NA())</f>
        <v>#N/A</v>
      </c>
      <c r="FR43" s="179" t="e">
        <f t="shared" ref="FR43:FR74" si="381">IF(ISNONTEXT($N43),_xlfn.NORM.DIST(BU43,$K43,$N43,FALSE),NA())</f>
        <v>#N/A</v>
      </c>
      <c r="FS43" s="179" t="e">
        <f t="shared" ref="FS43:FS74" si="382">IF(ISNONTEXT($N43),_xlfn.NORM.DIST(BV43,$K43,$N43,FALSE),NA())</f>
        <v>#N/A</v>
      </c>
      <c r="FT43" s="179" t="e">
        <f t="shared" ref="FT43:FT74" si="383">IF(ISNONTEXT($N43),_xlfn.NORM.DIST(BW43,$K43,$N43,FALSE),NA())</f>
        <v>#N/A</v>
      </c>
      <c r="FU43" s="179" t="e">
        <f t="shared" ref="FU43:FU74" si="384">IF(ISNONTEXT($N43),_xlfn.NORM.DIST(BX43,$K43,$N43,FALSE),NA())</f>
        <v>#N/A</v>
      </c>
      <c r="FV43" s="179" t="e">
        <f t="shared" ref="FV43:FV74" si="385">IF(ISNONTEXT($N43),_xlfn.NORM.DIST(BY43,$K43,$N43,FALSE),NA())</f>
        <v>#N/A</v>
      </c>
      <c r="FW43" s="179" t="e">
        <f t="shared" ref="FW43:FW74" si="386">IF(ISNONTEXT($N43),_xlfn.NORM.DIST(BZ43,$K43,$N43,FALSE),NA())</f>
        <v>#N/A</v>
      </c>
      <c r="FX43" s="179" t="e">
        <f t="shared" ref="FX43:FX74" si="387">IF(ISNONTEXT($N43),_xlfn.NORM.DIST(CA43,$K43,$N43,FALSE),NA())</f>
        <v>#N/A</v>
      </c>
      <c r="FY43" s="179" t="e">
        <f t="shared" ref="FY43:FY74" si="388">IF(ISNONTEXT($N43),_xlfn.NORM.DIST(CB43,$K43,$N43,FALSE),NA())</f>
        <v>#N/A</v>
      </c>
      <c r="FZ43" s="179" t="e">
        <f t="shared" ref="FZ43:FZ74" si="389">IF(ISNONTEXT($N43),_xlfn.NORM.DIST(CC43,$K43,$N43,FALSE),NA())</f>
        <v>#N/A</v>
      </c>
      <c r="GA43" s="179" t="e">
        <f t="shared" ref="GA43:GA74" si="390">IF(ISNONTEXT($N43),_xlfn.NORM.DIST(CD43,$K43,$N43,FALSE),NA())</f>
        <v>#N/A</v>
      </c>
      <c r="GB43" s="179" t="e">
        <f t="shared" ref="GB43:GB74" si="391">IF(ISNONTEXT($N43),_xlfn.NORM.DIST(CE43,$K43,$N43,FALSE),NA())</f>
        <v>#N/A</v>
      </c>
      <c r="GC43" s="179" t="e">
        <f t="shared" ref="GC43:GC74" si="392">IF(ISNONTEXT($N43),_xlfn.NORM.DIST(CF43,$K43,$N43,FALSE),NA())</f>
        <v>#N/A</v>
      </c>
      <c r="GD43" s="179" t="e">
        <f t="shared" ref="GD43:GD74" si="393">IF(ISNONTEXT($N43),_xlfn.NORM.DIST(CG43,$K43,$N43,FALSE),NA())</f>
        <v>#N/A</v>
      </c>
      <c r="GE43" s="179" t="e">
        <f t="shared" ref="GE43:GE74" si="394">IF(ISNONTEXT($N43),_xlfn.NORM.DIST(CH43,$K43,$N43,FALSE),NA())</f>
        <v>#N/A</v>
      </c>
      <c r="GF43" s="179" t="e">
        <f t="shared" ref="GF43:GF74" si="395">IF(ISNONTEXT($N43),_xlfn.NORM.DIST(CI43,$K43,$N43,FALSE),NA())</f>
        <v>#N/A</v>
      </c>
      <c r="GG43" s="179" t="e">
        <f t="shared" ref="GG43:GG74" si="396">IF(ISNONTEXT($N43),_xlfn.NORM.DIST(CJ43,$K43,$N43,FALSE),NA())</f>
        <v>#N/A</v>
      </c>
      <c r="GH43" s="179" t="e">
        <f t="shared" ref="GH43:GH74" si="397">IF(ISNONTEXT($N43),_xlfn.NORM.DIST(CK43,$K43,$N43,FALSE),NA())</f>
        <v>#N/A</v>
      </c>
      <c r="GI43" s="179" t="e">
        <f t="shared" ref="GI43:GI74" si="398">IF(ISNONTEXT($N43),_xlfn.NORM.DIST(CL43,$K43,$N43,FALSE),NA())</f>
        <v>#N/A</v>
      </c>
      <c r="GJ43" s="179" t="e">
        <f t="shared" ref="GJ43:GJ74" si="399">IF(ISNONTEXT($N43),_xlfn.NORM.DIST(CM43,$K43,$N43,FALSE),NA())</f>
        <v>#N/A</v>
      </c>
      <c r="GK43" s="179" t="e">
        <f t="shared" ref="GK43:GK74" si="400">IF(ISNONTEXT($N43),_xlfn.NORM.DIST(CN43,$K43,$N43,FALSE),NA())</f>
        <v>#N/A</v>
      </c>
      <c r="GL43" s="179" t="e">
        <f t="shared" ref="GL43:GL74" si="401">IF(ISNONTEXT($N43),_xlfn.NORM.DIST(CO43,$K43,$N43,FALSE),NA())</f>
        <v>#N/A</v>
      </c>
      <c r="GM43" s="179" t="e">
        <f t="shared" ref="GM43:GM74" si="402">IF(ISNONTEXT($N43),_xlfn.NORM.DIST(CP43,$K43,$N43,FALSE),NA())</f>
        <v>#N/A</v>
      </c>
      <c r="GN43" s="179" t="e">
        <f t="shared" ref="GN43:GN74" si="403">IF(ISNONTEXT($N43),_xlfn.NORM.DIST(CQ43,$K43,$N43,FALSE),NA())</f>
        <v>#N/A</v>
      </c>
      <c r="GO43" s="179" t="e">
        <f t="shared" ref="GO43:GO74" si="404">IF(ISNONTEXT($N43),_xlfn.NORM.DIST(CR43,$K43,$N43,FALSE),NA())</f>
        <v>#N/A</v>
      </c>
      <c r="GP43" s="179" t="e">
        <f t="shared" ref="GP43:GP74" si="405">IF(ISNONTEXT($N43),_xlfn.NORM.DIST(CS43,$K43,$N43,FALSE),NA())</f>
        <v>#N/A</v>
      </c>
      <c r="GQ43" s="179" t="e">
        <f t="shared" ref="GQ43:GQ74" si="406">IF(ISNONTEXT($N43),_xlfn.NORM.DIST(CT43,$K43,$N43,FALSE),NA())</f>
        <v>#N/A</v>
      </c>
      <c r="GR43" s="179" t="e">
        <f t="shared" ref="GR43:GR74" si="407">IF(ISNONTEXT($N43),_xlfn.NORM.DIST(CU43,$K43,$N43,FALSE),NA())</f>
        <v>#N/A</v>
      </c>
      <c r="GS43" s="179" t="e">
        <f t="shared" ref="GS43:GS74" si="408">IF(ISNONTEXT($N43),_xlfn.NORM.DIST(CV43,$K43,$N43,FALSE),NA())</f>
        <v>#N/A</v>
      </c>
      <c r="GT43" s="179" t="e">
        <f t="shared" ref="GT43:GT74" si="409">IF(ISNONTEXT($N43),_xlfn.NORM.DIST(CW43,$K43,$N43,FALSE),NA())</f>
        <v>#N/A</v>
      </c>
      <c r="GU43" s="179" t="e">
        <f t="shared" ref="GU43:GU74" si="410">IF(ISNONTEXT($N43),_xlfn.NORM.DIST(CX43,$K43,$N43,FALSE),NA())</f>
        <v>#N/A</v>
      </c>
      <c r="GV43" s="179" t="e">
        <f t="shared" ref="GV43:GV74" si="411">IF(ISNONTEXT($N43),_xlfn.NORM.DIST(CY43,$K43,$N43,FALSE),NA())</f>
        <v>#N/A</v>
      </c>
      <c r="GW43" s="179" t="e">
        <f t="shared" ref="GW43:GW74" si="412">IF(ISNONTEXT($N43),_xlfn.NORM.DIST(CZ43,$K43,$N43,FALSE),NA())</f>
        <v>#N/A</v>
      </c>
      <c r="GX43" s="179" t="e">
        <f t="shared" ref="GX43:GX74" si="413">IF(ISNONTEXT($N43),_xlfn.NORM.DIST(DA43,$K43,$N43,FALSE),NA())</f>
        <v>#N/A</v>
      </c>
      <c r="GY43" s="179" t="e">
        <f t="shared" ref="GY43:GY74" si="414">IF(ISNONTEXT($N43),_xlfn.NORM.DIST(DB43,$K43,$N43,FALSE),NA())</f>
        <v>#N/A</v>
      </c>
      <c r="GZ43" s="179" t="e">
        <f t="shared" ref="GZ43:GZ74" si="415">IF(ISNONTEXT($N43),_xlfn.NORM.DIST(DC43,$K43,$N43,FALSE),NA())</f>
        <v>#N/A</v>
      </c>
      <c r="HA43" s="179" t="e">
        <f t="shared" ref="HA43:HA74" si="416">IF(ISNONTEXT($N43),_xlfn.NORM.DIST(DD43,$K43,$N43,FALSE),NA())</f>
        <v>#N/A</v>
      </c>
      <c r="HB43" s="179" t="e">
        <f t="shared" ref="HB43:HB74" si="417">IF(ISNONTEXT($N43),_xlfn.NORM.DIST(DE43,$K43,$N43,FALSE),NA())</f>
        <v>#N/A</v>
      </c>
      <c r="HC43" s="179" t="e">
        <f t="shared" ref="HC43:HC74" si="418">IF(ISNONTEXT($N43),_xlfn.NORM.DIST(DF43,$K43,$N43,FALSE),NA())</f>
        <v>#N/A</v>
      </c>
      <c r="HD43" s="179" t="e">
        <f t="shared" ref="HD43:HD74" si="419">IF(ISNONTEXT($N43),_xlfn.NORM.DIST(DG43,$K43,$N43,FALSE),NA())</f>
        <v>#N/A</v>
      </c>
      <c r="HE43" s="179" t="e">
        <f t="shared" ref="HE43:HE74" si="420">IF(ISNONTEXT($N43),_xlfn.NORM.DIST(DH43,$K43,$N43,FALSE),NA())</f>
        <v>#N/A</v>
      </c>
      <c r="HF43" s="179" t="e">
        <f t="shared" ref="HF43:HF74" si="421">IF(ISNONTEXT($N43),_xlfn.NORM.DIST(DI43,$K43,$N43,FALSE),NA())</f>
        <v>#N/A</v>
      </c>
      <c r="HG43" s="179" t="e">
        <f t="shared" ref="HG43:HG74" si="422">IF(ISNONTEXT($N43),_xlfn.NORM.DIST(DJ43,$K43,$N43,FALSE),NA())</f>
        <v>#N/A</v>
      </c>
      <c r="HH43" s="179" t="e">
        <f t="shared" ref="HH43:HH74" si="423">IF(ISNONTEXT($N43),_xlfn.NORM.DIST(DK43,$K43,$N43,FALSE),NA())</f>
        <v>#N/A</v>
      </c>
      <c r="HI43" s="179" t="e">
        <f t="shared" ref="HI43:HI74" si="424">IF(ISNONTEXT($N43),_xlfn.NORM.DIST(DL43,$K43,$N43,FALSE),NA())</f>
        <v>#N/A</v>
      </c>
      <c r="HJ43" s="179" t="e">
        <f t="shared" ref="HJ43:HJ74" si="425">IF(ISNONTEXT($N43),_xlfn.NORM.DIST(DM43,$K43,$N43,FALSE),NA())</f>
        <v>#N/A</v>
      </c>
      <c r="HK43" s="179" t="e">
        <f t="shared" ref="HK43:HK74" si="426">IF(ISNONTEXT($N43),_xlfn.NORM.DIST(DN43,$K43,$N43,FALSE),NA())</f>
        <v>#N/A</v>
      </c>
      <c r="HL43" s="179" t="e">
        <f t="shared" ref="HL43:HL74" si="427">IF(ISNONTEXT($N43),_xlfn.NORM.DIST(DO43,$K43,$N43,FALSE),NA())</f>
        <v>#N/A</v>
      </c>
      <c r="HM43" s="179" t="e">
        <f t="shared" ref="HM43:HM74" si="428">IF(ISNONTEXT($N43),_xlfn.NORM.DIST(DP43,$K43,$N43,FALSE),NA())</f>
        <v>#N/A</v>
      </c>
      <c r="HN43" s="179" t="e">
        <f t="shared" ref="HN43:HN74" si="429">IF(ISNONTEXT($N43),_xlfn.NORM.DIST(DQ43,$K43,$N43,FALSE),NA())</f>
        <v>#N/A</v>
      </c>
      <c r="HO43" s="179" t="e">
        <f t="shared" ref="HO43:HO74" si="430">IF(ISNONTEXT($N43),_xlfn.NORM.DIST(DR43,$K43,$N43,FALSE),NA())</f>
        <v>#N/A</v>
      </c>
      <c r="HP43" s="179" t="e">
        <f t="shared" ref="HP43:HP74" si="431">IF(ISNONTEXT($N43),_xlfn.NORM.DIST(DS43,$K43,$N43,FALSE),NA())</f>
        <v>#N/A</v>
      </c>
      <c r="HQ43" s="179" t="e">
        <f t="shared" ref="HQ43:HQ74" si="432">IF(ISNONTEXT($N43),_xlfn.NORM.DIST(DT43,$K43,$N43,FALSE),NA())</f>
        <v>#N/A</v>
      </c>
      <c r="HR43" s="179" t="e">
        <f t="shared" ref="HR43:HR74" si="433">IF(ISNONTEXT($N43),_xlfn.NORM.DIST(DU43,$K43,$N43,FALSE),NA())</f>
        <v>#N/A</v>
      </c>
      <c r="HS43" s="179" t="e">
        <f t="shared" ref="HS43:HS74" si="434">IF(ISNONTEXT($N43),_xlfn.NORM.DIST(DV43,$K43,$N43,FALSE),NA())</f>
        <v>#N/A</v>
      </c>
    </row>
    <row r="44" spans="1:227" hidden="1" x14ac:dyDescent="0.25">
      <c r="A44" s="4">
        <v>41</v>
      </c>
      <c r="B44" s="118"/>
      <c r="C44" s="126"/>
      <c r="D44" s="131" t="str">
        <f t="shared" si="308"/>
        <v/>
      </c>
      <c r="E44" s="103"/>
      <c r="F44" s="131" t="str">
        <f t="shared" si="309"/>
        <v/>
      </c>
      <c r="G44" s="126"/>
      <c r="H44" s="119"/>
      <c r="I44" s="38" t="str">
        <f t="shared" si="0"/>
        <v/>
      </c>
      <c r="J44" s="38" t="str">
        <f t="shared" si="1"/>
        <v/>
      </c>
      <c r="K44" s="81" t="str">
        <f t="shared" si="12"/>
        <v/>
      </c>
      <c r="L44" s="24"/>
      <c r="M44" s="61"/>
      <c r="N44" s="82" t="str">
        <f>IF(AND(D44&gt;0,E44&gt;0,F44&gt;0,NOT(ISBLANK(L44))),(F44-D44)*VLOOKUP(L44,VLookups!$A$2:$B$8,2,FALSE),"")</f>
        <v/>
      </c>
      <c r="O44" s="83" t="str">
        <f t="shared" si="2"/>
        <v/>
      </c>
      <c r="P44" s="103"/>
      <c r="Q44" s="34" t="str">
        <f>IF(AND(P44&gt;0,E44&gt;0,N44&gt;0,NOT(ISBLANK(L44))),ABS(VLOOKUP($P$1,VLookups!$A$38:$B$39,2,FALSE)-_xlfn.NORM.DIST(P44,K44,N44,TRUE)),"")</f>
        <v/>
      </c>
      <c r="R44" s="102" t="str">
        <f>IF(AND($D44&gt;0,$E44&gt;0,$F44&gt;0,NOT(ISBLANK($L44))),_xlfn.NORM.INV(ABS(VLOOKUP($P$1,VLookups!$A$38:$B$39,2,FALSE)-R$3),$K44,$N44),"")</f>
        <v/>
      </c>
      <c r="S44" s="101" t="str">
        <f>IF(AND($D44&gt;0,$E44&gt;0,$F44&gt;0,NOT(ISBLANK($L44))),_xlfn.NORM.INV(ABS(VLOOKUP($P$1,VLookups!$A$38:$B$39,2,FALSE)-S$3),$K44,$N44),"")</f>
        <v/>
      </c>
      <c r="T44" s="102" t="str">
        <f>IF(AND($D44&gt;0,$E44&gt;0,$F44&gt;0,NOT(ISBLANK($L44))),_xlfn.NORM.INV(ABS(VLOOKUP($P$1,VLookups!$A$38:$B$39,2,FALSE)-T$3),$K44,$N44),"")</f>
        <v/>
      </c>
      <c r="U44" s="101" t="str">
        <f>IF(AND($D44&gt;0,$E44&gt;0,$F44&gt;0,NOT(ISBLANK($L44))),_xlfn.NORM.INV(ABS(VLOOKUP($P$1,VLookups!$A$38:$B$39,2,FALSE)-U$3),$K44,$N44),"")</f>
        <v/>
      </c>
      <c r="V44" s="102" t="str">
        <f>IF(AND($D44&gt;0,$E44&gt;0,$F44&gt;0,NOT(ISBLANK($L44))),_xlfn.NORM.INV(ABS(VLOOKUP($P$1,VLookups!$A$38:$B$39,2,FALSE)-V$3),$K44,$N44),"")</f>
        <v/>
      </c>
      <c r="W44" s="101" t="str">
        <f>IF(AND($D44&gt;0,$E44&gt;0,$F44&gt;0,NOT(ISBLANK($L44))),_xlfn.NORM.INV(ABS(VLOOKUP($P$1,VLookups!$A$38:$B$39,2,FALSE)-W$3),$K44,$N44),"")</f>
        <v/>
      </c>
      <c r="X44" s="5"/>
      <c r="Y44" s="178" t="str">
        <f t="shared" si="13"/>
        <v/>
      </c>
      <c r="Z44" s="52" t="str">
        <f t="shared" ref="Z44:AS44" si="435">IF(ISNONTEXT($Y44),AA44-$Y44,"")</f>
        <v/>
      </c>
      <c r="AA44" s="52" t="str">
        <f t="shared" si="435"/>
        <v/>
      </c>
      <c r="AB44" s="52" t="str">
        <f t="shared" si="435"/>
        <v/>
      </c>
      <c r="AC44" s="52" t="str">
        <f t="shared" si="435"/>
        <v/>
      </c>
      <c r="AD44" s="52" t="str">
        <f t="shared" si="435"/>
        <v/>
      </c>
      <c r="AE44" s="52" t="str">
        <f t="shared" si="435"/>
        <v/>
      </c>
      <c r="AF44" s="52" t="str">
        <f t="shared" si="435"/>
        <v/>
      </c>
      <c r="AG44" s="52" t="str">
        <f t="shared" si="435"/>
        <v/>
      </c>
      <c r="AH44" s="52" t="str">
        <f t="shared" si="435"/>
        <v/>
      </c>
      <c r="AI44" s="52" t="str">
        <f t="shared" si="435"/>
        <v/>
      </c>
      <c r="AJ44" s="52" t="str">
        <f t="shared" si="435"/>
        <v/>
      </c>
      <c r="AK44" s="52" t="str">
        <f t="shared" si="435"/>
        <v/>
      </c>
      <c r="AL44" s="52" t="str">
        <f t="shared" si="435"/>
        <v/>
      </c>
      <c r="AM44" s="52" t="str">
        <f t="shared" si="435"/>
        <v/>
      </c>
      <c r="AN44" s="52" t="str">
        <f t="shared" si="435"/>
        <v/>
      </c>
      <c r="AO44" s="52" t="str">
        <f t="shared" si="435"/>
        <v/>
      </c>
      <c r="AP44" s="52" t="str">
        <f t="shared" si="435"/>
        <v/>
      </c>
      <c r="AQ44" s="52" t="str">
        <f t="shared" si="435"/>
        <v/>
      </c>
      <c r="AR44" s="52" t="str">
        <f t="shared" si="435"/>
        <v/>
      </c>
      <c r="AS44" s="52" t="str">
        <f t="shared" si="435"/>
        <v/>
      </c>
      <c r="AT44" s="52" t="str">
        <f t="shared" si="15"/>
        <v/>
      </c>
      <c r="AU44" s="52" t="str">
        <f t="shared" ref="AU44:DF44" si="436">IF(ISNONTEXT($Y44),AT44+$Y44,"")</f>
        <v/>
      </c>
      <c r="AV44" s="52" t="str">
        <f t="shared" si="436"/>
        <v/>
      </c>
      <c r="AW44" s="52" t="str">
        <f t="shared" si="436"/>
        <v/>
      </c>
      <c r="AX44" s="52" t="str">
        <f t="shared" si="436"/>
        <v/>
      </c>
      <c r="AY44" s="52" t="str">
        <f t="shared" si="436"/>
        <v/>
      </c>
      <c r="AZ44" s="52" t="str">
        <f t="shared" si="436"/>
        <v/>
      </c>
      <c r="BA44" s="52" t="str">
        <f t="shared" si="436"/>
        <v/>
      </c>
      <c r="BB44" s="52" t="str">
        <f t="shared" si="436"/>
        <v/>
      </c>
      <c r="BC44" s="52" t="str">
        <f t="shared" si="436"/>
        <v/>
      </c>
      <c r="BD44" s="52" t="str">
        <f t="shared" si="436"/>
        <v/>
      </c>
      <c r="BE44" s="52" t="str">
        <f t="shared" si="436"/>
        <v/>
      </c>
      <c r="BF44" s="52" t="str">
        <f t="shared" si="436"/>
        <v/>
      </c>
      <c r="BG44" s="52" t="str">
        <f t="shared" si="436"/>
        <v/>
      </c>
      <c r="BH44" s="52" t="str">
        <f t="shared" si="436"/>
        <v/>
      </c>
      <c r="BI44" s="52" t="str">
        <f t="shared" si="436"/>
        <v/>
      </c>
      <c r="BJ44" s="52" t="str">
        <f t="shared" si="436"/>
        <v/>
      </c>
      <c r="BK44" s="52" t="str">
        <f t="shared" si="436"/>
        <v/>
      </c>
      <c r="BL44" s="52" t="str">
        <f t="shared" si="436"/>
        <v/>
      </c>
      <c r="BM44" s="52" t="str">
        <f t="shared" si="436"/>
        <v/>
      </c>
      <c r="BN44" s="52" t="str">
        <f t="shared" si="436"/>
        <v/>
      </c>
      <c r="BO44" s="52" t="str">
        <f t="shared" si="436"/>
        <v/>
      </c>
      <c r="BP44" s="52" t="str">
        <f t="shared" si="436"/>
        <v/>
      </c>
      <c r="BQ44" s="52" t="str">
        <f t="shared" si="436"/>
        <v/>
      </c>
      <c r="BR44" s="52" t="str">
        <f t="shared" si="436"/>
        <v/>
      </c>
      <c r="BS44" s="52" t="str">
        <f t="shared" si="436"/>
        <v/>
      </c>
      <c r="BT44" s="52" t="str">
        <f t="shared" si="436"/>
        <v/>
      </c>
      <c r="BU44" s="52" t="str">
        <f t="shared" si="436"/>
        <v/>
      </c>
      <c r="BV44" s="52" t="str">
        <f t="shared" si="436"/>
        <v/>
      </c>
      <c r="BW44" s="52" t="str">
        <f t="shared" si="436"/>
        <v/>
      </c>
      <c r="BX44" s="52" t="str">
        <f t="shared" si="436"/>
        <v/>
      </c>
      <c r="BY44" s="52" t="str">
        <f t="shared" si="436"/>
        <v/>
      </c>
      <c r="BZ44" s="52" t="str">
        <f t="shared" si="436"/>
        <v/>
      </c>
      <c r="CA44" s="52" t="str">
        <f t="shared" si="436"/>
        <v/>
      </c>
      <c r="CB44" s="52" t="str">
        <f t="shared" si="436"/>
        <v/>
      </c>
      <c r="CC44" s="52" t="str">
        <f t="shared" si="436"/>
        <v/>
      </c>
      <c r="CD44" s="52" t="str">
        <f t="shared" si="436"/>
        <v/>
      </c>
      <c r="CE44" s="52" t="str">
        <f t="shared" si="436"/>
        <v/>
      </c>
      <c r="CF44" s="52" t="str">
        <f t="shared" si="436"/>
        <v/>
      </c>
      <c r="CG44" s="52" t="str">
        <f t="shared" si="436"/>
        <v/>
      </c>
      <c r="CH44" s="52" t="str">
        <f t="shared" si="436"/>
        <v/>
      </c>
      <c r="CI44" s="52" t="str">
        <f t="shared" si="436"/>
        <v/>
      </c>
      <c r="CJ44" s="52" t="str">
        <f t="shared" si="436"/>
        <v/>
      </c>
      <c r="CK44" s="52" t="str">
        <f t="shared" si="436"/>
        <v/>
      </c>
      <c r="CL44" s="52" t="str">
        <f t="shared" si="436"/>
        <v/>
      </c>
      <c r="CM44" s="52" t="str">
        <f t="shared" si="436"/>
        <v/>
      </c>
      <c r="CN44" s="52" t="str">
        <f t="shared" si="436"/>
        <v/>
      </c>
      <c r="CO44" s="52" t="str">
        <f t="shared" si="436"/>
        <v/>
      </c>
      <c r="CP44" s="52" t="str">
        <f t="shared" si="436"/>
        <v/>
      </c>
      <c r="CQ44" s="52" t="str">
        <f t="shared" si="436"/>
        <v/>
      </c>
      <c r="CR44" s="52" t="str">
        <f t="shared" si="436"/>
        <v/>
      </c>
      <c r="CS44" s="52" t="str">
        <f t="shared" si="436"/>
        <v/>
      </c>
      <c r="CT44" s="52" t="str">
        <f t="shared" si="436"/>
        <v/>
      </c>
      <c r="CU44" s="52" t="str">
        <f t="shared" si="436"/>
        <v/>
      </c>
      <c r="CV44" s="52" t="str">
        <f t="shared" si="436"/>
        <v/>
      </c>
      <c r="CW44" s="52" t="str">
        <f t="shared" si="436"/>
        <v/>
      </c>
      <c r="CX44" s="52" t="str">
        <f t="shared" si="436"/>
        <v/>
      </c>
      <c r="CY44" s="52" t="str">
        <f t="shared" si="436"/>
        <v/>
      </c>
      <c r="CZ44" s="52" t="str">
        <f t="shared" si="436"/>
        <v/>
      </c>
      <c r="DA44" s="52" t="str">
        <f t="shared" si="436"/>
        <v/>
      </c>
      <c r="DB44" s="52" t="str">
        <f t="shared" si="436"/>
        <v/>
      </c>
      <c r="DC44" s="52" t="str">
        <f t="shared" si="436"/>
        <v/>
      </c>
      <c r="DD44" s="52" t="str">
        <f t="shared" si="436"/>
        <v/>
      </c>
      <c r="DE44" s="52" t="str">
        <f t="shared" si="436"/>
        <v/>
      </c>
      <c r="DF44" s="52" t="str">
        <f t="shared" si="436"/>
        <v/>
      </c>
      <c r="DG44" s="52" t="str">
        <f t="shared" ref="DG44:DV44" si="437">IF(ISNONTEXT($Y44),DF44+$Y44,"")</f>
        <v/>
      </c>
      <c r="DH44" s="52" t="str">
        <f t="shared" si="437"/>
        <v/>
      </c>
      <c r="DI44" s="52" t="str">
        <f t="shared" si="437"/>
        <v/>
      </c>
      <c r="DJ44" s="52" t="str">
        <f t="shared" si="437"/>
        <v/>
      </c>
      <c r="DK44" s="52" t="str">
        <f t="shared" si="437"/>
        <v/>
      </c>
      <c r="DL44" s="52" t="str">
        <f t="shared" si="437"/>
        <v/>
      </c>
      <c r="DM44" s="52" t="str">
        <f t="shared" si="437"/>
        <v/>
      </c>
      <c r="DN44" s="52" t="str">
        <f t="shared" si="437"/>
        <v/>
      </c>
      <c r="DO44" s="52" t="str">
        <f t="shared" si="437"/>
        <v/>
      </c>
      <c r="DP44" s="52" t="str">
        <f t="shared" si="437"/>
        <v/>
      </c>
      <c r="DQ44" s="52" t="str">
        <f t="shared" si="437"/>
        <v/>
      </c>
      <c r="DR44" s="52" t="str">
        <f t="shared" si="437"/>
        <v/>
      </c>
      <c r="DS44" s="52" t="str">
        <f t="shared" si="437"/>
        <v/>
      </c>
      <c r="DT44" s="52" t="str">
        <f t="shared" si="437"/>
        <v/>
      </c>
      <c r="DU44" s="52" t="str">
        <f t="shared" si="437"/>
        <v/>
      </c>
      <c r="DV44" s="52" t="str">
        <f t="shared" si="437"/>
        <v/>
      </c>
      <c r="DW44" s="179" t="e">
        <f t="shared" si="334"/>
        <v>#N/A</v>
      </c>
      <c r="DX44" s="179" t="e">
        <f t="shared" si="335"/>
        <v>#N/A</v>
      </c>
      <c r="DY44" s="179" t="e">
        <f t="shared" si="336"/>
        <v>#N/A</v>
      </c>
      <c r="DZ44" s="179" t="e">
        <f t="shared" si="337"/>
        <v>#N/A</v>
      </c>
      <c r="EA44" s="179" t="e">
        <f t="shared" si="338"/>
        <v>#N/A</v>
      </c>
      <c r="EB44" s="179" t="e">
        <f t="shared" si="339"/>
        <v>#N/A</v>
      </c>
      <c r="EC44" s="179" t="e">
        <f t="shared" si="340"/>
        <v>#N/A</v>
      </c>
      <c r="ED44" s="179" t="e">
        <f t="shared" si="341"/>
        <v>#N/A</v>
      </c>
      <c r="EE44" s="179" t="e">
        <f t="shared" si="342"/>
        <v>#N/A</v>
      </c>
      <c r="EF44" s="179" t="e">
        <f t="shared" si="343"/>
        <v>#N/A</v>
      </c>
      <c r="EG44" s="179" t="e">
        <f t="shared" si="344"/>
        <v>#N/A</v>
      </c>
      <c r="EH44" s="179" t="e">
        <f t="shared" si="345"/>
        <v>#N/A</v>
      </c>
      <c r="EI44" s="179" t="e">
        <f t="shared" si="346"/>
        <v>#N/A</v>
      </c>
      <c r="EJ44" s="179" t="e">
        <f t="shared" si="347"/>
        <v>#N/A</v>
      </c>
      <c r="EK44" s="179" t="e">
        <f t="shared" si="348"/>
        <v>#N/A</v>
      </c>
      <c r="EL44" s="179" t="e">
        <f t="shared" si="349"/>
        <v>#N/A</v>
      </c>
      <c r="EM44" s="179" t="e">
        <f t="shared" si="350"/>
        <v>#N/A</v>
      </c>
      <c r="EN44" s="179" t="e">
        <f t="shared" si="351"/>
        <v>#N/A</v>
      </c>
      <c r="EO44" s="179" t="e">
        <f t="shared" si="352"/>
        <v>#N/A</v>
      </c>
      <c r="EP44" s="179" t="e">
        <f t="shared" si="353"/>
        <v>#N/A</v>
      </c>
      <c r="EQ44" s="179" t="e">
        <f t="shared" si="354"/>
        <v>#N/A</v>
      </c>
      <c r="ER44" s="179" t="e">
        <f t="shared" si="355"/>
        <v>#N/A</v>
      </c>
      <c r="ES44" s="179" t="e">
        <f t="shared" si="356"/>
        <v>#N/A</v>
      </c>
      <c r="ET44" s="179" t="e">
        <f t="shared" si="357"/>
        <v>#N/A</v>
      </c>
      <c r="EU44" s="179" t="e">
        <f t="shared" si="358"/>
        <v>#N/A</v>
      </c>
      <c r="EV44" s="179" t="e">
        <f t="shared" si="359"/>
        <v>#N/A</v>
      </c>
      <c r="EW44" s="179" t="e">
        <f t="shared" si="360"/>
        <v>#N/A</v>
      </c>
      <c r="EX44" s="179" t="e">
        <f t="shared" si="361"/>
        <v>#N/A</v>
      </c>
      <c r="EY44" s="179" t="e">
        <f t="shared" si="362"/>
        <v>#N/A</v>
      </c>
      <c r="EZ44" s="179" t="e">
        <f t="shared" si="363"/>
        <v>#N/A</v>
      </c>
      <c r="FA44" s="179" t="e">
        <f t="shared" si="364"/>
        <v>#N/A</v>
      </c>
      <c r="FB44" s="179" t="e">
        <f t="shared" si="365"/>
        <v>#N/A</v>
      </c>
      <c r="FC44" s="179" t="e">
        <f t="shared" si="366"/>
        <v>#N/A</v>
      </c>
      <c r="FD44" s="179" t="e">
        <f t="shared" si="367"/>
        <v>#N/A</v>
      </c>
      <c r="FE44" s="179" t="e">
        <f t="shared" si="368"/>
        <v>#N/A</v>
      </c>
      <c r="FF44" s="179" t="e">
        <f t="shared" si="369"/>
        <v>#N/A</v>
      </c>
      <c r="FG44" s="179" t="e">
        <f t="shared" si="370"/>
        <v>#N/A</v>
      </c>
      <c r="FH44" s="179" t="e">
        <f t="shared" si="371"/>
        <v>#N/A</v>
      </c>
      <c r="FI44" s="179" t="e">
        <f t="shared" si="372"/>
        <v>#N/A</v>
      </c>
      <c r="FJ44" s="179" t="e">
        <f t="shared" si="373"/>
        <v>#N/A</v>
      </c>
      <c r="FK44" s="179" t="e">
        <f t="shared" si="374"/>
        <v>#N/A</v>
      </c>
      <c r="FL44" s="179" t="e">
        <f t="shared" si="375"/>
        <v>#N/A</v>
      </c>
      <c r="FM44" s="179" t="e">
        <f t="shared" si="376"/>
        <v>#N/A</v>
      </c>
      <c r="FN44" s="179" t="e">
        <f t="shared" si="377"/>
        <v>#N/A</v>
      </c>
      <c r="FO44" s="179" t="e">
        <f t="shared" si="378"/>
        <v>#N/A</v>
      </c>
      <c r="FP44" s="179" t="e">
        <f t="shared" si="379"/>
        <v>#N/A</v>
      </c>
      <c r="FQ44" s="179" t="e">
        <f t="shared" si="380"/>
        <v>#N/A</v>
      </c>
      <c r="FR44" s="179" t="e">
        <f t="shared" si="381"/>
        <v>#N/A</v>
      </c>
      <c r="FS44" s="179" t="e">
        <f t="shared" si="382"/>
        <v>#N/A</v>
      </c>
      <c r="FT44" s="179" t="e">
        <f t="shared" si="383"/>
        <v>#N/A</v>
      </c>
      <c r="FU44" s="179" t="e">
        <f t="shared" si="384"/>
        <v>#N/A</v>
      </c>
      <c r="FV44" s="179" t="e">
        <f t="shared" si="385"/>
        <v>#N/A</v>
      </c>
      <c r="FW44" s="179" t="e">
        <f t="shared" si="386"/>
        <v>#N/A</v>
      </c>
      <c r="FX44" s="179" t="e">
        <f t="shared" si="387"/>
        <v>#N/A</v>
      </c>
      <c r="FY44" s="179" t="e">
        <f t="shared" si="388"/>
        <v>#N/A</v>
      </c>
      <c r="FZ44" s="179" t="e">
        <f t="shared" si="389"/>
        <v>#N/A</v>
      </c>
      <c r="GA44" s="179" t="e">
        <f t="shared" si="390"/>
        <v>#N/A</v>
      </c>
      <c r="GB44" s="179" t="e">
        <f t="shared" si="391"/>
        <v>#N/A</v>
      </c>
      <c r="GC44" s="179" t="e">
        <f t="shared" si="392"/>
        <v>#N/A</v>
      </c>
      <c r="GD44" s="179" t="e">
        <f t="shared" si="393"/>
        <v>#N/A</v>
      </c>
      <c r="GE44" s="179" t="e">
        <f t="shared" si="394"/>
        <v>#N/A</v>
      </c>
      <c r="GF44" s="179" t="e">
        <f t="shared" si="395"/>
        <v>#N/A</v>
      </c>
      <c r="GG44" s="179" t="e">
        <f t="shared" si="396"/>
        <v>#N/A</v>
      </c>
      <c r="GH44" s="179" t="e">
        <f t="shared" si="397"/>
        <v>#N/A</v>
      </c>
      <c r="GI44" s="179" t="e">
        <f t="shared" si="398"/>
        <v>#N/A</v>
      </c>
      <c r="GJ44" s="179" t="e">
        <f t="shared" si="399"/>
        <v>#N/A</v>
      </c>
      <c r="GK44" s="179" t="e">
        <f t="shared" si="400"/>
        <v>#N/A</v>
      </c>
      <c r="GL44" s="179" t="e">
        <f t="shared" si="401"/>
        <v>#N/A</v>
      </c>
      <c r="GM44" s="179" t="e">
        <f t="shared" si="402"/>
        <v>#N/A</v>
      </c>
      <c r="GN44" s="179" t="e">
        <f t="shared" si="403"/>
        <v>#N/A</v>
      </c>
      <c r="GO44" s="179" t="e">
        <f t="shared" si="404"/>
        <v>#N/A</v>
      </c>
      <c r="GP44" s="179" t="e">
        <f t="shared" si="405"/>
        <v>#N/A</v>
      </c>
      <c r="GQ44" s="179" t="e">
        <f t="shared" si="406"/>
        <v>#N/A</v>
      </c>
      <c r="GR44" s="179" t="e">
        <f t="shared" si="407"/>
        <v>#N/A</v>
      </c>
      <c r="GS44" s="179" t="e">
        <f t="shared" si="408"/>
        <v>#N/A</v>
      </c>
      <c r="GT44" s="179" t="e">
        <f t="shared" si="409"/>
        <v>#N/A</v>
      </c>
      <c r="GU44" s="179" t="e">
        <f t="shared" si="410"/>
        <v>#N/A</v>
      </c>
      <c r="GV44" s="179" t="e">
        <f t="shared" si="411"/>
        <v>#N/A</v>
      </c>
      <c r="GW44" s="179" t="e">
        <f t="shared" si="412"/>
        <v>#N/A</v>
      </c>
      <c r="GX44" s="179" t="e">
        <f t="shared" si="413"/>
        <v>#N/A</v>
      </c>
      <c r="GY44" s="179" t="e">
        <f t="shared" si="414"/>
        <v>#N/A</v>
      </c>
      <c r="GZ44" s="179" t="e">
        <f t="shared" si="415"/>
        <v>#N/A</v>
      </c>
      <c r="HA44" s="179" t="e">
        <f t="shared" si="416"/>
        <v>#N/A</v>
      </c>
      <c r="HB44" s="179" t="e">
        <f t="shared" si="417"/>
        <v>#N/A</v>
      </c>
      <c r="HC44" s="179" t="e">
        <f t="shared" si="418"/>
        <v>#N/A</v>
      </c>
      <c r="HD44" s="179" t="e">
        <f t="shared" si="419"/>
        <v>#N/A</v>
      </c>
      <c r="HE44" s="179" t="e">
        <f t="shared" si="420"/>
        <v>#N/A</v>
      </c>
      <c r="HF44" s="179" t="e">
        <f t="shared" si="421"/>
        <v>#N/A</v>
      </c>
      <c r="HG44" s="179" t="e">
        <f t="shared" si="422"/>
        <v>#N/A</v>
      </c>
      <c r="HH44" s="179" t="e">
        <f t="shared" si="423"/>
        <v>#N/A</v>
      </c>
      <c r="HI44" s="179" t="e">
        <f t="shared" si="424"/>
        <v>#N/A</v>
      </c>
      <c r="HJ44" s="179" t="e">
        <f t="shared" si="425"/>
        <v>#N/A</v>
      </c>
      <c r="HK44" s="179" t="e">
        <f t="shared" si="426"/>
        <v>#N/A</v>
      </c>
      <c r="HL44" s="179" t="e">
        <f t="shared" si="427"/>
        <v>#N/A</v>
      </c>
      <c r="HM44" s="179" t="e">
        <f t="shared" si="428"/>
        <v>#N/A</v>
      </c>
      <c r="HN44" s="179" t="e">
        <f t="shared" si="429"/>
        <v>#N/A</v>
      </c>
      <c r="HO44" s="179" t="e">
        <f t="shared" si="430"/>
        <v>#N/A</v>
      </c>
      <c r="HP44" s="179" t="e">
        <f t="shared" si="431"/>
        <v>#N/A</v>
      </c>
      <c r="HQ44" s="179" t="e">
        <f t="shared" si="432"/>
        <v>#N/A</v>
      </c>
      <c r="HR44" s="179" t="e">
        <f t="shared" si="433"/>
        <v>#N/A</v>
      </c>
      <c r="HS44" s="179" t="e">
        <f t="shared" si="434"/>
        <v>#N/A</v>
      </c>
    </row>
    <row r="45" spans="1:227" hidden="1" x14ac:dyDescent="0.25">
      <c r="A45" s="4">
        <v>42</v>
      </c>
      <c r="B45" s="118"/>
      <c r="C45" s="126"/>
      <c r="D45" s="131" t="str">
        <f t="shared" si="308"/>
        <v/>
      </c>
      <c r="E45" s="103"/>
      <c r="F45" s="131" t="str">
        <f t="shared" si="309"/>
        <v/>
      </c>
      <c r="G45" s="126"/>
      <c r="H45" s="119"/>
      <c r="I45" s="38" t="str">
        <f t="shared" si="0"/>
        <v/>
      </c>
      <c r="J45" s="38" t="str">
        <f t="shared" si="1"/>
        <v/>
      </c>
      <c r="K45" s="81" t="str">
        <f t="shared" si="12"/>
        <v/>
      </c>
      <c r="L45" s="24"/>
      <c r="M45" s="61"/>
      <c r="N45" s="82" t="str">
        <f>IF(AND(D45&gt;0,E45&gt;0,F45&gt;0,NOT(ISBLANK(L45))),(F45-D45)*VLOOKUP(L45,VLookups!$A$2:$B$8,2,FALSE),"")</f>
        <v/>
      </c>
      <c r="O45" s="83" t="str">
        <f t="shared" si="2"/>
        <v/>
      </c>
      <c r="P45" s="103"/>
      <c r="Q45" s="34" t="str">
        <f>IF(AND(P45&gt;0,E45&gt;0,N45&gt;0,NOT(ISBLANK(L45))),ABS(VLOOKUP($P$1,VLookups!$A$38:$B$39,2,FALSE)-_xlfn.NORM.DIST(P45,K45,N45,TRUE)),"")</f>
        <v/>
      </c>
      <c r="R45" s="102" t="str">
        <f>IF(AND($D45&gt;0,$E45&gt;0,$F45&gt;0,NOT(ISBLANK($L45))),_xlfn.NORM.INV(ABS(VLOOKUP($P$1,VLookups!$A$38:$B$39,2,FALSE)-R$3),$K45,$N45),"")</f>
        <v/>
      </c>
      <c r="S45" s="101" t="str">
        <f>IF(AND($D45&gt;0,$E45&gt;0,$F45&gt;0,NOT(ISBLANK($L45))),_xlfn.NORM.INV(ABS(VLOOKUP($P$1,VLookups!$A$38:$B$39,2,FALSE)-S$3),$K45,$N45),"")</f>
        <v/>
      </c>
      <c r="T45" s="102" t="str">
        <f>IF(AND($D45&gt;0,$E45&gt;0,$F45&gt;0,NOT(ISBLANK($L45))),_xlfn.NORM.INV(ABS(VLOOKUP($P$1,VLookups!$A$38:$B$39,2,FALSE)-T$3),$K45,$N45),"")</f>
        <v/>
      </c>
      <c r="U45" s="101" t="str">
        <f>IF(AND($D45&gt;0,$E45&gt;0,$F45&gt;0,NOT(ISBLANK($L45))),_xlfn.NORM.INV(ABS(VLOOKUP($P$1,VLookups!$A$38:$B$39,2,FALSE)-U$3),$K45,$N45),"")</f>
        <v/>
      </c>
      <c r="V45" s="102" t="str">
        <f>IF(AND($D45&gt;0,$E45&gt;0,$F45&gt;0,NOT(ISBLANK($L45))),_xlfn.NORM.INV(ABS(VLOOKUP($P$1,VLookups!$A$38:$B$39,2,FALSE)-V$3),$K45,$N45),"")</f>
        <v/>
      </c>
      <c r="W45" s="101" t="str">
        <f>IF(AND($D45&gt;0,$E45&gt;0,$F45&gt;0,NOT(ISBLANK($L45))),_xlfn.NORM.INV(ABS(VLOOKUP($P$1,VLookups!$A$38:$B$39,2,FALSE)-W$3),$K45,$N45),"")</f>
        <v/>
      </c>
      <c r="X45" s="5"/>
      <c r="Y45" s="178" t="str">
        <f t="shared" si="13"/>
        <v/>
      </c>
      <c r="Z45" s="52" t="str">
        <f t="shared" ref="Z45:AS45" si="438">IF(ISNONTEXT($Y45),AA45-$Y45,"")</f>
        <v/>
      </c>
      <c r="AA45" s="52" t="str">
        <f t="shared" si="438"/>
        <v/>
      </c>
      <c r="AB45" s="52" t="str">
        <f t="shared" si="438"/>
        <v/>
      </c>
      <c r="AC45" s="52" t="str">
        <f t="shared" si="438"/>
        <v/>
      </c>
      <c r="AD45" s="52" t="str">
        <f t="shared" si="438"/>
        <v/>
      </c>
      <c r="AE45" s="52" t="str">
        <f t="shared" si="438"/>
        <v/>
      </c>
      <c r="AF45" s="52" t="str">
        <f t="shared" si="438"/>
        <v/>
      </c>
      <c r="AG45" s="52" t="str">
        <f t="shared" si="438"/>
        <v/>
      </c>
      <c r="AH45" s="52" t="str">
        <f t="shared" si="438"/>
        <v/>
      </c>
      <c r="AI45" s="52" t="str">
        <f t="shared" si="438"/>
        <v/>
      </c>
      <c r="AJ45" s="52" t="str">
        <f t="shared" si="438"/>
        <v/>
      </c>
      <c r="AK45" s="52" t="str">
        <f t="shared" si="438"/>
        <v/>
      </c>
      <c r="AL45" s="52" t="str">
        <f t="shared" si="438"/>
        <v/>
      </c>
      <c r="AM45" s="52" t="str">
        <f t="shared" si="438"/>
        <v/>
      </c>
      <c r="AN45" s="52" t="str">
        <f t="shared" si="438"/>
        <v/>
      </c>
      <c r="AO45" s="52" t="str">
        <f t="shared" si="438"/>
        <v/>
      </c>
      <c r="AP45" s="52" t="str">
        <f t="shared" si="438"/>
        <v/>
      </c>
      <c r="AQ45" s="52" t="str">
        <f t="shared" si="438"/>
        <v/>
      </c>
      <c r="AR45" s="52" t="str">
        <f t="shared" si="438"/>
        <v/>
      </c>
      <c r="AS45" s="52" t="str">
        <f t="shared" si="438"/>
        <v/>
      </c>
      <c r="AT45" s="52" t="str">
        <f t="shared" si="15"/>
        <v/>
      </c>
      <c r="AU45" s="52" t="str">
        <f t="shared" ref="AU45:DF45" si="439">IF(ISNONTEXT($Y45),AT45+$Y45,"")</f>
        <v/>
      </c>
      <c r="AV45" s="52" t="str">
        <f t="shared" si="439"/>
        <v/>
      </c>
      <c r="AW45" s="52" t="str">
        <f t="shared" si="439"/>
        <v/>
      </c>
      <c r="AX45" s="52" t="str">
        <f t="shared" si="439"/>
        <v/>
      </c>
      <c r="AY45" s="52" t="str">
        <f t="shared" si="439"/>
        <v/>
      </c>
      <c r="AZ45" s="52" t="str">
        <f t="shared" si="439"/>
        <v/>
      </c>
      <c r="BA45" s="52" t="str">
        <f t="shared" si="439"/>
        <v/>
      </c>
      <c r="BB45" s="52" t="str">
        <f t="shared" si="439"/>
        <v/>
      </c>
      <c r="BC45" s="52" t="str">
        <f t="shared" si="439"/>
        <v/>
      </c>
      <c r="BD45" s="52" t="str">
        <f t="shared" si="439"/>
        <v/>
      </c>
      <c r="BE45" s="52" t="str">
        <f t="shared" si="439"/>
        <v/>
      </c>
      <c r="BF45" s="52" t="str">
        <f t="shared" si="439"/>
        <v/>
      </c>
      <c r="BG45" s="52" t="str">
        <f t="shared" si="439"/>
        <v/>
      </c>
      <c r="BH45" s="52" t="str">
        <f t="shared" si="439"/>
        <v/>
      </c>
      <c r="BI45" s="52" t="str">
        <f t="shared" si="439"/>
        <v/>
      </c>
      <c r="BJ45" s="52" t="str">
        <f t="shared" si="439"/>
        <v/>
      </c>
      <c r="BK45" s="52" t="str">
        <f t="shared" si="439"/>
        <v/>
      </c>
      <c r="BL45" s="52" t="str">
        <f t="shared" si="439"/>
        <v/>
      </c>
      <c r="BM45" s="52" t="str">
        <f t="shared" si="439"/>
        <v/>
      </c>
      <c r="BN45" s="52" t="str">
        <f t="shared" si="439"/>
        <v/>
      </c>
      <c r="BO45" s="52" t="str">
        <f t="shared" si="439"/>
        <v/>
      </c>
      <c r="BP45" s="52" t="str">
        <f t="shared" si="439"/>
        <v/>
      </c>
      <c r="BQ45" s="52" t="str">
        <f t="shared" si="439"/>
        <v/>
      </c>
      <c r="BR45" s="52" t="str">
        <f t="shared" si="439"/>
        <v/>
      </c>
      <c r="BS45" s="52" t="str">
        <f t="shared" si="439"/>
        <v/>
      </c>
      <c r="BT45" s="52" t="str">
        <f t="shared" si="439"/>
        <v/>
      </c>
      <c r="BU45" s="52" t="str">
        <f t="shared" si="439"/>
        <v/>
      </c>
      <c r="BV45" s="52" t="str">
        <f t="shared" si="439"/>
        <v/>
      </c>
      <c r="BW45" s="52" t="str">
        <f t="shared" si="439"/>
        <v/>
      </c>
      <c r="BX45" s="52" t="str">
        <f t="shared" si="439"/>
        <v/>
      </c>
      <c r="BY45" s="52" t="str">
        <f t="shared" si="439"/>
        <v/>
      </c>
      <c r="BZ45" s="52" t="str">
        <f t="shared" si="439"/>
        <v/>
      </c>
      <c r="CA45" s="52" t="str">
        <f t="shared" si="439"/>
        <v/>
      </c>
      <c r="CB45" s="52" t="str">
        <f t="shared" si="439"/>
        <v/>
      </c>
      <c r="CC45" s="52" t="str">
        <f t="shared" si="439"/>
        <v/>
      </c>
      <c r="CD45" s="52" t="str">
        <f t="shared" si="439"/>
        <v/>
      </c>
      <c r="CE45" s="52" t="str">
        <f t="shared" si="439"/>
        <v/>
      </c>
      <c r="CF45" s="52" t="str">
        <f t="shared" si="439"/>
        <v/>
      </c>
      <c r="CG45" s="52" t="str">
        <f t="shared" si="439"/>
        <v/>
      </c>
      <c r="CH45" s="52" t="str">
        <f t="shared" si="439"/>
        <v/>
      </c>
      <c r="CI45" s="52" t="str">
        <f t="shared" si="439"/>
        <v/>
      </c>
      <c r="CJ45" s="52" t="str">
        <f t="shared" si="439"/>
        <v/>
      </c>
      <c r="CK45" s="52" t="str">
        <f t="shared" si="439"/>
        <v/>
      </c>
      <c r="CL45" s="52" t="str">
        <f t="shared" si="439"/>
        <v/>
      </c>
      <c r="CM45" s="52" t="str">
        <f t="shared" si="439"/>
        <v/>
      </c>
      <c r="CN45" s="52" t="str">
        <f t="shared" si="439"/>
        <v/>
      </c>
      <c r="CO45" s="52" t="str">
        <f t="shared" si="439"/>
        <v/>
      </c>
      <c r="CP45" s="52" t="str">
        <f t="shared" si="439"/>
        <v/>
      </c>
      <c r="CQ45" s="52" t="str">
        <f t="shared" si="439"/>
        <v/>
      </c>
      <c r="CR45" s="52" t="str">
        <f t="shared" si="439"/>
        <v/>
      </c>
      <c r="CS45" s="52" t="str">
        <f t="shared" si="439"/>
        <v/>
      </c>
      <c r="CT45" s="52" t="str">
        <f t="shared" si="439"/>
        <v/>
      </c>
      <c r="CU45" s="52" t="str">
        <f t="shared" si="439"/>
        <v/>
      </c>
      <c r="CV45" s="52" t="str">
        <f t="shared" si="439"/>
        <v/>
      </c>
      <c r="CW45" s="52" t="str">
        <f t="shared" si="439"/>
        <v/>
      </c>
      <c r="CX45" s="52" t="str">
        <f t="shared" si="439"/>
        <v/>
      </c>
      <c r="CY45" s="52" t="str">
        <f t="shared" si="439"/>
        <v/>
      </c>
      <c r="CZ45" s="52" t="str">
        <f t="shared" si="439"/>
        <v/>
      </c>
      <c r="DA45" s="52" t="str">
        <f t="shared" si="439"/>
        <v/>
      </c>
      <c r="DB45" s="52" t="str">
        <f t="shared" si="439"/>
        <v/>
      </c>
      <c r="DC45" s="52" t="str">
        <f t="shared" si="439"/>
        <v/>
      </c>
      <c r="DD45" s="52" t="str">
        <f t="shared" si="439"/>
        <v/>
      </c>
      <c r="DE45" s="52" t="str">
        <f t="shared" si="439"/>
        <v/>
      </c>
      <c r="DF45" s="52" t="str">
        <f t="shared" si="439"/>
        <v/>
      </c>
      <c r="DG45" s="52" t="str">
        <f t="shared" ref="DG45:DV45" si="440">IF(ISNONTEXT($Y45),DF45+$Y45,"")</f>
        <v/>
      </c>
      <c r="DH45" s="52" t="str">
        <f t="shared" si="440"/>
        <v/>
      </c>
      <c r="DI45" s="52" t="str">
        <f t="shared" si="440"/>
        <v/>
      </c>
      <c r="DJ45" s="52" t="str">
        <f t="shared" si="440"/>
        <v/>
      </c>
      <c r="DK45" s="52" t="str">
        <f t="shared" si="440"/>
        <v/>
      </c>
      <c r="DL45" s="52" t="str">
        <f t="shared" si="440"/>
        <v/>
      </c>
      <c r="DM45" s="52" t="str">
        <f t="shared" si="440"/>
        <v/>
      </c>
      <c r="DN45" s="52" t="str">
        <f t="shared" si="440"/>
        <v/>
      </c>
      <c r="DO45" s="52" t="str">
        <f t="shared" si="440"/>
        <v/>
      </c>
      <c r="DP45" s="52" t="str">
        <f t="shared" si="440"/>
        <v/>
      </c>
      <c r="DQ45" s="52" t="str">
        <f t="shared" si="440"/>
        <v/>
      </c>
      <c r="DR45" s="52" t="str">
        <f t="shared" si="440"/>
        <v/>
      </c>
      <c r="DS45" s="52" t="str">
        <f t="shared" si="440"/>
        <v/>
      </c>
      <c r="DT45" s="52" t="str">
        <f t="shared" si="440"/>
        <v/>
      </c>
      <c r="DU45" s="52" t="str">
        <f t="shared" si="440"/>
        <v/>
      </c>
      <c r="DV45" s="52" t="str">
        <f t="shared" si="440"/>
        <v/>
      </c>
      <c r="DW45" s="179" t="e">
        <f t="shared" si="334"/>
        <v>#N/A</v>
      </c>
      <c r="DX45" s="179" t="e">
        <f t="shared" si="335"/>
        <v>#N/A</v>
      </c>
      <c r="DY45" s="179" t="e">
        <f t="shared" si="336"/>
        <v>#N/A</v>
      </c>
      <c r="DZ45" s="179" t="e">
        <f t="shared" si="337"/>
        <v>#N/A</v>
      </c>
      <c r="EA45" s="179" t="e">
        <f t="shared" si="338"/>
        <v>#N/A</v>
      </c>
      <c r="EB45" s="179" t="e">
        <f t="shared" si="339"/>
        <v>#N/A</v>
      </c>
      <c r="EC45" s="179" t="e">
        <f t="shared" si="340"/>
        <v>#N/A</v>
      </c>
      <c r="ED45" s="179" t="e">
        <f t="shared" si="341"/>
        <v>#N/A</v>
      </c>
      <c r="EE45" s="179" t="e">
        <f t="shared" si="342"/>
        <v>#N/A</v>
      </c>
      <c r="EF45" s="179" t="e">
        <f t="shared" si="343"/>
        <v>#N/A</v>
      </c>
      <c r="EG45" s="179" t="e">
        <f t="shared" si="344"/>
        <v>#N/A</v>
      </c>
      <c r="EH45" s="179" t="e">
        <f t="shared" si="345"/>
        <v>#N/A</v>
      </c>
      <c r="EI45" s="179" t="e">
        <f t="shared" si="346"/>
        <v>#N/A</v>
      </c>
      <c r="EJ45" s="179" t="e">
        <f t="shared" si="347"/>
        <v>#N/A</v>
      </c>
      <c r="EK45" s="179" t="e">
        <f t="shared" si="348"/>
        <v>#N/A</v>
      </c>
      <c r="EL45" s="179" t="e">
        <f t="shared" si="349"/>
        <v>#N/A</v>
      </c>
      <c r="EM45" s="179" t="e">
        <f t="shared" si="350"/>
        <v>#N/A</v>
      </c>
      <c r="EN45" s="179" t="e">
        <f t="shared" si="351"/>
        <v>#N/A</v>
      </c>
      <c r="EO45" s="179" t="e">
        <f t="shared" si="352"/>
        <v>#N/A</v>
      </c>
      <c r="EP45" s="179" t="e">
        <f t="shared" si="353"/>
        <v>#N/A</v>
      </c>
      <c r="EQ45" s="179" t="e">
        <f t="shared" si="354"/>
        <v>#N/A</v>
      </c>
      <c r="ER45" s="179" t="e">
        <f t="shared" si="355"/>
        <v>#N/A</v>
      </c>
      <c r="ES45" s="179" t="e">
        <f t="shared" si="356"/>
        <v>#N/A</v>
      </c>
      <c r="ET45" s="179" t="e">
        <f t="shared" si="357"/>
        <v>#N/A</v>
      </c>
      <c r="EU45" s="179" t="e">
        <f t="shared" si="358"/>
        <v>#N/A</v>
      </c>
      <c r="EV45" s="179" t="e">
        <f t="shared" si="359"/>
        <v>#N/A</v>
      </c>
      <c r="EW45" s="179" t="e">
        <f t="shared" si="360"/>
        <v>#N/A</v>
      </c>
      <c r="EX45" s="179" t="e">
        <f t="shared" si="361"/>
        <v>#N/A</v>
      </c>
      <c r="EY45" s="179" t="e">
        <f t="shared" si="362"/>
        <v>#N/A</v>
      </c>
      <c r="EZ45" s="179" t="e">
        <f t="shared" si="363"/>
        <v>#N/A</v>
      </c>
      <c r="FA45" s="179" t="e">
        <f t="shared" si="364"/>
        <v>#N/A</v>
      </c>
      <c r="FB45" s="179" t="e">
        <f t="shared" si="365"/>
        <v>#N/A</v>
      </c>
      <c r="FC45" s="179" t="e">
        <f t="shared" si="366"/>
        <v>#N/A</v>
      </c>
      <c r="FD45" s="179" t="e">
        <f t="shared" si="367"/>
        <v>#N/A</v>
      </c>
      <c r="FE45" s="179" t="e">
        <f t="shared" si="368"/>
        <v>#N/A</v>
      </c>
      <c r="FF45" s="179" t="e">
        <f t="shared" si="369"/>
        <v>#N/A</v>
      </c>
      <c r="FG45" s="179" t="e">
        <f t="shared" si="370"/>
        <v>#N/A</v>
      </c>
      <c r="FH45" s="179" t="e">
        <f t="shared" si="371"/>
        <v>#N/A</v>
      </c>
      <c r="FI45" s="179" t="e">
        <f t="shared" si="372"/>
        <v>#N/A</v>
      </c>
      <c r="FJ45" s="179" t="e">
        <f t="shared" si="373"/>
        <v>#N/A</v>
      </c>
      <c r="FK45" s="179" t="e">
        <f t="shared" si="374"/>
        <v>#N/A</v>
      </c>
      <c r="FL45" s="179" t="e">
        <f t="shared" si="375"/>
        <v>#N/A</v>
      </c>
      <c r="FM45" s="179" t="e">
        <f t="shared" si="376"/>
        <v>#N/A</v>
      </c>
      <c r="FN45" s="179" t="e">
        <f t="shared" si="377"/>
        <v>#N/A</v>
      </c>
      <c r="FO45" s="179" t="e">
        <f t="shared" si="378"/>
        <v>#N/A</v>
      </c>
      <c r="FP45" s="179" t="e">
        <f t="shared" si="379"/>
        <v>#N/A</v>
      </c>
      <c r="FQ45" s="179" t="e">
        <f t="shared" si="380"/>
        <v>#N/A</v>
      </c>
      <c r="FR45" s="179" t="e">
        <f t="shared" si="381"/>
        <v>#N/A</v>
      </c>
      <c r="FS45" s="179" t="e">
        <f t="shared" si="382"/>
        <v>#N/A</v>
      </c>
      <c r="FT45" s="179" t="e">
        <f t="shared" si="383"/>
        <v>#N/A</v>
      </c>
      <c r="FU45" s="179" t="e">
        <f t="shared" si="384"/>
        <v>#N/A</v>
      </c>
      <c r="FV45" s="179" t="e">
        <f t="shared" si="385"/>
        <v>#N/A</v>
      </c>
      <c r="FW45" s="179" t="e">
        <f t="shared" si="386"/>
        <v>#N/A</v>
      </c>
      <c r="FX45" s="179" t="e">
        <f t="shared" si="387"/>
        <v>#N/A</v>
      </c>
      <c r="FY45" s="179" t="e">
        <f t="shared" si="388"/>
        <v>#N/A</v>
      </c>
      <c r="FZ45" s="179" t="e">
        <f t="shared" si="389"/>
        <v>#N/A</v>
      </c>
      <c r="GA45" s="179" t="e">
        <f t="shared" si="390"/>
        <v>#N/A</v>
      </c>
      <c r="GB45" s="179" t="e">
        <f t="shared" si="391"/>
        <v>#N/A</v>
      </c>
      <c r="GC45" s="179" t="e">
        <f t="shared" si="392"/>
        <v>#N/A</v>
      </c>
      <c r="GD45" s="179" t="e">
        <f t="shared" si="393"/>
        <v>#N/A</v>
      </c>
      <c r="GE45" s="179" t="e">
        <f t="shared" si="394"/>
        <v>#N/A</v>
      </c>
      <c r="GF45" s="179" t="e">
        <f t="shared" si="395"/>
        <v>#N/A</v>
      </c>
      <c r="GG45" s="179" t="e">
        <f t="shared" si="396"/>
        <v>#N/A</v>
      </c>
      <c r="GH45" s="179" t="e">
        <f t="shared" si="397"/>
        <v>#N/A</v>
      </c>
      <c r="GI45" s="179" t="e">
        <f t="shared" si="398"/>
        <v>#N/A</v>
      </c>
      <c r="GJ45" s="179" t="e">
        <f t="shared" si="399"/>
        <v>#N/A</v>
      </c>
      <c r="GK45" s="179" t="e">
        <f t="shared" si="400"/>
        <v>#N/A</v>
      </c>
      <c r="GL45" s="179" t="e">
        <f t="shared" si="401"/>
        <v>#N/A</v>
      </c>
      <c r="GM45" s="179" t="e">
        <f t="shared" si="402"/>
        <v>#N/A</v>
      </c>
      <c r="GN45" s="179" t="e">
        <f t="shared" si="403"/>
        <v>#N/A</v>
      </c>
      <c r="GO45" s="179" t="e">
        <f t="shared" si="404"/>
        <v>#N/A</v>
      </c>
      <c r="GP45" s="179" t="e">
        <f t="shared" si="405"/>
        <v>#N/A</v>
      </c>
      <c r="GQ45" s="179" t="e">
        <f t="shared" si="406"/>
        <v>#N/A</v>
      </c>
      <c r="GR45" s="179" t="e">
        <f t="shared" si="407"/>
        <v>#N/A</v>
      </c>
      <c r="GS45" s="179" t="e">
        <f t="shared" si="408"/>
        <v>#N/A</v>
      </c>
      <c r="GT45" s="179" t="e">
        <f t="shared" si="409"/>
        <v>#N/A</v>
      </c>
      <c r="GU45" s="179" t="e">
        <f t="shared" si="410"/>
        <v>#N/A</v>
      </c>
      <c r="GV45" s="179" t="e">
        <f t="shared" si="411"/>
        <v>#N/A</v>
      </c>
      <c r="GW45" s="179" t="e">
        <f t="shared" si="412"/>
        <v>#N/A</v>
      </c>
      <c r="GX45" s="179" t="e">
        <f t="shared" si="413"/>
        <v>#N/A</v>
      </c>
      <c r="GY45" s="179" t="e">
        <f t="shared" si="414"/>
        <v>#N/A</v>
      </c>
      <c r="GZ45" s="179" t="e">
        <f t="shared" si="415"/>
        <v>#N/A</v>
      </c>
      <c r="HA45" s="179" t="e">
        <f t="shared" si="416"/>
        <v>#N/A</v>
      </c>
      <c r="HB45" s="179" t="e">
        <f t="shared" si="417"/>
        <v>#N/A</v>
      </c>
      <c r="HC45" s="179" t="e">
        <f t="shared" si="418"/>
        <v>#N/A</v>
      </c>
      <c r="HD45" s="179" t="e">
        <f t="shared" si="419"/>
        <v>#N/A</v>
      </c>
      <c r="HE45" s="179" t="e">
        <f t="shared" si="420"/>
        <v>#N/A</v>
      </c>
      <c r="HF45" s="179" t="e">
        <f t="shared" si="421"/>
        <v>#N/A</v>
      </c>
      <c r="HG45" s="179" t="e">
        <f t="shared" si="422"/>
        <v>#N/A</v>
      </c>
      <c r="HH45" s="179" t="e">
        <f t="shared" si="423"/>
        <v>#N/A</v>
      </c>
      <c r="HI45" s="179" t="e">
        <f t="shared" si="424"/>
        <v>#N/A</v>
      </c>
      <c r="HJ45" s="179" t="e">
        <f t="shared" si="425"/>
        <v>#N/A</v>
      </c>
      <c r="HK45" s="179" t="e">
        <f t="shared" si="426"/>
        <v>#N/A</v>
      </c>
      <c r="HL45" s="179" t="e">
        <f t="shared" si="427"/>
        <v>#N/A</v>
      </c>
      <c r="HM45" s="179" t="e">
        <f t="shared" si="428"/>
        <v>#N/A</v>
      </c>
      <c r="HN45" s="179" t="e">
        <f t="shared" si="429"/>
        <v>#N/A</v>
      </c>
      <c r="HO45" s="179" t="e">
        <f t="shared" si="430"/>
        <v>#N/A</v>
      </c>
      <c r="HP45" s="179" t="e">
        <f t="shared" si="431"/>
        <v>#N/A</v>
      </c>
      <c r="HQ45" s="179" t="e">
        <f t="shared" si="432"/>
        <v>#N/A</v>
      </c>
      <c r="HR45" s="179" t="e">
        <f t="shared" si="433"/>
        <v>#N/A</v>
      </c>
      <c r="HS45" s="179" t="e">
        <f t="shared" si="434"/>
        <v>#N/A</v>
      </c>
    </row>
    <row r="46" spans="1:227" hidden="1" x14ac:dyDescent="0.25">
      <c r="A46" s="4">
        <v>43</v>
      </c>
      <c r="B46" s="118"/>
      <c r="C46" s="126"/>
      <c r="D46" s="131" t="str">
        <f t="shared" si="308"/>
        <v/>
      </c>
      <c r="E46" s="103"/>
      <c r="F46" s="131" t="str">
        <f t="shared" si="309"/>
        <v/>
      </c>
      <c r="G46" s="126"/>
      <c r="H46" s="119"/>
      <c r="I46" s="38" t="str">
        <f t="shared" si="0"/>
        <v/>
      </c>
      <c r="J46" s="38" t="str">
        <f t="shared" si="1"/>
        <v/>
      </c>
      <c r="K46" s="81" t="str">
        <f t="shared" si="12"/>
        <v/>
      </c>
      <c r="L46" s="24"/>
      <c r="M46" s="61"/>
      <c r="N46" s="82" t="str">
        <f>IF(AND(D46&gt;0,E46&gt;0,F46&gt;0,NOT(ISBLANK(L46))),(F46-D46)*VLOOKUP(L46,VLookups!$A$2:$B$8,2,FALSE),"")</f>
        <v/>
      </c>
      <c r="O46" s="83" t="str">
        <f t="shared" si="2"/>
        <v/>
      </c>
      <c r="P46" s="103"/>
      <c r="Q46" s="34" t="str">
        <f>IF(AND(P46&gt;0,E46&gt;0,N46&gt;0,NOT(ISBLANK(L46))),ABS(VLOOKUP($P$1,VLookups!$A$38:$B$39,2,FALSE)-_xlfn.NORM.DIST(P46,K46,N46,TRUE)),"")</f>
        <v/>
      </c>
      <c r="R46" s="102" t="str">
        <f>IF(AND($D46&gt;0,$E46&gt;0,$F46&gt;0,NOT(ISBLANK($L46))),_xlfn.NORM.INV(ABS(VLOOKUP($P$1,VLookups!$A$38:$B$39,2,FALSE)-R$3),$K46,$N46),"")</f>
        <v/>
      </c>
      <c r="S46" s="101" t="str">
        <f>IF(AND($D46&gt;0,$E46&gt;0,$F46&gt;0,NOT(ISBLANK($L46))),_xlfn.NORM.INV(ABS(VLOOKUP($P$1,VLookups!$A$38:$B$39,2,FALSE)-S$3),$K46,$N46),"")</f>
        <v/>
      </c>
      <c r="T46" s="102" t="str">
        <f>IF(AND($D46&gt;0,$E46&gt;0,$F46&gt;0,NOT(ISBLANK($L46))),_xlfn.NORM.INV(ABS(VLOOKUP($P$1,VLookups!$A$38:$B$39,2,FALSE)-T$3),$K46,$N46),"")</f>
        <v/>
      </c>
      <c r="U46" s="101" t="str">
        <f>IF(AND($D46&gt;0,$E46&gt;0,$F46&gt;0,NOT(ISBLANK($L46))),_xlfn.NORM.INV(ABS(VLOOKUP($P$1,VLookups!$A$38:$B$39,2,FALSE)-U$3),$K46,$N46),"")</f>
        <v/>
      </c>
      <c r="V46" s="102" t="str">
        <f>IF(AND($D46&gt;0,$E46&gt;0,$F46&gt;0,NOT(ISBLANK($L46))),_xlfn.NORM.INV(ABS(VLOOKUP($P$1,VLookups!$A$38:$B$39,2,FALSE)-V$3),$K46,$N46),"")</f>
        <v/>
      </c>
      <c r="W46" s="101" t="str">
        <f>IF(AND($D46&gt;0,$E46&gt;0,$F46&gt;0,NOT(ISBLANK($L46))),_xlfn.NORM.INV(ABS(VLOOKUP($P$1,VLookups!$A$38:$B$39,2,FALSE)-W$3),$K46,$N46),"")</f>
        <v/>
      </c>
      <c r="X46" s="5"/>
      <c r="Y46" s="178" t="str">
        <f t="shared" si="13"/>
        <v/>
      </c>
      <c r="Z46" s="52" t="str">
        <f t="shared" ref="Z46:AS46" si="441">IF(ISNONTEXT($Y46),AA46-$Y46,"")</f>
        <v/>
      </c>
      <c r="AA46" s="52" t="str">
        <f t="shared" si="441"/>
        <v/>
      </c>
      <c r="AB46" s="52" t="str">
        <f t="shared" si="441"/>
        <v/>
      </c>
      <c r="AC46" s="52" t="str">
        <f t="shared" si="441"/>
        <v/>
      </c>
      <c r="AD46" s="52" t="str">
        <f t="shared" si="441"/>
        <v/>
      </c>
      <c r="AE46" s="52" t="str">
        <f t="shared" si="441"/>
        <v/>
      </c>
      <c r="AF46" s="52" t="str">
        <f t="shared" si="441"/>
        <v/>
      </c>
      <c r="AG46" s="52" t="str">
        <f t="shared" si="441"/>
        <v/>
      </c>
      <c r="AH46" s="52" t="str">
        <f t="shared" si="441"/>
        <v/>
      </c>
      <c r="AI46" s="52" t="str">
        <f t="shared" si="441"/>
        <v/>
      </c>
      <c r="AJ46" s="52" t="str">
        <f t="shared" si="441"/>
        <v/>
      </c>
      <c r="AK46" s="52" t="str">
        <f t="shared" si="441"/>
        <v/>
      </c>
      <c r="AL46" s="52" t="str">
        <f t="shared" si="441"/>
        <v/>
      </c>
      <c r="AM46" s="52" t="str">
        <f t="shared" si="441"/>
        <v/>
      </c>
      <c r="AN46" s="52" t="str">
        <f t="shared" si="441"/>
        <v/>
      </c>
      <c r="AO46" s="52" t="str">
        <f t="shared" si="441"/>
        <v/>
      </c>
      <c r="AP46" s="52" t="str">
        <f t="shared" si="441"/>
        <v/>
      </c>
      <c r="AQ46" s="52" t="str">
        <f t="shared" si="441"/>
        <v/>
      </c>
      <c r="AR46" s="52" t="str">
        <f t="shared" si="441"/>
        <v/>
      </c>
      <c r="AS46" s="52" t="str">
        <f t="shared" si="441"/>
        <v/>
      </c>
      <c r="AT46" s="52" t="str">
        <f t="shared" si="15"/>
        <v/>
      </c>
      <c r="AU46" s="52" t="str">
        <f t="shared" ref="AU46:DF46" si="442">IF(ISNONTEXT($Y46),AT46+$Y46,"")</f>
        <v/>
      </c>
      <c r="AV46" s="52" t="str">
        <f t="shared" si="442"/>
        <v/>
      </c>
      <c r="AW46" s="52" t="str">
        <f t="shared" si="442"/>
        <v/>
      </c>
      <c r="AX46" s="52" t="str">
        <f t="shared" si="442"/>
        <v/>
      </c>
      <c r="AY46" s="52" t="str">
        <f t="shared" si="442"/>
        <v/>
      </c>
      <c r="AZ46" s="52" t="str">
        <f t="shared" si="442"/>
        <v/>
      </c>
      <c r="BA46" s="52" t="str">
        <f t="shared" si="442"/>
        <v/>
      </c>
      <c r="BB46" s="52" t="str">
        <f t="shared" si="442"/>
        <v/>
      </c>
      <c r="BC46" s="52" t="str">
        <f t="shared" si="442"/>
        <v/>
      </c>
      <c r="BD46" s="52" t="str">
        <f t="shared" si="442"/>
        <v/>
      </c>
      <c r="BE46" s="52" t="str">
        <f t="shared" si="442"/>
        <v/>
      </c>
      <c r="BF46" s="52" t="str">
        <f t="shared" si="442"/>
        <v/>
      </c>
      <c r="BG46" s="52" t="str">
        <f t="shared" si="442"/>
        <v/>
      </c>
      <c r="BH46" s="52" t="str">
        <f t="shared" si="442"/>
        <v/>
      </c>
      <c r="BI46" s="52" t="str">
        <f t="shared" si="442"/>
        <v/>
      </c>
      <c r="BJ46" s="52" t="str">
        <f t="shared" si="442"/>
        <v/>
      </c>
      <c r="BK46" s="52" t="str">
        <f t="shared" si="442"/>
        <v/>
      </c>
      <c r="BL46" s="52" t="str">
        <f t="shared" si="442"/>
        <v/>
      </c>
      <c r="BM46" s="52" t="str">
        <f t="shared" si="442"/>
        <v/>
      </c>
      <c r="BN46" s="52" t="str">
        <f t="shared" si="442"/>
        <v/>
      </c>
      <c r="BO46" s="52" t="str">
        <f t="shared" si="442"/>
        <v/>
      </c>
      <c r="BP46" s="52" t="str">
        <f t="shared" si="442"/>
        <v/>
      </c>
      <c r="BQ46" s="52" t="str">
        <f t="shared" si="442"/>
        <v/>
      </c>
      <c r="BR46" s="52" t="str">
        <f t="shared" si="442"/>
        <v/>
      </c>
      <c r="BS46" s="52" t="str">
        <f t="shared" si="442"/>
        <v/>
      </c>
      <c r="BT46" s="52" t="str">
        <f t="shared" si="442"/>
        <v/>
      </c>
      <c r="BU46" s="52" t="str">
        <f t="shared" si="442"/>
        <v/>
      </c>
      <c r="BV46" s="52" t="str">
        <f t="shared" si="442"/>
        <v/>
      </c>
      <c r="BW46" s="52" t="str">
        <f t="shared" si="442"/>
        <v/>
      </c>
      <c r="BX46" s="52" t="str">
        <f t="shared" si="442"/>
        <v/>
      </c>
      <c r="BY46" s="52" t="str">
        <f t="shared" si="442"/>
        <v/>
      </c>
      <c r="BZ46" s="52" t="str">
        <f t="shared" si="442"/>
        <v/>
      </c>
      <c r="CA46" s="52" t="str">
        <f t="shared" si="442"/>
        <v/>
      </c>
      <c r="CB46" s="52" t="str">
        <f t="shared" si="442"/>
        <v/>
      </c>
      <c r="CC46" s="52" t="str">
        <f t="shared" si="442"/>
        <v/>
      </c>
      <c r="CD46" s="52" t="str">
        <f t="shared" si="442"/>
        <v/>
      </c>
      <c r="CE46" s="52" t="str">
        <f t="shared" si="442"/>
        <v/>
      </c>
      <c r="CF46" s="52" t="str">
        <f t="shared" si="442"/>
        <v/>
      </c>
      <c r="CG46" s="52" t="str">
        <f t="shared" si="442"/>
        <v/>
      </c>
      <c r="CH46" s="52" t="str">
        <f t="shared" si="442"/>
        <v/>
      </c>
      <c r="CI46" s="52" t="str">
        <f t="shared" si="442"/>
        <v/>
      </c>
      <c r="CJ46" s="52" t="str">
        <f t="shared" si="442"/>
        <v/>
      </c>
      <c r="CK46" s="52" t="str">
        <f t="shared" si="442"/>
        <v/>
      </c>
      <c r="CL46" s="52" t="str">
        <f t="shared" si="442"/>
        <v/>
      </c>
      <c r="CM46" s="52" t="str">
        <f t="shared" si="442"/>
        <v/>
      </c>
      <c r="CN46" s="52" t="str">
        <f t="shared" si="442"/>
        <v/>
      </c>
      <c r="CO46" s="52" t="str">
        <f t="shared" si="442"/>
        <v/>
      </c>
      <c r="CP46" s="52" t="str">
        <f t="shared" si="442"/>
        <v/>
      </c>
      <c r="CQ46" s="52" t="str">
        <f t="shared" si="442"/>
        <v/>
      </c>
      <c r="CR46" s="52" t="str">
        <f t="shared" si="442"/>
        <v/>
      </c>
      <c r="CS46" s="52" t="str">
        <f t="shared" si="442"/>
        <v/>
      </c>
      <c r="CT46" s="52" t="str">
        <f t="shared" si="442"/>
        <v/>
      </c>
      <c r="CU46" s="52" t="str">
        <f t="shared" si="442"/>
        <v/>
      </c>
      <c r="CV46" s="52" t="str">
        <f t="shared" si="442"/>
        <v/>
      </c>
      <c r="CW46" s="52" t="str">
        <f t="shared" si="442"/>
        <v/>
      </c>
      <c r="CX46" s="52" t="str">
        <f t="shared" si="442"/>
        <v/>
      </c>
      <c r="CY46" s="52" t="str">
        <f t="shared" si="442"/>
        <v/>
      </c>
      <c r="CZ46" s="52" t="str">
        <f t="shared" si="442"/>
        <v/>
      </c>
      <c r="DA46" s="52" t="str">
        <f t="shared" si="442"/>
        <v/>
      </c>
      <c r="DB46" s="52" t="str">
        <f t="shared" si="442"/>
        <v/>
      </c>
      <c r="DC46" s="52" t="str">
        <f t="shared" si="442"/>
        <v/>
      </c>
      <c r="DD46" s="52" t="str">
        <f t="shared" si="442"/>
        <v/>
      </c>
      <c r="DE46" s="52" t="str">
        <f t="shared" si="442"/>
        <v/>
      </c>
      <c r="DF46" s="52" t="str">
        <f t="shared" si="442"/>
        <v/>
      </c>
      <c r="DG46" s="52" t="str">
        <f t="shared" ref="DG46:DV46" si="443">IF(ISNONTEXT($Y46),DF46+$Y46,"")</f>
        <v/>
      </c>
      <c r="DH46" s="52" t="str">
        <f t="shared" si="443"/>
        <v/>
      </c>
      <c r="DI46" s="52" t="str">
        <f t="shared" si="443"/>
        <v/>
      </c>
      <c r="DJ46" s="52" t="str">
        <f t="shared" si="443"/>
        <v/>
      </c>
      <c r="DK46" s="52" t="str">
        <f t="shared" si="443"/>
        <v/>
      </c>
      <c r="DL46" s="52" t="str">
        <f t="shared" si="443"/>
        <v/>
      </c>
      <c r="DM46" s="52" t="str">
        <f t="shared" si="443"/>
        <v/>
      </c>
      <c r="DN46" s="52" t="str">
        <f t="shared" si="443"/>
        <v/>
      </c>
      <c r="DO46" s="52" t="str">
        <f t="shared" si="443"/>
        <v/>
      </c>
      <c r="DP46" s="52" t="str">
        <f t="shared" si="443"/>
        <v/>
      </c>
      <c r="DQ46" s="52" t="str">
        <f t="shared" si="443"/>
        <v/>
      </c>
      <c r="DR46" s="52" t="str">
        <f t="shared" si="443"/>
        <v/>
      </c>
      <c r="DS46" s="52" t="str">
        <f t="shared" si="443"/>
        <v/>
      </c>
      <c r="DT46" s="52" t="str">
        <f t="shared" si="443"/>
        <v/>
      </c>
      <c r="DU46" s="52" t="str">
        <f t="shared" si="443"/>
        <v/>
      </c>
      <c r="DV46" s="52" t="str">
        <f t="shared" si="443"/>
        <v/>
      </c>
      <c r="DW46" s="179" t="e">
        <f t="shared" si="334"/>
        <v>#N/A</v>
      </c>
      <c r="DX46" s="179" t="e">
        <f t="shared" si="335"/>
        <v>#N/A</v>
      </c>
      <c r="DY46" s="179" t="e">
        <f t="shared" si="336"/>
        <v>#N/A</v>
      </c>
      <c r="DZ46" s="179" t="e">
        <f t="shared" si="337"/>
        <v>#N/A</v>
      </c>
      <c r="EA46" s="179" t="e">
        <f t="shared" si="338"/>
        <v>#N/A</v>
      </c>
      <c r="EB46" s="179" t="e">
        <f t="shared" si="339"/>
        <v>#N/A</v>
      </c>
      <c r="EC46" s="179" t="e">
        <f t="shared" si="340"/>
        <v>#N/A</v>
      </c>
      <c r="ED46" s="179" t="e">
        <f t="shared" si="341"/>
        <v>#N/A</v>
      </c>
      <c r="EE46" s="179" t="e">
        <f t="shared" si="342"/>
        <v>#N/A</v>
      </c>
      <c r="EF46" s="179" t="e">
        <f t="shared" si="343"/>
        <v>#N/A</v>
      </c>
      <c r="EG46" s="179" t="e">
        <f t="shared" si="344"/>
        <v>#N/A</v>
      </c>
      <c r="EH46" s="179" t="e">
        <f t="shared" si="345"/>
        <v>#N/A</v>
      </c>
      <c r="EI46" s="179" t="e">
        <f t="shared" si="346"/>
        <v>#N/A</v>
      </c>
      <c r="EJ46" s="179" t="e">
        <f t="shared" si="347"/>
        <v>#N/A</v>
      </c>
      <c r="EK46" s="179" t="e">
        <f t="shared" si="348"/>
        <v>#N/A</v>
      </c>
      <c r="EL46" s="179" t="e">
        <f t="shared" si="349"/>
        <v>#N/A</v>
      </c>
      <c r="EM46" s="179" t="e">
        <f t="shared" si="350"/>
        <v>#N/A</v>
      </c>
      <c r="EN46" s="179" t="e">
        <f t="shared" si="351"/>
        <v>#N/A</v>
      </c>
      <c r="EO46" s="179" t="e">
        <f t="shared" si="352"/>
        <v>#N/A</v>
      </c>
      <c r="EP46" s="179" t="e">
        <f t="shared" si="353"/>
        <v>#N/A</v>
      </c>
      <c r="EQ46" s="179" t="e">
        <f t="shared" si="354"/>
        <v>#N/A</v>
      </c>
      <c r="ER46" s="179" t="e">
        <f t="shared" si="355"/>
        <v>#N/A</v>
      </c>
      <c r="ES46" s="179" t="e">
        <f t="shared" si="356"/>
        <v>#N/A</v>
      </c>
      <c r="ET46" s="179" t="e">
        <f t="shared" si="357"/>
        <v>#N/A</v>
      </c>
      <c r="EU46" s="179" t="e">
        <f t="shared" si="358"/>
        <v>#N/A</v>
      </c>
      <c r="EV46" s="179" t="e">
        <f t="shared" si="359"/>
        <v>#N/A</v>
      </c>
      <c r="EW46" s="179" t="e">
        <f t="shared" si="360"/>
        <v>#N/A</v>
      </c>
      <c r="EX46" s="179" t="e">
        <f t="shared" si="361"/>
        <v>#N/A</v>
      </c>
      <c r="EY46" s="179" t="e">
        <f t="shared" si="362"/>
        <v>#N/A</v>
      </c>
      <c r="EZ46" s="179" t="e">
        <f t="shared" si="363"/>
        <v>#N/A</v>
      </c>
      <c r="FA46" s="179" t="e">
        <f t="shared" si="364"/>
        <v>#N/A</v>
      </c>
      <c r="FB46" s="179" t="e">
        <f t="shared" si="365"/>
        <v>#N/A</v>
      </c>
      <c r="FC46" s="179" t="e">
        <f t="shared" si="366"/>
        <v>#N/A</v>
      </c>
      <c r="FD46" s="179" t="e">
        <f t="shared" si="367"/>
        <v>#N/A</v>
      </c>
      <c r="FE46" s="179" t="e">
        <f t="shared" si="368"/>
        <v>#N/A</v>
      </c>
      <c r="FF46" s="179" t="e">
        <f t="shared" si="369"/>
        <v>#N/A</v>
      </c>
      <c r="FG46" s="179" t="e">
        <f t="shared" si="370"/>
        <v>#N/A</v>
      </c>
      <c r="FH46" s="179" t="e">
        <f t="shared" si="371"/>
        <v>#N/A</v>
      </c>
      <c r="FI46" s="179" t="e">
        <f t="shared" si="372"/>
        <v>#N/A</v>
      </c>
      <c r="FJ46" s="179" t="e">
        <f t="shared" si="373"/>
        <v>#N/A</v>
      </c>
      <c r="FK46" s="179" t="e">
        <f t="shared" si="374"/>
        <v>#N/A</v>
      </c>
      <c r="FL46" s="179" t="e">
        <f t="shared" si="375"/>
        <v>#N/A</v>
      </c>
      <c r="FM46" s="179" t="e">
        <f t="shared" si="376"/>
        <v>#N/A</v>
      </c>
      <c r="FN46" s="179" t="e">
        <f t="shared" si="377"/>
        <v>#N/A</v>
      </c>
      <c r="FO46" s="179" t="e">
        <f t="shared" si="378"/>
        <v>#N/A</v>
      </c>
      <c r="FP46" s="179" t="e">
        <f t="shared" si="379"/>
        <v>#N/A</v>
      </c>
      <c r="FQ46" s="179" t="e">
        <f t="shared" si="380"/>
        <v>#N/A</v>
      </c>
      <c r="FR46" s="179" t="e">
        <f t="shared" si="381"/>
        <v>#N/A</v>
      </c>
      <c r="FS46" s="179" t="e">
        <f t="shared" si="382"/>
        <v>#N/A</v>
      </c>
      <c r="FT46" s="179" t="e">
        <f t="shared" si="383"/>
        <v>#N/A</v>
      </c>
      <c r="FU46" s="179" t="e">
        <f t="shared" si="384"/>
        <v>#N/A</v>
      </c>
      <c r="FV46" s="179" t="e">
        <f t="shared" si="385"/>
        <v>#N/A</v>
      </c>
      <c r="FW46" s="179" t="e">
        <f t="shared" si="386"/>
        <v>#N/A</v>
      </c>
      <c r="FX46" s="179" t="e">
        <f t="shared" si="387"/>
        <v>#N/A</v>
      </c>
      <c r="FY46" s="179" t="e">
        <f t="shared" si="388"/>
        <v>#N/A</v>
      </c>
      <c r="FZ46" s="179" t="e">
        <f t="shared" si="389"/>
        <v>#N/A</v>
      </c>
      <c r="GA46" s="179" t="e">
        <f t="shared" si="390"/>
        <v>#N/A</v>
      </c>
      <c r="GB46" s="179" t="e">
        <f t="shared" si="391"/>
        <v>#N/A</v>
      </c>
      <c r="GC46" s="179" t="e">
        <f t="shared" si="392"/>
        <v>#N/A</v>
      </c>
      <c r="GD46" s="179" t="e">
        <f t="shared" si="393"/>
        <v>#N/A</v>
      </c>
      <c r="GE46" s="179" t="e">
        <f t="shared" si="394"/>
        <v>#N/A</v>
      </c>
      <c r="GF46" s="179" t="e">
        <f t="shared" si="395"/>
        <v>#N/A</v>
      </c>
      <c r="GG46" s="179" t="e">
        <f t="shared" si="396"/>
        <v>#N/A</v>
      </c>
      <c r="GH46" s="179" t="e">
        <f t="shared" si="397"/>
        <v>#N/A</v>
      </c>
      <c r="GI46" s="179" t="e">
        <f t="shared" si="398"/>
        <v>#N/A</v>
      </c>
      <c r="GJ46" s="179" t="e">
        <f t="shared" si="399"/>
        <v>#N/A</v>
      </c>
      <c r="GK46" s="179" t="e">
        <f t="shared" si="400"/>
        <v>#N/A</v>
      </c>
      <c r="GL46" s="179" t="e">
        <f t="shared" si="401"/>
        <v>#N/A</v>
      </c>
      <c r="GM46" s="179" t="e">
        <f t="shared" si="402"/>
        <v>#N/A</v>
      </c>
      <c r="GN46" s="179" t="e">
        <f t="shared" si="403"/>
        <v>#N/A</v>
      </c>
      <c r="GO46" s="179" t="e">
        <f t="shared" si="404"/>
        <v>#N/A</v>
      </c>
      <c r="GP46" s="179" t="e">
        <f t="shared" si="405"/>
        <v>#N/A</v>
      </c>
      <c r="GQ46" s="179" t="e">
        <f t="shared" si="406"/>
        <v>#N/A</v>
      </c>
      <c r="GR46" s="179" t="e">
        <f t="shared" si="407"/>
        <v>#N/A</v>
      </c>
      <c r="GS46" s="179" t="e">
        <f t="shared" si="408"/>
        <v>#N/A</v>
      </c>
      <c r="GT46" s="179" t="e">
        <f t="shared" si="409"/>
        <v>#N/A</v>
      </c>
      <c r="GU46" s="179" t="e">
        <f t="shared" si="410"/>
        <v>#N/A</v>
      </c>
      <c r="GV46" s="179" t="e">
        <f t="shared" si="411"/>
        <v>#N/A</v>
      </c>
      <c r="GW46" s="179" t="e">
        <f t="shared" si="412"/>
        <v>#N/A</v>
      </c>
      <c r="GX46" s="179" t="e">
        <f t="shared" si="413"/>
        <v>#N/A</v>
      </c>
      <c r="GY46" s="179" t="e">
        <f t="shared" si="414"/>
        <v>#N/A</v>
      </c>
      <c r="GZ46" s="179" t="e">
        <f t="shared" si="415"/>
        <v>#N/A</v>
      </c>
      <c r="HA46" s="179" t="e">
        <f t="shared" si="416"/>
        <v>#N/A</v>
      </c>
      <c r="HB46" s="179" t="e">
        <f t="shared" si="417"/>
        <v>#N/A</v>
      </c>
      <c r="HC46" s="179" t="e">
        <f t="shared" si="418"/>
        <v>#N/A</v>
      </c>
      <c r="HD46" s="179" t="e">
        <f t="shared" si="419"/>
        <v>#N/A</v>
      </c>
      <c r="HE46" s="179" t="e">
        <f t="shared" si="420"/>
        <v>#N/A</v>
      </c>
      <c r="HF46" s="179" t="e">
        <f t="shared" si="421"/>
        <v>#N/A</v>
      </c>
      <c r="HG46" s="179" t="e">
        <f t="shared" si="422"/>
        <v>#N/A</v>
      </c>
      <c r="HH46" s="179" t="e">
        <f t="shared" si="423"/>
        <v>#N/A</v>
      </c>
      <c r="HI46" s="179" t="e">
        <f t="shared" si="424"/>
        <v>#N/A</v>
      </c>
      <c r="HJ46" s="179" t="e">
        <f t="shared" si="425"/>
        <v>#N/A</v>
      </c>
      <c r="HK46" s="179" t="e">
        <f t="shared" si="426"/>
        <v>#N/A</v>
      </c>
      <c r="HL46" s="179" t="e">
        <f t="shared" si="427"/>
        <v>#N/A</v>
      </c>
      <c r="HM46" s="179" t="e">
        <f t="shared" si="428"/>
        <v>#N/A</v>
      </c>
      <c r="HN46" s="179" t="e">
        <f t="shared" si="429"/>
        <v>#N/A</v>
      </c>
      <c r="HO46" s="179" t="e">
        <f t="shared" si="430"/>
        <v>#N/A</v>
      </c>
      <c r="HP46" s="179" t="e">
        <f t="shared" si="431"/>
        <v>#N/A</v>
      </c>
      <c r="HQ46" s="179" t="e">
        <f t="shared" si="432"/>
        <v>#N/A</v>
      </c>
      <c r="HR46" s="179" t="e">
        <f t="shared" si="433"/>
        <v>#N/A</v>
      </c>
      <c r="HS46" s="179" t="e">
        <f t="shared" si="434"/>
        <v>#N/A</v>
      </c>
    </row>
    <row r="47" spans="1:227" hidden="1" x14ac:dyDescent="0.25">
      <c r="A47" s="4">
        <v>44</v>
      </c>
      <c r="B47" s="118"/>
      <c r="C47" s="126"/>
      <c r="D47" s="131" t="str">
        <f t="shared" si="308"/>
        <v/>
      </c>
      <c r="E47" s="103"/>
      <c r="F47" s="131" t="str">
        <f t="shared" si="309"/>
        <v/>
      </c>
      <c r="G47" s="126"/>
      <c r="H47" s="119"/>
      <c r="I47" s="38" t="str">
        <f t="shared" si="0"/>
        <v/>
      </c>
      <c r="J47" s="38" t="str">
        <f t="shared" si="1"/>
        <v/>
      </c>
      <c r="K47" s="81" t="str">
        <f t="shared" si="12"/>
        <v/>
      </c>
      <c r="L47" s="24"/>
      <c r="M47" s="61"/>
      <c r="N47" s="82" t="str">
        <f>IF(AND(D47&gt;0,E47&gt;0,F47&gt;0,NOT(ISBLANK(L47))),(F47-D47)*VLOOKUP(L47,VLookups!$A$2:$B$8,2,FALSE),"")</f>
        <v/>
      </c>
      <c r="O47" s="83" t="str">
        <f t="shared" si="2"/>
        <v/>
      </c>
      <c r="P47" s="103"/>
      <c r="Q47" s="34" t="str">
        <f>IF(AND(P47&gt;0,E47&gt;0,N47&gt;0,NOT(ISBLANK(L47))),ABS(VLOOKUP($P$1,VLookups!$A$38:$B$39,2,FALSE)-_xlfn.NORM.DIST(P47,K47,N47,TRUE)),"")</f>
        <v/>
      </c>
      <c r="R47" s="102" t="str">
        <f>IF(AND($D47&gt;0,$E47&gt;0,$F47&gt;0,NOT(ISBLANK($L47))),_xlfn.NORM.INV(ABS(VLOOKUP($P$1,VLookups!$A$38:$B$39,2,FALSE)-R$3),$K47,$N47),"")</f>
        <v/>
      </c>
      <c r="S47" s="101" t="str">
        <f>IF(AND($D47&gt;0,$E47&gt;0,$F47&gt;0,NOT(ISBLANK($L47))),_xlfn.NORM.INV(ABS(VLOOKUP($P$1,VLookups!$A$38:$B$39,2,FALSE)-S$3),$K47,$N47),"")</f>
        <v/>
      </c>
      <c r="T47" s="102" t="str">
        <f>IF(AND($D47&gt;0,$E47&gt;0,$F47&gt;0,NOT(ISBLANK($L47))),_xlfn.NORM.INV(ABS(VLOOKUP($P$1,VLookups!$A$38:$B$39,2,FALSE)-T$3),$K47,$N47),"")</f>
        <v/>
      </c>
      <c r="U47" s="101" t="str">
        <f>IF(AND($D47&gt;0,$E47&gt;0,$F47&gt;0,NOT(ISBLANK($L47))),_xlfn.NORM.INV(ABS(VLOOKUP($P$1,VLookups!$A$38:$B$39,2,FALSE)-U$3),$K47,$N47),"")</f>
        <v/>
      </c>
      <c r="V47" s="102" t="str">
        <f>IF(AND($D47&gt;0,$E47&gt;0,$F47&gt;0,NOT(ISBLANK($L47))),_xlfn.NORM.INV(ABS(VLOOKUP($P$1,VLookups!$A$38:$B$39,2,FALSE)-V$3),$K47,$N47),"")</f>
        <v/>
      </c>
      <c r="W47" s="101" t="str">
        <f>IF(AND($D47&gt;0,$E47&gt;0,$F47&gt;0,NOT(ISBLANK($L47))),_xlfn.NORM.INV(ABS(VLOOKUP($P$1,VLookups!$A$38:$B$39,2,FALSE)-W$3),$K47,$N47),"")</f>
        <v/>
      </c>
      <c r="X47" s="5"/>
      <c r="Y47" s="178" t="str">
        <f t="shared" si="13"/>
        <v/>
      </c>
      <c r="Z47" s="52" t="str">
        <f t="shared" ref="Z47:AS47" si="444">IF(ISNONTEXT($Y47),AA47-$Y47,"")</f>
        <v/>
      </c>
      <c r="AA47" s="52" t="str">
        <f t="shared" si="444"/>
        <v/>
      </c>
      <c r="AB47" s="52" t="str">
        <f t="shared" si="444"/>
        <v/>
      </c>
      <c r="AC47" s="52" t="str">
        <f t="shared" si="444"/>
        <v/>
      </c>
      <c r="AD47" s="52" t="str">
        <f t="shared" si="444"/>
        <v/>
      </c>
      <c r="AE47" s="52" t="str">
        <f t="shared" si="444"/>
        <v/>
      </c>
      <c r="AF47" s="52" t="str">
        <f t="shared" si="444"/>
        <v/>
      </c>
      <c r="AG47" s="52" t="str">
        <f t="shared" si="444"/>
        <v/>
      </c>
      <c r="AH47" s="52" t="str">
        <f t="shared" si="444"/>
        <v/>
      </c>
      <c r="AI47" s="52" t="str">
        <f t="shared" si="444"/>
        <v/>
      </c>
      <c r="AJ47" s="52" t="str">
        <f t="shared" si="444"/>
        <v/>
      </c>
      <c r="AK47" s="52" t="str">
        <f t="shared" si="444"/>
        <v/>
      </c>
      <c r="AL47" s="52" t="str">
        <f t="shared" si="444"/>
        <v/>
      </c>
      <c r="AM47" s="52" t="str">
        <f t="shared" si="444"/>
        <v/>
      </c>
      <c r="AN47" s="52" t="str">
        <f t="shared" si="444"/>
        <v/>
      </c>
      <c r="AO47" s="52" t="str">
        <f t="shared" si="444"/>
        <v/>
      </c>
      <c r="AP47" s="52" t="str">
        <f t="shared" si="444"/>
        <v/>
      </c>
      <c r="AQ47" s="52" t="str">
        <f t="shared" si="444"/>
        <v/>
      </c>
      <c r="AR47" s="52" t="str">
        <f t="shared" si="444"/>
        <v/>
      </c>
      <c r="AS47" s="52" t="str">
        <f t="shared" si="444"/>
        <v/>
      </c>
      <c r="AT47" s="52" t="str">
        <f t="shared" si="15"/>
        <v/>
      </c>
      <c r="AU47" s="52" t="str">
        <f t="shared" ref="AU47:DF47" si="445">IF(ISNONTEXT($Y47),AT47+$Y47,"")</f>
        <v/>
      </c>
      <c r="AV47" s="52" t="str">
        <f t="shared" si="445"/>
        <v/>
      </c>
      <c r="AW47" s="52" t="str">
        <f t="shared" si="445"/>
        <v/>
      </c>
      <c r="AX47" s="52" t="str">
        <f t="shared" si="445"/>
        <v/>
      </c>
      <c r="AY47" s="52" t="str">
        <f t="shared" si="445"/>
        <v/>
      </c>
      <c r="AZ47" s="52" t="str">
        <f t="shared" si="445"/>
        <v/>
      </c>
      <c r="BA47" s="52" t="str">
        <f t="shared" si="445"/>
        <v/>
      </c>
      <c r="BB47" s="52" t="str">
        <f t="shared" si="445"/>
        <v/>
      </c>
      <c r="BC47" s="52" t="str">
        <f t="shared" si="445"/>
        <v/>
      </c>
      <c r="BD47" s="52" t="str">
        <f t="shared" si="445"/>
        <v/>
      </c>
      <c r="BE47" s="52" t="str">
        <f t="shared" si="445"/>
        <v/>
      </c>
      <c r="BF47" s="52" t="str">
        <f t="shared" si="445"/>
        <v/>
      </c>
      <c r="BG47" s="52" t="str">
        <f t="shared" si="445"/>
        <v/>
      </c>
      <c r="BH47" s="52" t="str">
        <f t="shared" si="445"/>
        <v/>
      </c>
      <c r="BI47" s="52" t="str">
        <f t="shared" si="445"/>
        <v/>
      </c>
      <c r="BJ47" s="52" t="str">
        <f t="shared" si="445"/>
        <v/>
      </c>
      <c r="BK47" s="52" t="str">
        <f t="shared" si="445"/>
        <v/>
      </c>
      <c r="BL47" s="52" t="str">
        <f t="shared" si="445"/>
        <v/>
      </c>
      <c r="BM47" s="52" t="str">
        <f t="shared" si="445"/>
        <v/>
      </c>
      <c r="BN47" s="52" t="str">
        <f t="shared" si="445"/>
        <v/>
      </c>
      <c r="BO47" s="52" t="str">
        <f t="shared" si="445"/>
        <v/>
      </c>
      <c r="BP47" s="52" t="str">
        <f t="shared" si="445"/>
        <v/>
      </c>
      <c r="BQ47" s="52" t="str">
        <f t="shared" si="445"/>
        <v/>
      </c>
      <c r="BR47" s="52" t="str">
        <f t="shared" si="445"/>
        <v/>
      </c>
      <c r="BS47" s="52" t="str">
        <f t="shared" si="445"/>
        <v/>
      </c>
      <c r="BT47" s="52" t="str">
        <f t="shared" si="445"/>
        <v/>
      </c>
      <c r="BU47" s="52" t="str">
        <f t="shared" si="445"/>
        <v/>
      </c>
      <c r="BV47" s="52" t="str">
        <f t="shared" si="445"/>
        <v/>
      </c>
      <c r="BW47" s="52" t="str">
        <f t="shared" si="445"/>
        <v/>
      </c>
      <c r="BX47" s="52" t="str">
        <f t="shared" si="445"/>
        <v/>
      </c>
      <c r="BY47" s="52" t="str">
        <f t="shared" si="445"/>
        <v/>
      </c>
      <c r="BZ47" s="52" t="str">
        <f t="shared" si="445"/>
        <v/>
      </c>
      <c r="CA47" s="52" t="str">
        <f t="shared" si="445"/>
        <v/>
      </c>
      <c r="CB47" s="52" t="str">
        <f t="shared" si="445"/>
        <v/>
      </c>
      <c r="CC47" s="52" t="str">
        <f t="shared" si="445"/>
        <v/>
      </c>
      <c r="CD47" s="52" t="str">
        <f t="shared" si="445"/>
        <v/>
      </c>
      <c r="CE47" s="52" t="str">
        <f t="shared" si="445"/>
        <v/>
      </c>
      <c r="CF47" s="52" t="str">
        <f t="shared" si="445"/>
        <v/>
      </c>
      <c r="CG47" s="52" t="str">
        <f t="shared" si="445"/>
        <v/>
      </c>
      <c r="CH47" s="52" t="str">
        <f t="shared" si="445"/>
        <v/>
      </c>
      <c r="CI47" s="52" t="str">
        <f t="shared" si="445"/>
        <v/>
      </c>
      <c r="CJ47" s="52" t="str">
        <f t="shared" si="445"/>
        <v/>
      </c>
      <c r="CK47" s="52" t="str">
        <f t="shared" si="445"/>
        <v/>
      </c>
      <c r="CL47" s="52" t="str">
        <f t="shared" si="445"/>
        <v/>
      </c>
      <c r="CM47" s="52" t="str">
        <f t="shared" si="445"/>
        <v/>
      </c>
      <c r="CN47" s="52" t="str">
        <f t="shared" si="445"/>
        <v/>
      </c>
      <c r="CO47" s="52" t="str">
        <f t="shared" si="445"/>
        <v/>
      </c>
      <c r="CP47" s="52" t="str">
        <f t="shared" si="445"/>
        <v/>
      </c>
      <c r="CQ47" s="52" t="str">
        <f t="shared" si="445"/>
        <v/>
      </c>
      <c r="CR47" s="52" t="str">
        <f t="shared" si="445"/>
        <v/>
      </c>
      <c r="CS47" s="52" t="str">
        <f t="shared" si="445"/>
        <v/>
      </c>
      <c r="CT47" s="52" t="str">
        <f t="shared" si="445"/>
        <v/>
      </c>
      <c r="CU47" s="52" t="str">
        <f t="shared" si="445"/>
        <v/>
      </c>
      <c r="CV47" s="52" t="str">
        <f t="shared" si="445"/>
        <v/>
      </c>
      <c r="CW47" s="52" t="str">
        <f t="shared" si="445"/>
        <v/>
      </c>
      <c r="CX47" s="52" t="str">
        <f t="shared" si="445"/>
        <v/>
      </c>
      <c r="CY47" s="52" t="str">
        <f t="shared" si="445"/>
        <v/>
      </c>
      <c r="CZ47" s="52" t="str">
        <f t="shared" si="445"/>
        <v/>
      </c>
      <c r="DA47" s="52" t="str">
        <f t="shared" si="445"/>
        <v/>
      </c>
      <c r="DB47" s="52" t="str">
        <f t="shared" si="445"/>
        <v/>
      </c>
      <c r="DC47" s="52" t="str">
        <f t="shared" si="445"/>
        <v/>
      </c>
      <c r="DD47" s="52" t="str">
        <f t="shared" si="445"/>
        <v/>
      </c>
      <c r="DE47" s="52" t="str">
        <f t="shared" si="445"/>
        <v/>
      </c>
      <c r="DF47" s="52" t="str">
        <f t="shared" si="445"/>
        <v/>
      </c>
      <c r="DG47" s="52" t="str">
        <f t="shared" ref="DG47:DV47" si="446">IF(ISNONTEXT($Y47),DF47+$Y47,"")</f>
        <v/>
      </c>
      <c r="DH47" s="52" t="str">
        <f t="shared" si="446"/>
        <v/>
      </c>
      <c r="DI47" s="52" t="str">
        <f t="shared" si="446"/>
        <v/>
      </c>
      <c r="DJ47" s="52" t="str">
        <f t="shared" si="446"/>
        <v/>
      </c>
      <c r="DK47" s="52" t="str">
        <f t="shared" si="446"/>
        <v/>
      </c>
      <c r="DL47" s="52" t="str">
        <f t="shared" si="446"/>
        <v/>
      </c>
      <c r="DM47" s="52" t="str">
        <f t="shared" si="446"/>
        <v/>
      </c>
      <c r="DN47" s="52" t="str">
        <f t="shared" si="446"/>
        <v/>
      </c>
      <c r="DO47" s="52" t="str">
        <f t="shared" si="446"/>
        <v/>
      </c>
      <c r="DP47" s="52" t="str">
        <f t="shared" si="446"/>
        <v/>
      </c>
      <c r="DQ47" s="52" t="str">
        <f t="shared" si="446"/>
        <v/>
      </c>
      <c r="DR47" s="52" t="str">
        <f t="shared" si="446"/>
        <v/>
      </c>
      <c r="DS47" s="52" t="str">
        <f t="shared" si="446"/>
        <v/>
      </c>
      <c r="DT47" s="52" t="str">
        <f t="shared" si="446"/>
        <v/>
      </c>
      <c r="DU47" s="52" t="str">
        <f t="shared" si="446"/>
        <v/>
      </c>
      <c r="DV47" s="52" t="str">
        <f t="shared" si="446"/>
        <v/>
      </c>
      <c r="DW47" s="179" t="e">
        <f t="shared" si="334"/>
        <v>#N/A</v>
      </c>
      <c r="DX47" s="179" t="e">
        <f t="shared" si="335"/>
        <v>#N/A</v>
      </c>
      <c r="DY47" s="179" t="e">
        <f t="shared" si="336"/>
        <v>#N/A</v>
      </c>
      <c r="DZ47" s="179" t="e">
        <f t="shared" si="337"/>
        <v>#N/A</v>
      </c>
      <c r="EA47" s="179" t="e">
        <f t="shared" si="338"/>
        <v>#N/A</v>
      </c>
      <c r="EB47" s="179" t="e">
        <f t="shared" si="339"/>
        <v>#N/A</v>
      </c>
      <c r="EC47" s="179" t="e">
        <f t="shared" si="340"/>
        <v>#N/A</v>
      </c>
      <c r="ED47" s="179" t="e">
        <f t="shared" si="341"/>
        <v>#N/A</v>
      </c>
      <c r="EE47" s="179" t="e">
        <f t="shared" si="342"/>
        <v>#N/A</v>
      </c>
      <c r="EF47" s="179" t="e">
        <f t="shared" si="343"/>
        <v>#N/A</v>
      </c>
      <c r="EG47" s="179" t="e">
        <f t="shared" si="344"/>
        <v>#N/A</v>
      </c>
      <c r="EH47" s="179" t="e">
        <f t="shared" si="345"/>
        <v>#N/A</v>
      </c>
      <c r="EI47" s="179" t="e">
        <f t="shared" si="346"/>
        <v>#N/A</v>
      </c>
      <c r="EJ47" s="179" t="e">
        <f t="shared" si="347"/>
        <v>#N/A</v>
      </c>
      <c r="EK47" s="179" t="e">
        <f t="shared" si="348"/>
        <v>#N/A</v>
      </c>
      <c r="EL47" s="179" t="e">
        <f t="shared" si="349"/>
        <v>#N/A</v>
      </c>
      <c r="EM47" s="179" t="e">
        <f t="shared" si="350"/>
        <v>#N/A</v>
      </c>
      <c r="EN47" s="179" t="e">
        <f t="shared" si="351"/>
        <v>#N/A</v>
      </c>
      <c r="EO47" s="179" t="e">
        <f t="shared" si="352"/>
        <v>#N/A</v>
      </c>
      <c r="EP47" s="179" t="e">
        <f t="shared" si="353"/>
        <v>#N/A</v>
      </c>
      <c r="EQ47" s="179" t="e">
        <f t="shared" si="354"/>
        <v>#N/A</v>
      </c>
      <c r="ER47" s="179" t="e">
        <f t="shared" si="355"/>
        <v>#N/A</v>
      </c>
      <c r="ES47" s="179" t="e">
        <f t="shared" si="356"/>
        <v>#N/A</v>
      </c>
      <c r="ET47" s="179" t="e">
        <f t="shared" si="357"/>
        <v>#N/A</v>
      </c>
      <c r="EU47" s="179" t="e">
        <f t="shared" si="358"/>
        <v>#N/A</v>
      </c>
      <c r="EV47" s="179" t="e">
        <f t="shared" si="359"/>
        <v>#N/A</v>
      </c>
      <c r="EW47" s="179" t="e">
        <f t="shared" si="360"/>
        <v>#N/A</v>
      </c>
      <c r="EX47" s="179" t="e">
        <f t="shared" si="361"/>
        <v>#N/A</v>
      </c>
      <c r="EY47" s="179" t="e">
        <f t="shared" si="362"/>
        <v>#N/A</v>
      </c>
      <c r="EZ47" s="179" t="e">
        <f t="shared" si="363"/>
        <v>#N/A</v>
      </c>
      <c r="FA47" s="179" t="e">
        <f t="shared" si="364"/>
        <v>#N/A</v>
      </c>
      <c r="FB47" s="179" t="e">
        <f t="shared" si="365"/>
        <v>#N/A</v>
      </c>
      <c r="FC47" s="179" t="e">
        <f t="shared" si="366"/>
        <v>#N/A</v>
      </c>
      <c r="FD47" s="179" t="e">
        <f t="shared" si="367"/>
        <v>#N/A</v>
      </c>
      <c r="FE47" s="179" t="e">
        <f t="shared" si="368"/>
        <v>#N/A</v>
      </c>
      <c r="FF47" s="179" t="e">
        <f t="shared" si="369"/>
        <v>#N/A</v>
      </c>
      <c r="FG47" s="179" t="e">
        <f t="shared" si="370"/>
        <v>#N/A</v>
      </c>
      <c r="FH47" s="179" t="e">
        <f t="shared" si="371"/>
        <v>#N/A</v>
      </c>
      <c r="FI47" s="179" t="e">
        <f t="shared" si="372"/>
        <v>#N/A</v>
      </c>
      <c r="FJ47" s="179" t="e">
        <f t="shared" si="373"/>
        <v>#N/A</v>
      </c>
      <c r="FK47" s="179" t="e">
        <f t="shared" si="374"/>
        <v>#N/A</v>
      </c>
      <c r="FL47" s="179" t="e">
        <f t="shared" si="375"/>
        <v>#N/A</v>
      </c>
      <c r="FM47" s="179" t="e">
        <f t="shared" si="376"/>
        <v>#N/A</v>
      </c>
      <c r="FN47" s="179" t="e">
        <f t="shared" si="377"/>
        <v>#N/A</v>
      </c>
      <c r="FO47" s="179" t="e">
        <f t="shared" si="378"/>
        <v>#N/A</v>
      </c>
      <c r="FP47" s="179" t="e">
        <f t="shared" si="379"/>
        <v>#N/A</v>
      </c>
      <c r="FQ47" s="179" t="e">
        <f t="shared" si="380"/>
        <v>#N/A</v>
      </c>
      <c r="FR47" s="179" t="e">
        <f t="shared" si="381"/>
        <v>#N/A</v>
      </c>
      <c r="FS47" s="179" t="e">
        <f t="shared" si="382"/>
        <v>#N/A</v>
      </c>
      <c r="FT47" s="179" t="e">
        <f t="shared" si="383"/>
        <v>#N/A</v>
      </c>
      <c r="FU47" s="179" t="e">
        <f t="shared" si="384"/>
        <v>#N/A</v>
      </c>
      <c r="FV47" s="179" t="e">
        <f t="shared" si="385"/>
        <v>#N/A</v>
      </c>
      <c r="FW47" s="179" t="e">
        <f t="shared" si="386"/>
        <v>#N/A</v>
      </c>
      <c r="FX47" s="179" t="e">
        <f t="shared" si="387"/>
        <v>#N/A</v>
      </c>
      <c r="FY47" s="179" t="e">
        <f t="shared" si="388"/>
        <v>#N/A</v>
      </c>
      <c r="FZ47" s="179" t="e">
        <f t="shared" si="389"/>
        <v>#N/A</v>
      </c>
      <c r="GA47" s="179" t="e">
        <f t="shared" si="390"/>
        <v>#N/A</v>
      </c>
      <c r="GB47" s="179" t="e">
        <f t="shared" si="391"/>
        <v>#N/A</v>
      </c>
      <c r="GC47" s="179" t="e">
        <f t="shared" si="392"/>
        <v>#N/A</v>
      </c>
      <c r="GD47" s="179" t="e">
        <f t="shared" si="393"/>
        <v>#N/A</v>
      </c>
      <c r="GE47" s="179" t="e">
        <f t="shared" si="394"/>
        <v>#N/A</v>
      </c>
      <c r="GF47" s="179" t="e">
        <f t="shared" si="395"/>
        <v>#N/A</v>
      </c>
      <c r="GG47" s="179" t="e">
        <f t="shared" si="396"/>
        <v>#N/A</v>
      </c>
      <c r="GH47" s="179" t="e">
        <f t="shared" si="397"/>
        <v>#N/A</v>
      </c>
      <c r="GI47" s="179" t="e">
        <f t="shared" si="398"/>
        <v>#N/A</v>
      </c>
      <c r="GJ47" s="179" t="e">
        <f t="shared" si="399"/>
        <v>#N/A</v>
      </c>
      <c r="GK47" s="179" t="e">
        <f t="shared" si="400"/>
        <v>#N/A</v>
      </c>
      <c r="GL47" s="179" t="e">
        <f t="shared" si="401"/>
        <v>#N/A</v>
      </c>
      <c r="GM47" s="179" t="e">
        <f t="shared" si="402"/>
        <v>#N/A</v>
      </c>
      <c r="GN47" s="179" t="e">
        <f t="shared" si="403"/>
        <v>#N/A</v>
      </c>
      <c r="GO47" s="179" t="e">
        <f t="shared" si="404"/>
        <v>#N/A</v>
      </c>
      <c r="GP47" s="179" t="e">
        <f t="shared" si="405"/>
        <v>#N/A</v>
      </c>
      <c r="GQ47" s="179" t="e">
        <f t="shared" si="406"/>
        <v>#N/A</v>
      </c>
      <c r="GR47" s="179" t="e">
        <f t="shared" si="407"/>
        <v>#N/A</v>
      </c>
      <c r="GS47" s="179" t="e">
        <f t="shared" si="408"/>
        <v>#N/A</v>
      </c>
      <c r="GT47" s="179" t="e">
        <f t="shared" si="409"/>
        <v>#N/A</v>
      </c>
      <c r="GU47" s="179" t="e">
        <f t="shared" si="410"/>
        <v>#N/A</v>
      </c>
      <c r="GV47" s="179" t="e">
        <f t="shared" si="411"/>
        <v>#N/A</v>
      </c>
      <c r="GW47" s="179" t="e">
        <f t="shared" si="412"/>
        <v>#N/A</v>
      </c>
      <c r="GX47" s="179" t="e">
        <f t="shared" si="413"/>
        <v>#N/A</v>
      </c>
      <c r="GY47" s="179" t="e">
        <f t="shared" si="414"/>
        <v>#N/A</v>
      </c>
      <c r="GZ47" s="179" t="e">
        <f t="shared" si="415"/>
        <v>#N/A</v>
      </c>
      <c r="HA47" s="179" t="e">
        <f t="shared" si="416"/>
        <v>#N/A</v>
      </c>
      <c r="HB47" s="179" t="e">
        <f t="shared" si="417"/>
        <v>#N/A</v>
      </c>
      <c r="HC47" s="179" t="e">
        <f t="shared" si="418"/>
        <v>#N/A</v>
      </c>
      <c r="HD47" s="179" t="e">
        <f t="shared" si="419"/>
        <v>#N/A</v>
      </c>
      <c r="HE47" s="179" t="e">
        <f t="shared" si="420"/>
        <v>#N/A</v>
      </c>
      <c r="HF47" s="179" t="e">
        <f t="shared" si="421"/>
        <v>#N/A</v>
      </c>
      <c r="HG47" s="179" t="e">
        <f t="shared" si="422"/>
        <v>#N/A</v>
      </c>
      <c r="HH47" s="179" t="e">
        <f t="shared" si="423"/>
        <v>#N/A</v>
      </c>
      <c r="HI47" s="179" t="e">
        <f t="shared" si="424"/>
        <v>#N/A</v>
      </c>
      <c r="HJ47" s="179" t="e">
        <f t="shared" si="425"/>
        <v>#N/A</v>
      </c>
      <c r="HK47" s="179" t="e">
        <f t="shared" si="426"/>
        <v>#N/A</v>
      </c>
      <c r="HL47" s="179" t="e">
        <f t="shared" si="427"/>
        <v>#N/A</v>
      </c>
      <c r="HM47" s="179" t="e">
        <f t="shared" si="428"/>
        <v>#N/A</v>
      </c>
      <c r="HN47" s="179" t="e">
        <f t="shared" si="429"/>
        <v>#N/A</v>
      </c>
      <c r="HO47" s="179" t="e">
        <f t="shared" si="430"/>
        <v>#N/A</v>
      </c>
      <c r="HP47" s="179" t="e">
        <f t="shared" si="431"/>
        <v>#N/A</v>
      </c>
      <c r="HQ47" s="179" t="e">
        <f t="shared" si="432"/>
        <v>#N/A</v>
      </c>
      <c r="HR47" s="179" t="e">
        <f t="shared" si="433"/>
        <v>#N/A</v>
      </c>
      <c r="HS47" s="179" t="e">
        <f t="shared" si="434"/>
        <v>#N/A</v>
      </c>
    </row>
    <row r="48" spans="1:227" hidden="1" x14ac:dyDescent="0.25">
      <c r="A48" s="4">
        <v>45</v>
      </c>
      <c r="B48" s="118"/>
      <c r="C48" s="126"/>
      <c r="D48" s="131" t="str">
        <f t="shared" si="308"/>
        <v/>
      </c>
      <c r="E48" s="103"/>
      <c r="F48" s="131" t="str">
        <f t="shared" si="309"/>
        <v/>
      </c>
      <c r="G48" s="126"/>
      <c r="H48" s="119"/>
      <c r="I48" s="38" t="str">
        <f t="shared" si="0"/>
        <v/>
      </c>
      <c r="J48" s="38" t="str">
        <f t="shared" si="1"/>
        <v/>
      </c>
      <c r="K48" s="81" t="str">
        <f t="shared" si="12"/>
        <v/>
      </c>
      <c r="L48" s="24"/>
      <c r="M48" s="61"/>
      <c r="N48" s="82" t="str">
        <f>IF(AND(D48&gt;0,E48&gt;0,F48&gt;0,NOT(ISBLANK(L48))),(F48-D48)*VLOOKUP(L48,VLookups!$A$2:$B$8,2,FALSE),"")</f>
        <v/>
      </c>
      <c r="O48" s="83" t="str">
        <f t="shared" si="2"/>
        <v/>
      </c>
      <c r="P48" s="103"/>
      <c r="Q48" s="34" t="str">
        <f>IF(AND(P48&gt;0,E48&gt;0,N48&gt;0,NOT(ISBLANK(L48))),ABS(VLOOKUP($P$1,VLookups!$A$38:$B$39,2,FALSE)-_xlfn.NORM.DIST(P48,K48,N48,TRUE)),"")</f>
        <v/>
      </c>
      <c r="R48" s="102" t="str">
        <f>IF(AND($D48&gt;0,$E48&gt;0,$F48&gt;0,NOT(ISBLANK($L48))),_xlfn.NORM.INV(ABS(VLOOKUP($P$1,VLookups!$A$38:$B$39,2,FALSE)-R$3),$K48,$N48),"")</f>
        <v/>
      </c>
      <c r="S48" s="101" t="str">
        <f>IF(AND($D48&gt;0,$E48&gt;0,$F48&gt;0,NOT(ISBLANK($L48))),_xlfn.NORM.INV(ABS(VLOOKUP($P$1,VLookups!$A$38:$B$39,2,FALSE)-S$3),$K48,$N48),"")</f>
        <v/>
      </c>
      <c r="T48" s="102" t="str">
        <f>IF(AND($D48&gt;0,$E48&gt;0,$F48&gt;0,NOT(ISBLANK($L48))),_xlfn.NORM.INV(ABS(VLOOKUP($P$1,VLookups!$A$38:$B$39,2,FALSE)-T$3),$K48,$N48),"")</f>
        <v/>
      </c>
      <c r="U48" s="101" t="str">
        <f>IF(AND($D48&gt;0,$E48&gt;0,$F48&gt;0,NOT(ISBLANK($L48))),_xlfn.NORM.INV(ABS(VLOOKUP($P$1,VLookups!$A$38:$B$39,2,FALSE)-U$3),$K48,$N48),"")</f>
        <v/>
      </c>
      <c r="V48" s="102" t="str">
        <f>IF(AND($D48&gt;0,$E48&gt;0,$F48&gt;0,NOT(ISBLANK($L48))),_xlfn.NORM.INV(ABS(VLOOKUP($P$1,VLookups!$A$38:$B$39,2,FALSE)-V$3),$K48,$N48),"")</f>
        <v/>
      </c>
      <c r="W48" s="101" t="str">
        <f>IF(AND($D48&gt;0,$E48&gt;0,$F48&gt;0,NOT(ISBLANK($L48))),_xlfn.NORM.INV(ABS(VLOOKUP($P$1,VLookups!$A$38:$B$39,2,FALSE)-W$3),$K48,$N48),"")</f>
        <v/>
      </c>
      <c r="X48" s="5"/>
      <c r="Y48" s="178" t="str">
        <f t="shared" si="13"/>
        <v/>
      </c>
      <c r="Z48" s="52" t="str">
        <f t="shared" ref="Z48:AS48" si="447">IF(ISNONTEXT($Y48),AA48-$Y48,"")</f>
        <v/>
      </c>
      <c r="AA48" s="52" t="str">
        <f t="shared" si="447"/>
        <v/>
      </c>
      <c r="AB48" s="52" t="str">
        <f t="shared" si="447"/>
        <v/>
      </c>
      <c r="AC48" s="52" t="str">
        <f t="shared" si="447"/>
        <v/>
      </c>
      <c r="AD48" s="52" t="str">
        <f t="shared" si="447"/>
        <v/>
      </c>
      <c r="AE48" s="52" t="str">
        <f t="shared" si="447"/>
        <v/>
      </c>
      <c r="AF48" s="52" t="str">
        <f t="shared" si="447"/>
        <v/>
      </c>
      <c r="AG48" s="52" t="str">
        <f t="shared" si="447"/>
        <v/>
      </c>
      <c r="AH48" s="52" t="str">
        <f t="shared" si="447"/>
        <v/>
      </c>
      <c r="AI48" s="52" t="str">
        <f t="shared" si="447"/>
        <v/>
      </c>
      <c r="AJ48" s="52" t="str">
        <f t="shared" si="447"/>
        <v/>
      </c>
      <c r="AK48" s="52" t="str">
        <f t="shared" si="447"/>
        <v/>
      </c>
      <c r="AL48" s="52" t="str">
        <f t="shared" si="447"/>
        <v/>
      </c>
      <c r="AM48" s="52" t="str">
        <f t="shared" si="447"/>
        <v/>
      </c>
      <c r="AN48" s="52" t="str">
        <f t="shared" si="447"/>
        <v/>
      </c>
      <c r="AO48" s="52" t="str">
        <f t="shared" si="447"/>
        <v/>
      </c>
      <c r="AP48" s="52" t="str">
        <f t="shared" si="447"/>
        <v/>
      </c>
      <c r="AQ48" s="52" t="str">
        <f t="shared" si="447"/>
        <v/>
      </c>
      <c r="AR48" s="52" t="str">
        <f t="shared" si="447"/>
        <v/>
      </c>
      <c r="AS48" s="52" t="str">
        <f t="shared" si="447"/>
        <v/>
      </c>
      <c r="AT48" s="52" t="str">
        <f t="shared" si="15"/>
        <v/>
      </c>
      <c r="AU48" s="52" t="str">
        <f t="shared" ref="AU48:DF48" si="448">IF(ISNONTEXT($Y48),AT48+$Y48,"")</f>
        <v/>
      </c>
      <c r="AV48" s="52" t="str">
        <f t="shared" si="448"/>
        <v/>
      </c>
      <c r="AW48" s="52" t="str">
        <f t="shared" si="448"/>
        <v/>
      </c>
      <c r="AX48" s="52" t="str">
        <f t="shared" si="448"/>
        <v/>
      </c>
      <c r="AY48" s="52" t="str">
        <f t="shared" si="448"/>
        <v/>
      </c>
      <c r="AZ48" s="52" t="str">
        <f t="shared" si="448"/>
        <v/>
      </c>
      <c r="BA48" s="52" t="str">
        <f t="shared" si="448"/>
        <v/>
      </c>
      <c r="BB48" s="52" t="str">
        <f t="shared" si="448"/>
        <v/>
      </c>
      <c r="BC48" s="52" t="str">
        <f t="shared" si="448"/>
        <v/>
      </c>
      <c r="BD48" s="52" t="str">
        <f t="shared" si="448"/>
        <v/>
      </c>
      <c r="BE48" s="52" t="str">
        <f t="shared" si="448"/>
        <v/>
      </c>
      <c r="BF48" s="52" t="str">
        <f t="shared" si="448"/>
        <v/>
      </c>
      <c r="BG48" s="52" t="str">
        <f t="shared" si="448"/>
        <v/>
      </c>
      <c r="BH48" s="52" t="str">
        <f t="shared" si="448"/>
        <v/>
      </c>
      <c r="BI48" s="52" t="str">
        <f t="shared" si="448"/>
        <v/>
      </c>
      <c r="BJ48" s="52" t="str">
        <f t="shared" si="448"/>
        <v/>
      </c>
      <c r="BK48" s="52" t="str">
        <f t="shared" si="448"/>
        <v/>
      </c>
      <c r="BL48" s="52" t="str">
        <f t="shared" si="448"/>
        <v/>
      </c>
      <c r="BM48" s="52" t="str">
        <f t="shared" si="448"/>
        <v/>
      </c>
      <c r="BN48" s="52" t="str">
        <f t="shared" si="448"/>
        <v/>
      </c>
      <c r="BO48" s="52" t="str">
        <f t="shared" si="448"/>
        <v/>
      </c>
      <c r="BP48" s="52" t="str">
        <f t="shared" si="448"/>
        <v/>
      </c>
      <c r="BQ48" s="52" t="str">
        <f t="shared" si="448"/>
        <v/>
      </c>
      <c r="BR48" s="52" t="str">
        <f t="shared" si="448"/>
        <v/>
      </c>
      <c r="BS48" s="52" t="str">
        <f t="shared" si="448"/>
        <v/>
      </c>
      <c r="BT48" s="52" t="str">
        <f t="shared" si="448"/>
        <v/>
      </c>
      <c r="BU48" s="52" t="str">
        <f t="shared" si="448"/>
        <v/>
      </c>
      <c r="BV48" s="52" t="str">
        <f t="shared" si="448"/>
        <v/>
      </c>
      <c r="BW48" s="52" t="str">
        <f t="shared" si="448"/>
        <v/>
      </c>
      <c r="BX48" s="52" t="str">
        <f t="shared" si="448"/>
        <v/>
      </c>
      <c r="BY48" s="52" t="str">
        <f t="shared" si="448"/>
        <v/>
      </c>
      <c r="BZ48" s="52" t="str">
        <f t="shared" si="448"/>
        <v/>
      </c>
      <c r="CA48" s="52" t="str">
        <f t="shared" si="448"/>
        <v/>
      </c>
      <c r="CB48" s="52" t="str">
        <f t="shared" si="448"/>
        <v/>
      </c>
      <c r="CC48" s="52" t="str">
        <f t="shared" si="448"/>
        <v/>
      </c>
      <c r="CD48" s="52" t="str">
        <f t="shared" si="448"/>
        <v/>
      </c>
      <c r="CE48" s="52" t="str">
        <f t="shared" si="448"/>
        <v/>
      </c>
      <c r="CF48" s="52" t="str">
        <f t="shared" si="448"/>
        <v/>
      </c>
      <c r="CG48" s="52" t="str">
        <f t="shared" si="448"/>
        <v/>
      </c>
      <c r="CH48" s="52" t="str">
        <f t="shared" si="448"/>
        <v/>
      </c>
      <c r="CI48" s="52" t="str">
        <f t="shared" si="448"/>
        <v/>
      </c>
      <c r="CJ48" s="52" t="str">
        <f t="shared" si="448"/>
        <v/>
      </c>
      <c r="CK48" s="52" t="str">
        <f t="shared" si="448"/>
        <v/>
      </c>
      <c r="CL48" s="52" t="str">
        <f t="shared" si="448"/>
        <v/>
      </c>
      <c r="CM48" s="52" t="str">
        <f t="shared" si="448"/>
        <v/>
      </c>
      <c r="CN48" s="52" t="str">
        <f t="shared" si="448"/>
        <v/>
      </c>
      <c r="CO48" s="52" t="str">
        <f t="shared" si="448"/>
        <v/>
      </c>
      <c r="CP48" s="52" t="str">
        <f t="shared" si="448"/>
        <v/>
      </c>
      <c r="CQ48" s="52" t="str">
        <f t="shared" si="448"/>
        <v/>
      </c>
      <c r="CR48" s="52" t="str">
        <f t="shared" si="448"/>
        <v/>
      </c>
      <c r="CS48" s="52" t="str">
        <f t="shared" si="448"/>
        <v/>
      </c>
      <c r="CT48" s="52" t="str">
        <f t="shared" si="448"/>
        <v/>
      </c>
      <c r="CU48" s="52" t="str">
        <f t="shared" si="448"/>
        <v/>
      </c>
      <c r="CV48" s="52" t="str">
        <f t="shared" si="448"/>
        <v/>
      </c>
      <c r="CW48" s="52" t="str">
        <f t="shared" si="448"/>
        <v/>
      </c>
      <c r="CX48" s="52" t="str">
        <f t="shared" si="448"/>
        <v/>
      </c>
      <c r="CY48" s="52" t="str">
        <f t="shared" si="448"/>
        <v/>
      </c>
      <c r="CZ48" s="52" t="str">
        <f t="shared" si="448"/>
        <v/>
      </c>
      <c r="DA48" s="52" t="str">
        <f t="shared" si="448"/>
        <v/>
      </c>
      <c r="DB48" s="52" t="str">
        <f t="shared" si="448"/>
        <v/>
      </c>
      <c r="DC48" s="52" t="str">
        <f t="shared" si="448"/>
        <v/>
      </c>
      <c r="DD48" s="52" t="str">
        <f t="shared" si="448"/>
        <v/>
      </c>
      <c r="DE48" s="52" t="str">
        <f t="shared" si="448"/>
        <v/>
      </c>
      <c r="DF48" s="52" t="str">
        <f t="shared" si="448"/>
        <v/>
      </c>
      <c r="DG48" s="52" t="str">
        <f t="shared" ref="DG48:DV48" si="449">IF(ISNONTEXT($Y48),DF48+$Y48,"")</f>
        <v/>
      </c>
      <c r="DH48" s="52" t="str">
        <f t="shared" si="449"/>
        <v/>
      </c>
      <c r="DI48" s="52" t="str">
        <f t="shared" si="449"/>
        <v/>
      </c>
      <c r="DJ48" s="52" t="str">
        <f t="shared" si="449"/>
        <v/>
      </c>
      <c r="DK48" s="52" t="str">
        <f t="shared" si="449"/>
        <v/>
      </c>
      <c r="DL48" s="52" t="str">
        <f t="shared" si="449"/>
        <v/>
      </c>
      <c r="DM48" s="52" t="str">
        <f t="shared" si="449"/>
        <v/>
      </c>
      <c r="DN48" s="52" t="str">
        <f t="shared" si="449"/>
        <v/>
      </c>
      <c r="DO48" s="52" t="str">
        <f t="shared" si="449"/>
        <v/>
      </c>
      <c r="DP48" s="52" t="str">
        <f t="shared" si="449"/>
        <v/>
      </c>
      <c r="DQ48" s="52" t="str">
        <f t="shared" si="449"/>
        <v/>
      </c>
      <c r="DR48" s="52" t="str">
        <f t="shared" si="449"/>
        <v/>
      </c>
      <c r="DS48" s="52" t="str">
        <f t="shared" si="449"/>
        <v/>
      </c>
      <c r="DT48" s="52" t="str">
        <f t="shared" si="449"/>
        <v/>
      </c>
      <c r="DU48" s="52" t="str">
        <f t="shared" si="449"/>
        <v/>
      </c>
      <c r="DV48" s="52" t="str">
        <f t="shared" si="449"/>
        <v/>
      </c>
      <c r="DW48" s="179" t="e">
        <f t="shared" si="334"/>
        <v>#N/A</v>
      </c>
      <c r="DX48" s="179" t="e">
        <f t="shared" si="335"/>
        <v>#N/A</v>
      </c>
      <c r="DY48" s="179" t="e">
        <f t="shared" si="336"/>
        <v>#N/A</v>
      </c>
      <c r="DZ48" s="179" t="e">
        <f t="shared" si="337"/>
        <v>#N/A</v>
      </c>
      <c r="EA48" s="179" t="e">
        <f t="shared" si="338"/>
        <v>#N/A</v>
      </c>
      <c r="EB48" s="179" t="e">
        <f t="shared" si="339"/>
        <v>#N/A</v>
      </c>
      <c r="EC48" s="179" t="e">
        <f t="shared" si="340"/>
        <v>#N/A</v>
      </c>
      <c r="ED48" s="179" t="e">
        <f t="shared" si="341"/>
        <v>#N/A</v>
      </c>
      <c r="EE48" s="179" t="e">
        <f t="shared" si="342"/>
        <v>#N/A</v>
      </c>
      <c r="EF48" s="179" t="e">
        <f t="shared" si="343"/>
        <v>#N/A</v>
      </c>
      <c r="EG48" s="179" t="e">
        <f t="shared" si="344"/>
        <v>#N/A</v>
      </c>
      <c r="EH48" s="179" t="e">
        <f t="shared" si="345"/>
        <v>#N/A</v>
      </c>
      <c r="EI48" s="179" t="e">
        <f t="shared" si="346"/>
        <v>#N/A</v>
      </c>
      <c r="EJ48" s="179" t="e">
        <f t="shared" si="347"/>
        <v>#N/A</v>
      </c>
      <c r="EK48" s="179" t="e">
        <f t="shared" si="348"/>
        <v>#N/A</v>
      </c>
      <c r="EL48" s="179" t="e">
        <f t="shared" si="349"/>
        <v>#N/A</v>
      </c>
      <c r="EM48" s="179" t="e">
        <f t="shared" si="350"/>
        <v>#N/A</v>
      </c>
      <c r="EN48" s="179" t="e">
        <f t="shared" si="351"/>
        <v>#N/A</v>
      </c>
      <c r="EO48" s="179" t="e">
        <f t="shared" si="352"/>
        <v>#N/A</v>
      </c>
      <c r="EP48" s="179" t="e">
        <f t="shared" si="353"/>
        <v>#N/A</v>
      </c>
      <c r="EQ48" s="179" t="e">
        <f t="shared" si="354"/>
        <v>#N/A</v>
      </c>
      <c r="ER48" s="179" t="e">
        <f t="shared" si="355"/>
        <v>#N/A</v>
      </c>
      <c r="ES48" s="179" t="e">
        <f t="shared" si="356"/>
        <v>#N/A</v>
      </c>
      <c r="ET48" s="179" t="e">
        <f t="shared" si="357"/>
        <v>#N/A</v>
      </c>
      <c r="EU48" s="179" t="e">
        <f t="shared" si="358"/>
        <v>#N/A</v>
      </c>
      <c r="EV48" s="179" t="e">
        <f t="shared" si="359"/>
        <v>#N/A</v>
      </c>
      <c r="EW48" s="179" t="e">
        <f t="shared" si="360"/>
        <v>#N/A</v>
      </c>
      <c r="EX48" s="179" t="e">
        <f t="shared" si="361"/>
        <v>#N/A</v>
      </c>
      <c r="EY48" s="179" t="e">
        <f t="shared" si="362"/>
        <v>#N/A</v>
      </c>
      <c r="EZ48" s="179" t="e">
        <f t="shared" si="363"/>
        <v>#N/A</v>
      </c>
      <c r="FA48" s="179" t="e">
        <f t="shared" si="364"/>
        <v>#N/A</v>
      </c>
      <c r="FB48" s="179" t="e">
        <f t="shared" si="365"/>
        <v>#N/A</v>
      </c>
      <c r="FC48" s="179" t="e">
        <f t="shared" si="366"/>
        <v>#N/A</v>
      </c>
      <c r="FD48" s="179" t="e">
        <f t="shared" si="367"/>
        <v>#N/A</v>
      </c>
      <c r="FE48" s="179" t="e">
        <f t="shared" si="368"/>
        <v>#N/A</v>
      </c>
      <c r="FF48" s="179" t="e">
        <f t="shared" si="369"/>
        <v>#N/A</v>
      </c>
      <c r="FG48" s="179" t="e">
        <f t="shared" si="370"/>
        <v>#N/A</v>
      </c>
      <c r="FH48" s="179" t="e">
        <f t="shared" si="371"/>
        <v>#N/A</v>
      </c>
      <c r="FI48" s="179" t="e">
        <f t="shared" si="372"/>
        <v>#N/A</v>
      </c>
      <c r="FJ48" s="179" t="e">
        <f t="shared" si="373"/>
        <v>#N/A</v>
      </c>
      <c r="FK48" s="179" t="e">
        <f t="shared" si="374"/>
        <v>#N/A</v>
      </c>
      <c r="FL48" s="179" t="e">
        <f t="shared" si="375"/>
        <v>#N/A</v>
      </c>
      <c r="FM48" s="179" t="e">
        <f t="shared" si="376"/>
        <v>#N/A</v>
      </c>
      <c r="FN48" s="179" t="e">
        <f t="shared" si="377"/>
        <v>#N/A</v>
      </c>
      <c r="FO48" s="179" t="e">
        <f t="shared" si="378"/>
        <v>#N/A</v>
      </c>
      <c r="FP48" s="179" t="e">
        <f t="shared" si="379"/>
        <v>#N/A</v>
      </c>
      <c r="FQ48" s="179" t="e">
        <f t="shared" si="380"/>
        <v>#N/A</v>
      </c>
      <c r="FR48" s="179" t="e">
        <f t="shared" si="381"/>
        <v>#N/A</v>
      </c>
      <c r="FS48" s="179" t="e">
        <f t="shared" si="382"/>
        <v>#N/A</v>
      </c>
      <c r="FT48" s="179" t="e">
        <f t="shared" si="383"/>
        <v>#N/A</v>
      </c>
      <c r="FU48" s="179" t="e">
        <f t="shared" si="384"/>
        <v>#N/A</v>
      </c>
      <c r="FV48" s="179" t="e">
        <f t="shared" si="385"/>
        <v>#N/A</v>
      </c>
      <c r="FW48" s="179" t="e">
        <f t="shared" si="386"/>
        <v>#N/A</v>
      </c>
      <c r="FX48" s="179" t="e">
        <f t="shared" si="387"/>
        <v>#N/A</v>
      </c>
      <c r="FY48" s="179" t="e">
        <f t="shared" si="388"/>
        <v>#N/A</v>
      </c>
      <c r="FZ48" s="179" t="e">
        <f t="shared" si="389"/>
        <v>#N/A</v>
      </c>
      <c r="GA48" s="179" t="e">
        <f t="shared" si="390"/>
        <v>#N/A</v>
      </c>
      <c r="GB48" s="179" t="e">
        <f t="shared" si="391"/>
        <v>#N/A</v>
      </c>
      <c r="GC48" s="179" t="e">
        <f t="shared" si="392"/>
        <v>#N/A</v>
      </c>
      <c r="GD48" s="179" t="e">
        <f t="shared" si="393"/>
        <v>#N/A</v>
      </c>
      <c r="GE48" s="179" t="e">
        <f t="shared" si="394"/>
        <v>#N/A</v>
      </c>
      <c r="GF48" s="179" t="e">
        <f t="shared" si="395"/>
        <v>#N/A</v>
      </c>
      <c r="GG48" s="179" t="e">
        <f t="shared" si="396"/>
        <v>#N/A</v>
      </c>
      <c r="GH48" s="179" t="e">
        <f t="shared" si="397"/>
        <v>#N/A</v>
      </c>
      <c r="GI48" s="179" t="e">
        <f t="shared" si="398"/>
        <v>#N/A</v>
      </c>
      <c r="GJ48" s="179" t="e">
        <f t="shared" si="399"/>
        <v>#N/A</v>
      </c>
      <c r="GK48" s="179" t="e">
        <f t="shared" si="400"/>
        <v>#N/A</v>
      </c>
      <c r="GL48" s="179" t="e">
        <f t="shared" si="401"/>
        <v>#N/A</v>
      </c>
      <c r="GM48" s="179" t="e">
        <f t="shared" si="402"/>
        <v>#N/A</v>
      </c>
      <c r="GN48" s="179" t="e">
        <f t="shared" si="403"/>
        <v>#N/A</v>
      </c>
      <c r="GO48" s="179" t="e">
        <f t="shared" si="404"/>
        <v>#N/A</v>
      </c>
      <c r="GP48" s="179" t="e">
        <f t="shared" si="405"/>
        <v>#N/A</v>
      </c>
      <c r="GQ48" s="179" t="e">
        <f t="shared" si="406"/>
        <v>#N/A</v>
      </c>
      <c r="GR48" s="179" t="e">
        <f t="shared" si="407"/>
        <v>#N/A</v>
      </c>
      <c r="GS48" s="179" t="e">
        <f t="shared" si="408"/>
        <v>#N/A</v>
      </c>
      <c r="GT48" s="179" t="e">
        <f t="shared" si="409"/>
        <v>#N/A</v>
      </c>
      <c r="GU48" s="179" t="e">
        <f t="shared" si="410"/>
        <v>#N/A</v>
      </c>
      <c r="GV48" s="179" t="e">
        <f t="shared" si="411"/>
        <v>#N/A</v>
      </c>
      <c r="GW48" s="179" t="e">
        <f t="shared" si="412"/>
        <v>#N/A</v>
      </c>
      <c r="GX48" s="179" t="e">
        <f t="shared" si="413"/>
        <v>#N/A</v>
      </c>
      <c r="GY48" s="179" t="e">
        <f t="shared" si="414"/>
        <v>#N/A</v>
      </c>
      <c r="GZ48" s="179" t="e">
        <f t="shared" si="415"/>
        <v>#N/A</v>
      </c>
      <c r="HA48" s="179" t="e">
        <f t="shared" si="416"/>
        <v>#N/A</v>
      </c>
      <c r="HB48" s="179" t="e">
        <f t="shared" si="417"/>
        <v>#N/A</v>
      </c>
      <c r="HC48" s="179" t="e">
        <f t="shared" si="418"/>
        <v>#N/A</v>
      </c>
      <c r="HD48" s="179" t="e">
        <f t="shared" si="419"/>
        <v>#N/A</v>
      </c>
      <c r="HE48" s="179" t="e">
        <f t="shared" si="420"/>
        <v>#N/A</v>
      </c>
      <c r="HF48" s="179" t="e">
        <f t="shared" si="421"/>
        <v>#N/A</v>
      </c>
      <c r="HG48" s="179" t="e">
        <f t="shared" si="422"/>
        <v>#N/A</v>
      </c>
      <c r="HH48" s="179" t="e">
        <f t="shared" si="423"/>
        <v>#N/A</v>
      </c>
      <c r="HI48" s="179" t="e">
        <f t="shared" si="424"/>
        <v>#N/A</v>
      </c>
      <c r="HJ48" s="179" t="e">
        <f t="shared" si="425"/>
        <v>#N/A</v>
      </c>
      <c r="HK48" s="179" t="e">
        <f t="shared" si="426"/>
        <v>#N/A</v>
      </c>
      <c r="HL48" s="179" t="e">
        <f t="shared" si="427"/>
        <v>#N/A</v>
      </c>
      <c r="HM48" s="179" t="e">
        <f t="shared" si="428"/>
        <v>#N/A</v>
      </c>
      <c r="HN48" s="179" t="e">
        <f t="shared" si="429"/>
        <v>#N/A</v>
      </c>
      <c r="HO48" s="179" t="e">
        <f t="shared" si="430"/>
        <v>#N/A</v>
      </c>
      <c r="HP48" s="179" t="e">
        <f t="shared" si="431"/>
        <v>#N/A</v>
      </c>
      <c r="HQ48" s="179" t="e">
        <f t="shared" si="432"/>
        <v>#N/A</v>
      </c>
      <c r="HR48" s="179" t="e">
        <f t="shared" si="433"/>
        <v>#N/A</v>
      </c>
      <c r="HS48" s="179" t="e">
        <f t="shared" si="434"/>
        <v>#N/A</v>
      </c>
    </row>
    <row r="49" spans="1:227" hidden="1" x14ac:dyDescent="0.25">
      <c r="A49" s="4">
        <v>46</v>
      </c>
      <c r="B49" s="118"/>
      <c r="C49" s="126"/>
      <c r="D49" s="131" t="str">
        <f t="shared" si="308"/>
        <v/>
      </c>
      <c r="E49" s="103"/>
      <c r="F49" s="131" t="str">
        <f t="shared" si="309"/>
        <v/>
      </c>
      <c r="G49" s="126"/>
      <c r="H49" s="119"/>
      <c r="I49" s="38" t="str">
        <f t="shared" si="0"/>
        <v/>
      </c>
      <c r="J49" s="38" t="str">
        <f t="shared" si="1"/>
        <v/>
      </c>
      <c r="K49" s="81" t="str">
        <f t="shared" si="12"/>
        <v/>
      </c>
      <c r="L49" s="24"/>
      <c r="M49" s="61"/>
      <c r="N49" s="82" t="str">
        <f>IF(AND(D49&gt;0,E49&gt;0,F49&gt;0,NOT(ISBLANK(L49))),(F49-D49)*VLOOKUP(L49,VLookups!$A$2:$B$8,2,FALSE),"")</f>
        <v/>
      </c>
      <c r="O49" s="83" t="str">
        <f t="shared" si="2"/>
        <v/>
      </c>
      <c r="P49" s="103"/>
      <c r="Q49" s="34" t="str">
        <f>IF(AND(P49&gt;0,E49&gt;0,N49&gt;0,NOT(ISBLANK(L49))),ABS(VLOOKUP($P$1,VLookups!$A$38:$B$39,2,FALSE)-_xlfn.NORM.DIST(P49,K49,N49,TRUE)),"")</f>
        <v/>
      </c>
      <c r="R49" s="102" t="str">
        <f>IF(AND($D49&gt;0,$E49&gt;0,$F49&gt;0,NOT(ISBLANK($L49))),_xlfn.NORM.INV(ABS(VLOOKUP($P$1,VLookups!$A$38:$B$39,2,FALSE)-R$3),$K49,$N49),"")</f>
        <v/>
      </c>
      <c r="S49" s="101" t="str">
        <f>IF(AND($D49&gt;0,$E49&gt;0,$F49&gt;0,NOT(ISBLANK($L49))),_xlfn.NORM.INV(ABS(VLOOKUP($P$1,VLookups!$A$38:$B$39,2,FALSE)-S$3),$K49,$N49),"")</f>
        <v/>
      </c>
      <c r="T49" s="102" t="str">
        <f>IF(AND($D49&gt;0,$E49&gt;0,$F49&gt;0,NOT(ISBLANK($L49))),_xlfn.NORM.INV(ABS(VLOOKUP($P$1,VLookups!$A$38:$B$39,2,FALSE)-T$3),$K49,$N49),"")</f>
        <v/>
      </c>
      <c r="U49" s="101" t="str">
        <f>IF(AND($D49&gt;0,$E49&gt;0,$F49&gt;0,NOT(ISBLANK($L49))),_xlfn.NORM.INV(ABS(VLOOKUP($P$1,VLookups!$A$38:$B$39,2,FALSE)-U$3),$K49,$N49),"")</f>
        <v/>
      </c>
      <c r="V49" s="102" t="str">
        <f>IF(AND($D49&gt;0,$E49&gt;0,$F49&gt;0,NOT(ISBLANK($L49))),_xlfn.NORM.INV(ABS(VLOOKUP($P$1,VLookups!$A$38:$B$39,2,FALSE)-V$3),$K49,$N49),"")</f>
        <v/>
      </c>
      <c r="W49" s="101" t="str">
        <f>IF(AND($D49&gt;0,$E49&gt;0,$F49&gt;0,NOT(ISBLANK($L49))),_xlfn.NORM.INV(ABS(VLOOKUP($P$1,VLookups!$A$38:$B$39,2,FALSE)-W$3),$K49,$N49),"")</f>
        <v/>
      </c>
      <c r="X49" s="5"/>
      <c r="Y49" s="178" t="str">
        <f t="shared" si="13"/>
        <v/>
      </c>
      <c r="Z49" s="52" t="str">
        <f t="shared" ref="Z49:AS49" si="450">IF(ISNONTEXT($Y49),AA49-$Y49,"")</f>
        <v/>
      </c>
      <c r="AA49" s="52" t="str">
        <f t="shared" si="450"/>
        <v/>
      </c>
      <c r="AB49" s="52" t="str">
        <f t="shared" si="450"/>
        <v/>
      </c>
      <c r="AC49" s="52" t="str">
        <f t="shared" si="450"/>
        <v/>
      </c>
      <c r="AD49" s="52" t="str">
        <f t="shared" si="450"/>
        <v/>
      </c>
      <c r="AE49" s="52" t="str">
        <f t="shared" si="450"/>
        <v/>
      </c>
      <c r="AF49" s="52" t="str">
        <f t="shared" si="450"/>
        <v/>
      </c>
      <c r="AG49" s="52" t="str">
        <f t="shared" si="450"/>
        <v/>
      </c>
      <c r="AH49" s="52" t="str">
        <f t="shared" si="450"/>
        <v/>
      </c>
      <c r="AI49" s="52" t="str">
        <f t="shared" si="450"/>
        <v/>
      </c>
      <c r="AJ49" s="52" t="str">
        <f t="shared" si="450"/>
        <v/>
      </c>
      <c r="AK49" s="52" t="str">
        <f t="shared" si="450"/>
        <v/>
      </c>
      <c r="AL49" s="52" t="str">
        <f t="shared" si="450"/>
        <v/>
      </c>
      <c r="AM49" s="52" t="str">
        <f t="shared" si="450"/>
        <v/>
      </c>
      <c r="AN49" s="52" t="str">
        <f t="shared" si="450"/>
        <v/>
      </c>
      <c r="AO49" s="52" t="str">
        <f t="shared" si="450"/>
        <v/>
      </c>
      <c r="AP49" s="52" t="str">
        <f t="shared" si="450"/>
        <v/>
      </c>
      <c r="AQ49" s="52" t="str">
        <f t="shared" si="450"/>
        <v/>
      </c>
      <c r="AR49" s="52" t="str">
        <f t="shared" si="450"/>
        <v/>
      </c>
      <c r="AS49" s="52" t="str">
        <f t="shared" si="450"/>
        <v/>
      </c>
      <c r="AT49" s="52" t="str">
        <f t="shared" si="15"/>
        <v/>
      </c>
      <c r="AU49" s="52" t="str">
        <f t="shared" ref="AU49:DF49" si="451">IF(ISNONTEXT($Y49),AT49+$Y49,"")</f>
        <v/>
      </c>
      <c r="AV49" s="52" t="str">
        <f t="shared" si="451"/>
        <v/>
      </c>
      <c r="AW49" s="52" t="str">
        <f t="shared" si="451"/>
        <v/>
      </c>
      <c r="AX49" s="52" t="str">
        <f t="shared" si="451"/>
        <v/>
      </c>
      <c r="AY49" s="52" t="str">
        <f t="shared" si="451"/>
        <v/>
      </c>
      <c r="AZ49" s="52" t="str">
        <f t="shared" si="451"/>
        <v/>
      </c>
      <c r="BA49" s="52" t="str">
        <f t="shared" si="451"/>
        <v/>
      </c>
      <c r="BB49" s="52" t="str">
        <f t="shared" si="451"/>
        <v/>
      </c>
      <c r="BC49" s="52" t="str">
        <f t="shared" si="451"/>
        <v/>
      </c>
      <c r="BD49" s="52" t="str">
        <f t="shared" si="451"/>
        <v/>
      </c>
      <c r="BE49" s="52" t="str">
        <f t="shared" si="451"/>
        <v/>
      </c>
      <c r="BF49" s="52" t="str">
        <f t="shared" si="451"/>
        <v/>
      </c>
      <c r="BG49" s="52" t="str">
        <f t="shared" si="451"/>
        <v/>
      </c>
      <c r="BH49" s="52" t="str">
        <f t="shared" si="451"/>
        <v/>
      </c>
      <c r="BI49" s="52" t="str">
        <f t="shared" si="451"/>
        <v/>
      </c>
      <c r="BJ49" s="52" t="str">
        <f t="shared" si="451"/>
        <v/>
      </c>
      <c r="BK49" s="52" t="str">
        <f t="shared" si="451"/>
        <v/>
      </c>
      <c r="BL49" s="52" t="str">
        <f t="shared" si="451"/>
        <v/>
      </c>
      <c r="BM49" s="52" t="str">
        <f t="shared" si="451"/>
        <v/>
      </c>
      <c r="BN49" s="52" t="str">
        <f t="shared" si="451"/>
        <v/>
      </c>
      <c r="BO49" s="52" t="str">
        <f t="shared" si="451"/>
        <v/>
      </c>
      <c r="BP49" s="52" t="str">
        <f t="shared" si="451"/>
        <v/>
      </c>
      <c r="BQ49" s="52" t="str">
        <f t="shared" si="451"/>
        <v/>
      </c>
      <c r="BR49" s="52" t="str">
        <f t="shared" si="451"/>
        <v/>
      </c>
      <c r="BS49" s="52" t="str">
        <f t="shared" si="451"/>
        <v/>
      </c>
      <c r="BT49" s="52" t="str">
        <f t="shared" si="451"/>
        <v/>
      </c>
      <c r="BU49" s="52" t="str">
        <f t="shared" si="451"/>
        <v/>
      </c>
      <c r="BV49" s="52" t="str">
        <f t="shared" si="451"/>
        <v/>
      </c>
      <c r="BW49" s="52" t="str">
        <f t="shared" si="451"/>
        <v/>
      </c>
      <c r="BX49" s="52" t="str">
        <f t="shared" si="451"/>
        <v/>
      </c>
      <c r="BY49" s="52" t="str">
        <f t="shared" si="451"/>
        <v/>
      </c>
      <c r="BZ49" s="52" t="str">
        <f t="shared" si="451"/>
        <v/>
      </c>
      <c r="CA49" s="52" t="str">
        <f t="shared" si="451"/>
        <v/>
      </c>
      <c r="CB49" s="52" t="str">
        <f t="shared" si="451"/>
        <v/>
      </c>
      <c r="CC49" s="52" t="str">
        <f t="shared" si="451"/>
        <v/>
      </c>
      <c r="CD49" s="52" t="str">
        <f t="shared" si="451"/>
        <v/>
      </c>
      <c r="CE49" s="52" t="str">
        <f t="shared" si="451"/>
        <v/>
      </c>
      <c r="CF49" s="52" t="str">
        <f t="shared" si="451"/>
        <v/>
      </c>
      <c r="CG49" s="52" t="str">
        <f t="shared" si="451"/>
        <v/>
      </c>
      <c r="CH49" s="52" t="str">
        <f t="shared" si="451"/>
        <v/>
      </c>
      <c r="CI49" s="52" t="str">
        <f t="shared" si="451"/>
        <v/>
      </c>
      <c r="CJ49" s="52" t="str">
        <f t="shared" si="451"/>
        <v/>
      </c>
      <c r="CK49" s="52" t="str">
        <f t="shared" si="451"/>
        <v/>
      </c>
      <c r="CL49" s="52" t="str">
        <f t="shared" si="451"/>
        <v/>
      </c>
      <c r="CM49" s="52" t="str">
        <f t="shared" si="451"/>
        <v/>
      </c>
      <c r="CN49" s="52" t="str">
        <f t="shared" si="451"/>
        <v/>
      </c>
      <c r="CO49" s="52" t="str">
        <f t="shared" si="451"/>
        <v/>
      </c>
      <c r="CP49" s="52" t="str">
        <f t="shared" si="451"/>
        <v/>
      </c>
      <c r="CQ49" s="52" t="str">
        <f t="shared" si="451"/>
        <v/>
      </c>
      <c r="CR49" s="52" t="str">
        <f t="shared" si="451"/>
        <v/>
      </c>
      <c r="CS49" s="52" t="str">
        <f t="shared" si="451"/>
        <v/>
      </c>
      <c r="CT49" s="52" t="str">
        <f t="shared" si="451"/>
        <v/>
      </c>
      <c r="CU49" s="52" t="str">
        <f t="shared" si="451"/>
        <v/>
      </c>
      <c r="CV49" s="52" t="str">
        <f t="shared" si="451"/>
        <v/>
      </c>
      <c r="CW49" s="52" t="str">
        <f t="shared" si="451"/>
        <v/>
      </c>
      <c r="CX49" s="52" t="str">
        <f t="shared" si="451"/>
        <v/>
      </c>
      <c r="CY49" s="52" t="str">
        <f t="shared" si="451"/>
        <v/>
      </c>
      <c r="CZ49" s="52" t="str">
        <f t="shared" si="451"/>
        <v/>
      </c>
      <c r="DA49" s="52" t="str">
        <f t="shared" si="451"/>
        <v/>
      </c>
      <c r="DB49" s="52" t="str">
        <f t="shared" si="451"/>
        <v/>
      </c>
      <c r="DC49" s="52" t="str">
        <f t="shared" si="451"/>
        <v/>
      </c>
      <c r="DD49" s="52" t="str">
        <f t="shared" si="451"/>
        <v/>
      </c>
      <c r="DE49" s="52" t="str">
        <f t="shared" si="451"/>
        <v/>
      </c>
      <c r="DF49" s="52" t="str">
        <f t="shared" si="451"/>
        <v/>
      </c>
      <c r="DG49" s="52" t="str">
        <f t="shared" ref="DG49:DV49" si="452">IF(ISNONTEXT($Y49),DF49+$Y49,"")</f>
        <v/>
      </c>
      <c r="DH49" s="52" t="str">
        <f t="shared" si="452"/>
        <v/>
      </c>
      <c r="DI49" s="52" t="str">
        <f t="shared" si="452"/>
        <v/>
      </c>
      <c r="DJ49" s="52" t="str">
        <f t="shared" si="452"/>
        <v/>
      </c>
      <c r="DK49" s="52" t="str">
        <f t="shared" si="452"/>
        <v/>
      </c>
      <c r="DL49" s="52" t="str">
        <f t="shared" si="452"/>
        <v/>
      </c>
      <c r="DM49" s="52" t="str">
        <f t="shared" si="452"/>
        <v/>
      </c>
      <c r="DN49" s="52" t="str">
        <f t="shared" si="452"/>
        <v/>
      </c>
      <c r="DO49" s="52" t="str">
        <f t="shared" si="452"/>
        <v/>
      </c>
      <c r="DP49" s="52" t="str">
        <f t="shared" si="452"/>
        <v/>
      </c>
      <c r="DQ49" s="52" t="str">
        <f t="shared" si="452"/>
        <v/>
      </c>
      <c r="DR49" s="52" t="str">
        <f t="shared" si="452"/>
        <v/>
      </c>
      <c r="DS49" s="52" t="str">
        <f t="shared" si="452"/>
        <v/>
      </c>
      <c r="DT49" s="52" t="str">
        <f t="shared" si="452"/>
        <v/>
      </c>
      <c r="DU49" s="52" t="str">
        <f t="shared" si="452"/>
        <v/>
      </c>
      <c r="DV49" s="52" t="str">
        <f t="shared" si="452"/>
        <v/>
      </c>
      <c r="DW49" s="179" t="e">
        <f t="shared" si="334"/>
        <v>#N/A</v>
      </c>
      <c r="DX49" s="179" t="e">
        <f t="shared" si="335"/>
        <v>#N/A</v>
      </c>
      <c r="DY49" s="179" t="e">
        <f t="shared" si="336"/>
        <v>#N/A</v>
      </c>
      <c r="DZ49" s="179" t="e">
        <f t="shared" si="337"/>
        <v>#N/A</v>
      </c>
      <c r="EA49" s="179" t="e">
        <f t="shared" si="338"/>
        <v>#N/A</v>
      </c>
      <c r="EB49" s="179" t="e">
        <f t="shared" si="339"/>
        <v>#N/A</v>
      </c>
      <c r="EC49" s="179" t="e">
        <f t="shared" si="340"/>
        <v>#N/A</v>
      </c>
      <c r="ED49" s="179" t="e">
        <f t="shared" si="341"/>
        <v>#N/A</v>
      </c>
      <c r="EE49" s="179" t="e">
        <f t="shared" si="342"/>
        <v>#N/A</v>
      </c>
      <c r="EF49" s="179" t="e">
        <f t="shared" si="343"/>
        <v>#N/A</v>
      </c>
      <c r="EG49" s="179" t="e">
        <f t="shared" si="344"/>
        <v>#N/A</v>
      </c>
      <c r="EH49" s="179" t="e">
        <f t="shared" si="345"/>
        <v>#N/A</v>
      </c>
      <c r="EI49" s="179" t="e">
        <f t="shared" si="346"/>
        <v>#N/A</v>
      </c>
      <c r="EJ49" s="179" t="e">
        <f t="shared" si="347"/>
        <v>#N/A</v>
      </c>
      <c r="EK49" s="179" t="e">
        <f t="shared" si="348"/>
        <v>#N/A</v>
      </c>
      <c r="EL49" s="179" t="e">
        <f t="shared" si="349"/>
        <v>#N/A</v>
      </c>
      <c r="EM49" s="179" t="e">
        <f t="shared" si="350"/>
        <v>#N/A</v>
      </c>
      <c r="EN49" s="179" t="e">
        <f t="shared" si="351"/>
        <v>#N/A</v>
      </c>
      <c r="EO49" s="179" t="e">
        <f t="shared" si="352"/>
        <v>#N/A</v>
      </c>
      <c r="EP49" s="179" t="e">
        <f t="shared" si="353"/>
        <v>#N/A</v>
      </c>
      <c r="EQ49" s="179" t="e">
        <f t="shared" si="354"/>
        <v>#N/A</v>
      </c>
      <c r="ER49" s="179" t="e">
        <f t="shared" si="355"/>
        <v>#N/A</v>
      </c>
      <c r="ES49" s="179" t="e">
        <f t="shared" si="356"/>
        <v>#N/A</v>
      </c>
      <c r="ET49" s="179" t="e">
        <f t="shared" si="357"/>
        <v>#N/A</v>
      </c>
      <c r="EU49" s="179" t="e">
        <f t="shared" si="358"/>
        <v>#N/A</v>
      </c>
      <c r="EV49" s="179" t="e">
        <f t="shared" si="359"/>
        <v>#N/A</v>
      </c>
      <c r="EW49" s="179" t="e">
        <f t="shared" si="360"/>
        <v>#N/A</v>
      </c>
      <c r="EX49" s="179" t="e">
        <f t="shared" si="361"/>
        <v>#N/A</v>
      </c>
      <c r="EY49" s="179" t="e">
        <f t="shared" si="362"/>
        <v>#N/A</v>
      </c>
      <c r="EZ49" s="179" t="e">
        <f t="shared" si="363"/>
        <v>#N/A</v>
      </c>
      <c r="FA49" s="179" t="e">
        <f t="shared" si="364"/>
        <v>#N/A</v>
      </c>
      <c r="FB49" s="179" t="e">
        <f t="shared" si="365"/>
        <v>#N/A</v>
      </c>
      <c r="FC49" s="179" t="e">
        <f t="shared" si="366"/>
        <v>#N/A</v>
      </c>
      <c r="FD49" s="179" t="e">
        <f t="shared" si="367"/>
        <v>#N/A</v>
      </c>
      <c r="FE49" s="179" t="e">
        <f t="shared" si="368"/>
        <v>#N/A</v>
      </c>
      <c r="FF49" s="179" t="e">
        <f t="shared" si="369"/>
        <v>#N/A</v>
      </c>
      <c r="FG49" s="179" t="e">
        <f t="shared" si="370"/>
        <v>#N/A</v>
      </c>
      <c r="FH49" s="179" t="e">
        <f t="shared" si="371"/>
        <v>#N/A</v>
      </c>
      <c r="FI49" s="179" t="e">
        <f t="shared" si="372"/>
        <v>#N/A</v>
      </c>
      <c r="FJ49" s="179" t="e">
        <f t="shared" si="373"/>
        <v>#N/A</v>
      </c>
      <c r="FK49" s="179" t="e">
        <f t="shared" si="374"/>
        <v>#N/A</v>
      </c>
      <c r="FL49" s="179" t="e">
        <f t="shared" si="375"/>
        <v>#N/A</v>
      </c>
      <c r="FM49" s="179" t="e">
        <f t="shared" si="376"/>
        <v>#N/A</v>
      </c>
      <c r="FN49" s="179" t="e">
        <f t="shared" si="377"/>
        <v>#N/A</v>
      </c>
      <c r="FO49" s="179" t="e">
        <f t="shared" si="378"/>
        <v>#N/A</v>
      </c>
      <c r="FP49" s="179" t="e">
        <f t="shared" si="379"/>
        <v>#N/A</v>
      </c>
      <c r="FQ49" s="179" t="e">
        <f t="shared" si="380"/>
        <v>#N/A</v>
      </c>
      <c r="FR49" s="179" t="e">
        <f t="shared" si="381"/>
        <v>#N/A</v>
      </c>
      <c r="FS49" s="179" t="e">
        <f t="shared" si="382"/>
        <v>#N/A</v>
      </c>
      <c r="FT49" s="179" t="e">
        <f t="shared" si="383"/>
        <v>#N/A</v>
      </c>
      <c r="FU49" s="179" t="e">
        <f t="shared" si="384"/>
        <v>#N/A</v>
      </c>
      <c r="FV49" s="179" t="e">
        <f t="shared" si="385"/>
        <v>#N/A</v>
      </c>
      <c r="FW49" s="179" t="e">
        <f t="shared" si="386"/>
        <v>#N/A</v>
      </c>
      <c r="FX49" s="179" t="e">
        <f t="shared" si="387"/>
        <v>#N/A</v>
      </c>
      <c r="FY49" s="179" t="e">
        <f t="shared" si="388"/>
        <v>#N/A</v>
      </c>
      <c r="FZ49" s="179" t="e">
        <f t="shared" si="389"/>
        <v>#N/A</v>
      </c>
      <c r="GA49" s="179" t="e">
        <f t="shared" si="390"/>
        <v>#N/A</v>
      </c>
      <c r="GB49" s="179" t="e">
        <f t="shared" si="391"/>
        <v>#N/A</v>
      </c>
      <c r="GC49" s="179" t="e">
        <f t="shared" si="392"/>
        <v>#N/A</v>
      </c>
      <c r="GD49" s="179" t="e">
        <f t="shared" si="393"/>
        <v>#N/A</v>
      </c>
      <c r="GE49" s="179" t="e">
        <f t="shared" si="394"/>
        <v>#N/A</v>
      </c>
      <c r="GF49" s="179" t="e">
        <f t="shared" si="395"/>
        <v>#N/A</v>
      </c>
      <c r="GG49" s="179" t="e">
        <f t="shared" si="396"/>
        <v>#N/A</v>
      </c>
      <c r="GH49" s="179" t="e">
        <f t="shared" si="397"/>
        <v>#N/A</v>
      </c>
      <c r="GI49" s="179" t="e">
        <f t="shared" si="398"/>
        <v>#N/A</v>
      </c>
      <c r="GJ49" s="179" t="e">
        <f t="shared" si="399"/>
        <v>#N/A</v>
      </c>
      <c r="GK49" s="179" t="e">
        <f t="shared" si="400"/>
        <v>#N/A</v>
      </c>
      <c r="GL49" s="179" t="e">
        <f t="shared" si="401"/>
        <v>#N/A</v>
      </c>
      <c r="GM49" s="179" t="e">
        <f t="shared" si="402"/>
        <v>#N/A</v>
      </c>
      <c r="GN49" s="179" t="e">
        <f t="shared" si="403"/>
        <v>#N/A</v>
      </c>
      <c r="GO49" s="179" t="e">
        <f t="shared" si="404"/>
        <v>#N/A</v>
      </c>
      <c r="GP49" s="179" t="e">
        <f t="shared" si="405"/>
        <v>#N/A</v>
      </c>
      <c r="GQ49" s="179" t="e">
        <f t="shared" si="406"/>
        <v>#N/A</v>
      </c>
      <c r="GR49" s="179" t="e">
        <f t="shared" si="407"/>
        <v>#N/A</v>
      </c>
      <c r="GS49" s="179" t="e">
        <f t="shared" si="408"/>
        <v>#N/A</v>
      </c>
      <c r="GT49" s="179" t="e">
        <f t="shared" si="409"/>
        <v>#N/A</v>
      </c>
      <c r="GU49" s="179" t="e">
        <f t="shared" si="410"/>
        <v>#N/A</v>
      </c>
      <c r="GV49" s="179" t="e">
        <f t="shared" si="411"/>
        <v>#N/A</v>
      </c>
      <c r="GW49" s="179" t="e">
        <f t="shared" si="412"/>
        <v>#N/A</v>
      </c>
      <c r="GX49" s="179" t="e">
        <f t="shared" si="413"/>
        <v>#N/A</v>
      </c>
      <c r="GY49" s="179" t="e">
        <f t="shared" si="414"/>
        <v>#N/A</v>
      </c>
      <c r="GZ49" s="179" t="e">
        <f t="shared" si="415"/>
        <v>#N/A</v>
      </c>
      <c r="HA49" s="179" t="e">
        <f t="shared" si="416"/>
        <v>#N/A</v>
      </c>
      <c r="HB49" s="179" t="e">
        <f t="shared" si="417"/>
        <v>#N/A</v>
      </c>
      <c r="HC49" s="179" t="e">
        <f t="shared" si="418"/>
        <v>#N/A</v>
      </c>
      <c r="HD49" s="179" t="e">
        <f t="shared" si="419"/>
        <v>#N/A</v>
      </c>
      <c r="HE49" s="179" t="e">
        <f t="shared" si="420"/>
        <v>#N/A</v>
      </c>
      <c r="HF49" s="179" t="e">
        <f t="shared" si="421"/>
        <v>#N/A</v>
      </c>
      <c r="HG49" s="179" t="e">
        <f t="shared" si="422"/>
        <v>#N/A</v>
      </c>
      <c r="HH49" s="179" t="e">
        <f t="shared" si="423"/>
        <v>#N/A</v>
      </c>
      <c r="HI49" s="179" t="e">
        <f t="shared" si="424"/>
        <v>#N/A</v>
      </c>
      <c r="HJ49" s="179" t="e">
        <f t="shared" si="425"/>
        <v>#N/A</v>
      </c>
      <c r="HK49" s="179" t="e">
        <f t="shared" si="426"/>
        <v>#N/A</v>
      </c>
      <c r="HL49" s="179" t="e">
        <f t="shared" si="427"/>
        <v>#N/A</v>
      </c>
      <c r="HM49" s="179" t="e">
        <f t="shared" si="428"/>
        <v>#N/A</v>
      </c>
      <c r="HN49" s="179" t="e">
        <f t="shared" si="429"/>
        <v>#N/A</v>
      </c>
      <c r="HO49" s="179" t="e">
        <f t="shared" si="430"/>
        <v>#N/A</v>
      </c>
      <c r="HP49" s="179" t="e">
        <f t="shared" si="431"/>
        <v>#N/A</v>
      </c>
      <c r="HQ49" s="179" t="e">
        <f t="shared" si="432"/>
        <v>#N/A</v>
      </c>
      <c r="HR49" s="179" t="e">
        <f t="shared" si="433"/>
        <v>#N/A</v>
      </c>
      <c r="HS49" s="179" t="e">
        <f t="shared" si="434"/>
        <v>#N/A</v>
      </c>
    </row>
    <row r="50" spans="1:227" hidden="1" x14ac:dyDescent="0.25">
      <c r="A50" s="4">
        <v>47</v>
      </c>
      <c r="B50" s="118"/>
      <c r="C50" s="126"/>
      <c r="D50" s="131" t="str">
        <f t="shared" si="308"/>
        <v/>
      </c>
      <c r="E50" s="103"/>
      <c r="F50" s="131" t="str">
        <f t="shared" si="309"/>
        <v/>
      </c>
      <c r="G50" s="126"/>
      <c r="H50" s="119"/>
      <c r="I50" s="38" t="str">
        <f t="shared" si="0"/>
        <v/>
      </c>
      <c r="J50" s="38" t="str">
        <f t="shared" si="1"/>
        <v/>
      </c>
      <c r="K50" s="81" t="str">
        <f t="shared" si="12"/>
        <v/>
      </c>
      <c r="L50" s="24"/>
      <c r="M50" s="61"/>
      <c r="N50" s="82" t="str">
        <f>IF(AND(D50&gt;0,E50&gt;0,F50&gt;0,NOT(ISBLANK(L50))),(F50-D50)*VLOOKUP(L50,VLookups!$A$2:$B$8,2,FALSE),"")</f>
        <v/>
      </c>
      <c r="O50" s="83" t="str">
        <f t="shared" si="2"/>
        <v/>
      </c>
      <c r="P50" s="103"/>
      <c r="Q50" s="34" t="str">
        <f>IF(AND(P50&gt;0,E50&gt;0,N50&gt;0,NOT(ISBLANK(L50))),ABS(VLOOKUP($P$1,VLookups!$A$38:$B$39,2,FALSE)-_xlfn.NORM.DIST(P50,K50,N50,TRUE)),"")</f>
        <v/>
      </c>
      <c r="R50" s="102" t="str">
        <f>IF(AND($D50&gt;0,$E50&gt;0,$F50&gt;0,NOT(ISBLANK($L50))),_xlfn.NORM.INV(ABS(VLOOKUP($P$1,VLookups!$A$38:$B$39,2,FALSE)-R$3),$K50,$N50),"")</f>
        <v/>
      </c>
      <c r="S50" s="101" t="str">
        <f>IF(AND($D50&gt;0,$E50&gt;0,$F50&gt;0,NOT(ISBLANK($L50))),_xlfn.NORM.INV(ABS(VLOOKUP($P$1,VLookups!$A$38:$B$39,2,FALSE)-S$3),$K50,$N50),"")</f>
        <v/>
      </c>
      <c r="T50" s="102" t="str">
        <f>IF(AND($D50&gt;0,$E50&gt;0,$F50&gt;0,NOT(ISBLANK($L50))),_xlfn.NORM.INV(ABS(VLOOKUP($P$1,VLookups!$A$38:$B$39,2,FALSE)-T$3),$K50,$N50),"")</f>
        <v/>
      </c>
      <c r="U50" s="101" t="str">
        <f>IF(AND($D50&gt;0,$E50&gt;0,$F50&gt;0,NOT(ISBLANK($L50))),_xlfn.NORM.INV(ABS(VLOOKUP($P$1,VLookups!$A$38:$B$39,2,FALSE)-U$3),$K50,$N50),"")</f>
        <v/>
      </c>
      <c r="V50" s="102" t="str">
        <f>IF(AND($D50&gt;0,$E50&gt;0,$F50&gt;0,NOT(ISBLANK($L50))),_xlfn.NORM.INV(ABS(VLOOKUP($P$1,VLookups!$A$38:$B$39,2,FALSE)-V$3),$K50,$N50),"")</f>
        <v/>
      </c>
      <c r="W50" s="101" t="str">
        <f>IF(AND($D50&gt;0,$E50&gt;0,$F50&gt;0,NOT(ISBLANK($L50))),_xlfn.NORM.INV(ABS(VLOOKUP($P$1,VLookups!$A$38:$B$39,2,FALSE)-W$3),$K50,$N50),"")</f>
        <v/>
      </c>
      <c r="X50" s="5"/>
      <c r="Y50" s="178" t="str">
        <f t="shared" si="13"/>
        <v/>
      </c>
      <c r="Z50" s="52" t="str">
        <f t="shared" ref="Z50:AS50" si="453">IF(ISNONTEXT($Y50),AA50-$Y50,"")</f>
        <v/>
      </c>
      <c r="AA50" s="52" t="str">
        <f t="shared" si="453"/>
        <v/>
      </c>
      <c r="AB50" s="52" t="str">
        <f t="shared" si="453"/>
        <v/>
      </c>
      <c r="AC50" s="52" t="str">
        <f t="shared" si="453"/>
        <v/>
      </c>
      <c r="AD50" s="52" t="str">
        <f t="shared" si="453"/>
        <v/>
      </c>
      <c r="AE50" s="52" t="str">
        <f t="shared" si="453"/>
        <v/>
      </c>
      <c r="AF50" s="52" t="str">
        <f t="shared" si="453"/>
        <v/>
      </c>
      <c r="AG50" s="52" t="str">
        <f t="shared" si="453"/>
        <v/>
      </c>
      <c r="AH50" s="52" t="str">
        <f t="shared" si="453"/>
        <v/>
      </c>
      <c r="AI50" s="52" t="str">
        <f t="shared" si="453"/>
        <v/>
      </c>
      <c r="AJ50" s="52" t="str">
        <f t="shared" si="453"/>
        <v/>
      </c>
      <c r="AK50" s="52" t="str">
        <f t="shared" si="453"/>
        <v/>
      </c>
      <c r="AL50" s="52" t="str">
        <f t="shared" si="453"/>
        <v/>
      </c>
      <c r="AM50" s="52" t="str">
        <f t="shared" si="453"/>
        <v/>
      </c>
      <c r="AN50" s="52" t="str">
        <f t="shared" si="453"/>
        <v/>
      </c>
      <c r="AO50" s="52" t="str">
        <f t="shared" si="453"/>
        <v/>
      </c>
      <c r="AP50" s="52" t="str">
        <f t="shared" si="453"/>
        <v/>
      </c>
      <c r="AQ50" s="52" t="str">
        <f t="shared" si="453"/>
        <v/>
      </c>
      <c r="AR50" s="52" t="str">
        <f t="shared" si="453"/>
        <v/>
      </c>
      <c r="AS50" s="52" t="str">
        <f t="shared" si="453"/>
        <v/>
      </c>
      <c r="AT50" s="52" t="str">
        <f t="shared" si="15"/>
        <v/>
      </c>
      <c r="AU50" s="52" t="str">
        <f t="shared" ref="AU50:DF50" si="454">IF(ISNONTEXT($Y50),AT50+$Y50,"")</f>
        <v/>
      </c>
      <c r="AV50" s="52" t="str">
        <f t="shared" si="454"/>
        <v/>
      </c>
      <c r="AW50" s="52" t="str">
        <f t="shared" si="454"/>
        <v/>
      </c>
      <c r="AX50" s="52" t="str">
        <f t="shared" si="454"/>
        <v/>
      </c>
      <c r="AY50" s="52" t="str">
        <f t="shared" si="454"/>
        <v/>
      </c>
      <c r="AZ50" s="52" t="str">
        <f t="shared" si="454"/>
        <v/>
      </c>
      <c r="BA50" s="52" t="str">
        <f t="shared" si="454"/>
        <v/>
      </c>
      <c r="BB50" s="52" t="str">
        <f t="shared" si="454"/>
        <v/>
      </c>
      <c r="BC50" s="52" t="str">
        <f t="shared" si="454"/>
        <v/>
      </c>
      <c r="BD50" s="52" t="str">
        <f t="shared" si="454"/>
        <v/>
      </c>
      <c r="BE50" s="52" t="str">
        <f t="shared" si="454"/>
        <v/>
      </c>
      <c r="BF50" s="52" t="str">
        <f t="shared" si="454"/>
        <v/>
      </c>
      <c r="BG50" s="52" t="str">
        <f t="shared" si="454"/>
        <v/>
      </c>
      <c r="BH50" s="52" t="str">
        <f t="shared" si="454"/>
        <v/>
      </c>
      <c r="BI50" s="52" t="str">
        <f t="shared" si="454"/>
        <v/>
      </c>
      <c r="BJ50" s="52" t="str">
        <f t="shared" si="454"/>
        <v/>
      </c>
      <c r="BK50" s="52" t="str">
        <f t="shared" si="454"/>
        <v/>
      </c>
      <c r="BL50" s="52" t="str">
        <f t="shared" si="454"/>
        <v/>
      </c>
      <c r="BM50" s="52" t="str">
        <f t="shared" si="454"/>
        <v/>
      </c>
      <c r="BN50" s="52" t="str">
        <f t="shared" si="454"/>
        <v/>
      </c>
      <c r="BO50" s="52" t="str">
        <f t="shared" si="454"/>
        <v/>
      </c>
      <c r="BP50" s="52" t="str">
        <f t="shared" si="454"/>
        <v/>
      </c>
      <c r="BQ50" s="52" t="str">
        <f t="shared" si="454"/>
        <v/>
      </c>
      <c r="BR50" s="52" t="str">
        <f t="shared" si="454"/>
        <v/>
      </c>
      <c r="BS50" s="52" t="str">
        <f t="shared" si="454"/>
        <v/>
      </c>
      <c r="BT50" s="52" t="str">
        <f t="shared" si="454"/>
        <v/>
      </c>
      <c r="BU50" s="52" t="str">
        <f t="shared" si="454"/>
        <v/>
      </c>
      <c r="BV50" s="52" t="str">
        <f t="shared" si="454"/>
        <v/>
      </c>
      <c r="BW50" s="52" t="str">
        <f t="shared" si="454"/>
        <v/>
      </c>
      <c r="BX50" s="52" t="str">
        <f t="shared" si="454"/>
        <v/>
      </c>
      <c r="BY50" s="52" t="str">
        <f t="shared" si="454"/>
        <v/>
      </c>
      <c r="BZ50" s="52" t="str">
        <f t="shared" si="454"/>
        <v/>
      </c>
      <c r="CA50" s="52" t="str">
        <f t="shared" si="454"/>
        <v/>
      </c>
      <c r="CB50" s="52" t="str">
        <f t="shared" si="454"/>
        <v/>
      </c>
      <c r="CC50" s="52" t="str">
        <f t="shared" si="454"/>
        <v/>
      </c>
      <c r="CD50" s="52" t="str">
        <f t="shared" si="454"/>
        <v/>
      </c>
      <c r="CE50" s="52" t="str">
        <f t="shared" si="454"/>
        <v/>
      </c>
      <c r="CF50" s="52" t="str">
        <f t="shared" si="454"/>
        <v/>
      </c>
      <c r="CG50" s="52" t="str">
        <f t="shared" si="454"/>
        <v/>
      </c>
      <c r="CH50" s="52" t="str">
        <f t="shared" si="454"/>
        <v/>
      </c>
      <c r="CI50" s="52" t="str">
        <f t="shared" si="454"/>
        <v/>
      </c>
      <c r="CJ50" s="52" t="str">
        <f t="shared" si="454"/>
        <v/>
      </c>
      <c r="CK50" s="52" t="str">
        <f t="shared" si="454"/>
        <v/>
      </c>
      <c r="CL50" s="52" t="str">
        <f t="shared" si="454"/>
        <v/>
      </c>
      <c r="CM50" s="52" t="str">
        <f t="shared" si="454"/>
        <v/>
      </c>
      <c r="CN50" s="52" t="str">
        <f t="shared" si="454"/>
        <v/>
      </c>
      <c r="CO50" s="52" t="str">
        <f t="shared" si="454"/>
        <v/>
      </c>
      <c r="CP50" s="52" t="str">
        <f t="shared" si="454"/>
        <v/>
      </c>
      <c r="CQ50" s="52" t="str">
        <f t="shared" si="454"/>
        <v/>
      </c>
      <c r="CR50" s="52" t="str">
        <f t="shared" si="454"/>
        <v/>
      </c>
      <c r="CS50" s="52" t="str">
        <f t="shared" si="454"/>
        <v/>
      </c>
      <c r="CT50" s="52" t="str">
        <f t="shared" si="454"/>
        <v/>
      </c>
      <c r="CU50" s="52" t="str">
        <f t="shared" si="454"/>
        <v/>
      </c>
      <c r="CV50" s="52" t="str">
        <f t="shared" si="454"/>
        <v/>
      </c>
      <c r="CW50" s="52" t="str">
        <f t="shared" si="454"/>
        <v/>
      </c>
      <c r="CX50" s="52" t="str">
        <f t="shared" si="454"/>
        <v/>
      </c>
      <c r="CY50" s="52" t="str">
        <f t="shared" si="454"/>
        <v/>
      </c>
      <c r="CZ50" s="52" t="str">
        <f t="shared" si="454"/>
        <v/>
      </c>
      <c r="DA50" s="52" t="str">
        <f t="shared" si="454"/>
        <v/>
      </c>
      <c r="DB50" s="52" t="str">
        <f t="shared" si="454"/>
        <v/>
      </c>
      <c r="DC50" s="52" t="str">
        <f t="shared" si="454"/>
        <v/>
      </c>
      <c r="DD50" s="52" t="str">
        <f t="shared" si="454"/>
        <v/>
      </c>
      <c r="DE50" s="52" t="str">
        <f t="shared" si="454"/>
        <v/>
      </c>
      <c r="DF50" s="52" t="str">
        <f t="shared" si="454"/>
        <v/>
      </c>
      <c r="DG50" s="52" t="str">
        <f t="shared" ref="DG50:DV50" si="455">IF(ISNONTEXT($Y50),DF50+$Y50,"")</f>
        <v/>
      </c>
      <c r="DH50" s="52" t="str">
        <f t="shared" si="455"/>
        <v/>
      </c>
      <c r="DI50" s="52" t="str">
        <f t="shared" si="455"/>
        <v/>
      </c>
      <c r="DJ50" s="52" t="str">
        <f t="shared" si="455"/>
        <v/>
      </c>
      <c r="DK50" s="52" t="str">
        <f t="shared" si="455"/>
        <v/>
      </c>
      <c r="DL50" s="52" t="str">
        <f t="shared" si="455"/>
        <v/>
      </c>
      <c r="DM50" s="52" t="str">
        <f t="shared" si="455"/>
        <v/>
      </c>
      <c r="DN50" s="52" t="str">
        <f t="shared" si="455"/>
        <v/>
      </c>
      <c r="DO50" s="52" t="str">
        <f t="shared" si="455"/>
        <v/>
      </c>
      <c r="DP50" s="52" t="str">
        <f t="shared" si="455"/>
        <v/>
      </c>
      <c r="DQ50" s="52" t="str">
        <f t="shared" si="455"/>
        <v/>
      </c>
      <c r="DR50" s="52" t="str">
        <f t="shared" si="455"/>
        <v/>
      </c>
      <c r="DS50" s="52" t="str">
        <f t="shared" si="455"/>
        <v/>
      </c>
      <c r="DT50" s="52" t="str">
        <f t="shared" si="455"/>
        <v/>
      </c>
      <c r="DU50" s="52" t="str">
        <f t="shared" si="455"/>
        <v/>
      </c>
      <c r="DV50" s="52" t="str">
        <f t="shared" si="455"/>
        <v/>
      </c>
      <c r="DW50" s="179" t="e">
        <f t="shared" si="334"/>
        <v>#N/A</v>
      </c>
      <c r="DX50" s="179" t="e">
        <f t="shared" si="335"/>
        <v>#N/A</v>
      </c>
      <c r="DY50" s="179" t="e">
        <f t="shared" si="336"/>
        <v>#N/A</v>
      </c>
      <c r="DZ50" s="179" t="e">
        <f t="shared" si="337"/>
        <v>#N/A</v>
      </c>
      <c r="EA50" s="179" t="e">
        <f t="shared" si="338"/>
        <v>#N/A</v>
      </c>
      <c r="EB50" s="179" t="e">
        <f t="shared" si="339"/>
        <v>#N/A</v>
      </c>
      <c r="EC50" s="179" t="e">
        <f t="shared" si="340"/>
        <v>#N/A</v>
      </c>
      <c r="ED50" s="179" t="e">
        <f t="shared" si="341"/>
        <v>#N/A</v>
      </c>
      <c r="EE50" s="179" t="e">
        <f t="shared" si="342"/>
        <v>#N/A</v>
      </c>
      <c r="EF50" s="179" t="e">
        <f t="shared" si="343"/>
        <v>#N/A</v>
      </c>
      <c r="EG50" s="179" t="e">
        <f t="shared" si="344"/>
        <v>#N/A</v>
      </c>
      <c r="EH50" s="179" t="e">
        <f t="shared" si="345"/>
        <v>#N/A</v>
      </c>
      <c r="EI50" s="179" t="e">
        <f t="shared" si="346"/>
        <v>#N/A</v>
      </c>
      <c r="EJ50" s="179" t="e">
        <f t="shared" si="347"/>
        <v>#N/A</v>
      </c>
      <c r="EK50" s="179" t="e">
        <f t="shared" si="348"/>
        <v>#N/A</v>
      </c>
      <c r="EL50" s="179" t="e">
        <f t="shared" si="349"/>
        <v>#N/A</v>
      </c>
      <c r="EM50" s="179" t="e">
        <f t="shared" si="350"/>
        <v>#N/A</v>
      </c>
      <c r="EN50" s="179" t="e">
        <f t="shared" si="351"/>
        <v>#N/A</v>
      </c>
      <c r="EO50" s="179" t="e">
        <f t="shared" si="352"/>
        <v>#N/A</v>
      </c>
      <c r="EP50" s="179" t="e">
        <f t="shared" si="353"/>
        <v>#N/A</v>
      </c>
      <c r="EQ50" s="179" t="e">
        <f t="shared" si="354"/>
        <v>#N/A</v>
      </c>
      <c r="ER50" s="179" t="e">
        <f t="shared" si="355"/>
        <v>#N/A</v>
      </c>
      <c r="ES50" s="179" t="e">
        <f t="shared" si="356"/>
        <v>#N/A</v>
      </c>
      <c r="ET50" s="179" t="e">
        <f t="shared" si="357"/>
        <v>#N/A</v>
      </c>
      <c r="EU50" s="179" t="e">
        <f t="shared" si="358"/>
        <v>#N/A</v>
      </c>
      <c r="EV50" s="179" t="e">
        <f t="shared" si="359"/>
        <v>#N/A</v>
      </c>
      <c r="EW50" s="179" t="e">
        <f t="shared" si="360"/>
        <v>#N/A</v>
      </c>
      <c r="EX50" s="179" t="e">
        <f t="shared" si="361"/>
        <v>#N/A</v>
      </c>
      <c r="EY50" s="179" t="e">
        <f t="shared" si="362"/>
        <v>#N/A</v>
      </c>
      <c r="EZ50" s="179" t="e">
        <f t="shared" si="363"/>
        <v>#N/A</v>
      </c>
      <c r="FA50" s="179" t="e">
        <f t="shared" si="364"/>
        <v>#N/A</v>
      </c>
      <c r="FB50" s="179" t="e">
        <f t="shared" si="365"/>
        <v>#N/A</v>
      </c>
      <c r="FC50" s="179" t="e">
        <f t="shared" si="366"/>
        <v>#N/A</v>
      </c>
      <c r="FD50" s="179" t="e">
        <f t="shared" si="367"/>
        <v>#N/A</v>
      </c>
      <c r="FE50" s="179" t="e">
        <f t="shared" si="368"/>
        <v>#N/A</v>
      </c>
      <c r="FF50" s="179" t="e">
        <f t="shared" si="369"/>
        <v>#N/A</v>
      </c>
      <c r="FG50" s="179" t="e">
        <f t="shared" si="370"/>
        <v>#N/A</v>
      </c>
      <c r="FH50" s="179" t="e">
        <f t="shared" si="371"/>
        <v>#N/A</v>
      </c>
      <c r="FI50" s="179" t="e">
        <f t="shared" si="372"/>
        <v>#N/A</v>
      </c>
      <c r="FJ50" s="179" t="e">
        <f t="shared" si="373"/>
        <v>#N/A</v>
      </c>
      <c r="FK50" s="179" t="e">
        <f t="shared" si="374"/>
        <v>#N/A</v>
      </c>
      <c r="FL50" s="179" t="e">
        <f t="shared" si="375"/>
        <v>#N/A</v>
      </c>
      <c r="FM50" s="179" t="e">
        <f t="shared" si="376"/>
        <v>#N/A</v>
      </c>
      <c r="FN50" s="179" t="e">
        <f t="shared" si="377"/>
        <v>#N/A</v>
      </c>
      <c r="FO50" s="179" t="e">
        <f t="shared" si="378"/>
        <v>#N/A</v>
      </c>
      <c r="FP50" s="179" t="e">
        <f t="shared" si="379"/>
        <v>#N/A</v>
      </c>
      <c r="FQ50" s="179" t="e">
        <f t="shared" si="380"/>
        <v>#N/A</v>
      </c>
      <c r="FR50" s="179" t="e">
        <f t="shared" si="381"/>
        <v>#N/A</v>
      </c>
      <c r="FS50" s="179" t="e">
        <f t="shared" si="382"/>
        <v>#N/A</v>
      </c>
      <c r="FT50" s="179" t="e">
        <f t="shared" si="383"/>
        <v>#N/A</v>
      </c>
      <c r="FU50" s="179" t="e">
        <f t="shared" si="384"/>
        <v>#N/A</v>
      </c>
      <c r="FV50" s="179" t="e">
        <f t="shared" si="385"/>
        <v>#N/A</v>
      </c>
      <c r="FW50" s="179" t="e">
        <f t="shared" si="386"/>
        <v>#N/A</v>
      </c>
      <c r="FX50" s="179" t="e">
        <f t="shared" si="387"/>
        <v>#N/A</v>
      </c>
      <c r="FY50" s="179" t="e">
        <f t="shared" si="388"/>
        <v>#N/A</v>
      </c>
      <c r="FZ50" s="179" t="e">
        <f t="shared" si="389"/>
        <v>#N/A</v>
      </c>
      <c r="GA50" s="179" t="e">
        <f t="shared" si="390"/>
        <v>#N/A</v>
      </c>
      <c r="GB50" s="179" t="e">
        <f t="shared" si="391"/>
        <v>#N/A</v>
      </c>
      <c r="GC50" s="179" t="e">
        <f t="shared" si="392"/>
        <v>#N/A</v>
      </c>
      <c r="GD50" s="179" t="e">
        <f t="shared" si="393"/>
        <v>#N/A</v>
      </c>
      <c r="GE50" s="179" t="e">
        <f t="shared" si="394"/>
        <v>#N/A</v>
      </c>
      <c r="GF50" s="179" t="e">
        <f t="shared" si="395"/>
        <v>#N/A</v>
      </c>
      <c r="GG50" s="179" t="e">
        <f t="shared" si="396"/>
        <v>#N/A</v>
      </c>
      <c r="GH50" s="179" t="e">
        <f t="shared" si="397"/>
        <v>#N/A</v>
      </c>
      <c r="GI50" s="179" t="e">
        <f t="shared" si="398"/>
        <v>#N/A</v>
      </c>
      <c r="GJ50" s="179" t="e">
        <f t="shared" si="399"/>
        <v>#N/A</v>
      </c>
      <c r="GK50" s="179" t="e">
        <f t="shared" si="400"/>
        <v>#N/A</v>
      </c>
      <c r="GL50" s="179" t="e">
        <f t="shared" si="401"/>
        <v>#N/A</v>
      </c>
      <c r="GM50" s="179" t="e">
        <f t="shared" si="402"/>
        <v>#N/A</v>
      </c>
      <c r="GN50" s="179" t="e">
        <f t="shared" si="403"/>
        <v>#N/A</v>
      </c>
      <c r="GO50" s="179" t="e">
        <f t="shared" si="404"/>
        <v>#N/A</v>
      </c>
      <c r="GP50" s="179" t="e">
        <f t="shared" si="405"/>
        <v>#N/A</v>
      </c>
      <c r="GQ50" s="179" t="e">
        <f t="shared" si="406"/>
        <v>#N/A</v>
      </c>
      <c r="GR50" s="179" t="e">
        <f t="shared" si="407"/>
        <v>#N/A</v>
      </c>
      <c r="GS50" s="179" t="e">
        <f t="shared" si="408"/>
        <v>#N/A</v>
      </c>
      <c r="GT50" s="179" t="e">
        <f t="shared" si="409"/>
        <v>#N/A</v>
      </c>
      <c r="GU50" s="179" t="e">
        <f t="shared" si="410"/>
        <v>#N/A</v>
      </c>
      <c r="GV50" s="179" t="e">
        <f t="shared" si="411"/>
        <v>#N/A</v>
      </c>
      <c r="GW50" s="179" t="e">
        <f t="shared" si="412"/>
        <v>#N/A</v>
      </c>
      <c r="GX50" s="179" t="e">
        <f t="shared" si="413"/>
        <v>#N/A</v>
      </c>
      <c r="GY50" s="179" t="e">
        <f t="shared" si="414"/>
        <v>#N/A</v>
      </c>
      <c r="GZ50" s="179" t="e">
        <f t="shared" si="415"/>
        <v>#N/A</v>
      </c>
      <c r="HA50" s="179" t="e">
        <f t="shared" si="416"/>
        <v>#N/A</v>
      </c>
      <c r="HB50" s="179" t="e">
        <f t="shared" si="417"/>
        <v>#N/A</v>
      </c>
      <c r="HC50" s="179" t="e">
        <f t="shared" si="418"/>
        <v>#N/A</v>
      </c>
      <c r="HD50" s="179" t="e">
        <f t="shared" si="419"/>
        <v>#N/A</v>
      </c>
      <c r="HE50" s="179" t="e">
        <f t="shared" si="420"/>
        <v>#N/A</v>
      </c>
      <c r="HF50" s="179" t="e">
        <f t="shared" si="421"/>
        <v>#N/A</v>
      </c>
      <c r="HG50" s="179" t="e">
        <f t="shared" si="422"/>
        <v>#N/A</v>
      </c>
      <c r="HH50" s="179" t="e">
        <f t="shared" si="423"/>
        <v>#N/A</v>
      </c>
      <c r="HI50" s="179" t="e">
        <f t="shared" si="424"/>
        <v>#N/A</v>
      </c>
      <c r="HJ50" s="179" t="e">
        <f t="shared" si="425"/>
        <v>#N/A</v>
      </c>
      <c r="HK50" s="179" t="e">
        <f t="shared" si="426"/>
        <v>#N/A</v>
      </c>
      <c r="HL50" s="179" t="e">
        <f t="shared" si="427"/>
        <v>#N/A</v>
      </c>
      <c r="HM50" s="179" t="e">
        <f t="shared" si="428"/>
        <v>#N/A</v>
      </c>
      <c r="HN50" s="179" t="e">
        <f t="shared" si="429"/>
        <v>#N/A</v>
      </c>
      <c r="HO50" s="179" t="e">
        <f t="shared" si="430"/>
        <v>#N/A</v>
      </c>
      <c r="HP50" s="179" t="e">
        <f t="shared" si="431"/>
        <v>#N/A</v>
      </c>
      <c r="HQ50" s="179" t="e">
        <f t="shared" si="432"/>
        <v>#N/A</v>
      </c>
      <c r="HR50" s="179" t="e">
        <f t="shared" si="433"/>
        <v>#N/A</v>
      </c>
      <c r="HS50" s="179" t="e">
        <f t="shared" si="434"/>
        <v>#N/A</v>
      </c>
    </row>
    <row r="51" spans="1:227" hidden="1" x14ac:dyDescent="0.25">
      <c r="A51" s="4">
        <v>48</v>
      </c>
      <c r="B51" s="118"/>
      <c r="C51" s="126"/>
      <c r="D51" s="131" t="str">
        <f t="shared" si="308"/>
        <v/>
      </c>
      <c r="E51" s="103"/>
      <c r="F51" s="131" t="str">
        <f t="shared" si="309"/>
        <v/>
      </c>
      <c r="G51" s="126"/>
      <c r="H51" s="119"/>
      <c r="I51" s="38" t="str">
        <f t="shared" si="0"/>
        <v/>
      </c>
      <c r="J51" s="38" t="str">
        <f t="shared" si="1"/>
        <v/>
      </c>
      <c r="K51" s="81" t="str">
        <f t="shared" si="12"/>
        <v/>
      </c>
      <c r="L51" s="24"/>
      <c r="M51" s="61"/>
      <c r="N51" s="82" t="str">
        <f>IF(AND(D51&gt;0,E51&gt;0,F51&gt;0,NOT(ISBLANK(L51))),(F51-D51)*VLOOKUP(L51,VLookups!$A$2:$B$8,2,FALSE),"")</f>
        <v/>
      </c>
      <c r="O51" s="83" t="str">
        <f t="shared" si="2"/>
        <v/>
      </c>
      <c r="P51" s="103"/>
      <c r="Q51" s="34" t="str">
        <f>IF(AND(P51&gt;0,E51&gt;0,N51&gt;0,NOT(ISBLANK(L51))),ABS(VLOOKUP($P$1,VLookups!$A$38:$B$39,2,FALSE)-_xlfn.NORM.DIST(P51,K51,N51,TRUE)),"")</f>
        <v/>
      </c>
      <c r="R51" s="102" t="str">
        <f>IF(AND($D51&gt;0,$E51&gt;0,$F51&gt;0,NOT(ISBLANK($L51))),_xlfn.NORM.INV(ABS(VLOOKUP($P$1,VLookups!$A$38:$B$39,2,FALSE)-R$3),$K51,$N51),"")</f>
        <v/>
      </c>
      <c r="S51" s="101" t="str">
        <f>IF(AND($D51&gt;0,$E51&gt;0,$F51&gt;0,NOT(ISBLANK($L51))),_xlfn.NORM.INV(ABS(VLOOKUP($P$1,VLookups!$A$38:$B$39,2,FALSE)-S$3),$K51,$N51),"")</f>
        <v/>
      </c>
      <c r="T51" s="102" t="str">
        <f>IF(AND($D51&gt;0,$E51&gt;0,$F51&gt;0,NOT(ISBLANK($L51))),_xlfn.NORM.INV(ABS(VLOOKUP($P$1,VLookups!$A$38:$B$39,2,FALSE)-T$3),$K51,$N51),"")</f>
        <v/>
      </c>
      <c r="U51" s="101" t="str">
        <f>IF(AND($D51&gt;0,$E51&gt;0,$F51&gt;0,NOT(ISBLANK($L51))),_xlfn.NORM.INV(ABS(VLOOKUP($P$1,VLookups!$A$38:$B$39,2,FALSE)-U$3),$K51,$N51),"")</f>
        <v/>
      </c>
      <c r="V51" s="102" t="str">
        <f>IF(AND($D51&gt;0,$E51&gt;0,$F51&gt;0,NOT(ISBLANK($L51))),_xlfn.NORM.INV(ABS(VLOOKUP($P$1,VLookups!$A$38:$B$39,2,FALSE)-V$3),$K51,$N51),"")</f>
        <v/>
      </c>
      <c r="W51" s="101" t="str">
        <f>IF(AND($D51&gt;0,$E51&gt;0,$F51&gt;0,NOT(ISBLANK($L51))),_xlfn.NORM.INV(ABS(VLOOKUP($P$1,VLookups!$A$38:$B$39,2,FALSE)-W$3),$K51,$N51),"")</f>
        <v/>
      </c>
      <c r="X51" s="5"/>
      <c r="Y51" s="178" t="str">
        <f t="shared" si="13"/>
        <v/>
      </c>
      <c r="Z51" s="52" t="str">
        <f t="shared" ref="Z51:AS51" si="456">IF(ISNONTEXT($Y51),AA51-$Y51,"")</f>
        <v/>
      </c>
      <c r="AA51" s="52" t="str">
        <f t="shared" si="456"/>
        <v/>
      </c>
      <c r="AB51" s="52" t="str">
        <f t="shared" si="456"/>
        <v/>
      </c>
      <c r="AC51" s="52" t="str">
        <f t="shared" si="456"/>
        <v/>
      </c>
      <c r="AD51" s="52" t="str">
        <f t="shared" si="456"/>
        <v/>
      </c>
      <c r="AE51" s="52" t="str">
        <f t="shared" si="456"/>
        <v/>
      </c>
      <c r="AF51" s="52" t="str">
        <f t="shared" si="456"/>
        <v/>
      </c>
      <c r="AG51" s="52" t="str">
        <f t="shared" si="456"/>
        <v/>
      </c>
      <c r="AH51" s="52" t="str">
        <f t="shared" si="456"/>
        <v/>
      </c>
      <c r="AI51" s="52" t="str">
        <f t="shared" si="456"/>
        <v/>
      </c>
      <c r="AJ51" s="52" t="str">
        <f t="shared" si="456"/>
        <v/>
      </c>
      <c r="AK51" s="52" t="str">
        <f t="shared" si="456"/>
        <v/>
      </c>
      <c r="AL51" s="52" t="str">
        <f t="shared" si="456"/>
        <v/>
      </c>
      <c r="AM51" s="52" t="str">
        <f t="shared" si="456"/>
        <v/>
      </c>
      <c r="AN51" s="52" t="str">
        <f t="shared" si="456"/>
        <v/>
      </c>
      <c r="AO51" s="52" t="str">
        <f t="shared" si="456"/>
        <v/>
      </c>
      <c r="AP51" s="52" t="str">
        <f t="shared" si="456"/>
        <v/>
      </c>
      <c r="AQ51" s="52" t="str">
        <f t="shared" si="456"/>
        <v/>
      </c>
      <c r="AR51" s="52" t="str">
        <f t="shared" si="456"/>
        <v/>
      </c>
      <c r="AS51" s="52" t="str">
        <f t="shared" si="456"/>
        <v/>
      </c>
      <c r="AT51" s="52" t="str">
        <f t="shared" si="15"/>
        <v/>
      </c>
      <c r="AU51" s="52" t="str">
        <f t="shared" ref="AU51:DF51" si="457">IF(ISNONTEXT($Y51),AT51+$Y51,"")</f>
        <v/>
      </c>
      <c r="AV51" s="52" t="str">
        <f t="shared" si="457"/>
        <v/>
      </c>
      <c r="AW51" s="52" t="str">
        <f t="shared" si="457"/>
        <v/>
      </c>
      <c r="AX51" s="52" t="str">
        <f t="shared" si="457"/>
        <v/>
      </c>
      <c r="AY51" s="52" t="str">
        <f t="shared" si="457"/>
        <v/>
      </c>
      <c r="AZ51" s="52" t="str">
        <f t="shared" si="457"/>
        <v/>
      </c>
      <c r="BA51" s="52" t="str">
        <f t="shared" si="457"/>
        <v/>
      </c>
      <c r="BB51" s="52" t="str">
        <f t="shared" si="457"/>
        <v/>
      </c>
      <c r="BC51" s="52" t="str">
        <f t="shared" si="457"/>
        <v/>
      </c>
      <c r="BD51" s="52" t="str">
        <f t="shared" si="457"/>
        <v/>
      </c>
      <c r="BE51" s="52" t="str">
        <f t="shared" si="457"/>
        <v/>
      </c>
      <c r="BF51" s="52" t="str">
        <f t="shared" si="457"/>
        <v/>
      </c>
      <c r="BG51" s="52" t="str">
        <f t="shared" si="457"/>
        <v/>
      </c>
      <c r="BH51" s="52" t="str">
        <f t="shared" si="457"/>
        <v/>
      </c>
      <c r="BI51" s="52" t="str">
        <f t="shared" si="457"/>
        <v/>
      </c>
      <c r="BJ51" s="52" t="str">
        <f t="shared" si="457"/>
        <v/>
      </c>
      <c r="BK51" s="52" t="str">
        <f t="shared" si="457"/>
        <v/>
      </c>
      <c r="BL51" s="52" t="str">
        <f t="shared" si="457"/>
        <v/>
      </c>
      <c r="BM51" s="52" t="str">
        <f t="shared" si="457"/>
        <v/>
      </c>
      <c r="BN51" s="52" t="str">
        <f t="shared" si="457"/>
        <v/>
      </c>
      <c r="BO51" s="52" t="str">
        <f t="shared" si="457"/>
        <v/>
      </c>
      <c r="BP51" s="52" t="str">
        <f t="shared" si="457"/>
        <v/>
      </c>
      <c r="BQ51" s="52" t="str">
        <f t="shared" si="457"/>
        <v/>
      </c>
      <c r="BR51" s="52" t="str">
        <f t="shared" si="457"/>
        <v/>
      </c>
      <c r="BS51" s="52" t="str">
        <f t="shared" si="457"/>
        <v/>
      </c>
      <c r="BT51" s="52" t="str">
        <f t="shared" si="457"/>
        <v/>
      </c>
      <c r="BU51" s="52" t="str">
        <f t="shared" si="457"/>
        <v/>
      </c>
      <c r="BV51" s="52" t="str">
        <f t="shared" si="457"/>
        <v/>
      </c>
      <c r="BW51" s="52" t="str">
        <f t="shared" si="457"/>
        <v/>
      </c>
      <c r="BX51" s="52" t="str">
        <f t="shared" si="457"/>
        <v/>
      </c>
      <c r="BY51" s="52" t="str">
        <f t="shared" si="457"/>
        <v/>
      </c>
      <c r="BZ51" s="52" t="str">
        <f t="shared" si="457"/>
        <v/>
      </c>
      <c r="CA51" s="52" t="str">
        <f t="shared" si="457"/>
        <v/>
      </c>
      <c r="CB51" s="52" t="str">
        <f t="shared" si="457"/>
        <v/>
      </c>
      <c r="CC51" s="52" t="str">
        <f t="shared" si="457"/>
        <v/>
      </c>
      <c r="CD51" s="52" t="str">
        <f t="shared" si="457"/>
        <v/>
      </c>
      <c r="CE51" s="52" t="str">
        <f t="shared" si="457"/>
        <v/>
      </c>
      <c r="CF51" s="52" t="str">
        <f t="shared" si="457"/>
        <v/>
      </c>
      <c r="CG51" s="52" t="str">
        <f t="shared" si="457"/>
        <v/>
      </c>
      <c r="CH51" s="52" t="str">
        <f t="shared" si="457"/>
        <v/>
      </c>
      <c r="CI51" s="52" t="str">
        <f t="shared" si="457"/>
        <v/>
      </c>
      <c r="CJ51" s="52" t="str">
        <f t="shared" si="457"/>
        <v/>
      </c>
      <c r="CK51" s="52" t="str">
        <f t="shared" si="457"/>
        <v/>
      </c>
      <c r="CL51" s="52" t="str">
        <f t="shared" si="457"/>
        <v/>
      </c>
      <c r="CM51" s="52" t="str">
        <f t="shared" si="457"/>
        <v/>
      </c>
      <c r="CN51" s="52" t="str">
        <f t="shared" si="457"/>
        <v/>
      </c>
      <c r="CO51" s="52" t="str">
        <f t="shared" si="457"/>
        <v/>
      </c>
      <c r="CP51" s="52" t="str">
        <f t="shared" si="457"/>
        <v/>
      </c>
      <c r="CQ51" s="52" t="str">
        <f t="shared" si="457"/>
        <v/>
      </c>
      <c r="CR51" s="52" t="str">
        <f t="shared" si="457"/>
        <v/>
      </c>
      <c r="CS51" s="52" t="str">
        <f t="shared" si="457"/>
        <v/>
      </c>
      <c r="CT51" s="52" t="str">
        <f t="shared" si="457"/>
        <v/>
      </c>
      <c r="CU51" s="52" t="str">
        <f t="shared" si="457"/>
        <v/>
      </c>
      <c r="CV51" s="52" t="str">
        <f t="shared" si="457"/>
        <v/>
      </c>
      <c r="CW51" s="52" t="str">
        <f t="shared" si="457"/>
        <v/>
      </c>
      <c r="CX51" s="52" t="str">
        <f t="shared" si="457"/>
        <v/>
      </c>
      <c r="CY51" s="52" t="str">
        <f t="shared" si="457"/>
        <v/>
      </c>
      <c r="CZ51" s="52" t="str">
        <f t="shared" si="457"/>
        <v/>
      </c>
      <c r="DA51" s="52" t="str">
        <f t="shared" si="457"/>
        <v/>
      </c>
      <c r="DB51" s="52" t="str">
        <f t="shared" si="457"/>
        <v/>
      </c>
      <c r="DC51" s="52" t="str">
        <f t="shared" si="457"/>
        <v/>
      </c>
      <c r="DD51" s="52" t="str">
        <f t="shared" si="457"/>
        <v/>
      </c>
      <c r="DE51" s="52" t="str">
        <f t="shared" si="457"/>
        <v/>
      </c>
      <c r="DF51" s="52" t="str">
        <f t="shared" si="457"/>
        <v/>
      </c>
      <c r="DG51" s="52" t="str">
        <f t="shared" ref="DG51:DV51" si="458">IF(ISNONTEXT($Y51),DF51+$Y51,"")</f>
        <v/>
      </c>
      <c r="DH51" s="52" t="str">
        <f t="shared" si="458"/>
        <v/>
      </c>
      <c r="DI51" s="52" t="str">
        <f t="shared" si="458"/>
        <v/>
      </c>
      <c r="DJ51" s="52" t="str">
        <f t="shared" si="458"/>
        <v/>
      </c>
      <c r="DK51" s="52" t="str">
        <f t="shared" si="458"/>
        <v/>
      </c>
      <c r="DL51" s="52" t="str">
        <f t="shared" si="458"/>
        <v/>
      </c>
      <c r="DM51" s="52" t="str">
        <f t="shared" si="458"/>
        <v/>
      </c>
      <c r="DN51" s="52" t="str">
        <f t="shared" si="458"/>
        <v/>
      </c>
      <c r="DO51" s="52" t="str">
        <f t="shared" si="458"/>
        <v/>
      </c>
      <c r="DP51" s="52" t="str">
        <f t="shared" si="458"/>
        <v/>
      </c>
      <c r="DQ51" s="52" t="str">
        <f t="shared" si="458"/>
        <v/>
      </c>
      <c r="DR51" s="52" t="str">
        <f t="shared" si="458"/>
        <v/>
      </c>
      <c r="DS51" s="52" t="str">
        <f t="shared" si="458"/>
        <v/>
      </c>
      <c r="DT51" s="52" t="str">
        <f t="shared" si="458"/>
        <v/>
      </c>
      <c r="DU51" s="52" t="str">
        <f t="shared" si="458"/>
        <v/>
      </c>
      <c r="DV51" s="52" t="str">
        <f t="shared" si="458"/>
        <v/>
      </c>
      <c r="DW51" s="179" t="e">
        <f t="shared" si="334"/>
        <v>#N/A</v>
      </c>
      <c r="DX51" s="179" t="e">
        <f t="shared" si="335"/>
        <v>#N/A</v>
      </c>
      <c r="DY51" s="179" t="e">
        <f t="shared" si="336"/>
        <v>#N/A</v>
      </c>
      <c r="DZ51" s="179" t="e">
        <f t="shared" si="337"/>
        <v>#N/A</v>
      </c>
      <c r="EA51" s="179" t="e">
        <f t="shared" si="338"/>
        <v>#N/A</v>
      </c>
      <c r="EB51" s="179" t="e">
        <f t="shared" si="339"/>
        <v>#N/A</v>
      </c>
      <c r="EC51" s="179" t="e">
        <f t="shared" si="340"/>
        <v>#N/A</v>
      </c>
      <c r="ED51" s="179" t="e">
        <f t="shared" si="341"/>
        <v>#N/A</v>
      </c>
      <c r="EE51" s="179" t="e">
        <f t="shared" si="342"/>
        <v>#N/A</v>
      </c>
      <c r="EF51" s="179" t="e">
        <f t="shared" si="343"/>
        <v>#N/A</v>
      </c>
      <c r="EG51" s="179" t="e">
        <f t="shared" si="344"/>
        <v>#N/A</v>
      </c>
      <c r="EH51" s="179" t="e">
        <f t="shared" si="345"/>
        <v>#N/A</v>
      </c>
      <c r="EI51" s="179" t="e">
        <f t="shared" si="346"/>
        <v>#N/A</v>
      </c>
      <c r="EJ51" s="179" t="e">
        <f t="shared" si="347"/>
        <v>#N/A</v>
      </c>
      <c r="EK51" s="179" t="e">
        <f t="shared" si="348"/>
        <v>#N/A</v>
      </c>
      <c r="EL51" s="179" t="e">
        <f t="shared" si="349"/>
        <v>#N/A</v>
      </c>
      <c r="EM51" s="179" t="e">
        <f t="shared" si="350"/>
        <v>#N/A</v>
      </c>
      <c r="EN51" s="179" t="e">
        <f t="shared" si="351"/>
        <v>#N/A</v>
      </c>
      <c r="EO51" s="179" t="e">
        <f t="shared" si="352"/>
        <v>#N/A</v>
      </c>
      <c r="EP51" s="179" t="e">
        <f t="shared" si="353"/>
        <v>#N/A</v>
      </c>
      <c r="EQ51" s="179" t="e">
        <f t="shared" si="354"/>
        <v>#N/A</v>
      </c>
      <c r="ER51" s="179" t="e">
        <f t="shared" si="355"/>
        <v>#N/A</v>
      </c>
      <c r="ES51" s="179" t="e">
        <f t="shared" si="356"/>
        <v>#N/A</v>
      </c>
      <c r="ET51" s="179" t="e">
        <f t="shared" si="357"/>
        <v>#N/A</v>
      </c>
      <c r="EU51" s="179" t="e">
        <f t="shared" si="358"/>
        <v>#N/A</v>
      </c>
      <c r="EV51" s="179" t="e">
        <f t="shared" si="359"/>
        <v>#N/A</v>
      </c>
      <c r="EW51" s="179" t="e">
        <f t="shared" si="360"/>
        <v>#N/A</v>
      </c>
      <c r="EX51" s="179" t="e">
        <f t="shared" si="361"/>
        <v>#N/A</v>
      </c>
      <c r="EY51" s="179" t="e">
        <f t="shared" si="362"/>
        <v>#N/A</v>
      </c>
      <c r="EZ51" s="179" t="e">
        <f t="shared" si="363"/>
        <v>#N/A</v>
      </c>
      <c r="FA51" s="179" t="e">
        <f t="shared" si="364"/>
        <v>#N/A</v>
      </c>
      <c r="FB51" s="179" t="e">
        <f t="shared" si="365"/>
        <v>#N/A</v>
      </c>
      <c r="FC51" s="179" t="e">
        <f t="shared" si="366"/>
        <v>#N/A</v>
      </c>
      <c r="FD51" s="179" t="e">
        <f t="shared" si="367"/>
        <v>#N/A</v>
      </c>
      <c r="FE51" s="179" t="e">
        <f t="shared" si="368"/>
        <v>#N/A</v>
      </c>
      <c r="FF51" s="179" t="e">
        <f t="shared" si="369"/>
        <v>#N/A</v>
      </c>
      <c r="FG51" s="179" t="e">
        <f t="shared" si="370"/>
        <v>#N/A</v>
      </c>
      <c r="FH51" s="179" t="e">
        <f t="shared" si="371"/>
        <v>#N/A</v>
      </c>
      <c r="FI51" s="179" t="e">
        <f t="shared" si="372"/>
        <v>#N/A</v>
      </c>
      <c r="FJ51" s="179" t="e">
        <f t="shared" si="373"/>
        <v>#N/A</v>
      </c>
      <c r="FK51" s="179" t="e">
        <f t="shared" si="374"/>
        <v>#N/A</v>
      </c>
      <c r="FL51" s="179" t="e">
        <f t="shared" si="375"/>
        <v>#N/A</v>
      </c>
      <c r="FM51" s="179" t="e">
        <f t="shared" si="376"/>
        <v>#N/A</v>
      </c>
      <c r="FN51" s="179" t="e">
        <f t="shared" si="377"/>
        <v>#N/A</v>
      </c>
      <c r="FO51" s="179" t="e">
        <f t="shared" si="378"/>
        <v>#N/A</v>
      </c>
      <c r="FP51" s="179" t="e">
        <f t="shared" si="379"/>
        <v>#N/A</v>
      </c>
      <c r="FQ51" s="179" t="e">
        <f t="shared" si="380"/>
        <v>#N/A</v>
      </c>
      <c r="FR51" s="179" t="e">
        <f t="shared" si="381"/>
        <v>#N/A</v>
      </c>
      <c r="FS51" s="179" t="e">
        <f t="shared" si="382"/>
        <v>#N/A</v>
      </c>
      <c r="FT51" s="179" t="e">
        <f t="shared" si="383"/>
        <v>#N/A</v>
      </c>
      <c r="FU51" s="179" t="e">
        <f t="shared" si="384"/>
        <v>#N/A</v>
      </c>
      <c r="FV51" s="179" t="e">
        <f t="shared" si="385"/>
        <v>#N/A</v>
      </c>
      <c r="FW51" s="179" t="e">
        <f t="shared" si="386"/>
        <v>#N/A</v>
      </c>
      <c r="FX51" s="179" t="e">
        <f t="shared" si="387"/>
        <v>#N/A</v>
      </c>
      <c r="FY51" s="179" t="e">
        <f t="shared" si="388"/>
        <v>#N/A</v>
      </c>
      <c r="FZ51" s="179" t="e">
        <f t="shared" si="389"/>
        <v>#N/A</v>
      </c>
      <c r="GA51" s="179" t="e">
        <f t="shared" si="390"/>
        <v>#N/A</v>
      </c>
      <c r="GB51" s="179" t="e">
        <f t="shared" si="391"/>
        <v>#N/A</v>
      </c>
      <c r="GC51" s="179" t="e">
        <f t="shared" si="392"/>
        <v>#N/A</v>
      </c>
      <c r="GD51" s="179" t="e">
        <f t="shared" si="393"/>
        <v>#N/A</v>
      </c>
      <c r="GE51" s="179" t="e">
        <f t="shared" si="394"/>
        <v>#N/A</v>
      </c>
      <c r="GF51" s="179" t="e">
        <f t="shared" si="395"/>
        <v>#N/A</v>
      </c>
      <c r="GG51" s="179" t="e">
        <f t="shared" si="396"/>
        <v>#N/A</v>
      </c>
      <c r="GH51" s="179" t="e">
        <f t="shared" si="397"/>
        <v>#N/A</v>
      </c>
      <c r="GI51" s="179" t="e">
        <f t="shared" si="398"/>
        <v>#N/A</v>
      </c>
      <c r="GJ51" s="179" t="e">
        <f t="shared" si="399"/>
        <v>#N/A</v>
      </c>
      <c r="GK51" s="179" t="e">
        <f t="shared" si="400"/>
        <v>#N/A</v>
      </c>
      <c r="GL51" s="179" t="e">
        <f t="shared" si="401"/>
        <v>#N/A</v>
      </c>
      <c r="GM51" s="179" t="e">
        <f t="shared" si="402"/>
        <v>#N/A</v>
      </c>
      <c r="GN51" s="179" t="e">
        <f t="shared" si="403"/>
        <v>#N/A</v>
      </c>
      <c r="GO51" s="179" t="e">
        <f t="shared" si="404"/>
        <v>#N/A</v>
      </c>
      <c r="GP51" s="179" t="e">
        <f t="shared" si="405"/>
        <v>#N/A</v>
      </c>
      <c r="GQ51" s="179" t="e">
        <f t="shared" si="406"/>
        <v>#N/A</v>
      </c>
      <c r="GR51" s="179" t="e">
        <f t="shared" si="407"/>
        <v>#N/A</v>
      </c>
      <c r="GS51" s="179" t="e">
        <f t="shared" si="408"/>
        <v>#N/A</v>
      </c>
      <c r="GT51" s="179" t="e">
        <f t="shared" si="409"/>
        <v>#N/A</v>
      </c>
      <c r="GU51" s="179" t="e">
        <f t="shared" si="410"/>
        <v>#N/A</v>
      </c>
      <c r="GV51" s="179" t="e">
        <f t="shared" si="411"/>
        <v>#N/A</v>
      </c>
      <c r="GW51" s="179" t="e">
        <f t="shared" si="412"/>
        <v>#N/A</v>
      </c>
      <c r="GX51" s="179" t="e">
        <f t="shared" si="413"/>
        <v>#N/A</v>
      </c>
      <c r="GY51" s="179" t="e">
        <f t="shared" si="414"/>
        <v>#N/A</v>
      </c>
      <c r="GZ51" s="179" t="e">
        <f t="shared" si="415"/>
        <v>#N/A</v>
      </c>
      <c r="HA51" s="179" t="e">
        <f t="shared" si="416"/>
        <v>#N/A</v>
      </c>
      <c r="HB51" s="179" t="e">
        <f t="shared" si="417"/>
        <v>#N/A</v>
      </c>
      <c r="HC51" s="179" t="e">
        <f t="shared" si="418"/>
        <v>#N/A</v>
      </c>
      <c r="HD51" s="179" t="e">
        <f t="shared" si="419"/>
        <v>#N/A</v>
      </c>
      <c r="HE51" s="179" t="e">
        <f t="shared" si="420"/>
        <v>#N/A</v>
      </c>
      <c r="HF51" s="179" t="e">
        <f t="shared" si="421"/>
        <v>#N/A</v>
      </c>
      <c r="HG51" s="179" t="e">
        <f t="shared" si="422"/>
        <v>#N/A</v>
      </c>
      <c r="HH51" s="179" t="e">
        <f t="shared" si="423"/>
        <v>#N/A</v>
      </c>
      <c r="HI51" s="179" t="e">
        <f t="shared" si="424"/>
        <v>#N/A</v>
      </c>
      <c r="HJ51" s="179" t="e">
        <f t="shared" si="425"/>
        <v>#N/A</v>
      </c>
      <c r="HK51" s="179" t="e">
        <f t="shared" si="426"/>
        <v>#N/A</v>
      </c>
      <c r="HL51" s="179" t="e">
        <f t="shared" si="427"/>
        <v>#N/A</v>
      </c>
      <c r="HM51" s="179" t="e">
        <f t="shared" si="428"/>
        <v>#N/A</v>
      </c>
      <c r="HN51" s="179" t="e">
        <f t="shared" si="429"/>
        <v>#N/A</v>
      </c>
      <c r="HO51" s="179" t="e">
        <f t="shared" si="430"/>
        <v>#N/A</v>
      </c>
      <c r="HP51" s="179" t="e">
        <f t="shared" si="431"/>
        <v>#N/A</v>
      </c>
      <c r="HQ51" s="179" t="e">
        <f t="shared" si="432"/>
        <v>#N/A</v>
      </c>
      <c r="HR51" s="179" t="e">
        <f t="shared" si="433"/>
        <v>#N/A</v>
      </c>
      <c r="HS51" s="179" t="e">
        <f t="shared" si="434"/>
        <v>#N/A</v>
      </c>
    </row>
    <row r="52" spans="1:227" hidden="1" x14ac:dyDescent="0.25">
      <c r="A52" s="4">
        <v>49</v>
      </c>
      <c r="B52" s="118"/>
      <c r="C52" s="126"/>
      <c r="D52" s="131" t="str">
        <f t="shared" si="308"/>
        <v/>
      </c>
      <c r="E52" s="103"/>
      <c r="F52" s="131" t="str">
        <f t="shared" si="309"/>
        <v/>
      </c>
      <c r="G52" s="126"/>
      <c r="H52" s="119"/>
      <c r="I52" s="38" t="str">
        <f t="shared" si="0"/>
        <v/>
      </c>
      <c r="J52" s="38" t="str">
        <f t="shared" si="1"/>
        <v/>
      </c>
      <c r="K52" s="81" t="str">
        <f t="shared" si="12"/>
        <v/>
      </c>
      <c r="L52" s="24"/>
      <c r="M52" s="61"/>
      <c r="N52" s="82" t="str">
        <f>IF(AND(D52&gt;0,E52&gt;0,F52&gt;0,NOT(ISBLANK(L52))),(F52-D52)*VLOOKUP(L52,VLookups!$A$2:$B$8,2,FALSE),"")</f>
        <v/>
      </c>
      <c r="O52" s="83" t="str">
        <f t="shared" si="2"/>
        <v/>
      </c>
      <c r="P52" s="103"/>
      <c r="Q52" s="34" t="str">
        <f>IF(AND(P52&gt;0,E52&gt;0,N52&gt;0,NOT(ISBLANK(L52))),ABS(VLOOKUP($P$1,VLookups!$A$38:$B$39,2,FALSE)-_xlfn.NORM.DIST(P52,K52,N52,TRUE)),"")</f>
        <v/>
      </c>
      <c r="R52" s="102" t="str">
        <f>IF(AND($D52&gt;0,$E52&gt;0,$F52&gt;0,NOT(ISBLANK($L52))),_xlfn.NORM.INV(ABS(VLOOKUP($P$1,VLookups!$A$38:$B$39,2,FALSE)-R$3),$K52,$N52),"")</f>
        <v/>
      </c>
      <c r="S52" s="101" t="str">
        <f>IF(AND($D52&gt;0,$E52&gt;0,$F52&gt;0,NOT(ISBLANK($L52))),_xlfn.NORM.INV(ABS(VLOOKUP($P$1,VLookups!$A$38:$B$39,2,FALSE)-S$3),$K52,$N52),"")</f>
        <v/>
      </c>
      <c r="T52" s="102" t="str">
        <f>IF(AND($D52&gt;0,$E52&gt;0,$F52&gt;0,NOT(ISBLANK($L52))),_xlfn.NORM.INV(ABS(VLOOKUP($P$1,VLookups!$A$38:$B$39,2,FALSE)-T$3),$K52,$N52),"")</f>
        <v/>
      </c>
      <c r="U52" s="101" t="str">
        <f>IF(AND($D52&gt;0,$E52&gt;0,$F52&gt;0,NOT(ISBLANK($L52))),_xlfn.NORM.INV(ABS(VLOOKUP($P$1,VLookups!$A$38:$B$39,2,FALSE)-U$3),$K52,$N52),"")</f>
        <v/>
      </c>
      <c r="V52" s="102" t="str">
        <f>IF(AND($D52&gt;0,$E52&gt;0,$F52&gt;0,NOT(ISBLANK($L52))),_xlfn.NORM.INV(ABS(VLOOKUP($P$1,VLookups!$A$38:$B$39,2,FALSE)-V$3),$K52,$N52),"")</f>
        <v/>
      </c>
      <c r="W52" s="101" t="str">
        <f>IF(AND($D52&gt;0,$E52&gt;0,$F52&gt;0,NOT(ISBLANK($L52))),_xlfn.NORM.INV(ABS(VLOOKUP($P$1,VLookups!$A$38:$B$39,2,FALSE)-W$3),$K52,$N52),"")</f>
        <v/>
      </c>
      <c r="X52" s="5"/>
      <c r="Y52" s="178" t="str">
        <f t="shared" si="13"/>
        <v/>
      </c>
      <c r="Z52" s="52" t="str">
        <f t="shared" ref="Z52:AS52" si="459">IF(ISNONTEXT($Y52),AA52-$Y52,"")</f>
        <v/>
      </c>
      <c r="AA52" s="52" t="str">
        <f t="shared" si="459"/>
        <v/>
      </c>
      <c r="AB52" s="52" t="str">
        <f t="shared" si="459"/>
        <v/>
      </c>
      <c r="AC52" s="52" t="str">
        <f t="shared" si="459"/>
        <v/>
      </c>
      <c r="AD52" s="52" t="str">
        <f t="shared" si="459"/>
        <v/>
      </c>
      <c r="AE52" s="52" t="str">
        <f t="shared" si="459"/>
        <v/>
      </c>
      <c r="AF52" s="52" t="str">
        <f t="shared" si="459"/>
        <v/>
      </c>
      <c r="AG52" s="52" t="str">
        <f t="shared" si="459"/>
        <v/>
      </c>
      <c r="AH52" s="52" t="str">
        <f t="shared" si="459"/>
        <v/>
      </c>
      <c r="AI52" s="52" t="str">
        <f t="shared" si="459"/>
        <v/>
      </c>
      <c r="AJ52" s="52" t="str">
        <f t="shared" si="459"/>
        <v/>
      </c>
      <c r="AK52" s="52" t="str">
        <f t="shared" si="459"/>
        <v/>
      </c>
      <c r="AL52" s="52" t="str">
        <f t="shared" si="459"/>
        <v/>
      </c>
      <c r="AM52" s="52" t="str">
        <f t="shared" si="459"/>
        <v/>
      </c>
      <c r="AN52" s="52" t="str">
        <f t="shared" si="459"/>
        <v/>
      </c>
      <c r="AO52" s="52" t="str">
        <f t="shared" si="459"/>
        <v/>
      </c>
      <c r="AP52" s="52" t="str">
        <f t="shared" si="459"/>
        <v/>
      </c>
      <c r="AQ52" s="52" t="str">
        <f t="shared" si="459"/>
        <v/>
      </c>
      <c r="AR52" s="52" t="str">
        <f t="shared" si="459"/>
        <v/>
      </c>
      <c r="AS52" s="52" t="str">
        <f t="shared" si="459"/>
        <v/>
      </c>
      <c r="AT52" s="52" t="str">
        <f t="shared" si="15"/>
        <v/>
      </c>
      <c r="AU52" s="52" t="str">
        <f t="shared" ref="AU52:DF52" si="460">IF(ISNONTEXT($Y52),AT52+$Y52,"")</f>
        <v/>
      </c>
      <c r="AV52" s="52" t="str">
        <f t="shared" si="460"/>
        <v/>
      </c>
      <c r="AW52" s="52" t="str">
        <f t="shared" si="460"/>
        <v/>
      </c>
      <c r="AX52" s="52" t="str">
        <f t="shared" si="460"/>
        <v/>
      </c>
      <c r="AY52" s="52" t="str">
        <f t="shared" si="460"/>
        <v/>
      </c>
      <c r="AZ52" s="52" t="str">
        <f t="shared" si="460"/>
        <v/>
      </c>
      <c r="BA52" s="52" t="str">
        <f t="shared" si="460"/>
        <v/>
      </c>
      <c r="BB52" s="52" t="str">
        <f t="shared" si="460"/>
        <v/>
      </c>
      <c r="BC52" s="52" t="str">
        <f t="shared" si="460"/>
        <v/>
      </c>
      <c r="BD52" s="52" t="str">
        <f t="shared" si="460"/>
        <v/>
      </c>
      <c r="BE52" s="52" t="str">
        <f t="shared" si="460"/>
        <v/>
      </c>
      <c r="BF52" s="52" t="str">
        <f t="shared" si="460"/>
        <v/>
      </c>
      <c r="BG52" s="52" t="str">
        <f t="shared" si="460"/>
        <v/>
      </c>
      <c r="BH52" s="52" t="str">
        <f t="shared" si="460"/>
        <v/>
      </c>
      <c r="BI52" s="52" t="str">
        <f t="shared" si="460"/>
        <v/>
      </c>
      <c r="BJ52" s="52" t="str">
        <f t="shared" si="460"/>
        <v/>
      </c>
      <c r="BK52" s="52" t="str">
        <f t="shared" si="460"/>
        <v/>
      </c>
      <c r="BL52" s="52" t="str">
        <f t="shared" si="460"/>
        <v/>
      </c>
      <c r="BM52" s="52" t="str">
        <f t="shared" si="460"/>
        <v/>
      </c>
      <c r="BN52" s="52" t="str">
        <f t="shared" si="460"/>
        <v/>
      </c>
      <c r="BO52" s="52" t="str">
        <f t="shared" si="460"/>
        <v/>
      </c>
      <c r="BP52" s="52" t="str">
        <f t="shared" si="460"/>
        <v/>
      </c>
      <c r="BQ52" s="52" t="str">
        <f t="shared" si="460"/>
        <v/>
      </c>
      <c r="BR52" s="52" t="str">
        <f t="shared" si="460"/>
        <v/>
      </c>
      <c r="BS52" s="52" t="str">
        <f t="shared" si="460"/>
        <v/>
      </c>
      <c r="BT52" s="52" t="str">
        <f t="shared" si="460"/>
        <v/>
      </c>
      <c r="BU52" s="52" t="str">
        <f t="shared" si="460"/>
        <v/>
      </c>
      <c r="BV52" s="52" t="str">
        <f t="shared" si="460"/>
        <v/>
      </c>
      <c r="BW52" s="52" t="str">
        <f t="shared" si="460"/>
        <v/>
      </c>
      <c r="BX52" s="52" t="str">
        <f t="shared" si="460"/>
        <v/>
      </c>
      <c r="BY52" s="52" t="str">
        <f t="shared" si="460"/>
        <v/>
      </c>
      <c r="BZ52" s="52" t="str">
        <f t="shared" si="460"/>
        <v/>
      </c>
      <c r="CA52" s="52" t="str">
        <f t="shared" si="460"/>
        <v/>
      </c>
      <c r="CB52" s="52" t="str">
        <f t="shared" si="460"/>
        <v/>
      </c>
      <c r="CC52" s="52" t="str">
        <f t="shared" si="460"/>
        <v/>
      </c>
      <c r="CD52" s="52" t="str">
        <f t="shared" si="460"/>
        <v/>
      </c>
      <c r="CE52" s="52" t="str">
        <f t="shared" si="460"/>
        <v/>
      </c>
      <c r="CF52" s="52" t="str">
        <f t="shared" si="460"/>
        <v/>
      </c>
      <c r="CG52" s="52" t="str">
        <f t="shared" si="460"/>
        <v/>
      </c>
      <c r="CH52" s="52" t="str">
        <f t="shared" si="460"/>
        <v/>
      </c>
      <c r="CI52" s="52" t="str">
        <f t="shared" si="460"/>
        <v/>
      </c>
      <c r="CJ52" s="52" t="str">
        <f t="shared" si="460"/>
        <v/>
      </c>
      <c r="CK52" s="52" t="str">
        <f t="shared" si="460"/>
        <v/>
      </c>
      <c r="CL52" s="52" t="str">
        <f t="shared" si="460"/>
        <v/>
      </c>
      <c r="CM52" s="52" t="str">
        <f t="shared" si="460"/>
        <v/>
      </c>
      <c r="CN52" s="52" t="str">
        <f t="shared" si="460"/>
        <v/>
      </c>
      <c r="CO52" s="52" t="str">
        <f t="shared" si="460"/>
        <v/>
      </c>
      <c r="CP52" s="52" t="str">
        <f t="shared" si="460"/>
        <v/>
      </c>
      <c r="CQ52" s="52" t="str">
        <f t="shared" si="460"/>
        <v/>
      </c>
      <c r="CR52" s="52" t="str">
        <f t="shared" si="460"/>
        <v/>
      </c>
      <c r="CS52" s="52" t="str">
        <f t="shared" si="460"/>
        <v/>
      </c>
      <c r="CT52" s="52" t="str">
        <f t="shared" si="460"/>
        <v/>
      </c>
      <c r="CU52" s="52" t="str">
        <f t="shared" si="460"/>
        <v/>
      </c>
      <c r="CV52" s="52" t="str">
        <f t="shared" si="460"/>
        <v/>
      </c>
      <c r="CW52" s="52" t="str">
        <f t="shared" si="460"/>
        <v/>
      </c>
      <c r="CX52" s="52" t="str">
        <f t="shared" si="460"/>
        <v/>
      </c>
      <c r="CY52" s="52" t="str">
        <f t="shared" si="460"/>
        <v/>
      </c>
      <c r="CZ52" s="52" t="str">
        <f t="shared" si="460"/>
        <v/>
      </c>
      <c r="DA52" s="52" t="str">
        <f t="shared" si="460"/>
        <v/>
      </c>
      <c r="DB52" s="52" t="str">
        <f t="shared" si="460"/>
        <v/>
      </c>
      <c r="DC52" s="52" t="str">
        <f t="shared" si="460"/>
        <v/>
      </c>
      <c r="DD52" s="52" t="str">
        <f t="shared" si="460"/>
        <v/>
      </c>
      <c r="DE52" s="52" t="str">
        <f t="shared" si="460"/>
        <v/>
      </c>
      <c r="DF52" s="52" t="str">
        <f t="shared" si="460"/>
        <v/>
      </c>
      <c r="DG52" s="52" t="str">
        <f t="shared" ref="DG52:DV52" si="461">IF(ISNONTEXT($Y52),DF52+$Y52,"")</f>
        <v/>
      </c>
      <c r="DH52" s="52" t="str">
        <f t="shared" si="461"/>
        <v/>
      </c>
      <c r="DI52" s="52" t="str">
        <f t="shared" si="461"/>
        <v/>
      </c>
      <c r="DJ52" s="52" t="str">
        <f t="shared" si="461"/>
        <v/>
      </c>
      <c r="DK52" s="52" t="str">
        <f t="shared" si="461"/>
        <v/>
      </c>
      <c r="DL52" s="52" t="str">
        <f t="shared" si="461"/>
        <v/>
      </c>
      <c r="DM52" s="52" t="str">
        <f t="shared" si="461"/>
        <v/>
      </c>
      <c r="DN52" s="52" t="str">
        <f t="shared" si="461"/>
        <v/>
      </c>
      <c r="DO52" s="52" t="str">
        <f t="shared" si="461"/>
        <v/>
      </c>
      <c r="DP52" s="52" t="str">
        <f t="shared" si="461"/>
        <v/>
      </c>
      <c r="DQ52" s="52" t="str">
        <f t="shared" si="461"/>
        <v/>
      </c>
      <c r="DR52" s="52" t="str">
        <f t="shared" si="461"/>
        <v/>
      </c>
      <c r="DS52" s="52" t="str">
        <f t="shared" si="461"/>
        <v/>
      </c>
      <c r="DT52" s="52" t="str">
        <f t="shared" si="461"/>
        <v/>
      </c>
      <c r="DU52" s="52" t="str">
        <f t="shared" si="461"/>
        <v/>
      </c>
      <c r="DV52" s="52" t="str">
        <f t="shared" si="461"/>
        <v/>
      </c>
      <c r="DW52" s="179" t="e">
        <f t="shared" si="334"/>
        <v>#N/A</v>
      </c>
      <c r="DX52" s="179" t="e">
        <f t="shared" si="335"/>
        <v>#N/A</v>
      </c>
      <c r="DY52" s="179" t="e">
        <f t="shared" si="336"/>
        <v>#N/A</v>
      </c>
      <c r="DZ52" s="179" t="e">
        <f t="shared" si="337"/>
        <v>#N/A</v>
      </c>
      <c r="EA52" s="179" t="e">
        <f t="shared" si="338"/>
        <v>#N/A</v>
      </c>
      <c r="EB52" s="179" t="e">
        <f t="shared" si="339"/>
        <v>#N/A</v>
      </c>
      <c r="EC52" s="179" t="e">
        <f t="shared" si="340"/>
        <v>#N/A</v>
      </c>
      <c r="ED52" s="179" t="e">
        <f t="shared" si="341"/>
        <v>#N/A</v>
      </c>
      <c r="EE52" s="179" t="e">
        <f t="shared" si="342"/>
        <v>#N/A</v>
      </c>
      <c r="EF52" s="179" t="e">
        <f t="shared" si="343"/>
        <v>#N/A</v>
      </c>
      <c r="EG52" s="179" t="e">
        <f t="shared" si="344"/>
        <v>#N/A</v>
      </c>
      <c r="EH52" s="179" t="e">
        <f t="shared" si="345"/>
        <v>#N/A</v>
      </c>
      <c r="EI52" s="179" t="e">
        <f t="shared" si="346"/>
        <v>#N/A</v>
      </c>
      <c r="EJ52" s="179" t="e">
        <f t="shared" si="347"/>
        <v>#N/A</v>
      </c>
      <c r="EK52" s="179" t="e">
        <f t="shared" si="348"/>
        <v>#N/A</v>
      </c>
      <c r="EL52" s="179" t="e">
        <f t="shared" si="349"/>
        <v>#N/A</v>
      </c>
      <c r="EM52" s="179" t="e">
        <f t="shared" si="350"/>
        <v>#N/A</v>
      </c>
      <c r="EN52" s="179" t="e">
        <f t="shared" si="351"/>
        <v>#N/A</v>
      </c>
      <c r="EO52" s="179" t="e">
        <f t="shared" si="352"/>
        <v>#N/A</v>
      </c>
      <c r="EP52" s="179" t="e">
        <f t="shared" si="353"/>
        <v>#N/A</v>
      </c>
      <c r="EQ52" s="179" t="e">
        <f t="shared" si="354"/>
        <v>#N/A</v>
      </c>
      <c r="ER52" s="179" t="e">
        <f t="shared" si="355"/>
        <v>#N/A</v>
      </c>
      <c r="ES52" s="179" t="e">
        <f t="shared" si="356"/>
        <v>#N/A</v>
      </c>
      <c r="ET52" s="179" t="e">
        <f t="shared" si="357"/>
        <v>#N/A</v>
      </c>
      <c r="EU52" s="179" t="e">
        <f t="shared" si="358"/>
        <v>#N/A</v>
      </c>
      <c r="EV52" s="179" t="e">
        <f t="shared" si="359"/>
        <v>#N/A</v>
      </c>
      <c r="EW52" s="179" t="e">
        <f t="shared" si="360"/>
        <v>#N/A</v>
      </c>
      <c r="EX52" s="179" t="e">
        <f t="shared" si="361"/>
        <v>#N/A</v>
      </c>
      <c r="EY52" s="179" t="e">
        <f t="shared" si="362"/>
        <v>#N/A</v>
      </c>
      <c r="EZ52" s="179" t="e">
        <f t="shared" si="363"/>
        <v>#N/A</v>
      </c>
      <c r="FA52" s="179" t="e">
        <f t="shared" si="364"/>
        <v>#N/A</v>
      </c>
      <c r="FB52" s="179" t="e">
        <f t="shared" si="365"/>
        <v>#N/A</v>
      </c>
      <c r="FC52" s="179" t="e">
        <f t="shared" si="366"/>
        <v>#N/A</v>
      </c>
      <c r="FD52" s="179" t="e">
        <f t="shared" si="367"/>
        <v>#N/A</v>
      </c>
      <c r="FE52" s="179" t="e">
        <f t="shared" si="368"/>
        <v>#N/A</v>
      </c>
      <c r="FF52" s="179" t="e">
        <f t="shared" si="369"/>
        <v>#N/A</v>
      </c>
      <c r="FG52" s="179" t="e">
        <f t="shared" si="370"/>
        <v>#N/A</v>
      </c>
      <c r="FH52" s="179" t="e">
        <f t="shared" si="371"/>
        <v>#N/A</v>
      </c>
      <c r="FI52" s="179" t="e">
        <f t="shared" si="372"/>
        <v>#N/A</v>
      </c>
      <c r="FJ52" s="179" t="e">
        <f t="shared" si="373"/>
        <v>#N/A</v>
      </c>
      <c r="FK52" s="179" t="e">
        <f t="shared" si="374"/>
        <v>#N/A</v>
      </c>
      <c r="FL52" s="179" t="e">
        <f t="shared" si="375"/>
        <v>#N/A</v>
      </c>
      <c r="FM52" s="179" t="e">
        <f t="shared" si="376"/>
        <v>#N/A</v>
      </c>
      <c r="FN52" s="179" t="e">
        <f t="shared" si="377"/>
        <v>#N/A</v>
      </c>
      <c r="FO52" s="179" t="e">
        <f t="shared" si="378"/>
        <v>#N/A</v>
      </c>
      <c r="FP52" s="179" t="e">
        <f t="shared" si="379"/>
        <v>#N/A</v>
      </c>
      <c r="FQ52" s="179" t="e">
        <f t="shared" si="380"/>
        <v>#N/A</v>
      </c>
      <c r="FR52" s="179" t="e">
        <f t="shared" si="381"/>
        <v>#N/A</v>
      </c>
      <c r="FS52" s="179" t="e">
        <f t="shared" si="382"/>
        <v>#N/A</v>
      </c>
      <c r="FT52" s="179" t="e">
        <f t="shared" si="383"/>
        <v>#N/A</v>
      </c>
      <c r="FU52" s="179" t="e">
        <f t="shared" si="384"/>
        <v>#N/A</v>
      </c>
      <c r="FV52" s="179" t="e">
        <f t="shared" si="385"/>
        <v>#N/A</v>
      </c>
      <c r="FW52" s="179" t="e">
        <f t="shared" si="386"/>
        <v>#N/A</v>
      </c>
      <c r="FX52" s="179" t="e">
        <f t="shared" si="387"/>
        <v>#N/A</v>
      </c>
      <c r="FY52" s="179" t="e">
        <f t="shared" si="388"/>
        <v>#N/A</v>
      </c>
      <c r="FZ52" s="179" t="e">
        <f t="shared" si="389"/>
        <v>#N/A</v>
      </c>
      <c r="GA52" s="179" t="e">
        <f t="shared" si="390"/>
        <v>#N/A</v>
      </c>
      <c r="GB52" s="179" t="e">
        <f t="shared" si="391"/>
        <v>#N/A</v>
      </c>
      <c r="GC52" s="179" t="e">
        <f t="shared" si="392"/>
        <v>#N/A</v>
      </c>
      <c r="GD52" s="179" t="e">
        <f t="shared" si="393"/>
        <v>#N/A</v>
      </c>
      <c r="GE52" s="179" t="e">
        <f t="shared" si="394"/>
        <v>#N/A</v>
      </c>
      <c r="GF52" s="179" t="e">
        <f t="shared" si="395"/>
        <v>#N/A</v>
      </c>
      <c r="GG52" s="179" t="e">
        <f t="shared" si="396"/>
        <v>#N/A</v>
      </c>
      <c r="GH52" s="179" t="e">
        <f t="shared" si="397"/>
        <v>#N/A</v>
      </c>
      <c r="GI52" s="179" t="e">
        <f t="shared" si="398"/>
        <v>#N/A</v>
      </c>
      <c r="GJ52" s="179" t="e">
        <f t="shared" si="399"/>
        <v>#N/A</v>
      </c>
      <c r="GK52" s="179" t="e">
        <f t="shared" si="400"/>
        <v>#N/A</v>
      </c>
      <c r="GL52" s="179" t="e">
        <f t="shared" si="401"/>
        <v>#N/A</v>
      </c>
      <c r="GM52" s="179" t="e">
        <f t="shared" si="402"/>
        <v>#N/A</v>
      </c>
      <c r="GN52" s="179" t="e">
        <f t="shared" si="403"/>
        <v>#N/A</v>
      </c>
      <c r="GO52" s="179" t="e">
        <f t="shared" si="404"/>
        <v>#N/A</v>
      </c>
      <c r="GP52" s="179" t="e">
        <f t="shared" si="405"/>
        <v>#N/A</v>
      </c>
      <c r="GQ52" s="179" t="e">
        <f t="shared" si="406"/>
        <v>#N/A</v>
      </c>
      <c r="GR52" s="179" t="e">
        <f t="shared" si="407"/>
        <v>#N/A</v>
      </c>
      <c r="GS52" s="179" t="e">
        <f t="shared" si="408"/>
        <v>#N/A</v>
      </c>
      <c r="GT52" s="179" t="e">
        <f t="shared" si="409"/>
        <v>#N/A</v>
      </c>
      <c r="GU52" s="179" t="e">
        <f t="shared" si="410"/>
        <v>#N/A</v>
      </c>
      <c r="GV52" s="179" t="e">
        <f t="shared" si="411"/>
        <v>#N/A</v>
      </c>
      <c r="GW52" s="179" t="e">
        <f t="shared" si="412"/>
        <v>#N/A</v>
      </c>
      <c r="GX52" s="179" t="e">
        <f t="shared" si="413"/>
        <v>#N/A</v>
      </c>
      <c r="GY52" s="179" t="e">
        <f t="shared" si="414"/>
        <v>#N/A</v>
      </c>
      <c r="GZ52" s="179" t="e">
        <f t="shared" si="415"/>
        <v>#N/A</v>
      </c>
      <c r="HA52" s="179" t="e">
        <f t="shared" si="416"/>
        <v>#N/A</v>
      </c>
      <c r="HB52" s="179" t="e">
        <f t="shared" si="417"/>
        <v>#N/A</v>
      </c>
      <c r="HC52" s="179" t="e">
        <f t="shared" si="418"/>
        <v>#N/A</v>
      </c>
      <c r="HD52" s="179" t="e">
        <f t="shared" si="419"/>
        <v>#N/A</v>
      </c>
      <c r="HE52" s="179" t="e">
        <f t="shared" si="420"/>
        <v>#N/A</v>
      </c>
      <c r="HF52" s="179" t="e">
        <f t="shared" si="421"/>
        <v>#N/A</v>
      </c>
      <c r="HG52" s="179" t="e">
        <f t="shared" si="422"/>
        <v>#N/A</v>
      </c>
      <c r="HH52" s="179" t="e">
        <f t="shared" si="423"/>
        <v>#N/A</v>
      </c>
      <c r="HI52" s="179" t="e">
        <f t="shared" si="424"/>
        <v>#N/A</v>
      </c>
      <c r="HJ52" s="179" t="e">
        <f t="shared" si="425"/>
        <v>#N/A</v>
      </c>
      <c r="HK52" s="179" t="e">
        <f t="shared" si="426"/>
        <v>#N/A</v>
      </c>
      <c r="HL52" s="179" t="e">
        <f t="shared" si="427"/>
        <v>#N/A</v>
      </c>
      <c r="HM52" s="179" t="e">
        <f t="shared" si="428"/>
        <v>#N/A</v>
      </c>
      <c r="HN52" s="179" t="e">
        <f t="shared" si="429"/>
        <v>#N/A</v>
      </c>
      <c r="HO52" s="179" t="e">
        <f t="shared" si="430"/>
        <v>#N/A</v>
      </c>
      <c r="HP52" s="179" t="e">
        <f t="shared" si="431"/>
        <v>#N/A</v>
      </c>
      <c r="HQ52" s="179" t="e">
        <f t="shared" si="432"/>
        <v>#N/A</v>
      </c>
      <c r="HR52" s="179" t="e">
        <f t="shared" si="433"/>
        <v>#N/A</v>
      </c>
      <c r="HS52" s="179" t="e">
        <f t="shared" si="434"/>
        <v>#N/A</v>
      </c>
    </row>
    <row r="53" spans="1:227" hidden="1" x14ac:dyDescent="0.25">
      <c r="A53" s="4">
        <v>50</v>
      </c>
      <c r="B53" s="118"/>
      <c r="C53" s="126"/>
      <c r="D53" s="131" t="str">
        <f t="shared" si="308"/>
        <v/>
      </c>
      <c r="E53" s="103"/>
      <c r="F53" s="131" t="str">
        <f t="shared" si="309"/>
        <v/>
      </c>
      <c r="G53" s="126"/>
      <c r="H53" s="119"/>
      <c r="I53" s="38" t="str">
        <f t="shared" si="0"/>
        <v/>
      </c>
      <c r="J53" s="38" t="str">
        <f t="shared" si="1"/>
        <v/>
      </c>
      <c r="K53" s="81" t="str">
        <f t="shared" si="12"/>
        <v/>
      </c>
      <c r="L53" s="24"/>
      <c r="M53" s="61"/>
      <c r="N53" s="82" t="str">
        <f>IF(AND(D53&gt;0,E53&gt;0,F53&gt;0,NOT(ISBLANK(L53))),(F53-D53)*VLOOKUP(L53,VLookups!$A$2:$B$8,2,FALSE),"")</f>
        <v/>
      </c>
      <c r="O53" s="83" t="str">
        <f t="shared" si="2"/>
        <v/>
      </c>
      <c r="P53" s="103"/>
      <c r="Q53" s="34" t="str">
        <f>IF(AND(P53&gt;0,E53&gt;0,N53&gt;0,NOT(ISBLANK(L53))),ABS(VLOOKUP($P$1,VLookups!$A$38:$B$39,2,FALSE)-_xlfn.NORM.DIST(P53,K53,N53,TRUE)),"")</f>
        <v/>
      </c>
      <c r="R53" s="102" t="str">
        <f>IF(AND($D53&gt;0,$E53&gt;0,$F53&gt;0,NOT(ISBLANK($L53))),_xlfn.NORM.INV(ABS(VLOOKUP($P$1,VLookups!$A$38:$B$39,2,FALSE)-R$3),$K53,$N53),"")</f>
        <v/>
      </c>
      <c r="S53" s="101" t="str">
        <f>IF(AND($D53&gt;0,$E53&gt;0,$F53&gt;0,NOT(ISBLANK($L53))),_xlfn.NORM.INV(ABS(VLOOKUP($P$1,VLookups!$A$38:$B$39,2,FALSE)-S$3),$K53,$N53),"")</f>
        <v/>
      </c>
      <c r="T53" s="102" t="str">
        <f>IF(AND($D53&gt;0,$E53&gt;0,$F53&gt;0,NOT(ISBLANK($L53))),_xlfn.NORM.INV(ABS(VLOOKUP($P$1,VLookups!$A$38:$B$39,2,FALSE)-T$3),$K53,$N53),"")</f>
        <v/>
      </c>
      <c r="U53" s="101" t="str">
        <f>IF(AND($D53&gt;0,$E53&gt;0,$F53&gt;0,NOT(ISBLANK($L53))),_xlfn.NORM.INV(ABS(VLOOKUP($P$1,VLookups!$A$38:$B$39,2,FALSE)-U$3),$K53,$N53),"")</f>
        <v/>
      </c>
      <c r="V53" s="102" t="str">
        <f>IF(AND($D53&gt;0,$E53&gt;0,$F53&gt;0,NOT(ISBLANK($L53))),_xlfn.NORM.INV(ABS(VLOOKUP($P$1,VLookups!$A$38:$B$39,2,FALSE)-V$3),$K53,$N53),"")</f>
        <v/>
      </c>
      <c r="W53" s="101" t="str">
        <f>IF(AND($D53&gt;0,$E53&gt;0,$F53&gt;0,NOT(ISBLANK($L53))),_xlfn.NORM.INV(ABS(VLOOKUP($P$1,VLookups!$A$38:$B$39,2,FALSE)-W$3),$K53,$N53),"")</f>
        <v/>
      </c>
      <c r="X53" s="5"/>
      <c r="Y53" s="178" t="str">
        <f t="shared" si="13"/>
        <v/>
      </c>
      <c r="Z53" s="52" t="str">
        <f t="shared" ref="Z53:AS53" si="462">IF(ISNONTEXT($Y53),AA53-$Y53,"")</f>
        <v/>
      </c>
      <c r="AA53" s="52" t="str">
        <f t="shared" si="462"/>
        <v/>
      </c>
      <c r="AB53" s="52" t="str">
        <f t="shared" si="462"/>
        <v/>
      </c>
      <c r="AC53" s="52" t="str">
        <f t="shared" si="462"/>
        <v/>
      </c>
      <c r="AD53" s="52" t="str">
        <f t="shared" si="462"/>
        <v/>
      </c>
      <c r="AE53" s="52" t="str">
        <f t="shared" si="462"/>
        <v/>
      </c>
      <c r="AF53" s="52" t="str">
        <f t="shared" si="462"/>
        <v/>
      </c>
      <c r="AG53" s="52" t="str">
        <f t="shared" si="462"/>
        <v/>
      </c>
      <c r="AH53" s="52" t="str">
        <f t="shared" si="462"/>
        <v/>
      </c>
      <c r="AI53" s="52" t="str">
        <f t="shared" si="462"/>
        <v/>
      </c>
      <c r="AJ53" s="52" t="str">
        <f t="shared" si="462"/>
        <v/>
      </c>
      <c r="AK53" s="52" t="str">
        <f t="shared" si="462"/>
        <v/>
      </c>
      <c r="AL53" s="52" t="str">
        <f t="shared" si="462"/>
        <v/>
      </c>
      <c r="AM53" s="52" t="str">
        <f t="shared" si="462"/>
        <v/>
      </c>
      <c r="AN53" s="52" t="str">
        <f t="shared" si="462"/>
        <v/>
      </c>
      <c r="AO53" s="52" t="str">
        <f t="shared" si="462"/>
        <v/>
      </c>
      <c r="AP53" s="52" t="str">
        <f t="shared" si="462"/>
        <v/>
      </c>
      <c r="AQ53" s="52" t="str">
        <f t="shared" si="462"/>
        <v/>
      </c>
      <c r="AR53" s="52" t="str">
        <f t="shared" si="462"/>
        <v/>
      </c>
      <c r="AS53" s="52" t="str">
        <f t="shared" si="462"/>
        <v/>
      </c>
      <c r="AT53" s="52" t="str">
        <f t="shared" si="15"/>
        <v/>
      </c>
      <c r="AU53" s="52" t="str">
        <f t="shared" ref="AU53:DF53" si="463">IF(ISNONTEXT($Y53),AT53+$Y53,"")</f>
        <v/>
      </c>
      <c r="AV53" s="52" t="str">
        <f t="shared" si="463"/>
        <v/>
      </c>
      <c r="AW53" s="52" t="str">
        <f t="shared" si="463"/>
        <v/>
      </c>
      <c r="AX53" s="52" t="str">
        <f t="shared" si="463"/>
        <v/>
      </c>
      <c r="AY53" s="52" t="str">
        <f t="shared" si="463"/>
        <v/>
      </c>
      <c r="AZ53" s="52" t="str">
        <f t="shared" si="463"/>
        <v/>
      </c>
      <c r="BA53" s="52" t="str">
        <f t="shared" si="463"/>
        <v/>
      </c>
      <c r="BB53" s="52" t="str">
        <f t="shared" si="463"/>
        <v/>
      </c>
      <c r="BC53" s="52" t="str">
        <f t="shared" si="463"/>
        <v/>
      </c>
      <c r="BD53" s="52" t="str">
        <f t="shared" si="463"/>
        <v/>
      </c>
      <c r="BE53" s="52" t="str">
        <f t="shared" si="463"/>
        <v/>
      </c>
      <c r="BF53" s="52" t="str">
        <f t="shared" si="463"/>
        <v/>
      </c>
      <c r="BG53" s="52" t="str">
        <f t="shared" si="463"/>
        <v/>
      </c>
      <c r="BH53" s="52" t="str">
        <f t="shared" si="463"/>
        <v/>
      </c>
      <c r="BI53" s="52" t="str">
        <f t="shared" si="463"/>
        <v/>
      </c>
      <c r="BJ53" s="52" t="str">
        <f t="shared" si="463"/>
        <v/>
      </c>
      <c r="BK53" s="52" t="str">
        <f t="shared" si="463"/>
        <v/>
      </c>
      <c r="BL53" s="52" t="str">
        <f t="shared" si="463"/>
        <v/>
      </c>
      <c r="BM53" s="52" t="str">
        <f t="shared" si="463"/>
        <v/>
      </c>
      <c r="BN53" s="52" t="str">
        <f t="shared" si="463"/>
        <v/>
      </c>
      <c r="BO53" s="52" t="str">
        <f t="shared" si="463"/>
        <v/>
      </c>
      <c r="BP53" s="52" t="str">
        <f t="shared" si="463"/>
        <v/>
      </c>
      <c r="BQ53" s="52" t="str">
        <f t="shared" si="463"/>
        <v/>
      </c>
      <c r="BR53" s="52" t="str">
        <f t="shared" si="463"/>
        <v/>
      </c>
      <c r="BS53" s="52" t="str">
        <f t="shared" si="463"/>
        <v/>
      </c>
      <c r="BT53" s="52" t="str">
        <f t="shared" si="463"/>
        <v/>
      </c>
      <c r="BU53" s="52" t="str">
        <f t="shared" si="463"/>
        <v/>
      </c>
      <c r="BV53" s="52" t="str">
        <f t="shared" si="463"/>
        <v/>
      </c>
      <c r="BW53" s="52" t="str">
        <f t="shared" si="463"/>
        <v/>
      </c>
      <c r="BX53" s="52" t="str">
        <f t="shared" si="463"/>
        <v/>
      </c>
      <c r="BY53" s="52" t="str">
        <f t="shared" si="463"/>
        <v/>
      </c>
      <c r="BZ53" s="52" t="str">
        <f t="shared" si="463"/>
        <v/>
      </c>
      <c r="CA53" s="52" t="str">
        <f t="shared" si="463"/>
        <v/>
      </c>
      <c r="CB53" s="52" t="str">
        <f t="shared" si="463"/>
        <v/>
      </c>
      <c r="CC53" s="52" t="str">
        <f t="shared" si="463"/>
        <v/>
      </c>
      <c r="CD53" s="52" t="str">
        <f t="shared" si="463"/>
        <v/>
      </c>
      <c r="CE53" s="52" t="str">
        <f t="shared" si="463"/>
        <v/>
      </c>
      <c r="CF53" s="52" t="str">
        <f t="shared" si="463"/>
        <v/>
      </c>
      <c r="CG53" s="52" t="str">
        <f t="shared" si="463"/>
        <v/>
      </c>
      <c r="CH53" s="52" t="str">
        <f t="shared" si="463"/>
        <v/>
      </c>
      <c r="CI53" s="52" t="str">
        <f t="shared" si="463"/>
        <v/>
      </c>
      <c r="CJ53" s="52" t="str">
        <f t="shared" si="463"/>
        <v/>
      </c>
      <c r="CK53" s="52" t="str">
        <f t="shared" si="463"/>
        <v/>
      </c>
      <c r="CL53" s="52" t="str">
        <f t="shared" si="463"/>
        <v/>
      </c>
      <c r="CM53" s="52" t="str">
        <f t="shared" si="463"/>
        <v/>
      </c>
      <c r="CN53" s="52" t="str">
        <f t="shared" si="463"/>
        <v/>
      </c>
      <c r="CO53" s="52" t="str">
        <f t="shared" si="463"/>
        <v/>
      </c>
      <c r="CP53" s="52" t="str">
        <f t="shared" si="463"/>
        <v/>
      </c>
      <c r="CQ53" s="52" t="str">
        <f t="shared" si="463"/>
        <v/>
      </c>
      <c r="CR53" s="52" t="str">
        <f t="shared" si="463"/>
        <v/>
      </c>
      <c r="CS53" s="52" t="str">
        <f t="shared" si="463"/>
        <v/>
      </c>
      <c r="CT53" s="52" t="str">
        <f t="shared" si="463"/>
        <v/>
      </c>
      <c r="CU53" s="52" t="str">
        <f t="shared" si="463"/>
        <v/>
      </c>
      <c r="CV53" s="52" t="str">
        <f t="shared" si="463"/>
        <v/>
      </c>
      <c r="CW53" s="52" t="str">
        <f t="shared" si="463"/>
        <v/>
      </c>
      <c r="CX53" s="52" t="str">
        <f t="shared" si="463"/>
        <v/>
      </c>
      <c r="CY53" s="52" t="str">
        <f t="shared" si="463"/>
        <v/>
      </c>
      <c r="CZ53" s="52" t="str">
        <f t="shared" si="463"/>
        <v/>
      </c>
      <c r="DA53" s="52" t="str">
        <f t="shared" si="463"/>
        <v/>
      </c>
      <c r="DB53" s="52" t="str">
        <f t="shared" si="463"/>
        <v/>
      </c>
      <c r="DC53" s="52" t="str">
        <f t="shared" si="463"/>
        <v/>
      </c>
      <c r="DD53" s="52" t="str">
        <f t="shared" si="463"/>
        <v/>
      </c>
      <c r="DE53" s="52" t="str">
        <f t="shared" si="463"/>
        <v/>
      </c>
      <c r="DF53" s="52" t="str">
        <f t="shared" si="463"/>
        <v/>
      </c>
      <c r="DG53" s="52" t="str">
        <f t="shared" ref="DG53:DV53" si="464">IF(ISNONTEXT($Y53),DF53+$Y53,"")</f>
        <v/>
      </c>
      <c r="DH53" s="52" t="str">
        <f t="shared" si="464"/>
        <v/>
      </c>
      <c r="DI53" s="52" t="str">
        <f t="shared" si="464"/>
        <v/>
      </c>
      <c r="DJ53" s="52" t="str">
        <f t="shared" si="464"/>
        <v/>
      </c>
      <c r="DK53" s="52" t="str">
        <f t="shared" si="464"/>
        <v/>
      </c>
      <c r="DL53" s="52" t="str">
        <f t="shared" si="464"/>
        <v/>
      </c>
      <c r="DM53" s="52" t="str">
        <f t="shared" si="464"/>
        <v/>
      </c>
      <c r="DN53" s="52" t="str">
        <f t="shared" si="464"/>
        <v/>
      </c>
      <c r="DO53" s="52" t="str">
        <f t="shared" si="464"/>
        <v/>
      </c>
      <c r="DP53" s="52" t="str">
        <f t="shared" si="464"/>
        <v/>
      </c>
      <c r="DQ53" s="52" t="str">
        <f t="shared" si="464"/>
        <v/>
      </c>
      <c r="DR53" s="52" t="str">
        <f t="shared" si="464"/>
        <v/>
      </c>
      <c r="DS53" s="52" t="str">
        <f t="shared" si="464"/>
        <v/>
      </c>
      <c r="DT53" s="52" t="str">
        <f t="shared" si="464"/>
        <v/>
      </c>
      <c r="DU53" s="52" t="str">
        <f t="shared" si="464"/>
        <v/>
      </c>
      <c r="DV53" s="52" t="str">
        <f t="shared" si="464"/>
        <v/>
      </c>
      <c r="DW53" s="179" t="e">
        <f t="shared" si="334"/>
        <v>#N/A</v>
      </c>
      <c r="DX53" s="179" t="e">
        <f t="shared" si="335"/>
        <v>#N/A</v>
      </c>
      <c r="DY53" s="179" t="e">
        <f t="shared" si="336"/>
        <v>#N/A</v>
      </c>
      <c r="DZ53" s="179" t="e">
        <f t="shared" si="337"/>
        <v>#N/A</v>
      </c>
      <c r="EA53" s="179" t="e">
        <f t="shared" si="338"/>
        <v>#N/A</v>
      </c>
      <c r="EB53" s="179" t="e">
        <f t="shared" si="339"/>
        <v>#N/A</v>
      </c>
      <c r="EC53" s="179" t="e">
        <f t="shared" si="340"/>
        <v>#N/A</v>
      </c>
      <c r="ED53" s="179" t="e">
        <f t="shared" si="341"/>
        <v>#N/A</v>
      </c>
      <c r="EE53" s="179" t="e">
        <f t="shared" si="342"/>
        <v>#N/A</v>
      </c>
      <c r="EF53" s="179" t="e">
        <f t="shared" si="343"/>
        <v>#N/A</v>
      </c>
      <c r="EG53" s="179" t="e">
        <f t="shared" si="344"/>
        <v>#N/A</v>
      </c>
      <c r="EH53" s="179" t="e">
        <f t="shared" si="345"/>
        <v>#N/A</v>
      </c>
      <c r="EI53" s="179" t="e">
        <f t="shared" si="346"/>
        <v>#N/A</v>
      </c>
      <c r="EJ53" s="179" t="e">
        <f t="shared" si="347"/>
        <v>#N/A</v>
      </c>
      <c r="EK53" s="179" t="e">
        <f t="shared" si="348"/>
        <v>#N/A</v>
      </c>
      <c r="EL53" s="179" t="e">
        <f t="shared" si="349"/>
        <v>#N/A</v>
      </c>
      <c r="EM53" s="179" t="e">
        <f t="shared" si="350"/>
        <v>#N/A</v>
      </c>
      <c r="EN53" s="179" t="e">
        <f t="shared" si="351"/>
        <v>#N/A</v>
      </c>
      <c r="EO53" s="179" t="e">
        <f t="shared" si="352"/>
        <v>#N/A</v>
      </c>
      <c r="EP53" s="179" t="e">
        <f t="shared" si="353"/>
        <v>#N/A</v>
      </c>
      <c r="EQ53" s="179" t="e">
        <f t="shared" si="354"/>
        <v>#N/A</v>
      </c>
      <c r="ER53" s="179" t="e">
        <f t="shared" si="355"/>
        <v>#N/A</v>
      </c>
      <c r="ES53" s="179" t="e">
        <f t="shared" si="356"/>
        <v>#N/A</v>
      </c>
      <c r="ET53" s="179" t="e">
        <f t="shared" si="357"/>
        <v>#N/A</v>
      </c>
      <c r="EU53" s="179" t="e">
        <f t="shared" si="358"/>
        <v>#N/A</v>
      </c>
      <c r="EV53" s="179" t="e">
        <f t="shared" si="359"/>
        <v>#N/A</v>
      </c>
      <c r="EW53" s="179" t="e">
        <f t="shared" si="360"/>
        <v>#N/A</v>
      </c>
      <c r="EX53" s="179" t="e">
        <f t="shared" si="361"/>
        <v>#N/A</v>
      </c>
      <c r="EY53" s="179" t="e">
        <f t="shared" si="362"/>
        <v>#N/A</v>
      </c>
      <c r="EZ53" s="179" t="e">
        <f t="shared" si="363"/>
        <v>#N/A</v>
      </c>
      <c r="FA53" s="179" t="e">
        <f t="shared" si="364"/>
        <v>#N/A</v>
      </c>
      <c r="FB53" s="179" t="e">
        <f t="shared" si="365"/>
        <v>#N/A</v>
      </c>
      <c r="FC53" s="179" t="e">
        <f t="shared" si="366"/>
        <v>#N/A</v>
      </c>
      <c r="FD53" s="179" t="e">
        <f t="shared" si="367"/>
        <v>#N/A</v>
      </c>
      <c r="FE53" s="179" t="e">
        <f t="shared" si="368"/>
        <v>#N/A</v>
      </c>
      <c r="FF53" s="179" t="e">
        <f t="shared" si="369"/>
        <v>#N/A</v>
      </c>
      <c r="FG53" s="179" t="e">
        <f t="shared" si="370"/>
        <v>#N/A</v>
      </c>
      <c r="FH53" s="179" t="e">
        <f t="shared" si="371"/>
        <v>#N/A</v>
      </c>
      <c r="FI53" s="179" t="e">
        <f t="shared" si="372"/>
        <v>#N/A</v>
      </c>
      <c r="FJ53" s="179" t="e">
        <f t="shared" si="373"/>
        <v>#N/A</v>
      </c>
      <c r="FK53" s="179" t="e">
        <f t="shared" si="374"/>
        <v>#N/A</v>
      </c>
      <c r="FL53" s="179" t="e">
        <f t="shared" si="375"/>
        <v>#N/A</v>
      </c>
      <c r="FM53" s="179" t="e">
        <f t="shared" si="376"/>
        <v>#N/A</v>
      </c>
      <c r="FN53" s="179" t="e">
        <f t="shared" si="377"/>
        <v>#N/A</v>
      </c>
      <c r="FO53" s="179" t="e">
        <f t="shared" si="378"/>
        <v>#N/A</v>
      </c>
      <c r="FP53" s="179" t="e">
        <f t="shared" si="379"/>
        <v>#N/A</v>
      </c>
      <c r="FQ53" s="179" t="e">
        <f t="shared" si="380"/>
        <v>#N/A</v>
      </c>
      <c r="FR53" s="179" t="e">
        <f t="shared" si="381"/>
        <v>#N/A</v>
      </c>
      <c r="FS53" s="179" t="e">
        <f t="shared" si="382"/>
        <v>#N/A</v>
      </c>
      <c r="FT53" s="179" t="e">
        <f t="shared" si="383"/>
        <v>#N/A</v>
      </c>
      <c r="FU53" s="179" t="e">
        <f t="shared" si="384"/>
        <v>#N/A</v>
      </c>
      <c r="FV53" s="179" t="e">
        <f t="shared" si="385"/>
        <v>#N/A</v>
      </c>
      <c r="FW53" s="179" t="e">
        <f t="shared" si="386"/>
        <v>#N/A</v>
      </c>
      <c r="FX53" s="179" t="e">
        <f t="shared" si="387"/>
        <v>#N/A</v>
      </c>
      <c r="FY53" s="179" t="e">
        <f t="shared" si="388"/>
        <v>#N/A</v>
      </c>
      <c r="FZ53" s="179" t="e">
        <f t="shared" si="389"/>
        <v>#N/A</v>
      </c>
      <c r="GA53" s="179" t="e">
        <f t="shared" si="390"/>
        <v>#N/A</v>
      </c>
      <c r="GB53" s="179" t="e">
        <f t="shared" si="391"/>
        <v>#N/A</v>
      </c>
      <c r="GC53" s="179" t="e">
        <f t="shared" si="392"/>
        <v>#N/A</v>
      </c>
      <c r="GD53" s="179" t="e">
        <f t="shared" si="393"/>
        <v>#N/A</v>
      </c>
      <c r="GE53" s="179" t="e">
        <f t="shared" si="394"/>
        <v>#N/A</v>
      </c>
      <c r="GF53" s="179" t="e">
        <f t="shared" si="395"/>
        <v>#N/A</v>
      </c>
      <c r="GG53" s="179" t="e">
        <f t="shared" si="396"/>
        <v>#N/A</v>
      </c>
      <c r="GH53" s="179" t="e">
        <f t="shared" si="397"/>
        <v>#N/A</v>
      </c>
      <c r="GI53" s="179" t="e">
        <f t="shared" si="398"/>
        <v>#N/A</v>
      </c>
      <c r="GJ53" s="179" t="e">
        <f t="shared" si="399"/>
        <v>#N/A</v>
      </c>
      <c r="GK53" s="179" t="e">
        <f t="shared" si="400"/>
        <v>#N/A</v>
      </c>
      <c r="GL53" s="179" t="e">
        <f t="shared" si="401"/>
        <v>#N/A</v>
      </c>
      <c r="GM53" s="179" t="e">
        <f t="shared" si="402"/>
        <v>#N/A</v>
      </c>
      <c r="GN53" s="179" t="e">
        <f t="shared" si="403"/>
        <v>#N/A</v>
      </c>
      <c r="GO53" s="179" t="e">
        <f t="shared" si="404"/>
        <v>#N/A</v>
      </c>
      <c r="GP53" s="179" t="e">
        <f t="shared" si="405"/>
        <v>#N/A</v>
      </c>
      <c r="GQ53" s="179" t="e">
        <f t="shared" si="406"/>
        <v>#N/A</v>
      </c>
      <c r="GR53" s="179" t="e">
        <f t="shared" si="407"/>
        <v>#N/A</v>
      </c>
      <c r="GS53" s="179" t="e">
        <f t="shared" si="408"/>
        <v>#N/A</v>
      </c>
      <c r="GT53" s="179" t="e">
        <f t="shared" si="409"/>
        <v>#N/A</v>
      </c>
      <c r="GU53" s="179" t="e">
        <f t="shared" si="410"/>
        <v>#N/A</v>
      </c>
      <c r="GV53" s="179" t="e">
        <f t="shared" si="411"/>
        <v>#N/A</v>
      </c>
      <c r="GW53" s="179" t="e">
        <f t="shared" si="412"/>
        <v>#N/A</v>
      </c>
      <c r="GX53" s="179" t="e">
        <f t="shared" si="413"/>
        <v>#N/A</v>
      </c>
      <c r="GY53" s="179" t="e">
        <f t="shared" si="414"/>
        <v>#N/A</v>
      </c>
      <c r="GZ53" s="179" t="e">
        <f t="shared" si="415"/>
        <v>#N/A</v>
      </c>
      <c r="HA53" s="179" t="e">
        <f t="shared" si="416"/>
        <v>#N/A</v>
      </c>
      <c r="HB53" s="179" t="e">
        <f t="shared" si="417"/>
        <v>#N/A</v>
      </c>
      <c r="HC53" s="179" t="e">
        <f t="shared" si="418"/>
        <v>#N/A</v>
      </c>
      <c r="HD53" s="179" t="e">
        <f t="shared" si="419"/>
        <v>#N/A</v>
      </c>
      <c r="HE53" s="179" t="e">
        <f t="shared" si="420"/>
        <v>#N/A</v>
      </c>
      <c r="HF53" s="179" t="e">
        <f t="shared" si="421"/>
        <v>#N/A</v>
      </c>
      <c r="HG53" s="179" t="e">
        <f t="shared" si="422"/>
        <v>#N/A</v>
      </c>
      <c r="HH53" s="179" t="e">
        <f t="shared" si="423"/>
        <v>#N/A</v>
      </c>
      <c r="HI53" s="179" t="e">
        <f t="shared" si="424"/>
        <v>#N/A</v>
      </c>
      <c r="HJ53" s="179" t="e">
        <f t="shared" si="425"/>
        <v>#N/A</v>
      </c>
      <c r="HK53" s="179" t="e">
        <f t="shared" si="426"/>
        <v>#N/A</v>
      </c>
      <c r="HL53" s="179" t="e">
        <f t="shared" si="427"/>
        <v>#N/A</v>
      </c>
      <c r="HM53" s="179" t="e">
        <f t="shared" si="428"/>
        <v>#N/A</v>
      </c>
      <c r="HN53" s="179" t="e">
        <f t="shared" si="429"/>
        <v>#N/A</v>
      </c>
      <c r="HO53" s="179" t="e">
        <f t="shared" si="430"/>
        <v>#N/A</v>
      </c>
      <c r="HP53" s="179" t="e">
        <f t="shared" si="431"/>
        <v>#N/A</v>
      </c>
      <c r="HQ53" s="179" t="e">
        <f t="shared" si="432"/>
        <v>#N/A</v>
      </c>
      <c r="HR53" s="179" t="e">
        <f t="shared" si="433"/>
        <v>#N/A</v>
      </c>
      <c r="HS53" s="179" t="e">
        <f t="shared" si="434"/>
        <v>#N/A</v>
      </c>
    </row>
    <row r="54" spans="1:227" hidden="1" x14ac:dyDescent="0.25">
      <c r="A54" s="4">
        <v>51</v>
      </c>
      <c r="B54" s="118"/>
      <c r="C54" s="126"/>
      <c r="D54" s="131" t="str">
        <f t="shared" si="308"/>
        <v/>
      </c>
      <c r="E54" s="103"/>
      <c r="F54" s="131" t="str">
        <f t="shared" si="309"/>
        <v/>
      </c>
      <c r="G54" s="126"/>
      <c r="H54" s="119"/>
      <c r="I54" s="38" t="str">
        <f t="shared" si="0"/>
        <v/>
      </c>
      <c r="J54" s="38" t="str">
        <f t="shared" si="1"/>
        <v/>
      </c>
      <c r="K54" s="81" t="str">
        <f t="shared" si="12"/>
        <v/>
      </c>
      <c r="L54" s="24"/>
      <c r="M54" s="61"/>
      <c r="N54" s="82" t="str">
        <f>IF(AND(D54&gt;0,E54&gt;0,F54&gt;0,NOT(ISBLANK(L54))),(F54-D54)*VLOOKUP(L54,VLookups!$A$2:$B$8,2,FALSE),"")</f>
        <v/>
      </c>
      <c r="O54" s="83" t="str">
        <f t="shared" si="2"/>
        <v/>
      </c>
      <c r="P54" s="103"/>
      <c r="Q54" s="34" t="str">
        <f>IF(AND(P54&gt;0,E54&gt;0,N54&gt;0,NOT(ISBLANK(L54))),ABS(VLOOKUP($P$1,VLookups!$A$38:$B$39,2,FALSE)-_xlfn.NORM.DIST(P54,K54,N54,TRUE)),"")</f>
        <v/>
      </c>
      <c r="R54" s="102" t="str">
        <f>IF(AND($D54&gt;0,$E54&gt;0,$F54&gt;0,NOT(ISBLANK($L54))),_xlfn.NORM.INV(ABS(VLOOKUP($P$1,VLookups!$A$38:$B$39,2,FALSE)-R$3),$K54,$N54),"")</f>
        <v/>
      </c>
      <c r="S54" s="101" t="str">
        <f>IF(AND($D54&gt;0,$E54&gt;0,$F54&gt;0,NOT(ISBLANK($L54))),_xlfn.NORM.INV(ABS(VLOOKUP($P$1,VLookups!$A$38:$B$39,2,FALSE)-S$3),$K54,$N54),"")</f>
        <v/>
      </c>
      <c r="T54" s="102" t="str">
        <f>IF(AND($D54&gt;0,$E54&gt;0,$F54&gt;0,NOT(ISBLANK($L54))),_xlfn.NORM.INV(ABS(VLOOKUP($P$1,VLookups!$A$38:$B$39,2,FALSE)-T$3),$K54,$N54),"")</f>
        <v/>
      </c>
      <c r="U54" s="101" t="str">
        <f>IF(AND($D54&gt;0,$E54&gt;0,$F54&gt;0,NOT(ISBLANK($L54))),_xlfn.NORM.INV(ABS(VLOOKUP($P$1,VLookups!$A$38:$B$39,2,FALSE)-U$3),$K54,$N54),"")</f>
        <v/>
      </c>
      <c r="V54" s="102" t="str">
        <f>IF(AND($D54&gt;0,$E54&gt;0,$F54&gt;0,NOT(ISBLANK($L54))),_xlfn.NORM.INV(ABS(VLOOKUP($P$1,VLookups!$A$38:$B$39,2,FALSE)-V$3),$K54,$N54),"")</f>
        <v/>
      </c>
      <c r="W54" s="101" t="str">
        <f>IF(AND($D54&gt;0,$E54&gt;0,$F54&gt;0,NOT(ISBLANK($L54))),_xlfn.NORM.INV(ABS(VLOOKUP($P$1,VLookups!$A$38:$B$39,2,FALSE)-W$3),$K54,$N54),"")</f>
        <v/>
      </c>
      <c r="X54" s="5"/>
      <c r="Y54" s="178" t="str">
        <f t="shared" si="13"/>
        <v/>
      </c>
      <c r="Z54" s="52" t="str">
        <f t="shared" ref="Z54:AS54" si="465">IF(ISNONTEXT($Y54),AA54-$Y54,"")</f>
        <v/>
      </c>
      <c r="AA54" s="52" t="str">
        <f t="shared" si="465"/>
        <v/>
      </c>
      <c r="AB54" s="52" t="str">
        <f t="shared" si="465"/>
        <v/>
      </c>
      <c r="AC54" s="52" t="str">
        <f t="shared" si="465"/>
        <v/>
      </c>
      <c r="AD54" s="52" t="str">
        <f t="shared" si="465"/>
        <v/>
      </c>
      <c r="AE54" s="52" t="str">
        <f t="shared" si="465"/>
        <v/>
      </c>
      <c r="AF54" s="52" t="str">
        <f t="shared" si="465"/>
        <v/>
      </c>
      <c r="AG54" s="52" t="str">
        <f t="shared" si="465"/>
        <v/>
      </c>
      <c r="AH54" s="52" t="str">
        <f t="shared" si="465"/>
        <v/>
      </c>
      <c r="AI54" s="52" t="str">
        <f t="shared" si="465"/>
        <v/>
      </c>
      <c r="AJ54" s="52" t="str">
        <f t="shared" si="465"/>
        <v/>
      </c>
      <c r="AK54" s="52" t="str">
        <f t="shared" si="465"/>
        <v/>
      </c>
      <c r="AL54" s="52" t="str">
        <f t="shared" si="465"/>
        <v/>
      </c>
      <c r="AM54" s="52" t="str">
        <f t="shared" si="465"/>
        <v/>
      </c>
      <c r="AN54" s="52" t="str">
        <f t="shared" si="465"/>
        <v/>
      </c>
      <c r="AO54" s="52" t="str">
        <f t="shared" si="465"/>
        <v/>
      </c>
      <c r="AP54" s="52" t="str">
        <f t="shared" si="465"/>
        <v/>
      </c>
      <c r="AQ54" s="52" t="str">
        <f t="shared" si="465"/>
        <v/>
      </c>
      <c r="AR54" s="52" t="str">
        <f t="shared" si="465"/>
        <v/>
      </c>
      <c r="AS54" s="52" t="str">
        <f t="shared" si="465"/>
        <v/>
      </c>
      <c r="AT54" s="52" t="str">
        <f t="shared" si="15"/>
        <v/>
      </c>
      <c r="AU54" s="52" t="str">
        <f t="shared" ref="AU54:DF54" si="466">IF(ISNONTEXT($Y54),AT54+$Y54,"")</f>
        <v/>
      </c>
      <c r="AV54" s="52" t="str">
        <f t="shared" si="466"/>
        <v/>
      </c>
      <c r="AW54" s="52" t="str">
        <f t="shared" si="466"/>
        <v/>
      </c>
      <c r="AX54" s="52" t="str">
        <f t="shared" si="466"/>
        <v/>
      </c>
      <c r="AY54" s="52" t="str">
        <f t="shared" si="466"/>
        <v/>
      </c>
      <c r="AZ54" s="52" t="str">
        <f t="shared" si="466"/>
        <v/>
      </c>
      <c r="BA54" s="52" t="str">
        <f t="shared" si="466"/>
        <v/>
      </c>
      <c r="BB54" s="52" t="str">
        <f t="shared" si="466"/>
        <v/>
      </c>
      <c r="BC54" s="52" t="str">
        <f t="shared" si="466"/>
        <v/>
      </c>
      <c r="BD54" s="52" t="str">
        <f t="shared" si="466"/>
        <v/>
      </c>
      <c r="BE54" s="52" t="str">
        <f t="shared" si="466"/>
        <v/>
      </c>
      <c r="BF54" s="52" t="str">
        <f t="shared" si="466"/>
        <v/>
      </c>
      <c r="BG54" s="52" t="str">
        <f t="shared" si="466"/>
        <v/>
      </c>
      <c r="BH54" s="52" t="str">
        <f t="shared" si="466"/>
        <v/>
      </c>
      <c r="BI54" s="52" t="str">
        <f t="shared" si="466"/>
        <v/>
      </c>
      <c r="BJ54" s="52" t="str">
        <f t="shared" si="466"/>
        <v/>
      </c>
      <c r="BK54" s="52" t="str">
        <f t="shared" si="466"/>
        <v/>
      </c>
      <c r="BL54" s="52" t="str">
        <f t="shared" si="466"/>
        <v/>
      </c>
      <c r="BM54" s="52" t="str">
        <f t="shared" si="466"/>
        <v/>
      </c>
      <c r="BN54" s="52" t="str">
        <f t="shared" si="466"/>
        <v/>
      </c>
      <c r="BO54" s="52" t="str">
        <f t="shared" si="466"/>
        <v/>
      </c>
      <c r="BP54" s="52" t="str">
        <f t="shared" si="466"/>
        <v/>
      </c>
      <c r="BQ54" s="52" t="str">
        <f t="shared" si="466"/>
        <v/>
      </c>
      <c r="BR54" s="52" t="str">
        <f t="shared" si="466"/>
        <v/>
      </c>
      <c r="BS54" s="52" t="str">
        <f t="shared" si="466"/>
        <v/>
      </c>
      <c r="BT54" s="52" t="str">
        <f t="shared" si="466"/>
        <v/>
      </c>
      <c r="BU54" s="52" t="str">
        <f t="shared" si="466"/>
        <v/>
      </c>
      <c r="BV54" s="52" t="str">
        <f t="shared" si="466"/>
        <v/>
      </c>
      <c r="BW54" s="52" t="str">
        <f t="shared" si="466"/>
        <v/>
      </c>
      <c r="BX54" s="52" t="str">
        <f t="shared" si="466"/>
        <v/>
      </c>
      <c r="BY54" s="52" t="str">
        <f t="shared" si="466"/>
        <v/>
      </c>
      <c r="BZ54" s="52" t="str">
        <f t="shared" si="466"/>
        <v/>
      </c>
      <c r="CA54" s="52" t="str">
        <f t="shared" si="466"/>
        <v/>
      </c>
      <c r="CB54" s="52" t="str">
        <f t="shared" si="466"/>
        <v/>
      </c>
      <c r="CC54" s="52" t="str">
        <f t="shared" si="466"/>
        <v/>
      </c>
      <c r="CD54" s="52" t="str">
        <f t="shared" si="466"/>
        <v/>
      </c>
      <c r="CE54" s="52" t="str">
        <f t="shared" si="466"/>
        <v/>
      </c>
      <c r="CF54" s="52" t="str">
        <f t="shared" si="466"/>
        <v/>
      </c>
      <c r="CG54" s="52" t="str">
        <f t="shared" si="466"/>
        <v/>
      </c>
      <c r="CH54" s="52" t="str">
        <f t="shared" si="466"/>
        <v/>
      </c>
      <c r="CI54" s="52" t="str">
        <f t="shared" si="466"/>
        <v/>
      </c>
      <c r="CJ54" s="52" t="str">
        <f t="shared" si="466"/>
        <v/>
      </c>
      <c r="CK54" s="52" t="str">
        <f t="shared" si="466"/>
        <v/>
      </c>
      <c r="CL54" s="52" t="str">
        <f t="shared" si="466"/>
        <v/>
      </c>
      <c r="CM54" s="52" t="str">
        <f t="shared" si="466"/>
        <v/>
      </c>
      <c r="CN54" s="52" t="str">
        <f t="shared" si="466"/>
        <v/>
      </c>
      <c r="CO54" s="52" t="str">
        <f t="shared" si="466"/>
        <v/>
      </c>
      <c r="CP54" s="52" t="str">
        <f t="shared" si="466"/>
        <v/>
      </c>
      <c r="CQ54" s="52" t="str">
        <f t="shared" si="466"/>
        <v/>
      </c>
      <c r="CR54" s="52" t="str">
        <f t="shared" si="466"/>
        <v/>
      </c>
      <c r="CS54" s="52" t="str">
        <f t="shared" si="466"/>
        <v/>
      </c>
      <c r="CT54" s="52" t="str">
        <f t="shared" si="466"/>
        <v/>
      </c>
      <c r="CU54" s="52" t="str">
        <f t="shared" si="466"/>
        <v/>
      </c>
      <c r="CV54" s="52" t="str">
        <f t="shared" si="466"/>
        <v/>
      </c>
      <c r="CW54" s="52" t="str">
        <f t="shared" si="466"/>
        <v/>
      </c>
      <c r="CX54" s="52" t="str">
        <f t="shared" si="466"/>
        <v/>
      </c>
      <c r="CY54" s="52" t="str">
        <f t="shared" si="466"/>
        <v/>
      </c>
      <c r="CZ54" s="52" t="str">
        <f t="shared" si="466"/>
        <v/>
      </c>
      <c r="DA54" s="52" t="str">
        <f t="shared" si="466"/>
        <v/>
      </c>
      <c r="DB54" s="52" t="str">
        <f t="shared" si="466"/>
        <v/>
      </c>
      <c r="DC54" s="52" t="str">
        <f t="shared" si="466"/>
        <v/>
      </c>
      <c r="DD54" s="52" t="str">
        <f t="shared" si="466"/>
        <v/>
      </c>
      <c r="DE54" s="52" t="str">
        <f t="shared" si="466"/>
        <v/>
      </c>
      <c r="DF54" s="52" t="str">
        <f t="shared" si="466"/>
        <v/>
      </c>
      <c r="DG54" s="52" t="str">
        <f t="shared" ref="DG54:DV54" si="467">IF(ISNONTEXT($Y54),DF54+$Y54,"")</f>
        <v/>
      </c>
      <c r="DH54" s="52" t="str">
        <f t="shared" si="467"/>
        <v/>
      </c>
      <c r="DI54" s="52" t="str">
        <f t="shared" si="467"/>
        <v/>
      </c>
      <c r="DJ54" s="52" t="str">
        <f t="shared" si="467"/>
        <v/>
      </c>
      <c r="DK54" s="52" t="str">
        <f t="shared" si="467"/>
        <v/>
      </c>
      <c r="DL54" s="52" t="str">
        <f t="shared" si="467"/>
        <v/>
      </c>
      <c r="DM54" s="52" t="str">
        <f t="shared" si="467"/>
        <v/>
      </c>
      <c r="DN54" s="52" t="str">
        <f t="shared" si="467"/>
        <v/>
      </c>
      <c r="DO54" s="52" t="str">
        <f t="shared" si="467"/>
        <v/>
      </c>
      <c r="DP54" s="52" t="str">
        <f t="shared" si="467"/>
        <v/>
      </c>
      <c r="DQ54" s="52" t="str">
        <f t="shared" si="467"/>
        <v/>
      </c>
      <c r="DR54" s="52" t="str">
        <f t="shared" si="467"/>
        <v/>
      </c>
      <c r="DS54" s="52" t="str">
        <f t="shared" si="467"/>
        <v/>
      </c>
      <c r="DT54" s="52" t="str">
        <f t="shared" si="467"/>
        <v/>
      </c>
      <c r="DU54" s="52" t="str">
        <f t="shared" si="467"/>
        <v/>
      </c>
      <c r="DV54" s="52" t="str">
        <f t="shared" si="467"/>
        <v/>
      </c>
      <c r="DW54" s="179" t="e">
        <f t="shared" si="334"/>
        <v>#N/A</v>
      </c>
      <c r="DX54" s="179" t="e">
        <f t="shared" si="335"/>
        <v>#N/A</v>
      </c>
      <c r="DY54" s="179" t="e">
        <f t="shared" si="336"/>
        <v>#N/A</v>
      </c>
      <c r="DZ54" s="179" t="e">
        <f t="shared" si="337"/>
        <v>#N/A</v>
      </c>
      <c r="EA54" s="179" t="e">
        <f t="shared" si="338"/>
        <v>#N/A</v>
      </c>
      <c r="EB54" s="179" t="e">
        <f t="shared" si="339"/>
        <v>#N/A</v>
      </c>
      <c r="EC54" s="179" t="e">
        <f t="shared" si="340"/>
        <v>#N/A</v>
      </c>
      <c r="ED54" s="179" t="e">
        <f t="shared" si="341"/>
        <v>#N/A</v>
      </c>
      <c r="EE54" s="179" t="e">
        <f t="shared" si="342"/>
        <v>#N/A</v>
      </c>
      <c r="EF54" s="179" t="e">
        <f t="shared" si="343"/>
        <v>#N/A</v>
      </c>
      <c r="EG54" s="179" t="e">
        <f t="shared" si="344"/>
        <v>#N/A</v>
      </c>
      <c r="EH54" s="179" t="e">
        <f t="shared" si="345"/>
        <v>#N/A</v>
      </c>
      <c r="EI54" s="179" t="e">
        <f t="shared" si="346"/>
        <v>#N/A</v>
      </c>
      <c r="EJ54" s="179" t="e">
        <f t="shared" si="347"/>
        <v>#N/A</v>
      </c>
      <c r="EK54" s="179" t="e">
        <f t="shared" si="348"/>
        <v>#N/A</v>
      </c>
      <c r="EL54" s="179" t="e">
        <f t="shared" si="349"/>
        <v>#N/A</v>
      </c>
      <c r="EM54" s="179" t="e">
        <f t="shared" si="350"/>
        <v>#N/A</v>
      </c>
      <c r="EN54" s="179" t="e">
        <f t="shared" si="351"/>
        <v>#N/A</v>
      </c>
      <c r="EO54" s="179" t="e">
        <f t="shared" si="352"/>
        <v>#N/A</v>
      </c>
      <c r="EP54" s="179" t="e">
        <f t="shared" si="353"/>
        <v>#N/A</v>
      </c>
      <c r="EQ54" s="179" t="e">
        <f t="shared" si="354"/>
        <v>#N/A</v>
      </c>
      <c r="ER54" s="179" t="e">
        <f t="shared" si="355"/>
        <v>#N/A</v>
      </c>
      <c r="ES54" s="179" t="e">
        <f t="shared" si="356"/>
        <v>#N/A</v>
      </c>
      <c r="ET54" s="179" t="e">
        <f t="shared" si="357"/>
        <v>#N/A</v>
      </c>
      <c r="EU54" s="179" t="e">
        <f t="shared" si="358"/>
        <v>#N/A</v>
      </c>
      <c r="EV54" s="179" t="e">
        <f t="shared" si="359"/>
        <v>#N/A</v>
      </c>
      <c r="EW54" s="179" t="e">
        <f t="shared" si="360"/>
        <v>#N/A</v>
      </c>
      <c r="EX54" s="179" t="e">
        <f t="shared" si="361"/>
        <v>#N/A</v>
      </c>
      <c r="EY54" s="179" t="e">
        <f t="shared" si="362"/>
        <v>#N/A</v>
      </c>
      <c r="EZ54" s="179" t="e">
        <f t="shared" si="363"/>
        <v>#N/A</v>
      </c>
      <c r="FA54" s="179" t="e">
        <f t="shared" si="364"/>
        <v>#N/A</v>
      </c>
      <c r="FB54" s="179" t="e">
        <f t="shared" si="365"/>
        <v>#N/A</v>
      </c>
      <c r="FC54" s="179" t="e">
        <f t="shared" si="366"/>
        <v>#N/A</v>
      </c>
      <c r="FD54" s="179" t="e">
        <f t="shared" si="367"/>
        <v>#N/A</v>
      </c>
      <c r="FE54" s="179" t="e">
        <f t="shared" si="368"/>
        <v>#N/A</v>
      </c>
      <c r="FF54" s="179" t="e">
        <f t="shared" si="369"/>
        <v>#N/A</v>
      </c>
      <c r="FG54" s="179" t="e">
        <f t="shared" si="370"/>
        <v>#N/A</v>
      </c>
      <c r="FH54" s="179" t="e">
        <f t="shared" si="371"/>
        <v>#N/A</v>
      </c>
      <c r="FI54" s="179" t="e">
        <f t="shared" si="372"/>
        <v>#N/A</v>
      </c>
      <c r="FJ54" s="179" t="e">
        <f t="shared" si="373"/>
        <v>#N/A</v>
      </c>
      <c r="FK54" s="179" t="e">
        <f t="shared" si="374"/>
        <v>#N/A</v>
      </c>
      <c r="FL54" s="179" t="e">
        <f t="shared" si="375"/>
        <v>#N/A</v>
      </c>
      <c r="FM54" s="179" t="e">
        <f t="shared" si="376"/>
        <v>#N/A</v>
      </c>
      <c r="FN54" s="179" t="e">
        <f t="shared" si="377"/>
        <v>#N/A</v>
      </c>
      <c r="FO54" s="179" t="e">
        <f t="shared" si="378"/>
        <v>#N/A</v>
      </c>
      <c r="FP54" s="179" t="e">
        <f t="shared" si="379"/>
        <v>#N/A</v>
      </c>
      <c r="FQ54" s="179" t="e">
        <f t="shared" si="380"/>
        <v>#N/A</v>
      </c>
      <c r="FR54" s="179" t="e">
        <f t="shared" si="381"/>
        <v>#N/A</v>
      </c>
      <c r="FS54" s="179" t="e">
        <f t="shared" si="382"/>
        <v>#N/A</v>
      </c>
      <c r="FT54" s="179" t="e">
        <f t="shared" si="383"/>
        <v>#N/A</v>
      </c>
      <c r="FU54" s="179" t="e">
        <f t="shared" si="384"/>
        <v>#N/A</v>
      </c>
      <c r="FV54" s="179" t="e">
        <f t="shared" si="385"/>
        <v>#N/A</v>
      </c>
      <c r="FW54" s="179" t="e">
        <f t="shared" si="386"/>
        <v>#N/A</v>
      </c>
      <c r="FX54" s="179" t="e">
        <f t="shared" si="387"/>
        <v>#N/A</v>
      </c>
      <c r="FY54" s="179" t="e">
        <f t="shared" si="388"/>
        <v>#N/A</v>
      </c>
      <c r="FZ54" s="179" t="e">
        <f t="shared" si="389"/>
        <v>#N/A</v>
      </c>
      <c r="GA54" s="179" t="e">
        <f t="shared" si="390"/>
        <v>#N/A</v>
      </c>
      <c r="GB54" s="179" t="e">
        <f t="shared" si="391"/>
        <v>#N/A</v>
      </c>
      <c r="GC54" s="179" t="e">
        <f t="shared" si="392"/>
        <v>#N/A</v>
      </c>
      <c r="GD54" s="179" t="e">
        <f t="shared" si="393"/>
        <v>#N/A</v>
      </c>
      <c r="GE54" s="179" t="e">
        <f t="shared" si="394"/>
        <v>#N/A</v>
      </c>
      <c r="GF54" s="179" t="e">
        <f t="shared" si="395"/>
        <v>#N/A</v>
      </c>
      <c r="GG54" s="179" t="e">
        <f t="shared" si="396"/>
        <v>#N/A</v>
      </c>
      <c r="GH54" s="179" t="e">
        <f t="shared" si="397"/>
        <v>#N/A</v>
      </c>
      <c r="GI54" s="179" t="e">
        <f t="shared" si="398"/>
        <v>#N/A</v>
      </c>
      <c r="GJ54" s="179" t="e">
        <f t="shared" si="399"/>
        <v>#N/A</v>
      </c>
      <c r="GK54" s="179" t="e">
        <f t="shared" si="400"/>
        <v>#N/A</v>
      </c>
      <c r="GL54" s="179" t="e">
        <f t="shared" si="401"/>
        <v>#N/A</v>
      </c>
      <c r="GM54" s="179" t="e">
        <f t="shared" si="402"/>
        <v>#N/A</v>
      </c>
      <c r="GN54" s="179" t="e">
        <f t="shared" si="403"/>
        <v>#N/A</v>
      </c>
      <c r="GO54" s="179" t="e">
        <f t="shared" si="404"/>
        <v>#N/A</v>
      </c>
      <c r="GP54" s="179" t="e">
        <f t="shared" si="405"/>
        <v>#N/A</v>
      </c>
      <c r="GQ54" s="179" t="e">
        <f t="shared" si="406"/>
        <v>#N/A</v>
      </c>
      <c r="GR54" s="179" t="e">
        <f t="shared" si="407"/>
        <v>#N/A</v>
      </c>
      <c r="GS54" s="179" t="e">
        <f t="shared" si="408"/>
        <v>#N/A</v>
      </c>
      <c r="GT54" s="179" t="e">
        <f t="shared" si="409"/>
        <v>#N/A</v>
      </c>
      <c r="GU54" s="179" t="e">
        <f t="shared" si="410"/>
        <v>#N/A</v>
      </c>
      <c r="GV54" s="179" t="e">
        <f t="shared" si="411"/>
        <v>#N/A</v>
      </c>
      <c r="GW54" s="179" t="e">
        <f t="shared" si="412"/>
        <v>#N/A</v>
      </c>
      <c r="GX54" s="179" t="e">
        <f t="shared" si="413"/>
        <v>#N/A</v>
      </c>
      <c r="GY54" s="179" t="e">
        <f t="shared" si="414"/>
        <v>#N/A</v>
      </c>
      <c r="GZ54" s="179" t="e">
        <f t="shared" si="415"/>
        <v>#N/A</v>
      </c>
      <c r="HA54" s="179" t="e">
        <f t="shared" si="416"/>
        <v>#N/A</v>
      </c>
      <c r="HB54" s="179" t="e">
        <f t="shared" si="417"/>
        <v>#N/A</v>
      </c>
      <c r="HC54" s="179" t="e">
        <f t="shared" si="418"/>
        <v>#N/A</v>
      </c>
      <c r="HD54" s="179" t="e">
        <f t="shared" si="419"/>
        <v>#N/A</v>
      </c>
      <c r="HE54" s="179" t="e">
        <f t="shared" si="420"/>
        <v>#N/A</v>
      </c>
      <c r="HF54" s="179" t="e">
        <f t="shared" si="421"/>
        <v>#N/A</v>
      </c>
      <c r="HG54" s="179" t="e">
        <f t="shared" si="422"/>
        <v>#N/A</v>
      </c>
      <c r="HH54" s="179" t="e">
        <f t="shared" si="423"/>
        <v>#N/A</v>
      </c>
      <c r="HI54" s="179" t="e">
        <f t="shared" si="424"/>
        <v>#N/A</v>
      </c>
      <c r="HJ54" s="179" t="e">
        <f t="shared" si="425"/>
        <v>#N/A</v>
      </c>
      <c r="HK54" s="179" t="e">
        <f t="shared" si="426"/>
        <v>#N/A</v>
      </c>
      <c r="HL54" s="179" t="e">
        <f t="shared" si="427"/>
        <v>#N/A</v>
      </c>
      <c r="HM54" s="179" t="e">
        <f t="shared" si="428"/>
        <v>#N/A</v>
      </c>
      <c r="HN54" s="179" t="e">
        <f t="shared" si="429"/>
        <v>#N/A</v>
      </c>
      <c r="HO54" s="179" t="e">
        <f t="shared" si="430"/>
        <v>#N/A</v>
      </c>
      <c r="HP54" s="179" t="e">
        <f t="shared" si="431"/>
        <v>#N/A</v>
      </c>
      <c r="HQ54" s="179" t="e">
        <f t="shared" si="432"/>
        <v>#N/A</v>
      </c>
      <c r="HR54" s="179" t="e">
        <f t="shared" si="433"/>
        <v>#N/A</v>
      </c>
      <c r="HS54" s="179" t="e">
        <f t="shared" si="434"/>
        <v>#N/A</v>
      </c>
    </row>
    <row r="55" spans="1:227" hidden="1" x14ac:dyDescent="0.25">
      <c r="A55" s="4">
        <v>52</v>
      </c>
      <c r="B55" s="118"/>
      <c r="C55" s="126"/>
      <c r="D55" s="131" t="str">
        <f t="shared" si="308"/>
        <v/>
      </c>
      <c r="E55" s="103"/>
      <c r="F55" s="131" t="str">
        <f t="shared" si="309"/>
        <v/>
      </c>
      <c r="G55" s="126"/>
      <c r="H55" s="119"/>
      <c r="I55" s="38" t="str">
        <f t="shared" si="0"/>
        <v/>
      </c>
      <c r="J55" s="38" t="str">
        <f t="shared" si="1"/>
        <v/>
      </c>
      <c r="K55" s="81" t="str">
        <f t="shared" si="12"/>
        <v/>
      </c>
      <c r="L55" s="24"/>
      <c r="M55" s="61"/>
      <c r="N55" s="82" t="str">
        <f>IF(AND(D55&gt;0,E55&gt;0,F55&gt;0,NOT(ISBLANK(L55))),(F55-D55)*VLOOKUP(L55,VLookups!$A$2:$B$8,2,FALSE),"")</f>
        <v/>
      </c>
      <c r="O55" s="83" t="str">
        <f t="shared" si="2"/>
        <v/>
      </c>
      <c r="P55" s="103"/>
      <c r="Q55" s="34" t="str">
        <f>IF(AND(P55&gt;0,E55&gt;0,N55&gt;0,NOT(ISBLANK(L55))),ABS(VLOOKUP($P$1,VLookups!$A$38:$B$39,2,FALSE)-_xlfn.NORM.DIST(P55,K55,N55,TRUE)),"")</f>
        <v/>
      </c>
      <c r="R55" s="102" t="str">
        <f>IF(AND($D55&gt;0,$E55&gt;0,$F55&gt;0,NOT(ISBLANK($L55))),_xlfn.NORM.INV(ABS(VLOOKUP($P$1,VLookups!$A$38:$B$39,2,FALSE)-R$3),$K55,$N55),"")</f>
        <v/>
      </c>
      <c r="S55" s="101" t="str">
        <f>IF(AND($D55&gt;0,$E55&gt;0,$F55&gt;0,NOT(ISBLANK($L55))),_xlfn.NORM.INV(ABS(VLOOKUP($P$1,VLookups!$A$38:$B$39,2,FALSE)-S$3),$K55,$N55),"")</f>
        <v/>
      </c>
      <c r="T55" s="102" t="str">
        <f>IF(AND($D55&gt;0,$E55&gt;0,$F55&gt;0,NOT(ISBLANK($L55))),_xlfn.NORM.INV(ABS(VLOOKUP($P$1,VLookups!$A$38:$B$39,2,FALSE)-T$3),$K55,$N55),"")</f>
        <v/>
      </c>
      <c r="U55" s="101" t="str">
        <f>IF(AND($D55&gt;0,$E55&gt;0,$F55&gt;0,NOT(ISBLANK($L55))),_xlfn.NORM.INV(ABS(VLOOKUP($P$1,VLookups!$A$38:$B$39,2,FALSE)-U$3),$K55,$N55),"")</f>
        <v/>
      </c>
      <c r="V55" s="102" t="str">
        <f>IF(AND($D55&gt;0,$E55&gt;0,$F55&gt;0,NOT(ISBLANK($L55))),_xlfn.NORM.INV(ABS(VLOOKUP($P$1,VLookups!$A$38:$B$39,2,FALSE)-V$3),$K55,$N55),"")</f>
        <v/>
      </c>
      <c r="W55" s="101" t="str">
        <f>IF(AND($D55&gt;0,$E55&gt;0,$F55&gt;0,NOT(ISBLANK($L55))),_xlfn.NORM.INV(ABS(VLOOKUP($P$1,VLookups!$A$38:$B$39,2,FALSE)-W$3),$K55,$N55),"")</f>
        <v/>
      </c>
      <c r="X55" s="5"/>
      <c r="Y55" s="178" t="str">
        <f t="shared" si="13"/>
        <v/>
      </c>
      <c r="Z55" s="52" t="str">
        <f t="shared" ref="Z55:AS55" si="468">IF(ISNONTEXT($Y55),AA55-$Y55,"")</f>
        <v/>
      </c>
      <c r="AA55" s="52" t="str">
        <f t="shared" si="468"/>
        <v/>
      </c>
      <c r="AB55" s="52" t="str">
        <f t="shared" si="468"/>
        <v/>
      </c>
      <c r="AC55" s="52" t="str">
        <f t="shared" si="468"/>
        <v/>
      </c>
      <c r="AD55" s="52" t="str">
        <f t="shared" si="468"/>
        <v/>
      </c>
      <c r="AE55" s="52" t="str">
        <f t="shared" si="468"/>
        <v/>
      </c>
      <c r="AF55" s="52" t="str">
        <f t="shared" si="468"/>
        <v/>
      </c>
      <c r="AG55" s="52" t="str">
        <f t="shared" si="468"/>
        <v/>
      </c>
      <c r="AH55" s="52" t="str">
        <f t="shared" si="468"/>
        <v/>
      </c>
      <c r="AI55" s="52" t="str">
        <f t="shared" si="468"/>
        <v/>
      </c>
      <c r="AJ55" s="52" t="str">
        <f t="shared" si="468"/>
        <v/>
      </c>
      <c r="AK55" s="52" t="str">
        <f t="shared" si="468"/>
        <v/>
      </c>
      <c r="AL55" s="52" t="str">
        <f t="shared" si="468"/>
        <v/>
      </c>
      <c r="AM55" s="52" t="str">
        <f t="shared" si="468"/>
        <v/>
      </c>
      <c r="AN55" s="52" t="str">
        <f t="shared" si="468"/>
        <v/>
      </c>
      <c r="AO55" s="52" t="str">
        <f t="shared" si="468"/>
        <v/>
      </c>
      <c r="AP55" s="52" t="str">
        <f t="shared" si="468"/>
        <v/>
      </c>
      <c r="AQ55" s="52" t="str">
        <f t="shared" si="468"/>
        <v/>
      </c>
      <c r="AR55" s="52" t="str">
        <f t="shared" si="468"/>
        <v/>
      </c>
      <c r="AS55" s="52" t="str">
        <f t="shared" si="468"/>
        <v/>
      </c>
      <c r="AT55" s="52" t="str">
        <f t="shared" si="15"/>
        <v/>
      </c>
      <c r="AU55" s="52" t="str">
        <f t="shared" ref="AU55:DF55" si="469">IF(ISNONTEXT($Y55),AT55+$Y55,"")</f>
        <v/>
      </c>
      <c r="AV55" s="52" t="str">
        <f t="shared" si="469"/>
        <v/>
      </c>
      <c r="AW55" s="52" t="str">
        <f t="shared" si="469"/>
        <v/>
      </c>
      <c r="AX55" s="52" t="str">
        <f t="shared" si="469"/>
        <v/>
      </c>
      <c r="AY55" s="52" t="str">
        <f t="shared" si="469"/>
        <v/>
      </c>
      <c r="AZ55" s="52" t="str">
        <f t="shared" si="469"/>
        <v/>
      </c>
      <c r="BA55" s="52" t="str">
        <f t="shared" si="469"/>
        <v/>
      </c>
      <c r="BB55" s="52" t="str">
        <f t="shared" si="469"/>
        <v/>
      </c>
      <c r="BC55" s="52" t="str">
        <f t="shared" si="469"/>
        <v/>
      </c>
      <c r="BD55" s="52" t="str">
        <f t="shared" si="469"/>
        <v/>
      </c>
      <c r="BE55" s="52" t="str">
        <f t="shared" si="469"/>
        <v/>
      </c>
      <c r="BF55" s="52" t="str">
        <f t="shared" si="469"/>
        <v/>
      </c>
      <c r="BG55" s="52" t="str">
        <f t="shared" si="469"/>
        <v/>
      </c>
      <c r="BH55" s="52" t="str">
        <f t="shared" si="469"/>
        <v/>
      </c>
      <c r="BI55" s="52" t="str">
        <f t="shared" si="469"/>
        <v/>
      </c>
      <c r="BJ55" s="52" t="str">
        <f t="shared" si="469"/>
        <v/>
      </c>
      <c r="BK55" s="52" t="str">
        <f t="shared" si="469"/>
        <v/>
      </c>
      <c r="BL55" s="52" t="str">
        <f t="shared" si="469"/>
        <v/>
      </c>
      <c r="BM55" s="52" t="str">
        <f t="shared" si="469"/>
        <v/>
      </c>
      <c r="BN55" s="52" t="str">
        <f t="shared" si="469"/>
        <v/>
      </c>
      <c r="BO55" s="52" t="str">
        <f t="shared" si="469"/>
        <v/>
      </c>
      <c r="BP55" s="52" t="str">
        <f t="shared" si="469"/>
        <v/>
      </c>
      <c r="BQ55" s="52" t="str">
        <f t="shared" si="469"/>
        <v/>
      </c>
      <c r="BR55" s="52" t="str">
        <f t="shared" si="469"/>
        <v/>
      </c>
      <c r="BS55" s="52" t="str">
        <f t="shared" si="469"/>
        <v/>
      </c>
      <c r="BT55" s="52" t="str">
        <f t="shared" si="469"/>
        <v/>
      </c>
      <c r="BU55" s="52" t="str">
        <f t="shared" si="469"/>
        <v/>
      </c>
      <c r="BV55" s="52" t="str">
        <f t="shared" si="469"/>
        <v/>
      </c>
      <c r="BW55" s="52" t="str">
        <f t="shared" si="469"/>
        <v/>
      </c>
      <c r="BX55" s="52" t="str">
        <f t="shared" si="469"/>
        <v/>
      </c>
      <c r="BY55" s="52" t="str">
        <f t="shared" si="469"/>
        <v/>
      </c>
      <c r="BZ55" s="52" t="str">
        <f t="shared" si="469"/>
        <v/>
      </c>
      <c r="CA55" s="52" t="str">
        <f t="shared" si="469"/>
        <v/>
      </c>
      <c r="CB55" s="52" t="str">
        <f t="shared" si="469"/>
        <v/>
      </c>
      <c r="CC55" s="52" t="str">
        <f t="shared" si="469"/>
        <v/>
      </c>
      <c r="CD55" s="52" t="str">
        <f t="shared" si="469"/>
        <v/>
      </c>
      <c r="CE55" s="52" t="str">
        <f t="shared" si="469"/>
        <v/>
      </c>
      <c r="CF55" s="52" t="str">
        <f t="shared" si="469"/>
        <v/>
      </c>
      <c r="CG55" s="52" t="str">
        <f t="shared" si="469"/>
        <v/>
      </c>
      <c r="CH55" s="52" t="str">
        <f t="shared" si="469"/>
        <v/>
      </c>
      <c r="CI55" s="52" t="str">
        <f t="shared" si="469"/>
        <v/>
      </c>
      <c r="CJ55" s="52" t="str">
        <f t="shared" si="469"/>
        <v/>
      </c>
      <c r="CK55" s="52" t="str">
        <f t="shared" si="469"/>
        <v/>
      </c>
      <c r="CL55" s="52" t="str">
        <f t="shared" si="469"/>
        <v/>
      </c>
      <c r="CM55" s="52" t="str">
        <f t="shared" si="469"/>
        <v/>
      </c>
      <c r="CN55" s="52" t="str">
        <f t="shared" si="469"/>
        <v/>
      </c>
      <c r="CO55" s="52" t="str">
        <f t="shared" si="469"/>
        <v/>
      </c>
      <c r="CP55" s="52" t="str">
        <f t="shared" si="469"/>
        <v/>
      </c>
      <c r="CQ55" s="52" t="str">
        <f t="shared" si="469"/>
        <v/>
      </c>
      <c r="CR55" s="52" t="str">
        <f t="shared" si="469"/>
        <v/>
      </c>
      <c r="CS55" s="52" t="str">
        <f t="shared" si="469"/>
        <v/>
      </c>
      <c r="CT55" s="52" t="str">
        <f t="shared" si="469"/>
        <v/>
      </c>
      <c r="CU55" s="52" t="str">
        <f t="shared" si="469"/>
        <v/>
      </c>
      <c r="CV55" s="52" t="str">
        <f t="shared" si="469"/>
        <v/>
      </c>
      <c r="CW55" s="52" t="str">
        <f t="shared" si="469"/>
        <v/>
      </c>
      <c r="CX55" s="52" t="str">
        <f t="shared" si="469"/>
        <v/>
      </c>
      <c r="CY55" s="52" t="str">
        <f t="shared" si="469"/>
        <v/>
      </c>
      <c r="CZ55" s="52" t="str">
        <f t="shared" si="469"/>
        <v/>
      </c>
      <c r="DA55" s="52" t="str">
        <f t="shared" si="469"/>
        <v/>
      </c>
      <c r="DB55" s="52" t="str">
        <f t="shared" si="469"/>
        <v/>
      </c>
      <c r="DC55" s="52" t="str">
        <f t="shared" si="469"/>
        <v/>
      </c>
      <c r="DD55" s="52" t="str">
        <f t="shared" si="469"/>
        <v/>
      </c>
      <c r="DE55" s="52" t="str">
        <f t="shared" si="469"/>
        <v/>
      </c>
      <c r="DF55" s="52" t="str">
        <f t="shared" si="469"/>
        <v/>
      </c>
      <c r="DG55" s="52" t="str">
        <f t="shared" ref="DG55:DV55" si="470">IF(ISNONTEXT($Y55),DF55+$Y55,"")</f>
        <v/>
      </c>
      <c r="DH55" s="52" t="str">
        <f t="shared" si="470"/>
        <v/>
      </c>
      <c r="DI55" s="52" t="str">
        <f t="shared" si="470"/>
        <v/>
      </c>
      <c r="DJ55" s="52" t="str">
        <f t="shared" si="470"/>
        <v/>
      </c>
      <c r="DK55" s="52" t="str">
        <f t="shared" si="470"/>
        <v/>
      </c>
      <c r="DL55" s="52" t="str">
        <f t="shared" si="470"/>
        <v/>
      </c>
      <c r="DM55" s="52" t="str">
        <f t="shared" si="470"/>
        <v/>
      </c>
      <c r="DN55" s="52" t="str">
        <f t="shared" si="470"/>
        <v/>
      </c>
      <c r="DO55" s="52" t="str">
        <f t="shared" si="470"/>
        <v/>
      </c>
      <c r="DP55" s="52" t="str">
        <f t="shared" si="470"/>
        <v/>
      </c>
      <c r="DQ55" s="52" t="str">
        <f t="shared" si="470"/>
        <v/>
      </c>
      <c r="DR55" s="52" t="str">
        <f t="shared" si="470"/>
        <v/>
      </c>
      <c r="DS55" s="52" t="str">
        <f t="shared" si="470"/>
        <v/>
      </c>
      <c r="DT55" s="52" t="str">
        <f t="shared" si="470"/>
        <v/>
      </c>
      <c r="DU55" s="52" t="str">
        <f t="shared" si="470"/>
        <v/>
      </c>
      <c r="DV55" s="52" t="str">
        <f t="shared" si="470"/>
        <v/>
      </c>
      <c r="DW55" s="179" t="e">
        <f t="shared" si="334"/>
        <v>#N/A</v>
      </c>
      <c r="DX55" s="179" t="e">
        <f t="shared" si="335"/>
        <v>#N/A</v>
      </c>
      <c r="DY55" s="179" t="e">
        <f t="shared" si="336"/>
        <v>#N/A</v>
      </c>
      <c r="DZ55" s="179" t="e">
        <f t="shared" si="337"/>
        <v>#N/A</v>
      </c>
      <c r="EA55" s="179" t="e">
        <f t="shared" si="338"/>
        <v>#N/A</v>
      </c>
      <c r="EB55" s="179" t="e">
        <f t="shared" si="339"/>
        <v>#N/A</v>
      </c>
      <c r="EC55" s="179" t="e">
        <f t="shared" si="340"/>
        <v>#N/A</v>
      </c>
      <c r="ED55" s="179" t="e">
        <f t="shared" si="341"/>
        <v>#N/A</v>
      </c>
      <c r="EE55" s="179" t="e">
        <f t="shared" si="342"/>
        <v>#N/A</v>
      </c>
      <c r="EF55" s="179" t="e">
        <f t="shared" si="343"/>
        <v>#N/A</v>
      </c>
      <c r="EG55" s="179" t="e">
        <f t="shared" si="344"/>
        <v>#N/A</v>
      </c>
      <c r="EH55" s="179" t="e">
        <f t="shared" si="345"/>
        <v>#N/A</v>
      </c>
      <c r="EI55" s="179" t="e">
        <f t="shared" si="346"/>
        <v>#N/A</v>
      </c>
      <c r="EJ55" s="179" t="e">
        <f t="shared" si="347"/>
        <v>#N/A</v>
      </c>
      <c r="EK55" s="179" t="e">
        <f t="shared" si="348"/>
        <v>#N/A</v>
      </c>
      <c r="EL55" s="179" t="e">
        <f t="shared" si="349"/>
        <v>#N/A</v>
      </c>
      <c r="EM55" s="179" t="e">
        <f t="shared" si="350"/>
        <v>#N/A</v>
      </c>
      <c r="EN55" s="179" t="e">
        <f t="shared" si="351"/>
        <v>#N/A</v>
      </c>
      <c r="EO55" s="179" t="e">
        <f t="shared" si="352"/>
        <v>#N/A</v>
      </c>
      <c r="EP55" s="179" t="e">
        <f t="shared" si="353"/>
        <v>#N/A</v>
      </c>
      <c r="EQ55" s="179" t="e">
        <f t="shared" si="354"/>
        <v>#N/A</v>
      </c>
      <c r="ER55" s="179" t="e">
        <f t="shared" si="355"/>
        <v>#N/A</v>
      </c>
      <c r="ES55" s="179" t="e">
        <f t="shared" si="356"/>
        <v>#N/A</v>
      </c>
      <c r="ET55" s="179" t="e">
        <f t="shared" si="357"/>
        <v>#N/A</v>
      </c>
      <c r="EU55" s="179" t="e">
        <f t="shared" si="358"/>
        <v>#N/A</v>
      </c>
      <c r="EV55" s="179" t="e">
        <f t="shared" si="359"/>
        <v>#N/A</v>
      </c>
      <c r="EW55" s="179" t="e">
        <f t="shared" si="360"/>
        <v>#N/A</v>
      </c>
      <c r="EX55" s="179" t="e">
        <f t="shared" si="361"/>
        <v>#N/A</v>
      </c>
      <c r="EY55" s="179" t="e">
        <f t="shared" si="362"/>
        <v>#N/A</v>
      </c>
      <c r="EZ55" s="179" t="e">
        <f t="shared" si="363"/>
        <v>#N/A</v>
      </c>
      <c r="FA55" s="179" t="e">
        <f t="shared" si="364"/>
        <v>#N/A</v>
      </c>
      <c r="FB55" s="179" t="e">
        <f t="shared" si="365"/>
        <v>#N/A</v>
      </c>
      <c r="FC55" s="179" t="e">
        <f t="shared" si="366"/>
        <v>#N/A</v>
      </c>
      <c r="FD55" s="179" t="e">
        <f t="shared" si="367"/>
        <v>#N/A</v>
      </c>
      <c r="FE55" s="179" t="e">
        <f t="shared" si="368"/>
        <v>#N/A</v>
      </c>
      <c r="FF55" s="179" t="e">
        <f t="shared" si="369"/>
        <v>#N/A</v>
      </c>
      <c r="FG55" s="179" t="e">
        <f t="shared" si="370"/>
        <v>#N/A</v>
      </c>
      <c r="FH55" s="179" t="e">
        <f t="shared" si="371"/>
        <v>#N/A</v>
      </c>
      <c r="FI55" s="179" t="e">
        <f t="shared" si="372"/>
        <v>#N/A</v>
      </c>
      <c r="FJ55" s="179" t="e">
        <f t="shared" si="373"/>
        <v>#N/A</v>
      </c>
      <c r="FK55" s="179" t="e">
        <f t="shared" si="374"/>
        <v>#N/A</v>
      </c>
      <c r="FL55" s="179" t="e">
        <f t="shared" si="375"/>
        <v>#N/A</v>
      </c>
      <c r="FM55" s="179" t="e">
        <f t="shared" si="376"/>
        <v>#N/A</v>
      </c>
      <c r="FN55" s="179" t="e">
        <f t="shared" si="377"/>
        <v>#N/A</v>
      </c>
      <c r="FO55" s="179" t="e">
        <f t="shared" si="378"/>
        <v>#N/A</v>
      </c>
      <c r="FP55" s="179" t="e">
        <f t="shared" si="379"/>
        <v>#N/A</v>
      </c>
      <c r="FQ55" s="179" t="e">
        <f t="shared" si="380"/>
        <v>#N/A</v>
      </c>
      <c r="FR55" s="179" t="e">
        <f t="shared" si="381"/>
        <v>#N/A</v>
      </c>
      <c r="FS55" s="179" t="e">
        <f t="shared" si="382"/>
        <v>#N/A</v>
      </c>
      <c r="FT55" s="179" t="e">
        <f t="shared" si="383"/>
        <v>#N/A</v>
      </c>
      <c r="FU55" s="179" t="e">
        <f t="shared" si="384"/>
        <v>#N/A</v>
      </c>
      <c r="FV55" s="179" t="e">
        <f t="shared" si="385"/>
        <v>#N/A</v>
      </c>
      <c r="FW55" s="179" t="e">
        <f t="shared" si="386"/>
        <v>#N/A</v>
      </c>
      <c r="FX55" s="179" t="e">
        <f t="shared" si="387"/>
        <v>#N/A</v>
      </c>
      <c r="FY55" s="179" t="e">
        <f t="shared" si="388"/>
        <v>#N/A</v>
      </c>
      <c r="FZ55" s="179" t="e">
        <f t="shared" si="389"/>
        <v>#N/A</v>
      </c>
      <c r="GA55" s="179" t="e">
        <f t="shared" si="390"/>
        <v>#N/A</v>
      </c>
      <c r="GB55" s="179" t="e">
        <f t="shared" si="391"/>
        <v>#N/A</v>
      </c>
      <c r="GC55" s="179" t="e">
        <f t="shared" si="392"/>
        <v>#N/A</v>
      </c>
      <c r="GD55" s="179" t="e">
        <f t="shared" si="393"/>
        <v>#N/A</v>
      </c>
      <c r="GE55" s="179" t="e">
        <f t="shared" si="394"/>
        <v>#N/A</v>
      </c>
      <c r="GF55" s="179" t="e">
        <f t="shared" si="395"/>
        <v>#N/A</v>
      </c>
      <c r="GG55" s="179" t="e">
        <f t="shared" si="396"/>
        <v>#N/A</v>
      </c>
      <c r="GH55" s="179" t="e">
        <f t="shared" si="397"/>
        <v>#N/A</v>
      </c>
      <c r="GI55" s="179" t="e">
        <f t="shared" si="398"/>
        <v>#N/A</v>
      </c>
      <c r="GJ55" s="179" t="e">
        <f t="shared" si="399"/>
        <v>#N/A</v>
      </c>
      <c r="GK55" s="179" t="e">
        <f t="shared" si="400"/>
        <v>#N/A</v>
      </c>
      <c r="GL55" s="179" t="e">
        <f t="shared" si="401"/>
        <v>#N/A</v>
      </c>
      <c r="GM55" s="179" t="e">
        <f t="shared" si="402"/>
        <v>#N/A</v>
      </c>
      <c r="GN55" s="179" t="e">
        <f t="shared" si="403"/>
        <v>#N/A</v>
      </c>
      <c r="GO55" s="179" t="e">
        <f t="shared" si="404"/>
        <v>#N/A</v>
      </c>
      <c r="GP55" s="179" t="e">
        <f t="shared" si="405"/>
        <v>#N/A</v>
      </c>
      <c r="GQ55" s="179" t="e">
        <f t="shared" si="406"/>
        <v>#N/A</v>
      </c>
      <c r="GR55" s="179" t="e">
        <f t="shared" si="407"/>
        <v>#N/A</v>
      </c>
      <c r="GS55" s="179" t="e">
        <f t="shared" si="408"/>
        <v>#N/A</v>
      </c>
      <c r="GT55" s="179" t="e">
        <f t="shared" si="409"/>
        <v>#N/A</v>
      </c>
      <c r="GU55" s="179" t="e">
        <f t="shared" si="410"/>
        <v>#N/A</v>
      </c>
      <c r="GV55" s="179" t="e">
        <f t="shared" si="411"/>
        <v>#N/A</v>
      </c>
      <c r="GW55" s="179" t="e">
        <f t="shared" si="412"/>
        <v>#N/A</v>
      </c>
      <c r="GX55" s="179" t="e">
        <f t="shared" si="413"/>
        <v>#N/A</v>
      </c>
      <c r="GY55" s="179" t="e">
        <f t="shared" si="414"/>
        <v>#N/A</v>
      </c>
      <c r="GZ55" s="179" t="e">
        <f t="shared" si="415"/>
        <v>#N/A</v>
      </c>
      <c r="HA55" s="179" t="e">
        <f t="shared" si="416"/>
        <v>#N/A</v>
      </c>
      <c r="HB55" s="179" t="e">
        <f t="shared" si="417"/>
        <v>#N/A</v>
      </c>
      <c r="HC55" s="179" t="e">
        <f t="shared" si="418"/>
        <v>#N/A</v>
      </c>
      <c r="HD55" s="179" t="e">
        <f t="shared" si="419"/>
        <v>#N/A</v>
      </c>
      <c r="HE55" s="179" t="e">
        <f t="shared" si="420"/>
        <v>#N/A</v>
      </c>
      <c r="HF55" s="179" t="e">
        <f t="shared" si="421"/>
        <v>#N/A</v>
      </c>
      <c r="HG55" s="179" t="e">
        <f t="shared" si="422"/>
        <v>#N/A</v>
      </c>
      <c r="HH55" s="179" t="e">
        <f t="shared" si="423"/>
        <v>#N/A</v>
      </c>
      <c r="HI55" s="179" t="e">
        <f t="shared" si="424"/>
        <v>#N/A</v>
      </c>
      <c r="HJ55" s="179" t="e">
        <f t="shared" si="425"/>
        <v>#N/A</v>
      </c>
      <c r="HK55" s="179" t="e">
        <f t="shared" si="426"/>
        <v>#N/A</v>
      </c>
      <c r="HL55" s="179" t="e">
        <f t="shared" si="427"/>
        <v>#N/A</v>
      </c>
      <c r="HM55" s="179" t="e">
        <f t="shared" si="428"/>
        <v>#N/A</v>
      </c>
      <c r="HN55" s="179" t="e">
        <f t="shared" si="429"/>
        <v>#N/A</v>
      </c>
      <c r="HO55" s="179" t="e">
        <f t="shared" si="430"/>
        <v>#N/A</v>
      </c>
      <c r="HP55" s="179" t="e">
        <f t="shared" si="431"/>
        <v>#N/A</v>
      </c>
      <c r="HQ55" s="179" t="e">
        <f t="shared" si="432"/>
        <v>#N/A</v>
      </c>
      <c r="HR55" s="179" t="e">
        <f t="shared" si="433"/>
        <v>#N/A</v>
      </c>
      <c r="HS55" s="179" t="e">
        <f t="shared" si="434"/>
        <v>#N/A</v>
      </c>
    </row>
    <row r="56" spans="1:227" hidden="1" x14ac:dyDescent="0.25">
      <c r="A56" s="4">
        <v>53</v>
      </c>
      <c r="B56" s="118"/>
      <c r="C56" s="126"/>
      <c r="D56" s="131" t="str">
        <f t="shared" si="308"/>
        <v/>
      </c>
      <c r="E56" s="103"/>
      <c r="F56" s="131" t="str">
        <f t="shared" si="309"/>
        <v/>
      </c>
      <c r="G56" s="126"/>
      <c r="H56" s="119"/>
      <c r="I56" s="38" t="str">
        <f t="shared" si="0"/>
        <v/>
      </c>
      <c r="J56" s="38" t="str">
        <f t="shared" si="1"/>
        <v/>
      </c>
      <c r="K56" s="81" t="str">
        <f t="shared" si="12"/>
        <v/>
      </c>
      <c r="L56" s="24"/>
      <c r="M56" s="61"/>
      <c r="N56" s="82" t="str">
        <f>IF(AND(D56&gt;0,E56&gt;0,F56&gt;0,NOT(ISBLANK(L56))),(F56-D56)*VLOOKUP(L56,VLookups!$A$2:$B$8,2,FALSE),"")</f>
        <v/>
      </c>
      <c r="O56" s="83" t="str">
        <f t="shared" si="2"/>
        <v/>
      </c>
      <c r="P56" s="103"/>
      <c r="Q56" s="34" t="str">
        <f>IF(AND(P56&gt;0,E56&gt;0,N56&gt;0,NOT(ISBLANK(L56))),ABS(VLOOKUP($P$1,VLookups!$A$38:$B$39,2,FALSE)-_xlfn.NORM.DIST(P56,K56,N56,TRUE)),"")</f>
        <v/>
      </c>
      <c r="R56" s="102" t="str">
        <f>IF(AND($D56&gt;0,$E56&gt;0,$F56&gt;0,NOT(ISBLANK($L56))),_xlfn.NORM.INV(ABS(VLOOKUP($P$1,VLookups!$A$38:$B$39,2,FALSE)-R$3),$K56,$N56),"")</f>
        <v/>
      </c>
      <c r="S56" s="101" t="str">
        <f>IF(AND($D56&gt;0,$E56&gt;0,$F56&gt;0,NOT(ISBLANK($L56))),_xlfn.NORM.INV(ABS(VLOOKUP($P$1,VLookups!$A$38:$B$39,2,FALSE)-S$3),$K56,$N56),"")</f>
        <v/>
      </c>
      <c r="T56" s="102" t="str">
        <f>IF(AND($D56&gt;0,$E56&gt;0,$F56&gt;0,NOT(ISBLANK($L56))),_xlfn.NORM.INV(ABS(VLOOKUP($P$1,VLookups!$A$38:$B$39,2,FALSE)-T$3),$K56,$N56),"")</f>
        <v/>
      </c>
      <c r="U56" s="101" t="str">
        <f>IF(AND($D56&gt;0,$E56&gt;0,$F56&gt;0,NOT(ISBLANK($L56))),_xlfn.NORM.INV(ABS(VLOOKUP($P$1,VLookups!$A$38:$B$39,2,FALSE)-U$3),$K56,$N56),"")</f>
        <v/>
      </c>
      <c r="V56" s="102" t="str">
        <f>IF(AND($D56&gt;0,$E56&gt;0,$F56&gt;0,NOT(ISBLANK($L56))),_xlfn.NORM.INV(ABS(VLOOKUP($P$1,VLookups!$A$38:$B$39,2,FALSE)-V$3),$K56,$N56),"")</f>
        <v/>
      </c>
      <c r="W56" s="101" t="str">
        <f>IF(AND($D56&gt;0,$E56&gt;0,$F56&gt;0,NOT(ISBLANK($L56))),_xlfn.NORM.INV(ABS(VLOOKUP($P$1,VLookups!$A$38:$B$39,2,FALSE)-W$3),$K56,$N56),"")</f>
        <v/>
      </c>
      <c r="X56" s="5"/>
      <c r="Y56" s="178" t="str">
        <f t="shared" si="13"/>
        <v/>
      </c>
      <c r="Z56" s="52" t="str">
        <f t="shared" ref="Z56:AS56" si="471">IF(ISNONTEXT($Y56),AA56-$Y56,"")</f>
        <v/>
      </c>
      <c r="AA56" s="52" t="str">
        <f t="shared" si="471"/>
        <v/>
      </c>
      <c r="AB56" s="52" t="str">
        <f t="shared" si="471"/>
        <v/>
      </c>
      <c r="AC56" s="52" t="str">
        <f t="shared" si="471"/>
        <v/>
      </c>
      <c r="AD56" s="52" t="str">
        <f t="shared" si="471"/>
        <v/>
      </c>
      <c r="AE56" s="52" t="str">
        <f t="shared" si="471"/>
        <v/>
      </c>
      <c r="AF56" s="52" t="str">
        <f t="shared" si="471"/>
        <v/>
      </c>
      <c r="AG56" s="52" t="str">
        <f t="shared" si="471"/>
        <v/>
      </c>
      <c r="AH56" s="52" t="str">
        <f t="shared" si="471"/>
        <v/>
      </c>
      <c r="AI56" s="52" t="str">
        <f t="shared" si="471"/>
        <v/>
      </c>
      <c r="AJ56" s="52" t="str">
        <f t="shared" si="471"/>
        <v/>
      </c>
      <c r="AK56" s="52" t="str">
        <f t="shared" si="471"/>
        <v/>
      </c>
      <c r="AL56" s="52" t="str">
        <f t="shared" si="471"/>
        <v/>
      </c>
      <c r="AM56" s="52" t="str">
        <f t="shared" si="471"/>
        <v/>
      </c>
      <c r="AN56" s="52" t="str">
        <f t="shared" si="471"/>
        <v/>
      </c>
      <c r="AO56" s="52" t="str">
        <f t="shared" si="471"/>
        <v/>
      </c>
      <c r="AP56" s="52" t="str">
        <f t="shared" si="471"/>
        <v/>
      </c>
      <c r="AQ56" s="52" t="str">
        <f t="shared" si="471"/>
        <v/>
      </c>
      <c r="AR56" s="52" t="str">
        <f t="shared" si="471"/>
        <v/>
      </c>
      <c r="AS56" s="52" t="str">
        <f t="shared" si="471"/>
        <v/>
      </c>
      <c r="AT56" s="52" t="str">
        <f t="shared" si="15"/>
        <v/>
      </c>
      <c r="AU56" s="52" t="str">
        <f t="shared" ref="AU56:DF56" si="472">IF(ISNONTEXT($Y56),AT56+$Y56,"")</f>
        <v/>
      </c>
      <c r="AV56" s="52" t="str">
        <f t="shared" si="472"/>
        <v/>
      </c>
      <c r="AW56" s="52" t="str">
        <f t="shared" si="472"/>
        <v/>
      </c>
      <c r="AX56" s="52" t="str">
        <f t="shared" si="472"/>
        <v/>
      </c>
      <c r="AY56" s="52" t="str">
        <f t="shared" si="472"/>
        <v/>
      </c>
      <c r="AZ56" s="52" t="str">
        <f t="shared" si="472"/>
        <v/>
      </c>
      <c r="BA56" s="52" t="str">
        <f t="shared" si="472"/>
        <v/>
      </c>
      <c r="BB56" s="52" t="str">
        <f t="shared" si="472"/>
        <v/>
      </c>
      <c r="BC56" s="52" t="str">
        <f t="shared" si="472"/>
        <v/>
      </c>
      <c r="BD56" s="52" t="str">
        <f t="shared" si="472"/>
        <v/>
      </c>
      <c r="BE56" s="52" t="str">
        <f t="shared" si="472"/>
        <v/>
      </c>
      <c r="BF56" s="52" t="str">
        <f t="shared" si="472"/>
        <v/>
      </c>
      <c r="BG56" s="52" t="str">
        <f t="shared" si="472"/>
        <v/>
      </c>
      <c r="BH56" s="52" t="str">
        <f t="shared" si="472"/>
        <v/>
      </c>
      <c r="BI56" s="52" t="str">
        <f t="shared" si="472"/>
        <v/>
      </c>
      <c r="BJ56" s="52" t="str">
        <f t="shared" si="472"/>
        <v/>
      </c>
      <c r="BK56" s="52" t="str">
        <f t="shared" si="472"/>
        <v/>
      </c>
      <c r="BL56" s="52" t="str">
        <f t="shared" si="472"/>
        <v/>
      </c>
      <c r="BM56" s="52" t="str">
        <f t="shared" si="472"/>
        <v/>
      </c>
      <c r="BN56" s="52" t="str">
        <f t="shared" si="472"/>
        <v/>
      </c>
      <c r="BO56" s="52" t="str">
        <f t="shared" si="472"/>
        <v/>
      </c>
      <c r="BP56" s="52" t="str">
        <f t="shared" si="472"/>
        <v/>
      </c>
      <c r="BQ56" s="52" t="str">
        <f t="shared" si="472"/>
        <v/>
      </c>
      <c r="BR56" s="52" t="str">
        <f t="shared" si="472"/>
        <v/>
      </c>
      <c r="BS56" s="52" t="str">
        <f t="shared" si="472"/>
        <v/>
      </c>
      <c r="BT56" s="52" t="str">
        <f t="shared" si="472"/>
        <v/>
      </c>
      <c r="BU56" s="52" t="str">
        <f t="shared" si="472"/>
        <v/>
      </c>
      <c r="BV56" s="52" t="str">
        <f t="shared" si="472"/>
        <v/>
      </c>
      <c r="BW56" s="52" t="str">
        <f t="shared" si="472"/>
        <v/>
      </c>
      <c r="BX56" s="52" t="str">
        <f t="shared" si="472"/>
        <v/>
      </c>
      <c r="BY56" s="52" t="str">
        <f t="shared" si="472"/>
        <v/>
      </c>
      <c r="BZ56" s="52" t="str">
        <f t="shared" si="472"/>
        <v/>
      </c>
      <c r="CA56" s="52" t="str">
        <f t="shared" si="472"/>
        <v/>
      </c>
      <c r="CB56" s="52" t="str">
        <f t="shared" si="472"/>
        <v/>
      </c>
      <c r="CC56" s="52" t="str">
        <f t="shared" si="472"/>
        <v/>
      </c>
      <c r="CD56" s="52" t="str">
        <f t="shared" si="472"/>
        <v/>
      </c>
      <c r="CE56" s="52" t="str">
        <f t="shared" si="472"/>
        <v/>
      </c>
      <c r="CF56" s="52" t="str">
        <f t="shared" si="472"/>
        <v/>
      </c>
      <c r="CG56" s="52" t="str">
        <f t="shared" si="472"/>
        <v/>
      </c>
      <c r="CH56" s="52" t="str">
        <f t="shared" si="472"/>
        <v/>
      </c>
      <c r="CI56" s="52" t="str">
        <f t="shared" si="472"/>
        <v/>
      </c>
      <c r="CJ56" s="52" t="str">
        <f t="shared" si="472"/>
        <v/>
      </c>
      <c r="CK56" s="52" t="str">
        <f t="shared" si="472"/>
        <v/>
      </c>
      <c r="CL56" s="52" t="str">
        <f t="shared" si="472"/>
        <v/>
      </c>
      <c r="CM56" s="52" t="str">
        <f t="shared" si="472"/>
        <v/>
      </c>
      <c r="CN56" s="52" t="str">
        <f t="shared" si="472"/>
        <v/>
      </c>
      <c r="CO56" s="52" t="str">
        <f t="shared" si="472"/>
        <v/>
      </c>
      <c r="CP56" s="52" t="str">
        <f t="shared" si="472"/>
        <v/>
      </c>
      <c r="CQ56" s="52" t="str">
        <f t="shared" si="472"/>
        <v/>
      </c>
      <c r="CR56" s="52" t="str">
        <f t="shared" si="472"/>
        <v/>
      </c>
      <c r="CS56" s="52" t="str">
        <f t="shared" si="472"/>
        <v/>
      </c>
      <c r="CT56" s="52" t="str">
        <f t="shared" si="472"/>
        <v/>
      </c>
      <c r="CU56" s="52" t="str">
        <f t="shared" si="472"/>
        <v/>
      </c>
      <c r="CV56" s="52" t="str">
        <f t="shared" si="472"/>
        <v/>
      </c>
      <c r="CW56" s="52" t="str">
        <f t="shared" si="472"/>
        <v/>
      </c>
      <c r="CX56" s="52" t="str">
        <f t="shared" si="472"/>
        <v/>
      </c>
      <c r="CY56" s="52" t="str">
        <f t="shared" si="472"/>
        <v/>
      </c>
      <c r="CZ56" s="52" t="str">
        <f t="shared" si="472"/>
        <v/>
      </c>
      <c r="DA56" s="52" t="str">
        <f t="shared" si="472"/>
        <v/>
      </c>
      <c r="DB56" s="52" t="str">
        <f t="shared" si="472"/>
        <v/>
      </c>
      <c r="DC56" s="52" t="str">
        <f t="shared" si="472"/>
        <v/>
      </c>
      <c r="DD56" s="52" t="str">
        <f t="shared" si="472"/>
        <v/>
      </c>
      <c r="DE56" s="52" t="str">
        <f t="shared" si="472"/>
        <v/>
      </c>
      <c r="DF56" s="52" t="str">
        <f t="shared" si="472"/>
        <v/>
      </c>
      <c r="DG56" s="52" t="str">
        <f t="shared" ref="DG56:DV56" si="473">IF(ISNONTEXT($Y56),DF56+$Y56,"")</f>
        <v/>
      </c>
      <c r="DH56" s="52" t="str">
        <f t="shared" si="473"/>
        <v/>
      </c>
      <c r="DI56" s="52" t="str">
        <f t="shared" si="473"/>
        <v/>
      </c>
      <c r="DJ56" s="52" t="str">
        <f t="shared" si="473"/>
        <v/>
      </c>
      <c r="DK56" s="52" t="str">
        <f t="shared" si="473"/>
        <v/>
      </c>
      <c r="DL56" s="52" t="str">
        <f t="shared" si="473"/>
        <v/>
      </c>
      <c r="DM56" s="52" t="str">
        <f t="shared" si="473"/>
        <v/>
      </c>
      <c r="DN56" s="52" t="str">
        <f t="shared" si="473"/>
        <v/>
      </c>
      <c r="DO56" s="52" t="str">
        <f t="shared" si="473"/>
        <v/>
      </c>
      <c r="DP56" s="52" t="str">
        <f t="shared" si="473"/>
        <v/>
      </c>
      <c r="DQ56" s="52" t="str">
        <f t="shared" si="473"/>
        <v/>
      </c>
      <c r="DR56" s="52" t="str">
        <f t="shared" si="473"/>
        <v/>
      </c>
      <c r="DS56" s="52" t="str">
        <f t="shared" si="473"/>
        <v/>
      </c>
      <c r="DT56" s="52" t="str">
        <f t="shared" si="473"/>
        <v/>
      </c>
      <c r="DU56" s="52" t="str">
        <f t="shared" si="473"/>
        <v/>
      </c>
      <c r="DV56" s="52" t="str">
        <f t="shared" si="473"/>
        <v/>
      </c>
      <c r="DW56" s="179" t="e">
        <f t="shared" si="334"/>
        <v>#N/A</v>
      </c>
      <c r="DX56" s="179" t="e">
        <f t="shared" si="335"/>
        <v>#N/A</v>
      </c>
      <c r="DY56" s="179" t="e">
        <f t="shared" si="336"/>
        <v>#N/A</v>
      </c>
      <c r="DZ56" s="179" t="e">
        <f t="shared" si="337"/>
        <v>#N/A</v>
      </c>
      <c r="EA56" s="179" t="e">
        <f t="shared" si="338"/>
        <v>#N/A</v>
      </c>
      <c r="EB56" s="179" t="e">
        <f t="shared" si="339"/>
        <v>#N/A</v>
      </c>
      <c r="EC56" s="179" t="e">
        <f t="shared" si="340"/>
        <v>#N/A</v>
      </c>
      <c r="ED56" s="179" t="e">
        <f t="shared" si="341"/>
        <v>#N/A</v>
      </c>
      <c r="EE56" s="179" t="e">
        <f t="shared" si="342"/>
        <v>#N/A</v>
      </c>
      <c r="EF56" s="179" t="e">
        <f t="shared" si="343"/>
        <v>#N/A</v>
      </c>
      <c r="EG56" s="179" t="e">
        <f t="shared" si="344"/>
        <v>#N/A</v>
      </c>
      <c r="EH56" s="179" t="e">
        <f t="shared" si="345"/>
        <v>#N/A</v>
      </c>
      <c r="EI56" s="179" t="e">
        <f t="shared" si="346"/>
        <v>#N/A</v>
      </c>
      <c r="EJ56" s="179" t="e">
        <f t="shared" si="347"/>
        <v>#N/A</v>
      </c>
      <c r="EK56" s="179" t="e">
        <f t="shared" si="348"/>
        <v>#N/A</v>
      </c>
      <c r="EL56" s="179" t="e">
        <f t="shared" si="349"/>
        <v>#N/A</v>
      </c>
      <c r="EM56" s="179" t="e">
        <f t="shared" si="350"/>
        <v>#N/A</v>
      </c>
      <c r="EN56" s="179" t="e">
        <f t="shared" si="351"/>
        <v>#N/A</v>
      </c>
      <c r="EO56" s="179" t="e">
        <f t="shared" si="352"/>
        <v>#N/A</v>
      </c>
      <c r="EP56" s="179" t="e">
        <f t="shared" si="353"/>
        <v>#N/A</v>
      </c>
      <c r="EQ56" s="179" t="e">
        <f t="shared" si="354"/>
        <v>#N/A</v>
      </c>
      <c r="ER56" s="179" t="e">
        <f t="shared" si="355"/>
        <v>#N/A</v>
      </c>
      <c r="ES56" s="179" t="e">
        <f t="shared" si="356"/>
        <v>#N/A</v>
      </c>
      <c r="ET56" s="179" t="e">
        <f t="shared" si="357"/>
        <v>#N/A</v>
      </c>
      <c r="EU56" s="179" t="e">
        <f t="shared" si="358"/>
        <v>#N/A</v>
      </c>
      <c r="EV56" s="179" t="e">
        <f t="shared" si="359"/>
        <v>#N/A</v>
      </c>
      <c r="EW56" s="179" t="e">
        <f t="shared" si="360"/>
        <v>#N/A</v>
      </c>
      <c r="EX56" s="179" t="e">
        <f t="shared" si="361"/>
        <v>#N/A</v>
      </c>
      <c r="EY56" s="179" t="e">
        <f t="shared" si="362"/>
        <v>#N/A</v>
      </c>
      <c r="EZ56" s="179" t="e">
        <f t="shared" si="363"/>
        <v>#N/A</v>
      </c>
      <c r="FA56" s="179" t="e">
        <f t="shared" si="364"/>
        <v>#N/A</v>
      </c>
      <c r="FB56" s="179" t="e">
        <f t="shared" si="365"/>
        <v>#N/A</v>
      </c>
      <c r="FC56" s="179" t="e">
        <f t="shared" si="366"/>
        <v>#N/A</v>
      </c>
      <c r="FD56" s="179" t="e">
        <f t="shared" si="367"/>
        <v>#N/A</v>
      </c>
      <c r="FE56" s="179" t="e">
        <f t="shared" si="368"/>
        <v>#N/A</v>
      </c>
      <c r="FF56" s="179" t="e">
        <f t="shared" si="369"/>
        <v>#N/A</v>
      </c>
      <c r="FG56" s="179" t="e">
        <f t="shared" si="370"/>
        <v>#N/A</v>
      </c>
      <c r="FH56" s="179" t="e">
        <f t="shared" si="371"/>
        <v>#N/A</v>
      </c>
      <c r="FI56" s="179" t="e">
        <f t="shared" si="372"/>
        <v>#N/A</v>
      </c>
      <c r="FJ56" s="179" t="e">
        <f t="shared" si="373"/>
        <v>#N/A</v>
      </c>
      <c r="FK56" s="179" t="e">
        <f t="shared" si="374"/>
        <v>#N/A</v>
      </c>
      <c r="FL56" s="179" t="e">
        <f t="shared" si="375"/>
        <v>#N/A</v>
      </c>
      <c r="FM56" s="179" t="e">
        <f t="shared" si="376"/>
        <v>#N/A</v>
      </c>
      <c r="FN56" s="179" t="e">
        <f t="shared" si="377"/>
        <v>#N/A</v>
      </c>
      <c r="FO56" s="179" t="e">
        <f t="shared" si="378"/>
        <v>#N/A</v>
      </c>
      <c r="FP56" s="179" t="e">
        <f t="shared" si="379"/>
        <v>#N/A</v>
      </c>
      <c r="FQ56" s="179" t="e">
        <f t="shared" si="380"/>
        <v>#N/A</v>
      </c>
      <c r="FR56" s="179" t="e">
        <f t="shared" si="381"/>
        <v>#N/A</v>
      </c>
      <c r="FS56" s="179" t="e">
        <f t="shared" si="382"/>
        <v>#N/A</v>
      </c>
      <c r="FT56" s="179" t="e">
        <f t="shared" si="383"/>
        <v>#N/A</v>
      </c>
      <c r="FU56" s="179" t="e">
        <f t="shared" si="384"/>
        <v>#N/A</v>
      </c>
      <c r="FV56" s="179" t="e">
        <f t="shared" si="385"/>
        <v>#N/A</v>
      </c>
      <c r="FW56" s="179" t="e">
        <f t="shared" si="386"/>
        <v>#N/A</v>
      </c>
      <c r="FX56" s="179" t="e">
        <f t="shared" si="387"/>
        <v>#N/A</v>
      </c>
      <c r="FY56" s="179" t="e">
        <f t="shared" si="388"/>
        <v>#N/A</v>
      </c>
      <c r="FZ56" s="179" t="e">
        <f t="shared" si="389"/>
        <v>#N/A</v>
      </c>
      <c r="GA56" s="179" t="e">
        <f t="shared" si="390"/>
        <v>#N/A</v>
      </c>
      <c r="GB56" s="179" t="e">
        <f t="shared" si="391"/>
        <v>#N/A</v>
      </c>
      <c r="GC56" s="179" t="e">
        <f t="shared" si="392"/>
        <v>#N/A</v>
      </c>
      <c r="GD56" s="179" t="e">
        <f t="shared" si="393"/>
        <v>#N/A</v>
      </c>
      <c r="GE56" s="179" t="e">
        <f t="shared" si="394"/>
        <v>#N/A</v>
      </c>
      <c r="GF56" s="179" t="e">
        <f t="shared" si="395"/>
        <v>#N/A</v>
      </c>
      <c r="GG56" s="179" t="e">
        <f t="shared" si="396"/>
        <v>#N/A</v>
      </c>
      <c r="GH56" s="179" t="e">
        <f t="shared" si="397"/>
        <v>#N/A</v>
      </c>
      <c r="GI56" s="179" t="e">
        <f t="shared" si="398"/>
        <v>#N/A</v>
      </c>
      <c r="GJ56" s="179" t="e">
        <f t="shared" si="399"/>
        <v>#N/A</v>
      </c>
      <c r="GK56" s="179" t="e">
        <f t="shared" si="400"/>
        <v>#N/A</v>
      </c>
      <c r="GL56" s="179" t="e">
        <f t="shared" si="401"/>
        <v>#N/A</v>
      </c>
      <c r="GM56" s="179" t="e">
        <f t="shared" si="402"/>
        <v>#N/A</v>
      </c>
      <c r="GN56" s="179" t="e">
        <f t="shared" si="403"/>
        <v>#N/A</v>
      </c>
      <c r="GO56" s="179" t="e">
        <f t="shared" si="404"/>
        <v>#N/A</v>
      </c>
      <c r="GP56" s="179" t="e">
        <f t="shared" si="405"/>
        <v>#N/A</v>
      </c>
      <c r="GQ56" s="179" t="e">
        <f t="shared" si="406"/>
        <v>#N/A</v>
      </c>
      <c r="GR56" s="179" t="e">
        <f t="shared" si="407"/>
        <v>#N/A</v>
      </c>
      <c r="GS56" s="179" t="e">
        <f t="shared" si="408"/>
        <v>#N/A</v>
      </c>
      <c r="GT56" s="179" t="e">
        <f t="shared" si="409"/>
        <v>#N/A</v>
      </c>
      <c r="GU56" s="179" t="e">
        <f t="shared" si="410"/>
        <v>#N/A</v>
      </c>
      <c r="GV56" s="179" t="e">
        <f t="shared" si="411"/>
        <v>#N/A</v>
      </c>
      <c r="GW56" s="179" t="e">
        <f t="shared" si="412"/>
        <v>#N/A</v>
      </c>
      <c r="GX56" s="179" t="e">
        <f t="shared" si="413"/>
        <v>#N/A</v>
      </c>
      <c r="GY56" s="179" t="e">
        <f t="shared" si="414"/>
        <v>#N/A</v>
      </c>
      <c r="GZ56" s="179" t="e">
        <f t="shared" si="415"/>
        <v>#N/A</v>
      </c>
      <c r="HA56" s="179" t="e">
        <f t="shared" si="416"/>
        <v>#N/A</v>
      </c>
      <c r="HB56" s="179" t="e">
        <f t="shared" si="417"/>
        <v>#N/A</v>
      </c>
      <c r="HC56" s="179" t="e">
        <f t="shared" si="418"/>
        <v>#N/A</v>
      </c>
      <c r="HD56" s="179" t="e">
        <f t="shared" si="419"/>
        <v>#N/A</v>
      </c>
      <c r="HE56" s="179" t="e">
        <f t="shared" si="420"/>
        <v>#N/A</v>
      </c>
      <c r="HF56" s="179" t="e">
        <f t="shared" si="421"/>
        <v>#N/A</v>
      </c>
      <c r="HG56" s="179" t="e">
        <f t="shared" si="422"/>
        <v>#N/A</v>
      </c>
      <c r="HH56" s="179" t="e">
        <f t="shared" si="423"/>
        <v>#N/A</v>
      </c>
      <c r="HI56" s="179" t="e">
        <f t="shared" si="424"/>
        <v>#N/A</v>
      </c>
      <c r="HJ56" s="179" t="e">
        <f t="shared" si="425"/>
        <v>#N/A</v>
      </c>
      <c r="HK56" s="179" t="e">
        <f t="shared" si="426"/>
        <v>#N/A</v>
      </c>
      <c r="HL56" s="179" t="e">
        <f t="shared" si="427"/>
        <v>#N/A</v>
      </c>
      <c r="HM56" s="179" t="e">
        <f t="shared" si="428"/>
        <v>#N/A</v>
      </c>
      <c r="HN56" s="179" t="e">
        <f t="shared" si="429"/>
        <v>#N/A</v>
      </c>
      <c r="HO56" s="179" t="e">
        <f t="shared" si="430"/>
        <v>#N/A</v>
      </c>
      <c r="HP56" s="179" t="e">
        <f t="shared" si="431"/>
        <v>#N/A</v>
      </c>
      <c r="HQ56" s="179" t="e">
        <f t="shared" si="432"/>
        <v>#N/A</v>
      </c>
      <c r="HR56" s="179" t="e">
        <f t="shared" si="433"/>
        <v>#N/A</v>
      </c>
      <c r="HS56" s="179" t="e">
        <f t="shared" si="434"/>
        <v>#N/A</v>
      </c>
    </row>
    <row r="57" spans="1:227" hidden="1" x14ac:dyDescent="0.25">
      <c r="A57" s="4">
        <v>54</v>
      </c>
      <c r="B57" s="118"/>
      <c r="C57" s="126"/>
      <c r="D57" s="131" t="str">
        <f t="shared" si="308"/>
        <v/>
      </c>
      <c r="E57" s="103"/>
      <c r="F57" s="131" t="str">
        <f t="shared" si="309"/>
        <v/>
      </c>
      <c r="G57" s="126"/>
      <c r="H57" s="119"/>
      <c r="I57" s="38" t="str">
        <f t="shared" si="0"/>
        <v/>
      </c>
      <c r="J57" s="38" t="str">
        <f t="shared" si="1"/>
        <v/>
      </c>
      <c r="K57" s="81" t="str">
        <f t="shared" si="12"/>
        <v/>
      </c>
      <c r="L57" s="24"/>
      <c r="M57" s="61"/>
      <c r="N57" s="82" t="str">
        <f>IF(AND(D57&gt;0,E57&gt;0,F57&gt;0,NOT(ISBLANK(L57))),(F57-D57)*VLOOKUP(L57,VLookups!$A$2:$B$8,2,FALSE),"")</f>
        <v/>
      </c>
      <c r="O57" s="83" t="str">
        <f t="shared" si="2"/>
        <v/>
      </c>
      <c r="P57" s="103"/>
      <c r="Q57" s="34" t="str">
        <f>IF(AND(P57&gt;0,E57&gt;0,N57&gt;0,NOT(ISBLANK(L57))),ABS(VLOOKUP($P$1,VLookups!$A$38:$B$39,2,FALSE)-_xlfn.NORM.DIST(P57,K57,N57,TRUE)),"")</f>
        <v/>
      </c>
      <c r="R57" s="102" t="str">
        <f>IF(AND($D57&gt;0,$E57&gt;0,$F57&gt;0,NOT(ISBLANK($L57))),_xlfn.NORM.INV(ABS(VLOOKUP($P$1,VLookups!$A$38:$B$39,2,FALSE)-R$3),$K57,$N57),"")</f>
        <v/>
      </c>
      <c r="S57" s="101" t="str">
        <f>IF(AND($D57&gt;0,$E57&gt;0,$F57&gt;0,NOT(ISBLANK($L57))),_xlfn.NORM.INV(ABS(VLOOKUP($P$1,VLookups!$A$38:$B$39,2,FALSE)-S$3),$K57,$N57),"")</f>
        <v/>
      </c>
      <c r="T57" s="102" t="str">
        <f>IF(AND($D57&gt;0,$E57&gt;0,$F57&gt;0,NOT(ISBLANK($L57))),_xlfn.NORM.INV(ABS(VLOOKUP($P$1,VLookups!$A$38:$B$39,2,FALSE)-T$3),$K57,$N57),"")</f>
        <v/>
      </c>
      <c r="U57" s="101" t="str">
        <f>IF(AND($D57&gt;0,$E57&gt;0,$F57&gt;0,NOT(ISBLANK($L57))),_xlfn.NORM.INV(ABS(VLOOKUP($P$1,VLookups!$A$38:$B$39,2,FALSE)-U$3),$K57,$N57),"")</f>
        <v/>
      </c>
      <c r="V57" s="102" t="str">
        <f>IF(AND($D57&gt;0,$E57&gt;0,$F57&gt;0,NOT(ISBLANK($L57))),_xlfn.NORM.INV(ABS(VLOOKUP($P$1,VLookups!$A$38:$B$39,2,FALSE)-V$3),$K57,$N57),"")</f>
        <v/>
      </c>
      <c r="W57" s="101" t="str">
        <f>IF(AND($D57&gt;0,$E57&gt;0,$F57&gt;0,NOT(ISBLANK($L57))),_xlfn.NORM.INV(ABS(VLOOKUP($P$1,VLookups!$A$38:$B$39,2,FALSE)-W$3),$K57,$N57),"")</f>
        <v/>
      </c>
      <c r="X57" s="5"/>
      <c r="Y57" s="178" t="str">
        <f t="shared" si="13"/>
        <v/>
      </c>
      <c r="Z57" s="52" t="str">
        <f t="shared" ref="Z57:AS57" si="474">IF(ISNONTEXT($Y57),AA57-$Y57,"")</f>
        <v/>
      </c>
      <c r="AA57" s="52" t="str">
        <f t="shared" si="474"/>
        <v/>
      </c>
      <c r="AB57" s="52" t="str">
        <f t="shared" si="474"/>
        <v/>
      </c>
      <c r="AC57" s="52" t="str">
        <f t="shared" si="474"/>
        <v/>
      </c>
      <c r="AD57" s="52" t="str">
        <f t="shared" si="474"/>
        <v/>
      </c>
      <c r="AE57" s="52" t="str">
        <f t="shared" si="474"/>
        <v/>
      </c>
      <c r="AF57" s="52" t="str">
        <f t="shared" si="474"/>
        <v/>
      </c>
      <c r="AG57" s="52" t="str">
        <f t="shared" si="474"/>
        <v/>
      </c>
      <c r="AH57" s="52" t="str">
        <f t="shared" si="474"/>
        <v/>
      </c>
      <c r="AI57" s="52" t="str">
        <f t="shared" si="474"/>
        <v/>
      </c>
      <c r="AJ57" s="52" t="str">
        <f t="shared" si="474"/>
        <v/>
      </c>
      <c r="AK57" s="52" t="str">
        <f t="shared" si="474"/>
        <v/>
      </c>
      <c r="AL57" s="52" t="str">
        <f t="shared" si="474"/>
        <v/>
      </c>
      <c r="AM57" s="52" t="str">
        <f t="shared" si="474"/>
        <v/>
      </c>
      <c r="AN57" s="52" t="str">
        <f t="shared" si="474"/>
        <v/>
      </c>
      <c r="AO57" s="52" t="str">
        <f t="shared" si="474"/>
        <v/>
      </c>
      <c r="AP57" s="52" t="str">
        <f t="shared" si="474"/>
        <v/>
      </c>
      <c r="AQ57" s="52" t="str">
        <f t="shared" si="474"/>
        <v/>
      </c>
      <c r="AR57" s="52" t="str">
        <f t="shared" si="474"/>
        <v/>
      </c>
      <c r="AS57" s="52" t="str">
        <f t="shared" si="474"/>
        <v/>
      </c>
      <c r="AT57" s="52" t="str">
        <f t="shared" si="15"/>
        <v/>
      </c>
      <c r="AU57" s="52" t="str">
        <f t="shared" ref="AU57:DF57" si="475">IF(ISNONTEXT($Y57),AT57+$Y57,"")</f>
        <v/>
      </c>
      <c r="AV57" s="52" t="str">
        <f t="shared" si="475"/>
        <v/>
      </c>
      <c r="AW57" s="52" t="str">
        <f t="shared" si="475"/>
        <v/>
      </c>
      <c r="AX57" s="52" t="str">
        <f t="shared" si="475"/>
        <v/>
      </c>
      <c r="AY57" s="52" t="str">
        <f t="shared" si="475"/>
        <v/>
      </c>
      <c r="AZ57" s="52" t="str">
        <f t="shared" si="475"/>
        <v/>
      </c>
      <c r="BA57" s="52" t="str">
        <f t="shared" si="475"/>
        <v/>
      </c>
      <c r="BB57" s="52" t="str">
        <f t="shared" si="475"/>
        <v/>
      </c>
      <c r="BC57" s="52" t="str">
        <f t="shared" si="475"/>
        <v/>
      </c>
      <c r="BD57" s="52" t="str">
        <f t="shared" si="475"/>
        <v/>
      </c>
      <c r="BE57" s="52" t="str">
        <f t="shared" si="475"/>
        <v/>
      </c>
      <c r="BF57" s="52" t="str">
        <f t="shared" si="475"/>
        <v/>
      </c>
      <c r="BG57" s="52" t="str">
        <f t="shared" si="475"/>
        <v/>
      </c>
      <c r="BH57" s="52" t="str">
        <f t="shared" si="475"/>
        <v/>
      </c>
      <c r="BI57" s="52" t="str">
        <f t="shared" si="475"/>
        <v/>
      </c>
      <c r="BJ57" s="52" t="str">
        <f t="shared" si="475"/>
        <v/>
      </c>
      <c r="BK57" s="52" t="str">
        <f t="shared" si="475"/>
        <v/>
      </c>
      <c r="BL57" s="52" t="str">
        <f t="shared" si="475"/>
        <v/>
      </c>
      <c r="BM57" s="52" t="str">
        <f t="shared" si="475"/>
        <v/>
      </c>
      <c r="BN57" s="52" t="str">
        <f t="shared" si="475"/>
        <v/>
      </c>
      <c r="BO57" s="52" t="str">
        <f t="shared" si="475"/>
        <v/>
      </c>
      <c r="BP57" s="52" t="str">
        <f t="shared" si="475"/>
        <v/>
      </c>
      <c r="BQ57" s="52" t="str">
        <f t="shared" si="475"/>
        <v/>
      </c>
      <c r="BR57" s="52" t="str">
        <f t="shared" si="475"/>
        <v/>
      </c>
      <c r="BS57" s="52" t="str">
        <f t="shared" si="475"/>
        <v/>
      </c>
      <c r="BT57" s="52" t="str">
        <f t="shared" si="475"/>
        <v/>
      </c>
      <c r="BU57" s="52" t="str">
        <f t="shared" si="475"/>
        <v/>
      </c>
      <c r="BV57" s="52" t="str">
        <f t="shared" si="475"/>
        <v/>
      </c>
      <c r="BW57" s="52" t="str">
        <f t="shared" si="475"/>
        <v/>
      </c>
      <c r="BX57" s="52" t="str">
        <f t="shared" si="475"/>
        <v/>
      </c>
      <c r="BY57" s="52" t="str">
        <f t="shared" si="475"/>
        <v/>
      </c>
      <c r="BZ57" s="52" t="str">
        <f t="shared" si="475"/>
        <v/>
      </c>
      <c r="CA57" s="52" t="str">
        <f t="shared" si="475"/>
        <v/>
      </c>
      <c r="CB57" s="52" t="str">
        <f t="shared" si="475"/>
        <v/>
      </c>
      <c r="CC57" s="52" t="str">
        <f t="shared" si="475"/>
        <v/>
      </c>
      <c r="CD57" s="52" t="str">
        <f t="shared" si="475"/>
        <v/>
      </c>
      <c r="CE57" s="52" t="str">
        <f t="shared" si="475"/>
        <v/>
      </c>
      <c r="CF57" s="52" t="str">
        <f t="shared" si="475"/>
        <v/>
      </c>
      <c r="CG57" s="52" t="str">
        <f t="shared" si="475"/>
        <v/>
      </c>
      <c r="CH57" s="52" t="str">
        <f t="shared" si="475"/>
        <v/>
      </c>
      <c r="CI57" s="52" t="str">
        <f t="shared" si="475"/>
        <v/>
      </c>
      <c r="CJ57" s="52" t="str">
        <f t="shared" si="475"/>
        <v/>
      </c>
      <c r="CK57" s="52" t="str">
        <f t="shared" si="475"/>
        <v/>
      </c>
      <c r="CL57" s="52" t="str">
        <f t="shared" si="475"/>
        <v/>
      </c>
      <c r="CM57" s="52" t="str">
        <f t="shared" si="475"/>
        <v/>
      </c>
      <c r="CN57" s="52" t="str">
        <f t="shared" si="475"/>
        <v/>
      </c>
      <c r="CO57" s="52" t="str">
        <f t="shared" si="475"/>
        <v/>
      </c>
      <c r="CP57" s="52" t="str">
        <f t="shared" si="475"/>
        <v/>
      </c>
      <c r="CQ57" s="52" t="str">
        <f t="shared" si="475"/>
        <v/>
      </c>
      <c r="CR57" s="52" t="str">
        <f t="shared" si="475"/>
        <v/>
      </c>
      <c r="CS57" s="52" t="str">
        <f t="shared" si="475"/>
        <v/>
      </c>
      <c r="CT57" s="52" t="str">
        <f t="shared" si="475"/>
        <v/>
      </c>
      <c r="CU57" s="52" t="str">
        <f t="shared" si="475"/>
        <v/>
      </c>
      <c r="CV57" s="52" t="str">
        <f t="shared" si="475"/>
        <v/>
      </c>
      <c r="CW57" s="52" t="str">
        <f t="shared" si="475"/>
        <v/>
      </c>
      <c r="CX57" s="52" t="str">
        <f t="shared" si="475"/>
        <v/>
      </c>
      <c r="CY57" s="52" t="str">
        <f t="shared" si="475"/>
        <v/>
      </c>
      <c r="CZ57" s="52" t="str">
        <f t="shared" si="475"/>
        <v/>
      </c>
      <c r="DA57" s="52" t="str">
        <f t="shared" si="475"/>
        <v/>
      </c>
      <c r="DB57" s="52" t="str">
        <f t="shared" si="475"/>
        <v/>
      </c>
      <c r="DC57" s="52" t="str">
        <f t="shared" si="475"/>
        <v/>
      </c>
      <c r="DD57" s="52" t="str">
        <f t="shared" si="475"/>
        <v/>
      </c>
      <c r="DE57" s="52" t="str">
        <f t="shared" si="475"/>
        <v/>
      </c>
      <c r="DF57" s="52" t="str">
        <f t="shared" si="475"/>
        <v/>
      </c>
      <c r="DG57" s="52" t="str">
        <f t="shared" ref="DG57:DV57" si="476">IF(ISNONTEXT($Y57),DF57+$Y57,"")</f>
        <v/>
      </c>
      <c r="DH57" s="52" t="str">
        <f t="shared" si="476"/>
        <v/>
      </c>
      <c r="DI57" s="52" t="str">
        <f t="shared" si="476"/>
        <v/>
      </c>
      <c r="DJ57" s="52" t="str">
        <f t="shared" si="476"/>
        <v/>
      </c>
      <c r="DK57" s="52" t="str">
        <f t="shared" si="476"/>
        <v/>
      </c>
      <c r="DL57" s="52" t="str">
        <f t="shared" si="476"/>
        <v/>
      </c>
      <c r="DM57" s="52" t="str">
        <f t="shared" si="476"/>
        <v/>
      </c>
      <c r="DN57" s="52" t="str">
        <f t="shared" si="476"/>
        <v/>
      </c>
      <c r="DO57" s="52" t="str">
        <f t="shared" si="476"/>
        <v/>
      </c>
      <c r="DP57" s="52" t="str">
        <f t="shared" si="476"/>
        <v/>
      </c>
      <c r="DQ57" s="52" t="str">
        <f t="shared" si="476"/>
        <v/>
      </c>
      <c r="DR57" s="52" t="str">
        <f t="shared" si="476"/>
        <v/>
      </c>
      <c r="DS57" s="52" t="str">
        <f t="shared" si="476"/>
        <v/>
      </c>
      <c r="DT57" s="52" t="str">
        <f t="shared" si="476"/>
        <v/>
      </c>
      <c r="DU57" s="52" t="str">
        <f t="shared" si="476"/>
        <v/>
      </c>
      <c r="DV57" s="52" t="str">
        <f t="shared" si="476"/>
        <v/>
      </c>
      <c r="DW57" s="179" t="e">
        <f t="shared" si="334"/>
        <v>#N/A</v>
      </c>
      <c r="DX57" s="179" t="e">
        <f t="shared" si="335"/>
        <v>#N/A</v>
      </c>
      <c r="DY57" s="179" t="e">
        <f t="shared" si="336"/>
        <v>#N/A</v>
      </c>
      <c r="DZ57" s="179" t="e">
        <f t="shared" si="337"/>
        <v>#N/A</v>
      </c>
      <c r="EA57" s="179" t="e">
        <f t="shared" si="338"/>
        <v>#N/A</v>
      </c>
      <c r="EB57" s="179" t="e">
        <f t="shared" si="339"/>
        <v>#N/A</v>
      </c>
      <c r="EC57" s="179" t="e">
        <f t="shared" si="340"/>
        <v>#N/A</v>
      </c>
      <c r="ED57" s="179" t="e">
        <f t="shared" si="341"/>
        <v>#N/A</v>
      </c>
      <c r="EE57" s="179" t="e">
        <f t="shared" si="342"/>
        <v>#N/A</v>
      </c>
      <c r="EF57" s="179" t="e">
        <f t="shared" si="343"/>
        <v>#N/A</v>
      </c>
      <c r="EG57" s="179" t="e">
        <f t="shared" si="344"/>
        <v>#N/A</v>
      </c>
      <c r="EH57" s="179" t="e">
        <f t="shared" si="345"/>
        <v>#N/A</v>
      </c>
      <c r="EI57" s="179" t="e">
        <f t="shared" si="346"/>
        <v>#N/A</v>
      </c>
      <c r="EJ57" s="179" t="e">
        <f t="shared" si="347"/>
        <v>#N/A</v>
      </c>
      <c r="EK57" s="179" t="e">
        <f t="shared" si="348"/>
        <v>#N/A</v>
      </c>
      <c r="EL57" s="179" t="e">
        <f t="shared" si="349"/>
        <v>#N/A</v>
      </c>
      <c r="EM57" s="179" t="e">
        <f t="shared" si="350"/>
        <v>#N/A</v>
      </c>
      <c r="EN57" s="179" t="e">
        <f t="shared" si="351"/>
        <v>#N/A</v>
      </c>
      <c r="EO57" s="179" t="e">
        <f t="shared" si="352"/>
        <v>#N/A</v>
      </c>
      <c r="EP57" s="179" t="e">
        <f t="shared" si="353"/>
        <v>#N/A</v>
      </c>
      <c r="EQ57" s="179" t="e">
        <f t="shared" si="354"/>
        <v>#N/A</v>
      </c>
      <c r="ER57" s="179" t="e">
        <f t="shared" si="355"/>
        <v>#N/A</v>
      </c>
      <c r="ES57" s="179" t="e">
        <f t="shared" si="356"/>
        <v>#N/A</v>
      </c>
      <c r="ET57" s="179" t="e">
        <f t="shared" si="357"/>
        <v>#N/A</v>
      </c>
      <c r="EU57" s="179" t="e">
        <f t="shared" si="358"/>
        <v>#N/A</v>
      </c>
      <c r="EV57" s="179" t="e">
        <f t="shared" si="359"/>
        <v>#N/A</v>
      </c>
      <c r="EW57" s="179" t="e">
        <f t="shared" si="360"/>
        <v>#N/A</v>
      </c>
      <c r="EX57" s="179" t="e">
        <f t="shared" si="361"/>
        <v>#N/A</v>
      </c>
      <c r="EY57" s="179" t="e">
        <f t="shared" si="362"/>
        <v>#N/A</v>
      </c>
      <c r="EZ57" s="179" t="e">
        <f t="shared" si="363"/>
        <v>#N/A</v>
      </c>
      <c r="FA57" s="179" t="e">
        <f t="shared" si="364"/>
        <v>#N/A</v>
      </c>
      <c r="FB57" s="179" t="e">
        <f t="shared" si="365"/>
        <v>#N/A</v>
      </c>
      <c r="FC57" s="179" t="e">
        <f t="shared" si="366"/>
        <v>#N/A</v>
      </c>
      <c r="FD57" s="179" t="e">
        <f t="shared" si="367"/>
        <v>#N/A</v>
      </c>
      <c r="FE57" s="179" t="e">
        <f t="shared" si="368"/>
        <v>#N/A</v>
      </c>
      <c r="FF57" s="179" t="e">
        <f t="shared" si="369"/>
        <v>#N/A</v>
      </c>
      <c r="FG57" s="179" t="e">
        <f t="shared" si="370"/>
        <v>#N/A</v>
      </c>
      <c r="FH57" s="179" t="e">
        <f t="shared" si="371"/>
        <v>#N/A</v>
      </c>
      <c r="FI57" s="179" t="e">
        <f t="shared" si="372"/>
        <v>#N/A</v>
      </c>
      <c r="FJ57" s="179" t="e">
        <f t="shared" si="373"/>
        <v>#N/A</v>
      </c>
      <c r="FK57" s="179" t="e">
        <f t="shared" si="374"/>
        <v>#N/A</v>
      </c>
      <c r="FL57" s="179" t="e">
        <f t="shared" si="375"/>
        <v>#N/A</v>
      </c>
      <c r="FM57" s="179" t="e">
        <f t="shared" si="376"/>
        <v>#N/A</v>
      </c>
      <c r="FN57" s="179" t="e">
        <f t="shared" si="377"/>
        <v>#N/A</v>
      </c>
      <c r="FO57" s="179" t="e">
        <f t="shared" si="378"/>
        <v>#N/A</v>
      </c>
      <c r="FP57" s="179" t="e">
        <f t="shared" si="379"/>
        <v>#N/A</v>
      </c>
      <c r="FQ57" s="179" t="e">
        <f t="shared" si="380"/>
        <v>#N/A</v>
      </c>
      <c r="FR57" s="179" t="e">
        <f t="shared" si="381"/>
        <v>#N/A</v>
      </c>
      <c r="FS57" s="179" t="e">
        <f t="shared" si="382"/>
        <v>#N/A</v>
      </c>
      <c r="FT57" s="179" t="e">
        <f t="shared" si="383"/>
        <v>#N/A</v>
      </c>
      <c r="FU57" s="179" t="e">
        <f t="shared" si="384"/>
        <v>#N/A</v>
      </c>
      <c r="FV57" s="179" t="e">
        <f t="shared" si="385"/>
        <v>#N/A</v>
      </c>
      <c r="FW57" s="179" t="e">
        <f t="shared" si="386"/>
        <v>#N/A</v>
      </c>
      <c r="FX57" s="179" t="e">
        <f t="shared" si="387"/>
        <v>#N/A</v>
      </c>
      <c r="FY57" s="179" t="e">
        <f t="shared" si="388"/>
        <v>#N/A</v>
      </c>
      <c r="FZ57" s="179" t="e">
        <f t="shared" si="389"/>
        <v>#N/A</v>
      </c>
      <c r="GA57" s="179" t="e">
        <f t="shared" si="390"/>
        <v>#N/A</v>
      </c>
      <c r="GB57" s="179" t="e">
        <f t="shared" si="391"/>
        <v>#N/A</v>
      </c>
      <c r="GC57" s="179" t="e">
        <f t="shared" si="392"/>
        <v>#N/A</v>
      </c>
      <c r="GD57" s="179" t="e">
        <f t="shared" si="393"/>
        <v>#N/A</v>
      </c>
      <c r="GE57" s="179" t="e">
        <f t="shared" si="394"/>
        <v>#N/A</v>
      </c>
      <c r="GF57" s="179" t="e">
        <f t="shared" si="395"/>
        <v>#N/A</v>
      </c>
      <c r="GG57" s="179" t="e">
        <f t="shared" si="396"/>
        <v>#N/A</v>
      </c>
      <c r="GH57" s="179" t="e">
        <f t="shared" si="397"/>
        <v>#N/A</v>
      </c>
      <c r="GI57" s="179" t="e">
        <f t="shared" si="398"/>
        <v>#N/A</v>
      </c>
      <c r="GJ57" s="179" t="e">
        <f t="shared" si="399"/>
        <v>#N/A</v>
      </c>
      <c r="GK57" s="179" t="e">
        <f t="shared" si="400"/>
        <v>#N/A</v>
      </c>
      <c r="GL57" s="179" t="e">
        <f t="shared" si="401"/>
        <v>#N/A</v>
      </c>
      <c r="GM57" s="179" t="e">
        <f t="shared" si="402"/>
        <v>#N/A</v>
      </c>
      <c r="GN57" s="179" t="e">
        <f t="shared" si="403"/>
        <v>#N/A</v>
      </c>
      <c r="GO57" s="179" t="e">
        <f t="shared" si="404"/>
        <v>#N/A</v>
      </c>
      <c r="GP57" s="179" t="e">
        <f t="shared" si="405"/>
        <v>#N/A</v>
      </c>
      <c r="GQ57" s="179" t="e">
        <f t="shared" si="406"/>
        <v>#N/A</v>
      </c>
      <c r="GR57" s="179" t="e">
        <f t="shared" si="407"/>
        <v>#N/A</v>
      </c>
      <c r="GS57" s="179" t="e">
        <f t="shared" si="408"/>
        <v>#N/A</v>
      </c>
      <c r="GT57" s="179" t="e">
        <f t="shared" si="409"/>
        <v>#N/A</v>
      </c>
      <c r="GU57" s="179" t="e">
        <f t="shared" si="410"/>
        <v>#N/A</v>
      </c>
      <c r="GV57" s="179" t="e">
        <f t="shared" si="411"/>
        <v>#N/A</v>
      </c>
      <c r="GW57" s="179" t="e">
        <f t="shared" si="412"/>
        <v>#N/A</v>
      </c>
      <c r="GX57" s="179" t="e">
        <f t="shared" si="413"/>
        <v>#N/A</v>
      </c>
      <c r="GY57" s="179" t="e">
        <f t="shared" si="414"/>
        <v>#N/A</v>
      </c>
      <c r="GZ57" s="179" t="e">
        <f t="shared" si="415"/>
        <v>#N/A</v>
      </c>
      <c r="HA57" s="179" t="e">
        <f t="shared" si="416"/>
        <v>#N/A</v>
      </c>
      <c r="HB57" s="179" t="e">
        <f t="shared" si="417"/>
        <v>#N/A</v>
      </c>
      <c r="HC57" s="179" t="e">
        <f t="shared" si="418"/>
        <v>#N/A</v>
      </c>
      <c r="HD57" s="179" t="e">
        <f t="shared" si="419"/>
        <v>#N/A</v>
      </c>
      <c r="HE57" s="179" t="e">
        <f t="shared" si="420"/>
        <v>#N/A</v>
      </c>
      <c r="HF57" s="179" t="e">
        <f t="shared" si="421"/>
        <v>#N/A</v>
      </c>
      <c r="HG57" s="179" t="e">
        <f t="shared" si="422"/>
        <v>#N/A</v>
      </c>
      <c r="HH57" s="179" t="e">
        <f t="shared" si="423"/>
        <v>#N/A</v>
      </c>
      <c r="HI57" s="179" t="e">
        <f t="shared" si="424"/>
        <v>#N/A</v>
      </c>
      <c r="HJ57" s="179" t="e">
        <f t="shared" si="425"/>
        <v>#N/A</v>
      </c>
      <c r="HK57" s="179" t="e">
        <f t="shared" si="426"/>
        <v>#N/A</v>
      </c>
      <c r="HL57" s="179" t="e">
        <f t="shared" si="427"/>
        <v>#N/A</v>
      </c>
      <c r="HM57" s="179" t="e">
        <f t="shared" si="428"/>
        <v>#N/A</v>
      </c>
      <c r="HN57" s="179" t="e">
        <f t="shared" si="429"/>
        <v>#N/A</v>
      </c>
      <c r="HO57" s="179" t="e">
        <f t="shared" si="430"/>
        <v>#N/A</v>
      </c>
      <c r="HP57" s="179" t="e">
        <f t="shared" si="431"/>
        <v>#N/A</v>
      </c>
      <c r="HQ57" s="179" t="e">
        <f t="shared" si="432"/>
        <v>#N/A</v>
      </c>
      <c r="HR57" s="179" t="e">
        <f t="shared" si="433"/>
        <v>#N/A</v>
      </c>
      <c r="HS57" s="179" t="e">
        <f t="shared" si="434"/>
        <v>#N/A</v>
      </c>
    </row>
    <row r="58" spans="1:227" hidden="1" x14ac:dyDescent="0.25">
      <c r="A58" s="4">
        <v>55</v>
      </c>
      <c r="B58" s="118"/>
      <c r="C58" s="126"/>
      <c r="D58" s="131" t="str">
        <f t="shared" si="308"/>
        <v/>
      </c>
      <c r="E58" s="103"/>
      <c r="F58" s="131" t="str">
        <f t="shared" si="309"/>
        <v/>
      </c>
      <c r="G58" s="126"/>
      <c r="H58" s="119"/>
      <c r="I58" s="38" t="str">
        <f t="shared" si="0"/>
        <v/>
      </c>
      <c r="J58" s="38" t="str">
        <f t="shared" si="1"/>
        <v/>
      </c>
      <c r="K58" s="81" t="str">
        <f t="shared" si="12"/>
        <v/>
      </c>
      <c r="L58" s="24"/>
      <c r="M58" s="61"/>
      <c r="N58" s="82" t="str">
        <f>IF(AND(D58&gt;0,E58&gt;0,F58&gt;0,NOT(ISBLANK(L58))),(F58-D58)*VLOOKUP(L58,VLookups!$A$2:$B$8,2,FALSE),"")</f>
        <v/>
      </c>
      <c r="O58" s="83" t="str">
        <f t="shared" si="2"/>
        <v/>
      </c>
      <c r="P58" s="103"/>
      <c r="Q58" s="34" t="str">
        <f>IF(AND(P58&gt;0,E58&gt;0,N58&gt;0,NOT(ISBLANK(L58))),ABS(VLOOKUP($P$1,VLookups!$A$38:$B$39,2,FALSE)-_xlfn.NORM.DIST(P58,K58,N58,TRUE)),"")</f>
        <v/>
      </c>
      <c r="R58" s="102" t="str">
        <f>IF(AND($D58&gt;0,$E58&gt;0,$F58&gt;0,NOT(ISBLANK($L58))),_xlfn.NORM.INV(ABS(VLOOKUP($P$1,VLookups!$A$38:$B$39,2,FALSE)-R$3),$K58,$N58),"")</f>
        <v/>
      </c>
      <c r="S58" s="101" t="str">
        <f>IF(AND($D58&gt;0,$E58&gt;0,$F58&gt;0,NOT(ISBLANK($L58))),_xlfn.NORM.INV(ABS(VLOOKUP($P$1,VLookups!$A$38:$B$39,2,FALSE)-S$3),$K58,$N58),"")</f>
        <v/>
      </c>
      <c r="T58" s="102" t="str">
        <f>IF(AND($D58&gt;0,$E58&gt;0,$F58&gt;0,NOT(ISBLANK($L58))),_xlfn.NORM.INV(ABS(VLOOKUP($P$1,VLookups!$A$38:$B$39,2,FALSE)-T$3),$K58,$N58),"")</f>
        <v/>
      </c>
      <c r="U58" s="101" t="str">
        <f>IF(AND($D58&gt;0,$E58&gt;0,$F58&gt;0,NOT(ISBLANK($L58))),_xlfn.NORM.INV(ABS(VLOOKUP($P$1,VLookups!$A$38:$B$39,2,FALSE)-U$3),$K58,$N58),"")</f>
        <v/>
      </c>
      <c r="V58" s="102" t="str">
        <f>IF(AND($D58&gt;0,$E58&gt;0,$F58&gt;0,NOT(ISBLANK($L58))),_xlfn.NORM.INV(ABS(VLOOKUP($P$1,VLookups!$A$38:$B$39,2,FALSE)-V$3),$K58,$N58),"")</f>
        <v/>
      </c>
      <c r="W58" s="101" t="str">
        <f>IF(AND($D58&gt;0,$E58&gt;0,$F58&gt;0,NOT(ISBLANK($L58))),_xlfn.NORM.INV(ABS(VLOOKUP($P$1,VLookups!$A$38:$B$39,2,FALSE)-W$3),$K58,$N58),"")</f>
        <v/>
      </c>
      <c r="X58" s="5"/>
      <c r="Y58" s="178" t="str">
        <f t="shared" si="13"/>
        <v/>
      </c>
      <c r="Z58" s="52" t="str">
        <f t="shared" ref="Z58:AS58" si="477">IF(ISNONTEXT($Y58),AA58-$Y58,"")</f>
        <v/>
      </c>
      <c r="AA58" s="52" t="str">
        <f t="shared" si="477"/>
        <v/>
      </c>
      <c r="AB58" s="52" t="str">
        <f t="shared" si="477"/>
        <v/>
      </c>
      <c r="AC58" s="52" t="str">
        <f t="shared" si="477"/>
        <v/>
      </c>
      <c r="AD58" s="52" t="str">
        <f t="shared" si="477"/>
        <v/>
      </c>
      <c r="AE58" s="52" t="str">
        <f t="shared" si="477"/>
        <v/>
      </c>
      <c r="AF58" s="52" t="str">
        <f t="shared" si="477"/>
        <v/>
      </c>
      <c r="AG58" s="52" t="str">
        <f t="shared" si="477"/>
        <v/>
      </c>
      <c r="AH58" s="52" t="str">
        <f t="shared" si="477"/>
        <v/>
      </c>
      <c r="AI58" s="52" t="str">
        <f t="shared" si="477"/>
        <v/>
      </c>
      <c r="AJ58" s="52" t="str">
        <f t="shared" si="477"/>
        <v/>
      </c>
      <c r="AK58" s="52" t="str">
        <f t="shared" si="477"/>
        <v/>
      </c>
      <c r="AL58" s="52" t="str">
        <f t="shared" si="477"/>
        <v/>
      </c>
      <c r="AM58" s="52" t="str">
        <f t="shared" si="477"/>
        <v/>
      </c>
      <c r="AN58" s="52" t="str">
        <f t="shared" si="477"/>
        <v/>
      </c>
      <c r="AO58" s="52" t="str">
        <f t="shared" si="477"/>
        <v/>
      </c>
      <c r="AP58" s="52" t="str">
        <f t="shared" si="477"/>
        <v/>
      </c>
      <c r="AQ58" s="52" t="str">
        <f t="shared" si="477"/>
        <v/>
      </c>
      <c r="AR58" s="52" t="str">
        <f t="shared" si="477"/>
        <v/>
      </c>
      <c r="AS58" s="52" t="str">
        <f t="shared" si="477"/>
        <v/>
      </c>
      <c r="AT58" s="52" t="str">
        <f t="shared" si="15"/>
        <v/>
      </c>
      <c r="AU58" s="52" t="str">
        <f t="shared" ref="AU58:DF58" si="478">IF(ISNONTEXT($Y58),AT58+$Y58,"")</f>
        <v/>
      </c>
      <c r="AV58" s="52" t="str">
        <f t="shared" si="478"/>
        <v/>
      </c>
      <c r="AW58" s="52" t="str">
        <f t="shared" si="478"/>
        <v/>
      </c>
      <c r="AX58" s="52" t="str">
        <f t="shared" si="478"/>
        <v/>
      </c>
      <c r="AY58" s="52" t="str">
        <f t="shared" si="478"/>
        <v/>
      </c>
      <c r="AZ58" s="52" t="str">
        <f t="shared" si="478"/>
        <v/>
      </c>
      <c r="BA58" s="52" t="str">
        <f t="shared" si="478"/>
        <v/>
      </c>
      <c r="BB58" s="52" t="str">
        <f t="shared" si="478"/>
        <v/>
      </c>
      <c r="BC58" s="52" t="str">
        <f t="shared" si="478"/>
        <v/>
      </c>
      <c r="BD58" s="52" t="str">
        <f t="shared" si="478"/>
        <v/>
      </c>
      <c r="BE58" s="52" t="str">
        <f t="shared" si="478"/>
        <v/>
      </c>
      <c r="BF58" s="52" t="str">
        <f t="shared" si="478"/>
        <v/>
      </c>
      <c r="BG58" s="52" t="str">
        <f t="shared" si="478"/>
        <v/>
      </c>
      <c r="BH58" s="52" t="str">
        <f t="shared" si="478"/>
        <v/>
      </c>
      <c r="BI58" s="52" t="str">
        <f t="shared" si="478"/>
        <v/>
      </c>
      <c r="BJ58" s="52" t="str">
        <f t="shared" si="478"/>
        <v/>
      </c>
      <c r="BK58" s="52" t="str">
        <f t="shared" si="478"/>
        <v/>
      </c>
      <c r="BL58" s="52" t="str">
        <f t="shared" si="478"/>
        <v/>
      </c>
      <c r="BM58" s="52" t="str">
        <f t="shared" si="478"/>
        <v/>
      </c>
      <c r="BN58" s="52" t="str">
        <f t="shared" si="478"/>
        <v/>
      </c>
      <c r="BO58" s="52" t="str">
        <f t="shared" si="478"/>
        <v/>
      </c>
      <c r="BP58" s="52" t="str">
        <f t="shared" si="478"/>
        <v/>
      </c>
      <c r="BQ58" s="52" t="str">
        <f t="shared" si="478"/>
        <v/>
      </c>
      <c r="BR58" s="52" t="str">
        <f t="shared" si="478"/>
        <v/>
      </c>
      <c r="BS58" s="52" t="str">
        <f t="shared" si="478"/>
        <v/>
      </c>
      <c r="BT58" s="52" t="str">
        <f t="shared" si="478"/>
        <v/>
      </c>
      <c r="BU58" s="52" t="str">
        <f t="shared" si="478"/>
        <v/>
      </c>
      <c r="BV58" s="52" t="str">
        <f t="shared" si="478"/>
        <v/>
      </c>
      <c r="BW58" s="52" t="str">
        <f t="shared" si="478"/>
        <v/>
      </c>
      <c r="BX58" s="52" t="str">
        <f t="shared" si="478"/>
        <v/>
      </c>
      <c r="BY58" s="52" t="str">
        <f t="shared" si="478"/>
        <v/>
      </c>
      <c r="BZ58" s="52" t="str">
        <f t="shared" si="478"/>
        <v/>
      </c>
      <c r="CA58" s="52" t="str">
        <f t="shared" si="478"/>
        <v/>
      </c>
      <c r="CB58" s="52" t="str">
        <f t="shared" si="478"/>
        <v/>
      </c>
      <c r="CC58" s="52" t="str">
        <f t="shared" si="478"/>
        <v/>
      </c>
      <c r="CD58" s="52" t="str">
        <f t="shared" si="478"/>
        <v/>
      </c>
      <c r="CE58" s="52" t="str">
        <f t="shared" si="478"/>
        <v/>
      </c>
      <c r="CF58" s="52" t="str">
        <f t="shared" si="478"/>
        <v/>
      </c>
      <c r="CG58" s="52" t="str">
        <f t="shared" si="478"/>
        <v/>
      </c>
      <c r="CH58" s="52" t="str">
        <f t="shared" si="478"/>
        <v/>
      </c>
      <c r="CI58" s="52" t="str">
        <f t="shared" si="478"/>
        <v/>
      </c>
      <c r="CJ58" s="52" t="str">
        <f t="shared" si="478"/>
        <v/>
      </c>
      <c r="CK58" s="52" t="str">
        <f t="shared" si="478"/>
        <v/>
      </c>
      <c r="CL58" s="52" t="str">
        <f t="shared" si="478"/>
        <v/>
      </c>
      <c r="CM58" s="52" t="str">
        <f t="shared" si="478"/>
        <v/>
      </c>
      <c r="CN58" s="52" t="str">
        <f t="shared" si="478"/>
        <v/>
      </c>
      <c r="CO58" s="52" t="str">
        <f t="shared" si="478"/>
        <v/>
      </c>
      <c r="CP58" s="52" t="str">
        <f t="shared" si="478"/>
        <v/>
      </c>
      <c r="CQ58" s="52" t="str">
        <f t="shared" si="478"/>
        <v/>
      </c>
      <c r="CR58" s="52" t="str">
        <f t="shared" si="478"/>
        <v/>
      </c>
      <c r="CS58" s="52" t="str">
        <f t="shared" si="478"/>
        <v/>
      </c>
      <c r="CT58" s="52" t="str">
        <f t="shared" si="478"/>
        <v/>
      </c>
      <c r="CU58" s="52" t="str">
        <f t="shared" si="478"/>
        <v/>
      </c>
      <c r="CV58" s="52" t="str">
        <f t="shared" si="478"/>
        <v/>
      </c>
      <c r="CW58" s="52" t="str">
        <f t="shared" si="478"/>
        <v/>
      </c>
      <c r="CX58" s="52" t="str">
        <f t="shared" si="478"/>
        <v/>
      </c>
      <c r="CY58" s="52" t="str">
        <f t="shared" si="478"/>
        <v/>
      </c>
      <c r="CZ58" s="52" t="str">
        <f t="shared" si="478"/>
        <v/>
      </c>
      <c r="DA58" s="52" t="str">
        <f t="shared" si="478"/>
        <v/>
      </c>
      <c r="DB58" s="52" t="str">
        <f t="shared" si="478"/>
        <v/>
      </c>
      <c r="DC58" s="52" t="str">
        <f t="shared" si="478"/>
        <v/>
      </c>
      <c r="DD58" s="52" t="str">
        <f t="shared" si="478"/>
        <v/>
      </c>
      <c r="DE58" s="52" t="str">
        <f t="shared" si="478"/>
        <v/>
      </c>
      <c r="DF58" s="52" t="str">
        <f t="shared" si="478"/>
        <v/>
      </c>
      <c r="DG58" s="52" t="str">
        <f t="shared" ref="DG58:DV58" si="479">IF(ISNONTEXT($Y58),DF58+$Y58,"")</f>
        <v/>
      </c>
      <c r="DH58" s="52" t="str">
        <f t="shared" si="479"/>
        <v/>
      </c>
      <c r="DI58" s="52" t="str">
        <f t="shared" si="479"/>
        <v/>
      </c>
      <c r="DJ58" s="52" t="str">
        <f t="shared" si="479"/>
        <v/>
      </c>
      <c r="DK58" s="52" t="str">
        <f t="shared" si="479"/>
        <v/>
      </c>
      <c r="DL58" s="52" t="str">
        <f t="shared" si="479"/>
        <v/>
      </c>
      <c r="DM58" s="52" t="str">
        <f t="shared" si="479"/>
        <v/>
      </c>
      <c r="DN58" s="52" t="str">
        <f t="shared" si="479"/>
        <v/>
      </c>
      <c r="DO58" s="52" t="str">
        <f t="shared" si="479"/>
        <v/>
      </c>
      <c r="DP58" s="52" t="str">
        <f t="shared" si="479"/>
        <v/>
      </c>
      <c r="DQ58" s="52" t="str">
        <f t="shared" si="479"/>
        <v/>
      </c>
      <c r="DR58" s="52" t="str">
        <f t="shared" si="479"/>
        <v/>
      </c>
      <c r="DS58" s="52" t="str">
        <f t="shared" si="479"/>
        <v/>
      </c>
      <c r="DT58" s="52" t="str">
        <f t="shared" si="479"/>
        <v/>
      </c>
      <c r="DU58" s="52" t="str">
        <f t="shared" si="479"/>
        <v/>
      </c>
      <c r="DV58" s="52" t="str">
        <f t="shared" si="479"/>
        <v/>
      </c>
      <c r="DW58" s="179" t="e">
        <f t="shared" si="334"/>
        <v>#N/A</v>
      </c>
      <c r="DX58" s="179" t="e">
        <f t="shared" si="335"/>
        <v>#N/A</v>
      </c>
      <c r="DY58" s="179" t="e">
        <f t="shared" si="336"/>
        <v>#N/A</v>
      </c>
      <c r="DZ58" s="179" t="e">
        <f t="shared" si="337"/>
        <v>#N/A</v>
      </c>
      <c r="EA58" s="179" t="e">
        <f t="shared" si="338"/>
        <v>#N/A</v>
      </c>
      <c r="EB58" s="179" t="e">
        <f t="shared" si="339"/>
        <v>#N/A</v>
      </c>
      <c r="EC58" s="179" t="e">
        <f t="shared" si="340"/>
        <v>#N/A</v>
      </c>
      <c r="ED58" s="179" t="e">
        <f t="shared" si="341"/>
        <v>#N/A</v>
      </c>
      <c r="EE58" s="179" t="e">
        <f t="shared" si="342"/>
        <v>#N/A</v>
      </c>
      <c r="EF58" s="179" t="e">
        <f t="shared" si="343"/>
        <v>#N/A</v>
      </c>
      <c r="EG58" s="179" t="e">
        <f t="shared" si="344"/>
        <v>#N/A</v>
      </c>
      <c r="EH58" s="179" t="e">
        <f t="shared" si="345"/>
        <v>#N/A</v>
      </c>
      <c r="EI58" s="179" t="e">
        <f t="shared" si="346"/>
        <v>#N/A</v>
      </c>
      <c r="EJ58" s="179" t="e">
        <f t="shared" si="347"/>
        <v>#N/A</v>
      </c>
      <c r="EK58" s="179" t="e">
        <f t="shared" si="348"/>
        <v>#N/A</v>
      </c>
      <c r="EL58" s="179" t="e">
        <f t="shared" si="349"/>
        <v>#N/A</v>
      </c>
      <c r="EM58" s="179" t="e">
        <f t="shared" si="350"/>
        <v>#N/A</v>
      </c>
      <c r="EN58" s="179" t="e">
        <f t="shared" si="351"/>
        <v>#N/A</v>
      </c>
      <c r="EO58" s="179" t="e">
        <f t="shared" si="352"/>
        <v>#N/A</v>
      </c>
      <c r="EP58" s="179" t="e">
        <f t="shared" si="353"/>
        <v>#N/A</v>
      </c>
      <c r="EQ58" s="179" t="e">
        <f t="shared" si="354"/>
        <v>#N/A</v>
      </c>
      <c r="ER58" s="179" t="e">
        <f t="shared" si="355"/>
        <v>#N/A</v>
      </c>
      <c r="ES58" s="179" t="e">
        <f t="shared" si="356"/>
        <v>#N/A</v>
      </c>
      <c r="ET58" s="179" t="e">
        <f t="shared" si="357"/>
        <v>#N/A</v>
      </c>
      <c r="EU58" s="179" t="e">
        <f t="shared" si="358"/>
        <v>#N/A</v>
      </c>
      <c r="EV58" s="179" t="e">
        <f t="shared" si="359"/>
        <v>#N/A</v>
      </c>
      <c r="EW58" s="179" t="e">
        <f t="shared" si="360"/>
        <v>#N/A</v>
      </c>
      <c r="EX58" s="179" t="e">
        <f t="shared" si="361"/>
        <v>#N/A</v>
      </c>
      <c r="EY58" s="179" t="e">
        <f t="shared" si="362"/>
        <v>#N/A</v>
      </c>
      <c r="EZ58" s="179" t="e">
        <f t="shared" si="363"/>
        <v>#N/A</v>
      </c>
      <c r="FA58" s="179" t="e">
        <f t="shared" si="364"/>
        <v>#N/A</v>
      </c>
      <c r="FB58" s="179" t="e">
        <f t="shared" si="365"/>
        <v>#N/A</v>
      </c>
      <c r="FC58" s="179" t="e">
        <f t="shared" si="366"/>
        <v>#N/A</v>
      </c>
      <c r="FD58" s="179" t="e">
        <f t="shared" si="367"/>
        <v>#N/A</v>
      </c>
      <c r="FE58" s="179" t="e">
        <f t="shared" si="368"/>
        <v>#N/A</v>
      </c>
      <c r="FF58" s="179" t="e">
        <f t="shared" si="369"/>
        <v>#N/A</v>
      </c>
      <c r="FG58" s="179" t="e">
        <f t="shared" si="370"/>
        <v>#N/A</v>
      </c>
      <c r="FH58" s="179" t="e">
        <f t="shared" si="371"/>
        <v>#N/A</v>
      </c>
      <c r="FI58" s="179" t="e">
        <f t="shared" si="372"/>
        <v>#N/A</v>
      </c>
      <c r="FJ58" s="179" t="e">
        <f t="shared" si="373"/>
        <v>#N/A</v>
      </c>
      <c r="FK58" s="179" t="e">
        <f t="shared" si="374"/>
        <v>#N/A</v>
      </c>
      <c r="FL58" s="179" t="e">
        <f t="shared" si="375"/>
        <v>#N/A</v>
      </c>
      <c r="FM58" s="179" t="e">
        <f t="shared" si="376"/>
        <v>#N/A</v>
      </c>
      <c r="FN58" s="179" t="e">
        <f t="shared" si="377"/>
        <v>#N/A</v>
      </c>
      <c r="FO58" s="179" t="e">
        <f t="shared" si="378"/>
        <v>#N/A</v>
      </c>
      <c r="FP58" s="179" t="e">
        <f t="shared" si="379"/>
        <v>#N/A</v>
      </c>
      <c r="FQ58" s="179" t="e">
        <f t="shared" si="380"/>
        <v>#N/A</v>
      </c>
      <c r="FR58" s="179" t="e">
        <f t="shared" si="381"/>
        <v>#N/A</v>
      </c>
      <c r="FS58" s="179" t="e">
        <f t="shared" si="382"/>
        <v>#N/A</v>
      </c>
      <c r="FT58" s="179" t="e">
        <f t="shared" si="383"/>
        <v>#N/A</v>
      </c>
      <c r="FU58" s="179" t="e">
        <f t="shared" si="384"/>
        <v>#N/A</v>
      </c>
      <c r="FV58" s="179" t="e">
        <f t="shared" si="385"/>
        <v>#N/A</v>
      </c>
      <c r="FW58" s="179" t="e">
        <f t="shared" si="386"/>
        <v>#N/A</v>
      </c>
      <c r="FX58" s="179" t="e">
        <f t="shared" si="387"/>
        <v>#N/A</v>
      </c>
      <c r="FY58" s="179" t="e">
        <f t="shared" si="388"/>
        <v>#N/A</v>
      </c>
      <c r="FZ58" s="179" t="e">
        <f t="shared" si="389"/>
        <v>#N/A</v>
      </c>
      <c r="GA58" s="179" t="e">
        <f t="shared" si="390"/>
        <v>#N/A</v>
      </c>
      <c r="GB58" s="179" t="e">
        <f t="shared" si="391"/>
        <v>#N/A</v>
      </c>
      <c r="GC58" s="179" t="e">
        <f t="shared" si="392"/>
        <v>#N/A</v>
      </c>
      <c r="GD58" s="179" t="e">
        <f t="shared" si="393"/>
        <v>#N/A</v>
      </c>
      <c r="GE58" s="179" t="e">
        <f t="shared" si="394"/>
        <v>#N/A</v>
      </c>
      <c r="GF58" s="179" t="e">
        <f t="shared" si="395"/>
        <v>#N/A</v>
      </c>
      <c r="GG58" s="179" t="e">
        <f t="shared" si="396"/>
        <v>#N/A</v>
      </c>
      <c r="GH58" s="179" t="e">
        <f t="shared" si="397"/>
        <v>#N/A</v>
      </c>
      <c r="GI58" s="179" t="e">
        <f t="shared" si="398"/>
        <v>#N/A</v>
      </c>
      <c r="GJ58" s="179" t="e">
        <f t="shared" si="399"/>
        <v>#N/A</v>
      </c>
      <c r="GK58" s="179" t="e">
        <f t="shared" si="400"/>
        <v>#N/A</v>
      </c>
      <c r="GL58" s="179" t="e">
        <f t="shared" si="401"/>
        <v>#N/A</v>
      </c>
      <c r="GM58" s="179" t="e">
        <f t="shared" si="402"/>
        <v>#N/A</v>
      </c>
      <c r="GN58" s="179" t="e">
        <f t="shared" si="403"/>
        <v>#N/A</v>
      </c>
      <c r="GO58" s="179" t="e">
        <f t="shared" si="404"/>
        <v>#N/A</v>
      </c>
      <c r="GP58" s="179" t="e">
        <f t="shared" si="405"/>
        <v>#N/A</v>
      </c>
      <c r="GQ58" s="179" t="e">
        <f t="shared" si="406"/>
        <v>#N/A</v>
      </c>
      <c r="GR58" s="179" t="e">
        <f t="shared" si="407"/>
        <v>#N/A</v>
      </c>
      <c r="GS58" s="179" t="e">
        <f t="shared" si="408"/>
        <v>#N/A</v>
      </c>
      <c r="GT58" s="179" t="e">
        <f t="shared" si="409"/>
        <v>#N/A</v>
      </c>
      <c r="GU58" s="179" t="e">
        <f t="shared" si="410"/>
        <v>#N/A</v>
      </c>
      <c r="GV58" s="179" t="e">
        <f t="shared" si="411"/>
        <v>#N/A</v>
      </c>
      <c r="GW58" s="179" t="e">
        <f t="shared" si="412"/>
        <v>#N/A</v>
      </c>
      <c r="GX58" s="179" t="e">
        <f t="shared" si="413"/>
        <v>#N/A</v>
      </c>
      <c r="GY58" s="179" t="e">
        <f t="shared" si="414"/>
        <v>#N/A</v>
      </c>
      <c r="GZ58" s="179" t="e">
        <f t="shared" si="415"/>
        <v>#N/A</v>
      </c>
      <c r="HA58" s="179" t="e">
        <f t="shared" si="416"/>
        <v>#N/A</v>
      </c>
      <c r="HB58" s="179" t="e">
        <f t="shared" si="417"/>
        <v>#N/A</v>
      </c>
      <c r="HC58" s="179" t="e">
        <f t="shared" si="418"/>
        <v>#N/A</v>
      </c>
      <c r="HD58" s="179" t="e">
        <f t="shared" si="419"/>
        <v>#N/A</v>
      </c>
      <c r="HE58" s="179" t="e">
        <f t="shared" si="420"/>
        <v>#N/A</v>
      </c>
      <c r="HF58" s="179" t="e">
        <f t="shared" si="421"/>
        <v>#N/A</v>
      </c>
      <c r="HG58" s="179" t="e">
        <f t="shared" si="422"/>
        <v>#N/A</v>
      </c>
      <c r="HH58" s="179" t="e">
        <f t="shared" si="423"/>
        <v>#N/A</v>
      </c>
      <c r="HI58" s="179" t="e">
        <f t="shared" si="424"/>
        <v>#N/A</v>
      </c>
      <c r="HJ58" s="179" t="e">
        <f t="shared" si="425"/>
        <v>#N/A</v>
      </c>
      <c r="HK58" s="179" t="e">
        <f t="shared" si="426"/>
        <v>#N/A</v>
      </c>
      <c r="HL58" s="179" t="e">
        <f t="shared" si="427"/>
        <v>#N/A</v>
      </c>
      <c r="HM58" s="179" t="e">
        <f t="shared" si="428"/>
        <v>#N/A</v>
      </c>
      <c r="HN58" s="179" t="e">
        <f t="shared" si="429"/>
        <v>#N/A</v>
      </c>
      <c r="HO58" s="179" t="e">
        <f t="shared" si="430"/>
        <v>#N/A</v>
      </c>
      <c r="HP58" s="179" t="e">
        <f t="shared" si="431"/>
        <v>#N/A</v>
      </c>
      <c r="HQ58" s="179" t="e">
        <f t="shared" si="432"/>
        <v>#N/A</v>
      </c>
      <c r="HR58" s="179" t="e">
        <f t="shared" si="433"/>
        <v>#N/A</v>
      </c>
      <c r="HS58" s="179" t="e">
        <f t="shared" si="434"/>
        <v>#N/A</v>
      </c>
    </row>
    <row r="59" spans="1:227" hidden="1" x14ac:dyDescent="0.25">
      <c r="A59" s="4">
        <v>56</v>
      </c>
      <c r="B59" s="118"/>
      <c r="C59" s="126"/>
      <c r="D59" s="131" t="str">
        <f t="shared" si="308"/>
        <v/>
      </c>
      <c r="E59" s="103"/>
      <c r="F59" s="131" t="str">
        <f t="shared" si="309"/>
        <v/>
      </c>
      <c r="G59" s="126"/>
      <c r="H59" s="119"/>
      <c r="I59" s="38" t="str">
        <f t="shared" si="0"/>
        <v/>
      </c>
      <c r="J59" s="38" t="str">
        <f t="shared" si="1"/>
        <v/>
      </c>
      <c r="K59" s="81" t="str">
        <f t="shared" si="12"/>
        <v/>
      </c>
      <c r="L59" s="24"/>
      <c r="M59" s="61"/>
      <c r="N59" s="82" t="str">
        <f>IF(AND(D59&gt;0,E59&gt;0,F59&gt;0,NOT(ISBLANK(L59))),(F59-D59)*VLOOKUP(L59,VLookups!$A$2:$B$8,2,FALSE),"")</f>
        <v/>
      </c>
      <c r="O59" s="83" t="str">
        <f t="shared" si="2"/>
        <v/>
      </c>
      <c r="P59" s="103"/>
      <c r="Q59" s="34" t="str">
        <f>IF(AND(P59&gt;0,E59&gt;0,N59&gt;0,NOT(ISBLANK(L59))),ABS(VLOOKUP($P$1,VLookups!$A$38:$B$39,2,FALSE)-_xlfn.NORM.DIST(P59,K59,N59,TRUE)),"")</f>
        <v/>
      </c>
      <c r="R59" s="102" t="str">
        <f>IF(AND($D59&gt;0,$E59&gt;0,$F59&gt;0,NOT(ISBLANK($L59))),_xlfn.NORM.INV(ABS(VLOOKUP($P$1,VLookups!$A$38:$B$39,2,FALSE)-R$3),$K59,$N59),"")</f>
        <v/>
      </c>
      <c r="S59" s="101" t="str">
        <f>IF(AND($D59&gt;0,$E59&gt;0,$F59&gt;0,NOT(ISBLANK($L59))),_xlfn.NORM.INV(ABS(VLOOKUP($P$1,VLookups!$A$38:$B$39,2,FALSE)-S$3),$K59,$N59),"")</f>
        <v/>
      </c>
      <c r="T59" s="102" t="str">
        <f>IF(AND($D59&gt;0,$E59&gt;0,$F59&gt;0,NOT(ISBLANK($L59))),_xlfn.NORM.INV(ABS(VLOOKUP($P$1,VLookups!$A$38:$B$39,2,FALSE)-T$3),$K59,$N59),"")</f>
        <v/>
      </c>
      <c r="U59" s="101" t="str">
        <f>IF(AND($D59&gt;0,$E59&gt;0,$F59&gt;0,NOT(ISBLANK($L59))),_xlfn.NORM.INV(ABS(VLOOKUP($P$1,VLookups!$A$38:$B$39,2,FALSE)-U$3),$K59,$N59),"")</f>
        <v/>
      </c>
      <c r="V59" s="102" t="str">
        <f>IF(AND($D59&gt;0,$E59&gt;0,$F59&gt;0,NOT(ISBLANK($L59))),_xlfn.NORM.INV(ABS(VLOOKUP($P$1,VLookups!$A$38:$B$39,2,FALSE)-V$3),$K59,$N59),"")</f>
        <v/>
      </c>
      <c r="W59" s="101" t="str">
        <f>IF(AND($D59&gt;0,$E59&gt;0,$F59&gt;0,NOT(ISBLANK($L59))),_xlfn.NORM.INV(ABS(VLOOKUP($P$1,VLookups!$A$38:$B$39,2,FALSE)-W$3),$K59,$N59),"")</f>
        <v/>
      </c>
      <c r="X59" s="5"/>
      <c r="Y59" s="178" t="str">
        <f t="shared" si="13"/>
        <v/>
      </c>
      <c r="Z59" s="52" t="str">
        <f t="shared" ref="Z59:AS59" si="480">IF(ISNONTEXT($Y59),AA59-$Y59,"")</f>
        <v/>
      </c>
      <c r="AA59" s="52" t="str">
        <f t="shared" si="480"/>
        <v/>
      </c>
      <c r="AB59" s="52" t="str">
        <f t="shared" si="480"/>
        <v/>
      </c>
      <c r="AC59" s="52" t="str">
        <f t="shared" si="480"/>
        <v/>
      </c>
      <c r="AD59" s="52" t="str">
        <f t="shared" si="480"/>
        <v/>
      </c>
      <c r="AE59" s="52" t="str">
        <f t="shared" si="480"/>
        <v/>
      </c>
      <c r="AF59" s="52" t="str">
        <f t="shared" si="480"/>
        <v/>
      </c>
      <c r="AG59" s="52" t="str">
        <f t="shared" si="480"/>
        <v/>
      </c>
      <c r="AH59" s="52" t="str">
        <f t="shared" si="480"/>
        <v/>
      </c>
      <c r="AI59" s="52" t="str">
        <f t="shared" si="480"/>
        <v/>
      </c>
      <c r="AJ59" s="52" t="str">
        <f t="shared" si="480"/>
        <v/>
      </c>
      <c r="AK59" s="52" t="str">
        <f t="shared" si="480"/>
        <v/>
      </c>
      <c r="AL59" s="52" t="str">
        <f t="shared" si="480"/>
        <v/>
      </c>
      <c r="AM59" s="52" t="str">
        <f t="shared" si="480"/>
        <v/>
      </c>
      <c r="AN59" s="52" t="str">
        <f t="shared" si="480"/>
        <v/>
      </c>
      <c r="AO59" s="52" t="str">
        <f t="shared" si="480"/>
        <v/>
      </c>
      <c r="AP59" s="52" t="str">
        <f t="shared" si="480"/>
        <v/>
      </c>
      <c r="AQ59" s="52" t="str">
        <f t="shared" si="480"/>
        <v/>
      </c>
      <c r="AR59" s="52" t="str">
        <f t="shared" si="480"/>
        <v/>
      </c>
      <c r="AS59" s="52" t="str">
        <f t="shared" si="480"/>
        <v/>
      </c>
      <c r="AT59" s="52" t="str">
        <f t="shared" si="15"/>
        <v/>
      </c>
      <c r="AU59" s="52" t="str">
        <f t="shared" ref="AU59:DF59" si="481">IF(ISNONTEXT($Y59),AT59+$Y59,"")</f>
        <v/>
      </c>
      <c r="AV59" s="52" t="str">
        <f t="shared" si="481"/>
        <v/>
      </c>
      <c r="AW59" s="52" t="str">
        <f t="shared" si="481"/>
        <v/>
      </c>
      <c r="AX59" s="52" t="str">
        <f t="shared" si="481"/>
        <v/>
      </c>
      <c r="AY59" s="52" t="str">
        <f t="shared" si="481"/>
        <v/>
      </c>
      <c r="AZ59" s="52" t="str">
        <f t="shared" si="481"/>
        <v/>
      </c>
      <c r="BA59" s="52" t="str">
        <f t="shared" si="481"/>
        <v/>
      </c>
      <c r="BB59" s="52" t="str">
        <f t="shared" si="481"/>
        <v/>
      </c>
      <c r="BC59" s="52" t="str">
        <f t="shared" si="481"/>
        <v/>
      </c>
      <c r="BD59" s="52" t="str">
        <f t="shared" si="481"/>
        <v/>
      </c>
      <c r="BE59" s="52" t="str">
        <f t="shared" si="481"/>
        <v/>
      </c>
      <c r="BF59" s="52" t="str">
        <f t="shared" si="481"/>
        <v/>
      </c>
      <c r="BG59" s="52" t="str">
        <f t="shared" si="481"/>
        <v/>
      </c>
      <c r="BH59" s="52" t="str">
        <f t="shared" si="481"/>
        <v/>
      </c>
      <c r="BI59" s="52" t="str">
        <f t="shared" si="481"/>
        <v/>
      </c>
      <c r="BJ59" s="52" t="str">
        <f t="shared" si="481"/>
        <v/>
      </c>
      <c r="BK59" s="52" t="str">
        <f t="shared" si="481"/>
        <v/>
      </c>
      <c r="BL59" s="52" t="str">
        <f t="shared" si="481"/>
        <v/>
      </c>
      <c r="BM59" s="52" t="str">
        <f t="shared" si="481"/>
        <v/>
      </c>
      <c r="BN59" s="52" t="str">
        <f t="shared" si="481"/>
        <v/>
      </c>
      <c r="BO59" s="52" t="str">
        <f t="shared" si="481"/>
        <v/>
      </c>
      <c r="BP59" s="52" t="str">
        <f t="shared" si="481"/>
        <v/>
      </c>
      <c r="BQ59" s="52" t="str">
        <f t="shared" si="481"/>
        <v/>
      </c>
      <c r="BR59" s="52" t="str">
        <f t="shared" si="481"/>
        <v/>
      </c>
      <c r="BS59" s="52" t="str">
        <f t="shared" si="481"/>
        <v/>
      </c>
      <c r="BT59" s="52" t="str">
        <f t="shared" si="481"/>
        <v/>
      </c>
      <c r="BU59" s="52" t="str">
        <f t="shared" si="481"/>
        <v/>
      </c>
      <c r="BV59" s="52" t="str">
        <f t="shared" si="481"/>
        <v/>
      </c>
      <c r="BW59" s="52" t="str">
        <f t="shared" si="481"/>
        <v/>
      </c>
      <c r="BX59" s="52" t="str">
        <f t="shared" si="481"/>
        <v/>
      </c>
      <c r="BY59" s="52" t="str">
        <f t="shared" si="481"/>
        <v/>
      </c>
      <c r="BZ59" s="52" t="str">
        <f t="shared" si="481"/>
        <v/>
      </c>
      <c r="CA59" s="52" t="str">
        <f t="shared" si="481"/>
        <v/>
      </c>
      <c r="CB59" s="52" t="str">
        <f t="shared" si="481"/>
        <v/>
      </c>
      <c r="CC59" s="52" t="str">
        <f t="shared" si="481"/>
        <v/>
      </c>
      <c r="CD59" s="52" t="str">
        <f t="shared" si="481"/>
        <v/>
      </c>
      <c r="CE59" s="52" t="str">
        <f t="shared" si="481"/>
        <v/>
      </c>
      <c r="CF59" s="52" t="str">
        <f t="shared" si="481"/>
        <v/>
      </c>
      <c r="CG59" s="52" t="str">
        <f t="shared" si="481"/>
        <v/>
      </c>
      <c r="CH59" s="52" t="str">
        <f t="shared" si="481"/>
        <v/>
      </c>
      <c r="CI59" s="52" t="str">
        <f t="shared" si="481"/>
        <v/>
      </c>
      <c r="CJ59" s="52" t="str">
        <f t="shared" si="481"/>
        <v/>
      </c>
      <c r="CK59" s="52" t="str">
        <f t="shared" si="481"/>
        <v/>
      </c>
      <c r="CL59" s="52" t="str">
        <f t="shared" si="481"/>
        <v/>
      </c>
      <c r="CM59" s="52" t="str">
        <f t="shared" si="481"/>
        <v/>
      </c>
      <c r="CN59" s="52" t="str">
        <f t="shared" si="481"/>
        <v/>
      </c>
      <c r="CO59" s="52" t="str">
        <f t="shared" si="481"/>
        <v/>
      </c>
      <c r="CP59" s="52" t="str">
        <f t="shared" si="481"/>
        <v/>
      </c>
      <c r="CQ59" s="52" t="str">
        <f t="shared" si="481"/>
        <v/>
      </c>
      <c r="CR59" s="52" t="str">
        <f t="shared" si="481"/>
        <v/>
      </c>
      <c r="CS59" s="52" t="str">
        <f t="shared" si="481"/>
        <v/>
      </c>
      <c r="CT59" s="52" t="str">
        <f t="shared" si="481"/>
        <v/>
      </c>
      <c r="CU59" s="52" t="str">
        <f t="shared" si="481"/>
        <v/>
      </c>
      <c r="CV59" s="52" t="str">
        <f t="shared" si="481"/>
        <v/>
      </c>
      <c r="CW59" s="52" t="str">
        <f t="shared" si="481"/>
        <v/>
      </c>
      <c r="CX59" s="52" t="str">
        <f t="shared" si="481"/>
        <v/>
      </c>
      <c r="CY59" s="52" t="str">
        <f t="shared" si="481"/>
        <v/>
      </c>
      <c r="CZ59" s="52" t="str">
        <f t="shared" si="481"/>
        <v/>
      </c>
      <c r="DA59" s="52" t="str">
        <f t="shared" si="481"/>
        <v/>
      </c>
      <c r="DB59" s="52" t="str">
        <f t="shared" si="481"/>
        <v/>
      </c>
      <c r="DC59" s="52" t="str">
        <f t="shared" si="481"/>
        <v/>
      </c>
      <c r="DD59" s="52" t="str">
        <f t="shared" si="481"/>
        <v/>
      </c>
      <c r="DE59" s="52" t="str">
        <f t="shared" si="481"/>
        <v/>
      </c>
      <c r="DF59" s="52" t="str">
        <f t="shared" si="481"/>
        <v/>
      </c>
      <c r="DG59" s="52" t="str">
        <f t="shared" ref="DG59:DV59" si="482">IF(ISNONTEXT($Y59),DF59+$Y59,"")</f>
        <v/>
      </c>
      <c r="DH59" s="52" t="str">
        <f t="shared" si="482"/>
        <v/>
      </c>
      <c r="DI59" s="52" t="str">
        <f t="shared" si="482"/>
        <v/>
      </c>
      <c r="DJ59" s="52" t="str">
        <f t="shared" si="482"/>
        <v/>
      </c>
      <c r="DK59" s="52" t="str">
        <f t="shared" si="482"/>
        <v/>
      </c>
      <c r="DL59" s="52" t="str">
        <f t="shared" si="482"/>
        <v/>
      </c>
      <c r="DM59" s="52" t="str">
        <f t="shared" si="482"/>
        <v/>
      </c>
      <c r="DN59" s="52" t="str">
        <f t="shared" si="482"/>
        <v/>
      </c>
      <c r="DO59" s="52" t="str">
        <f t="shared" si="482"/>
        <v/>
      </c>
      <c r="DP59" s="52" t="str">
        <f t="shared" si="482"/>
        <v/>
      </c>
      <c r="DQ59" s="52" t="str">
        <f t="shared" si="482"/>
        <v/>
      </c>
      <c r="DR59" s="52" t="str">
        <f t="shared" si="482"/>
        <v/>
      </c>
      <c r="DS59" s="52" t="str">
        <f t="shared" si="482"/>
        <v/>
      </c>
      <c r="DT59" s="52" t="str">
        <f t="shared" si="482"/>
        <v/>
      </c>
      <c r="DU59" s="52" t="str">
        <f t="shared" si="482"/>
        <v/>
      </c>
      <c r="DV59" s="52" t="str">
        <f t="shared" si="482"/>
        <v/>
      </c>
      <c r="DW59" s="179" t="e">
        <f t="shared" si="334"/>
        <v>#N/A</v>
      </c>
      <c r="DX59" s="179" t="e">
        <f t="shared" si="335"/>
        <v>#N/A</v>
      </c>
      <c r="DY59" s="179" t="e">
        <f t="shared" si="336"/>
        <v>#N/A</v>
      </c>
      <c r="DZ59" s="179" t="e">
        <f t="shared" si="337"/>
        <v>#N/A</v>
      </c>
      <c r="EA59" s="179" t="e">
        <f t="shared" si="338"/>
        <v>#N/A</v>
      </c>
      <c r="EB59" s="179" t="e">
        <f t="shared" si="339"/>
        <v>#N/A</v>
      </c>
      <c r="EC59" s="179" t="e">
        <f t="shared" si="340"/>
        <v>#N/A</v>
      </c>
      <c r="ED59" s="179" t="e">
        <f t="shared" si="341"/>
        <v>#N/A</v>
      </c>
      <c r="EE59" s="179" t="e">
        <f t="shared" si="342"/>
        <v>#N/A</v>
      </c>
      <c r="EF59" s="179" t="e">
        <f t="shared" si="343"/>
        <v>#N/A</v>
      </c>
      <c r="EG59" s="179" t="e">
        <f t="shared" si="344"/>
        <v>#N/A</v>
      </c>
      <c r="EH59" s="179" t="e">
        <f t="shared" si="345"/>
        <v>#N/A</v>
      </c>
      <c r="EI59" s="179" t="e">
        <f t="shared" si="346"/>
        <v>#N/A</v>
      </c>
      <c r="EJ59" s="179" t="e">
        <f t="shared" si="347"/>
        <v>#N/A</v>
      </c>
      <c r="EK59" s="179" t="e">
        <f t="shared" si="348"/>
        <v>#N/A</v>
      </c>
      <c r="EL59" s="179" t="e">
        <f t="shared" si="349"/>
        <v>#N/A</v>
      </c>
      <c r="EM59" s="179" t="e">
        <f t="shared" si="350"/>
        <v>#N/A</v>
      </c>
      <c r="EN59" s="179" t="e">
        <f t="shared" si="351"/>
        <v>#N/A</v>
      </c>
      <c r="EO59" s="179" t="e">
        <f t="shared" si="352"/>
        <v>#N/A</v>
      </c>
      <c r="EP59" s="179" t="e">
        <f t="shared" si="353"/>
        <v>#N/A</v>
      </c>
      <c r="EQ59" s="179" t="e">
        <f t="shared" si="354"/>
        <v>#N/A</v>
      </c>
      <c r="ER59" s="179" t="e">
        <f t="shared" si="355"/>
        <v>#N/A</v>
      </c>
      <c r="ES59" s="179" t="e">
        <f t="shared" si="356"/>
        <v>#N/A</v>
      </c>
      <c r="ET59" s="179" t="e">
        <f t="shared" si="357"/>
        <v>#N/A</v>
      </c>
      <c r="EU59" s="179" t="e">
        <f t="shared" si="358"/>
        <v>#N/A</v>
      </c>
      <c r="EV59" s="179" t="e">
        <f t="shared" si="359"/>
        <v>#N/A</v>
      </c>
      <c r="EW59" s="179" t="e">
        <f t="shared" si="360"/>
        <v>#N/A</v>
      </c>
      <c r="EX59" s="179" t="e">
        <f t="shared" si="361"/>
        <v>#N/A</v>
      </c>
      <c r="EY59" s="179" t="e">
        <f t="shared" si="362"/>
        <v>#N/A</v>
      </c>
      <c r="EZ59" s="179" t="e">
        <f t="shared" si="363"/>
        <v>#N/A</v>
      </c>
      <c r="FA59" s="179" t="e">
        <f t="shared" si="364"/>
        <v>#N/A</v>
      </c>
      <c r="FB59" s="179" t="e">
        <f t="shared" si="365"/>
        <v>#N/A</v>
      </c>
      <c r="FC59" s="179" t="e">
        <f t="shared" si="366"/>
        <v>#N/A</v>
      </c>
      <c r="FD59" s="179" t="e">
        <f t="shared" si="367"/>
        <v>#N/A</v>
      </c>
      <c r="FE59" s="179" t="e">
        <f t="shared" si="368"/>
        <v>#N/A</v>
      </c>
      <c r="FF59" s="179" t="e">
        <f t="shared" si="369"/>
        <v>#N/A</v>
      </c>
      <c r="FG59" s="179" t="e">
        <f t="shared" si="370"/>
        <v>#N/A</v>
      </c>
      <c r="FH59" s="179" t="e">
        <f t="shared" si="371"/>
        <v>#N/A</v>
      </c>
      <c r="FI59" s="179" t="e">
        <f t="shared" si="372"/>
        <v>#N/A</v>
      </c>
      <c r="FJ59" s="179" t="e">
        <f t="shared" si="373"/>
        <v>#N/A</v>
      </c>
      <c r="FK59" s="179" t="e">
        <f t="shared" si="374"/>
        <v>#N/A</v>
      </c>
      <c r="FL59" s="179" t="e">
        <f t="shared" si="375"/>
        <v>#N/A</v>
      </c>
      <c r="FM59" s="179" t="e">
        <f t="shared" si="376"/>
        <v>#N/A</v>
      </c>
      <c r="FN59" s="179" t="e">
        <f t="shared" si="377"/>
        <v>#N/A</v>
      </c>
      <c r="FO59" s="179" t="e">
        <f t="shared" si="378"/>
        <v>#N/A</v>
      </c>
      <c r="FP59" s="179" t="e">
        <f t="shared" si="379"/>
        <v>#N/A</v>
      </c>
      <c r="FQ59" s="179" t="e">
        <f t="shared" si="380"/>
        <v>#N/A</v>
      </c>
      <c r="FR59" s="179" t="e">
        <f t="shared" si="381"/>
        <v>#N/A</v>
      </c>
      <c r="FS59" s="179" t="e">
        <f t="shared" si="382"/>
        <v>#N/A</v>
      </c>
      <c r="FT59" s="179" t="e">
        <f t="shared" si="383"/>
        <v>#N/A</v>
      </c>
      <c r="FU59" s="179" t="e">
        <f t="shared" si="384"/>
        <v>#N/A</v>
      </c>
      <c r="FV59" s="179" t="e">
        <f t="shared" si="385"/>
        <v>#N/A</v>
      </c>
      <c r="FW59" s="179" t="e">
        <f t="shared" si="386"/>
        <v>#N/A</v>
      </c>
      <c r="FX59" s="179" t="e">
        <f t="shared" si="387"/>
        <v>#N/A</v>
      </c>
      <c r="FY59" s="179" t="e">
        <f t="shared" si="388"/>
        <v>#N/A</v>
      </c>
      <c r="FZ59" s="179" t="e">
        <f t="shared" si="389"/>
        <v>#N/A</v>
      </c>
      <c r="GA59" s="179" t="e">
        <f t="shared" si="390"/>
        <v>#N/A</v>
      </c>
      <c r="GB59" s="179" t="e">
        <f t="shared" si="391"/>
        <v>#N/A</v>
      </c>
      <c r="GC59" s="179" t="e">
        <f t="shared" si="392"/>
        <v>#N/A</v>
      </c>
      <c r="GD59" s="179" t="e">
        <f t="shared" si="393"/>
        <v>#N/A</v>
      </c>
      <c r="GE59" s="179" t="e">
        <f t="shared" si="394"/>
        <v>#N/A</v>
      </c>
      <c r="GF59" s="179" t="e">
        <f t="shared" si="395"/>
        <v>#N/A</v>
      </c>
      <c r="GG59" s="179" t="e">
        <f t="shared" si="396"/>
        <v>#N/A</v>
      </c>
      <c r="GH59" s="179" t="e">
        <f t="shared" si="397"/>
        <v>#N/A</v>
      </c>
      <c r="GI59" s="179" t="e">
        <f t="shared" si="398"/>
        <v>#N/A</v>
      </c>
      <c r="GJ59" s="179" t="e">
        <f t="shared" si="399"/>
        <v>#N/A</v>
      </c>
      <c r="GK59" s="179" t="e">
        <f t="shared" si="400"/>
        <v>#N/A</v>
      </c>
      <c r="GL59" s="179" t="e">
        <f t="shared" si="401"/>
        <v>#N/A</v>
      </c>
      <c r="GM59" s="179" t="e">
        <f t="shared" si="402"/>
        <v>#N/A</v>
      </c>
      <c r="GN59" s="179" t="e">
        <f t="shared" si="403"/>
        <v>#N/A</v>
      </c>
      <c r="GO59" s="179" t="e">
        <f t="shared" si="404"/>
        <v>#N/A</v>
      </c>
      <c r="GP59" s="179" t="e">
        <f t="shared" si="405"/>
        <v>#N/A</v>
      </c>
      <c r="GQ59" s="179" t="e">
        <f t="shared" si="406"/>
        <v>#N/A</v>
      </c>
      <c r="GR59" s="179" t="e">
        <f t="shared" si="407"/>
        <v>#N/A</v>
      </c>
      <c r="GS59" s="179" t="e">
        <f t="shared" si="408"/>
        <v>#N/A</v>
      </c>
      <c r="GT59" s="179" t="e">
        <f t="shared" si="409"/>
        <v>#N/A</v>
      </c>
      <c r="GU59" s="179" t="e">
        <f t="shared" si="410"/>
        <v>#N/A</v>
      </c>
      <c r="GV59" s="179" t="e">
        <f t="shared" si="411"/>
        <v>#N/A</v>
      </c>
      <c r="GW59" s="179" t="e">
        <f t="shared" si="412"/>
        <v>#N/A</v>
      </c>
      <c r="GX59" s="179" t="e">
        <f t="shared" si="413"/>
        <v>#N/A</v>
      </c>
      <c r="GY59" s="179" t="e">
        <f t="shared" si="414"/>
        <v>#N/A</v>
      </c>
      <c r="GZ59" s="179" t="e">
        <f t="shared" si="415"/>
        <v>#N/A</v>
      </c>
      <c r="HA59" s="179" t="e">
        <f t="shared" si="416"/>
        <v>#N/A</v>
      </c>
      <c r="HB59" s="179" t="e">
        <f t="shared" si="417"/>
        <v>#N/A</v>
      </c>
      <c r="HC59" s="179" t="e">
        <f t="shared" si="418"/>
        <v>#N/A</v>
      </c>
      <c r="HD59" s="179" t="e">
        <f t="shared" si="419"/>
        <v>#N/A</v>
      </c>
      <c r="HE59" s="179" t="e">
        <f t="shared" si="420"/>
        <v>#N/A</v>
      </c>
      <c r="HF59" s="179" t="e">
        <f t="shared" si="421"/>
        <v>#N/A</v>
      </c>
      <c r="HG59" s="179" t="e">
        <f t="shared" si="422"/>
        <v>#N/A</v>
      </c>
      <c r="HH59" s="179" t="e">
        <f t="shared" si="423"/>
        <v>#N/A</v>
      </c>
      <c r="HI59" s="179" t="e">
        <f t="shared" si="424"/>
        <v>#N/A</v>
      </c>
      <c r="HJ59" s="179" t="e">
        <f t="shared" si="425"/>
        <v>#N/A</v>
      </c>
      <c r="HK59" s="179" t="e">
        <f t="shared" si="426"/>
        <v>#N/A</v>
      </c>
      <c r="HL59" s="179" t="e">
        <f t="shared" si="427"/>
        <v>#N/A</v>
      </c>
      <c r="HM59" s="179" t="e">
        <f t="shared" si="428"/>
        <v>#N/A</v>
      </c>
      <c r="HN59" s="179" t="e">
        <f t="shared" si="429"/>
        <v>#N/A</v>
      </c>
      <c r="HO59" s="179" t="e">
        <f t="shared" si="430"/>
        <v>#N/A</v>
      </c>
      <c r="HP59" s="179" t="e">
        <f t="shared" si="431"/>
        <v>#N/A</v>
      </c>
      <c r="HQ59" s="179" t="e">
        <f t="shared" si="432"/>
        <v>#N/A</v>
      </c>
      <c r="HR59" s="179" t="e">
        <f t="shared" si="433"/>
        <v>#N/A</v>
      </c>
      <c r="HS59" s="179" t="e">
        <f t="shared" si="434"/>
        <v>#N/A</v>
      </c>
    </row>
    <row r="60" spans="1:227" hidden="1" x14ac:dyDescent="0.25">
      <c r="A60" s="4">
        <v>57</v>
      </c>
      <c r="B60" s="118"/>
      <c r="C60" s="126"/>
      <c r="D60" s="131" t="str">
        <f t="shared" si="308"/>
        <v/>
      </c>
      <c r="E60" s="103"/>
      <c r="F60" s="131" t="str">
        <f t="shared" si="309"/>
        <v/>
      </c>
      <c r="G60" s="126"/>
      <c r="H60" s="119"/>
      <c r="I60" s="38" t="str">
        <f t="shared" si="0"/>
        <v/>
      </c>
      <c r="J60" s="38" t="str">
        <f t="shared" si="1"/>
        <v/>
      </c>
      <c r="K60" s="81" t="str">
        <f t="shared" si="12"/>
        <v/>
      </c>
      <c r="L60" s="24"/>
      <c r="M60" s="61"/>
      <c r="N60" s="82" t="str">
        <f>IF(AND(D60&gt;0,E60&gt;0,F60&gt;0,NOT(ISBLANK(L60))),(F60-D60)*VLOOKUP(L60,VLookups!$A$2:$B$8,2,FALSE),"")</f>
        <v/>
      </c>
      <c r="O60" s="83" t="str">
        <f t="shared" si="2"/>
        <v/>
      </c>
      <c r="P60" s="103"/>
      <c r="Q60" s="34" t="str">
        <f>IF(AND(P60&gt;0,E60&gt;0,N60&gt;0,NOT(ISBLANK(L60))),ABS(VLOOKUP($P$1,VLookups!$A$38:$B$39,2,FALSE)-_xlfn.NORM.DIST(P60,K60,N60,TRUE)),"")</f>
        <v/>
      </c>
      <c r="R60" s="102" t="str">
        <f>IF(AND($D60&gt;0,$E60&gt;0,$F60&gt;0,NOT(ISBLANK($L60))),_xlfn.NORM.INV(ABS(VLOOKUP($P$1,VLookups!$A$38:$B$39,2,FALSE)-R$3),$K60,$N60),"")</f>
        <v/>
      </c>
      <c r="S60" s="101" t="str">
        <f>IF(AND($D60&gt;0,$E60&gt;0,$F60&gt;0,NOT(ISBLANK($L60))),_xlfn.NORM.INV(ABS(VLOOKUP($P$1,VLookups!$A$38:$B$39,2,FALSE)-S$3),$K60,$N60),"")</f>
        <v/>
      </c>
      <c r="T60" s="102" t="str">
        <f>IF(AND($D60&gt;0,$E60&gt;0,$F60&gt;0,NOT(ISBLANK($L60))),_xlfn.NORM.INV(ABS(VLOOKUP($P$1,VLookups!$A$38:$B$39,2,FALSE)-T$3),$K60,$N60),"")</f>
        <v/>
      </c>
      <c r="U60" s="101" t="str">
        <f>IF(AND($D60&gt;0,$E60&gt;0,$F60&gt;0,NOT(ISBLANK($L60))),_xlfn.NORM.INV(ABS(VLOOKUP($P$1,VLookups!$A$38:$B$39,2,FALSE)-U$3),$K60,$N60),"")</f>
        <v/>
      </c>
      <c r="V60" s="102" t="str">
        <f>IF(AND($D60&gt;0,$E60&gt;0,$F60&gt;0,NOT(ISBLANK($L60))),_xlfn.NORM.INV(ABS(VLOOKUP($P$1,VLookups!$A$38:$B$39,2,FALSE)-V$3),$K60,$N60),"")</f>
        <v/>
      </c>
      <c r="W60" s="101" t="str">
        <f>IF(AND($D60&gt;0,$E60&gt;0,$F60&gt;0,NOT(ISBLANK($L60))),_xlfn.NORM.INV(ABS(VLOOKUP($P$1,VLookups!$A$38:$B$39,2,FALSE)-W$3),$K60,$N60),"")</f>
        <v/>
      </c>
      <c r="X60" s="5"/>
      <c r="Y60" s="178" t="str">
        <f t="shared" si="13"/>
        <v/>
      </c>
      <c r="Z60" s="52" t="str">
        <f t="shared" ref="Z60:AS60" si="483">IF(ISNONTEXT($Y60),AA60-$Y60,"")</f>
        <v/>
      </c>
      <c r="AA60" s="52" t="str">
        <f t="shared" si="483"/>
        <v/>
      </c>
      <c r="AB60" s="52" t="str">
        <f t="shared" si="483"/>
        <v/>
      </c>
      <c r="AC60" s="52" t="str">
        <f t="shared" si="483"/>
        <v/>
      </c>
      <c r="AD60" s="52" t="str">
        <f t="shared" si="483"/>
        <v/>
      </c>
      <c r="AE60" s="52" t="str">
        <f t="shared" si="483"/>
        <v/>
      </c>
      <c r="AF60" s="52" t="str">
        <f t="shared" si="483"/>
        <v/>
      </c>
      <c r="AG60" s="52" t="str">
        <f t="shared" si="483"/>
        <v/>
      </c>
      <c r="AH60" s="52" t="str">
        <f t="shared" si="483"/>
        <v/>
      </c>
      <c r="AI60" s="52" t="str">
        <f t="shared" si="483"/>
        <v/>
      </c>
      <c r="AJ60" s="52" t="str">
        <f t="shared" si="483"/>
        <v/>
      </c>
      <c r="AK60" s="52" t="str">
        <f t="shared" si="483"/>
        <v/>
      </c>
      <c r="AL60" s="52" t="str">
        <f t="shared" si="483"/>
        <v/>
      </c>
      <c r="AM60" s="52" t="str">
        <f t="shared" si="483"/>
        <v/>
      </c>
      <c r="AN60" s="52" t="str">
        <f t="shared" si="483"/>
        <v/>
      </c>
      <c r="AO60" s="52" t="str">
        <f t="shared" si="483"/>
        <v/>
      </c>
      <c r="AP60" s="52" t="str">
        <f t="shared" si="483"/>
        <v/>
      </c>
      <c r="AQ60" s="52" t="str">
        <f t="shared" si="483"/>
        <v/>
      </c>
      <c r="AR60" s="52" t="str">
        <f t="shared" si="483"/>
        <v/>
      </c>
      <c r="AS60" s="52" t="str">
        <f t="shared" si="483"/>
        <v/>
      </c>
      <c r="AT60" s="52" t="str">
        <f t="shared" si="15"/>
        <v/>
      </c>
      <c r="AU60" s="52" t="str">
        <f t="shared" ref="AU60:DF60" si="484">IF(ISNONTEXT($Y60),AT60+$Y60,"")</f>
        <v/>
      </c>
      <c r="AV60" s="52" t="str">
        <f t="shared" si="484"/>
        <v/>
      </c>
      <c r="AW60" s="52" t="str">
        <f t="shared" si="484"/>
        <v/>
      </c>
      <c r="AX60" s="52" t="str">
        <f t="shared" si="484"/>
        <v/>
      </c>
      <c r="AY60" s="52" t="str">
        <f t="shared" si="484"/>
        <v/>
      </c>
      <c r="AZ60" s="52" t="str">
        <f t="shared" si="484"/>
        <v/>
      </c>
      <c r="BA60" s="52" t="str">
        <f t="shared" si="484"/>
        <v/>
      </c>
      <c r="BB60" s="52" t="str">
        <f t="shared" si="484"/>
        <v/>
      </c>
      <c r="BC60" s="52" t="str">
        <f t="shared" si="484"/>
        <v/>
      </c>
      <c r="BD60" s="52" t="str">
        <f t="shared" si="484"/>
        <v/>
      </c>
      <c r="BE60" s="52" t="str">
        <f t="shared" si="484"/>
        <v/>
      </c>
      <c r="BF60" s="52" t="str">
        <f t="shared" si="484"/>
        <v/>
      </c>
      <c r="BG60" s="52" t="str">
        <f t="shared" si="484"/>
        <v/>
      </c>
      <c r="BH60" s="52" t="str">
        <f t="shared" si="484"/>
        <v/>
      </c>
      <c r="BI60" s="52" t="str">
        <f t="shared" si="484"/>
        <v/>
      </c>
      <c r="BJ60" s="52" t="str">
        <f t="shared" si="484"/>
        <v/>
      </c>
      <c r="BK60" s="52" t="str">
        <f t="shared" si="484"/>
        <v/>
      </c>
      <c r="BL60" s="52" t="str">
        <f t="shared" si="484"/>
        <v/>
      </c>
      <c r="BM60" s="52" t="str">
        <f t="shared" si="484"/>
        <v/>
      </c>
      <c r="BN60" s="52" t="str">
        <f t="shared" si="484"/>
        <v/>
      </c>
      <c r="BO60" s="52" t="str">
        <f t="shared" si="484"/>
        <v/>
      </c>
      <c r="BP60" s="52" t="str">
        <f t="shared" si="484"/>
        <v/>
      </c>
      <c r="BQ60" s="52" t="str">
        <f t="shared" si="484"/>
        <v/>
      </c>
      <c r="BR60" s="52" t="str">
        <f t="shared" si="484"/>
        <v/>
      </c>
      <c r="BS60" s="52" t="str">
        <f t="shared" si="484"/>
        <v/>
      </c>
      <c r="BT60" s="52" t="str">
        <f t="shared" si="484"/>
        <v/>
      </c>
      <c r="BU60" s="52" t="str">
        <f t="shared" si="484"/>
        <v/>
      </c>
      <c r="BV60" s="52" t="str">
        <f t="shared" si="484"/>
        <v/>
      </c>
      <c r="BW60" s="52" t="str">
        <f t="shared" si="484"/>
        <v/>
      </c>
      <c r="BX60" s="52" t="str">
        <f t="shared" si="484"/>
        <v/>
      </c>
      <c r="BY60" s="52" t="str">
        <f t="shared" si="484"/>
        <v/>
      </c>
      <c r="BZ60" s="52" t="str">
        <f t="shared" si="484"/>
        <v/>
      </c>
      <c r="CA60" s="52" t="str">
        <f t="shared" si="484"/>
        <v/>
      </c>
      <c r="CB60" s="52" t="str">
        <f t="shared" si="484"/>
        <v/>
      </c>
      <c r="CC60" s="52" t="str">
        <f t="shared" si="484"/>
        <v/>
      </c>
      <c r="CD60" s="52" t="str">
        <f t="shared" si="484"/>
        <v/>
      </c>
      <c r="CE60" s="52" t="str">
        <f t="shared" si="484"/>
        <v/>
      </c>
      <c r="CF60" s="52" t="str">
        <f t="shared" si="484"/>
        <v/>
      </c>
      <c r="CG60" s="52" t="str">
        <f t="shared" si="484"/>
        <v/>
      </c>
      <c r="CH60" s="52" t="str">
        <f t="shared" si="484"/>
        <v/>
      </c>
      <c r="CI60" s="52" t="str">
        <f t="shared" si="484"/>
        <v/>
      </c>
      <c r="CJ60" s="52" t="str">
        <f t="shared" si="484"/>
        <v/>
      </c>
      <c r="CK60" s="52" t="str">
        <f t="shared" si="484"/>
        <v/>
      </c>
      <c r="CL60" s="52" t="str">
        <f t="shared" si="484"/>
        <v/>
      </c>
      <c r="CM60" s="52" t="str">
        <f t="shared" si="484"/>
        <v/>
      </c>
      <c r="CN60" s="52" t="str">
        <f t="shared" si="484"/>
        <v/>
      </c>
      <c r="CO60" s="52" t="str">
        <f t="shared" si="484"/>
        <v/>
      </c>
      <c r="CP60" s="52" t="str">
        <f t="shared" si="484"/>
        <v/>
      </c>
      <c r="CQ60" s="52" t="str">
        <f t="shared" si="484"/>
        <v/>
      </c>
      <c r="CR60" s="52" t="str">
        <f t="shared" si="484"/>
        <v/>
      </c>
      <c r="CS60" s="52" t="str">
        <f t="shared" si="484"/>
        <v/>
      </c>
      <c r="CT60" s="52" t="str">
        <f t="shared" si="484"/>
        <v/>
      </c>
      <c r="CU60" s="52" t="str">
        <f t="shared" si="484"/>
        <v/>
      </c>
      <c r="CV60" s="52" t="str">
        <f t="shared" si="484"/>
        <v/>
      </c>
      <c r="CW60" s="52" t="str">
        <f t="shared" si="484"/>
        <v/>
      </c>
      <c r="CX60" s="52" t="str">
        <f t="shared" si="484"/>
        <v/>
      </c>
      <c r="CY60" s="52" t="str">
        <f t="shared" si="484"/>
        <v/>
      </c>
      <c r="CZ60" s="52" t="str">
        <f t="shared" si="484"/>
        <v/>
      </c>
      <c r="DA60" s="52" t="str">
        <f t="shared" si="484"/>
        <v/>
      </c>
      <c r="DB60" s="52" t="str">
        <f t="shared" si="484"/>
        <v/>
      </c>
      <c r="DC60" s="52" t="str">
        <f t="shared" si="484"/>
        <v/>
      </c>
      <c r="DD60" s="52" t="str">
        <f t="shared" si="484"/>
        <v/>
      </c>
      <c r="DE60" s="52" t="str">
        <f t="shared" si="484"/>
        <v/>
      </c>
      <c r="DF60" s="52" t="str">
        <f t="shared" si="484"/>
        <v/>
      </c>
      <c r="DG60" s="52" t="str">
        <f t="shared" ref="DG60:DV60" si="485">IF(ISNONTEXT($Y60),DF60+$Y60,"")</f>
        <v/>
      </c>
      <c r="DH60" s="52" t="str">
        <f t="shared" si="485"/>
        <v/>
      </c>
      <c r="DI60" s="52" t="str">
        <f t="shared" si="485"/>
        <v/>
      </c>
      <c r="DJ60" s="52" t="str">
        <f t="shared" si="485"/>
        <v/>
      </c>
      <c r="DK60" s="52" t="str">
        <f t="shared" si="485"/>
        <v/>
      </c>
      <c r="DL60" s="52" t="str">
        <f t="shared" si="485"/>
        <v/>
      </c>
      <c r="DM60" s="52" t="str">
        <f t="shared" si="485"/>
        <v/>
      </c>
      <c r="DN60" s="52" t="str">
        <f t="shared" si="485"/>
        <v/>
      </c>
      <c r="DO60" s="52" t="str">
        <f t="shared" si="485"/>
        <v/>
      </c>
      <c r="DP60" s="52" t="str">
        <f t="shared" si="485"/>
        <v/>
      </c>
      <c r="DQ60" s="52" t="str">
        <f t="shared" si="485"/>
        <v/>
      </c>
      <c r="DR60" s="52" t="str">
        <f t="shared" si="485"/>
        <v/>
      </c>
      <c r="DS60" s="52" t="str">
        <f t="shared" si="485"/>
        <v/>
      </c>
      <c r="DT60" s="52" t="str">
        <f t="shared" si="485"/>
        <v/>
      </c>
      <c r="DU60" s="52" t="str">
        <f t="shared" si="485"/>
        <v/>
      </c>
      <c r="DV60" s="52" t="str">
        <f t="shared" si="485"/>
        <v/>
      </c>
      <c r="DW60" s="179" t="e">
        <f t="shared" si="334"/>
        <v>#N/A</v>
      </c>
      <c r="DX60" s="179" t="e">
        <f t="shared" si="335"/>
        <v>#N/A</v>
      </c>
      <c r="DY60" s="179" t="e">
        <f t="shared" si="336"/>
        <v>#N/A</v>
      </c>
      <c r="DZ60" s="179" t="e">
        <f t="shared" si="337"/>
        <v>#N/A</v>
      </c>
      <c r="EA60" s="179" t="e">
        <f t="shared" si="338"/>
        <v>#N/A</v>
      </c>
      <c r="EB60" s="179" t="e">
        <f t="shared" si="339"/>
        <v>#N/A</v>
      </c>
      <c r="EC60" s="179" t="e">
        <f t="shared" si="340"/>
        <v>#N/A</v>
      </c>
      <c r="ED60" s="179" t="e">
        <f t="shared" si="341"/>
        <v>#N/A</v>
      </c>
      <c r="EE60" s="179" t="e">
        <f t="shared" si="342"/>
        <v>#N/A</v>
      </c>
      <c r="EF60" s="179" t="e">
        <f t="shared" si="343"/>
        <v>#N/A</v>
      </c>
      <c r="EG60" s="179" t="e">
        <f t="shared" si="344"/>
        <v>#N/A</v>
      </c>
      <c r="EH60" s="179" t="e">
        <f t="shared" si="345"/>
        <v>#N/A</v>
      </c>
      <c r="EI60" s="179" t="e">
        <f t="shared" si="346"/>
        <v>#N/A</v>
      </c>
      <c r="EJ60" s="179" t="e">
        <f t="shared" si="347"/>
        <v>#N/A</v>
      </c>
      <c r="EK60" s="179" t="e">
        <f t="shared" si="348"/>
        <v>#N/A</v>
      </c>
      <c r="EL60" s="179" t="e">
        <f t="shared" si="349"/>
        <v>#N/A</v>
      </c>
      <c r="EM60" s="179" t="e">
        <f t="shared" si="350"/>
        <v>#N/A</v>
      </c>
      <c r="EN60" s="179" t="e">
        <f t="shared" si="351"/>
        <v>#N/A</v>
      </c>
      <c r="EO60" s="179" t="e">
        <f t="shared" si="352"/>
        <v>#N/A</v>
      </c>
      <c r="EP60" s="179" t="e">
        <f t="shared" si="353"/>
        <v>#N/A</v>
      </c>
      <c r="EQ60" s="179" t="e">
        <f t="shared" si="354"/>
        <v>#N/A</v>
      </c>
      <c r="ER60" s="179" t="e">
        <f t="shared" si="355"/>
        <v>#N/A</v>
      </c>
      <c r="ES60" s="179" t="e">
        <f t="shared" si="356"/>
        <v>#N/A</v>
      </c>
      <c r="ET60" s="179" t="e">
        <f t="shared" si="357"/>
        <v>#N/A</v>
      </c>
      <c r="EU60" s="179" t="e">
        <f t="shared" si="358"/>
        <v>#N/A</v>
      </c>
      <c r="EV60" s="179" t="e">
        <f t="shared" si="359"/>
        <v>#N/A</v>
      </c>
      <c r="EW60" s="179" t="e">
        <f t="shared" si="360"/>
        <v>#N/A</v>
      </c>
      <c r="EX60" s="179" t="e">
        <f t="shared" si="361"/>
        <v>#N/A</v>
      </c>
      <c r="EY60" s="179" t="e">
        <f t="shared" si="362"/>
        <v>#N/A</v>
      </c>
      <c r="EZ60" s="179" t="e">
        <f t="shared" si="363"/>
        <v>#N/A</v>
      </c>
      <c r="FA60" s="179" t="e">
        <f t="shared" si="364"/>
        <v>#N/A</v>
      </c>
      <c r="FB60" s="179" t="e">
        <f t="shared" si="365"/>
        <v>#N/A</v>
      </c>
      <c r="FC60" s="179" t="e">
        <f t="shared" si="366"/>
        <v>#N/A</v>
      </c>
      <c r="FD60" s="179" t="e">
        <f t="shared" si="367"/>
        <v>#N/A</v>
      </c>
      <c r="FE60" s="179" t="e">
        <f t="shared" si="368"/>
        <v>#N/A</v>
      </c>
      <c r="FF60" s="179" t="e">
        <f t="shared" si="369"/>
        <v>#N/A</v>
      </c>
      <c r="FG60" s="179" t="e">
        <f t="shared" si="370"/>
        <v>#N/A</v>
      </c>
      <c r="FH60" s="179" t="e">
        <f t="shared" si="371"/>
        <v>#N/A</v>
      </c>
      <c r="FI60" s="179" t="e">
        <f t="shared" si="372"/>
        <v>#N/A</v>
      </c>
      <c r="FJ60" s="179" t="e">
        <f t="shared" si="373"/>
        <v>#N/A</v>
      </c>
      <c r="FK60" s="179" t="e">
        <f t="shared" si="374"/>
        <v>#N/A</v>
      </c>
      <c r="FL60" s="179" t="e">
        <f t="shared" si="375"/>
        <v>#N/A</v>
      </c>
      <c r="FM60" s="179" t="e">
        <f t="shared" si="376"/>
        <v>#N/A</v>
      </c>
      <c r="FN60" s="179" t="e">
        <f t="shared" si="377"/>
        <v>#N/A</v>
      </c>
      <c r="FO60" s="179" t="e">
        <f t="shared" si="378"/>
        <v>#N/A</v>
      </c>
      <c r="FP60" s="179" t="e">
        <f t="shared" si="379"/>
        <v>#N/A</v>
      </c>
      <c r="FQ60" s="179" t="e">
        <f t="shared" si="380"/>
        <v>#N/A</v>
      </c>
      <c r="FR60" s="179" t="e">
        <f t="shared" si="381"/>
        <v>#N/A</v>
      </c>
      <c r="FS60" s="179" t="e">
        <f t="shared" si="382"/>
        <v>#N/A</v>
      </c>
      <c r="FT60" s="179" t="e">
        <f t="shared" si="383"/>
        <v>#N/A</v>
      </c>
      <c r="FU60" s="179" t="e">
        <f t="shared" si="384"/>
        <v>#N/A</v>
      </c>
      <c r="FV60" s="179" t="e">
        <f t="shared" si="385"/>
        <v>#N/A</v>
      </c>
      <c r="FW60" s="179" t="e">
        <f t="shared" si="386"/>
        <v>#N/A</v>
      </c>
      <c r="FX60" s="179" t="e">
        <f t="shared" si="387"/>
        <v>#N/A</v>
      </c>
      <c r="FY60" s="179" t="e">
        <f t="shared" si="388"/>
        <v>#N/A</v>
      </c>
      <c r="FZ60" s="179" t="e">
        <f t="shared" si="389"/>
        <v>#N/A</v>
      </c>
      <c r="GA60" s="179" t="e">
        <f t="shared" si="390"/>
        <v>#N/A</v>
      </c>
      <c r="GB60" s="179" t="e">
        <f t="shared" si="391"/>
        <v>#N/A</v>
      </c>
      <c r="GC60" s="179" t="e">
        <f t="shared" si="392"/>
        <v>#N/A</v>
      </c>
      <c r="GD60" s="179" t="e">
        <f t="shared" si="393"/>
        <v>#N/A</v>
      </c>
      <c r="GE60" s="179" t="e">
        <f t="shared" si="394"/>
        <v>#N/A</v>
      </c>
      <c r="GF60" s="179" t="e">
        <f t="shared" si="395"/>
        <v>#N/A</v>
      </c>
      <c r="GG60" s="179" t="e">
        <f t="shared" si="396"/>
        <v>#N/A</v>
      </c>
      <c r="GH60" s="179" t="e">
        <f t="shared" si="397"/>
        <v>#N/A</v>
      </c>
      <c r="GI60" s="179" t="e">
        <f t="shared" si="398"/>
        <v>#N/A</v>
      </c>
      <c r="GJ60" s="179" t="e">
        <f t="shared" si="399"/>
        <v>#N/A</v>
      </c>
      <c r="GK60" s="179" t="e">
        <f t="shared" si="400"/>
        <v>#N/A</v>
      </c>
      <c r="GL60" s="179" t="e">
        <f t="shared" si="401"/>
        <v>#N/A</v>
      </c>
      <c r="GM60" s="179" t="e">
        <f t="shared" si="402"/>
        <v>#N/A</v>
      </c>
      <c r="GN60" s="179" t="e">
        <f t="shared" si="403"/>
        <v>#N/A</v>
      </c>
      <c r="GO60" s="179" t="e">
        <f t="shared" si="404"/>
        <v>#N/A</v>
      </c>
      <c r="GP60" s="179" t="e">
        <f t="shared" si="405"/>
        <v>#N/A</v>
      </c>
      <c r="GQ60" s="179" t="e">
        <f t="shared" si="406"/>
        <v>#N/A</v>
      </c>
      <c r="GR60" s="179" t="e">
        <f t="shared" si="407"/>
        <v>#N/A</v>
      </c>
      <c r="GS60" s="179" t="e">
        <f t="shared" si="408"/>
        <v>#N/A</v>
      </c>
      <c r="GT60" s="179" t="e">
        <f t="shared" si="409"/>
        <v>#N/A</v>
      </c>
      <c r="GU60" s="179" t="e">
        <f t="shared" si="410"/>
        <v>#N/A</v>
      </c>
      <c r="GV60" s="179" t="e">
        <f t="shared" si="411"/>
        <v>#N/A</v>
      </c>
      <c r="GW60" s="179" t="e">
        <f t="shared" si="412"/>
        <v>#N/A</v>
      </c>
      <c r="GX60" s="179" t="e">
        <f t="shared" si="413"/>
        <v>#N/A</v>
      </c>
      <c r="GY60" s="179" t="e">
        <f t="shared" si="414"/>
        <v>#N/A</v>
      </c>
      <c r="GZ60" s="179" t="e">
        <f t="shared" si="415"/>
        <v>#N/A</v>
      </c>
      <c r="HA60" s="179" t="e">
        <f t="shared" si="416"/>
        <v>#N/A</v>
      </c>
      <c r="HB60" s="179" t="e">
        <f t="shared" si="417"/>
        <v>#N/A</v>
      </c>
      <c r="HC60" s="179" t="e">
        <f t="shared" si="418"/>
        <v>#N/A</v>
      </c>
      <c r="HD60" s="179" t="e">
        <f t="shared" si="419"/>
        <v>#N/A</v>
      </c>
      <c r="HE60" s="179" t="e">
        <f t="shared" si="420"/>
        <v>#N/A</v>
      </c>
      <c r="HF60" s="179" t="e">
        <f t="shared" si="421"/>
        <v>#N/A</v>
      </c>
      <c r="HG60" s="179" t="e">
        <f t="shared" si="422"/>
        <v>#N/A</v>
      </c>
      <c r="HH60" s="179" t="e">
        <f t="shared" si="423"/>
        <v>#N/A</v>
      </c>
      <c r="HI60" s="179" t="e">
        <f t="shared" si="424"/>
        <v>#N/A</v>
      </c>
      <c r="HJ60" s="179" t="e">
        <f t="shared" si="425"/>
        <v>#N/A</v>
      </c>
      <c r="HK60" s="179" t="e">
        <f t="shared" si="426"/>
        <v>#N/A</v>
      </c>
      <c r="HL60" s="179" t="e">
        <f t="shared" si="427"/>
        <v>#N/A</v>
      </c>
      <c r="HM60" s="179" t="e">
        <f t="shared" si="428"/>
        <v>#N/A</v>
      </c>
      <c r="HN60" s="179" t="e">
        <f t="shared" si="429"/>
        <v>#N/A</v>
      </c>
      <c r="HO60" s="179" t="e">
        <f t="shared" si="430"/>
        <v>#N/A</v>
      </c>
      <c r="HP60" s="179" t="e">
        <f t="shared" si="431"/>
        <v>#N/A</v>
      </c>
      <c r="HQ60" s="179" t="e">
        <f t="shared" si="432"/>
        <v>#N/A</v>
      </c>
      <c r="HR60" s="179" t="e">
        <f t="shared" si="433"/>
        <v>#N/A</v>
      </c>
      <c r="HS60" s="179" t="e">
        <f t="shared" si="434"/>
        <v>#N/A</v>
      </c>
    </row>
    <row r="61" spans="1:227" hidden="1" x14ac:dyDescent="0.25">
      <c r="A61" s="4">
        <v>58</v>
      </c>
      <c r="B61" s="118"/>
      <c r="C61" s="126"/>
      <c r="D61" s="131" t="str">
        <f t="shared" si="308"/>
        <v/>
      </c>
      <c r="E61" s="103"/>
      <c r="F61" s="131" t="str">
        <f t="shared" si="309"/>
        <v/>
      </c>
      <c r="G61" s="126"/>
      <c r="H61" s="119"/>
      <c r="I61" s="38" t="str">
        <f t="shared" si="0"/>
        <v/>
      </c>
      <c r="J61" s="38" t="str">
        <f t="shared" si="1"/>
        <v/>
      </c>
      <c r="K61" s="81" t="str">
        <f t="shared" si="12"/>
        <v/>
      </c>
      <c r="L61" s="24"/>
      <c r="M61" s="61"/>
      <c r="N61" s="82" t="str">
        <f>IF(AND(D61&gt;0,E61&gt;0,F61&gt;0,NOT(ISBLANK(L61))),(F61-D61)*VLOOKUP(L61,VLookups!$A$2:$B$8,2,FALSE),"")</f>
        <v/>
      </c>
      <c r="O61" s="83" t="str">
        <f t="shared" si="2"/>
        <v/>
      </c>
      <c r="P61" s="103"/>
      <c r="Q61" s="34" t="str">
        <f>IF(AND(P61&gt;0,E61&gt;0,N61&gt;0,NOT(ISBLANK(L61))),ABS(VLOOKUP($P$1,VLookups!$A$38:$B$39,2,FALSE)-_xlfn.NORM.DIST(P61,K61,N61,TRUE)),"")</f>
        <v/>
      </c>
      <c r="R61" s="102" t="str">
        <f>IF(AND($D61&gt;0,$E61&gt;0,$F61&gt;0,NOT(ISBLANK($L61))),_xlfn.NORM.INV(ABS(VLOOKUP($P$1,VLookups!$A$38:$B$39,2,FALSE)-R$3),$K61,$N61),"")</f>
        <v/>
      </c>
      <c r="S61" s="101" t="str">
        <f>IF(AND($D61&gt;0,$E61&gt;0,$F61&gt;0,NOT(ISBLANK($L61))),_xlfn.NORM.INV(ABS(VLOOKUP($P$1,VLookups!$A$38:$B$39,2,FALSE)-S$3),$K61,$N61),"")</f>
        <v/>
      </c>
      <c r="T61" s="102" t="str">
        <f>IF(AND($D61&gt;0,$E61&gt;0,$F61&gt;0,NOT(ISBLANK($L61))),_xlfn.NORM.INV(ABS(VLOOKUP($P$1,VLookups!$A$38:$B$39,2,FALSE)-T$3),$K61,$N61),"")</f>
        <v/>
      </c>
      <c r="U61" s="101" t="str">
        <f>IF(AND($D61&gt;0,$E61&gt;0,$F61&gt;0,NOT(ISBLANK($L61))),_xlfn.NORM.INV(ABS(VLOOKUP($P$1,VLookups!$A$38:$B$39,2,FALSE)-U$3),$K61,$N61),"")</f>
        <v/>
      </c>
      <c r="V61" s="102" t="str">
        <f>IF(AND($D61&gt;0,$E61&gt;0,$F61&gt;0,NOT(ISBLANK($L61))),_xlfn.NORM.INV(ABS(VLOOKUP($P$1,VLookups!$A$38:$B$39,2,FALSE)-V$3),$K61,$N61),"")</f>
        <v/>
      </c>
      <c r="W61" s="101" t="str">
        <f>IF(AND($D61&gt;0,$E61&gt;0,$F61&gt;0,NOT(ISBLANK($L61))),_xlfn.NORM.INV(ABS(VLOOKUP($P$1,VLookups!$A$38:$B$39,2,FALSE)-W$3),$K61,$N61),"")</f>
        <v/>
      </c>
      <c r="X61" s="5"/>
      <c r="Y61" s="178" t="str">
        <f t="shared" si="13"/>
        <v/>
      </c>
      <c r="Z61" s="52" t="str">
        <f t="shared" ref="Z61:AS61" si="486">IF(ISNONTEXT($Y61),AA61-$Y61,"")</f>
        <v/>
      </c>
      <c r="AA61" s="52" t="str">
        <f t="shared" si="486"/>
        <v/>
      </c>
      <c r="AB61" s="52" t="str">
        <f t="shared" si="486"/>
        <v/>
      </c>
      <c r="AC61" s="52" t="str">
        <f t="shared" si="486"/>
        <v/>
      </c>
      <c r="AD61" s="52" t="str">
        <f t="shared" si="486"/>
        <v/>
      </c>
      <c r="AE61" s="52" t="str">
        <f t="shared" si="486"/>
        <v/>
      </c>
      <c r="AF61" s="52" t="str">
        <f t="shared" si="486"/>
        <v/>
      </c>
      <c r="AG61" s="52" t="str">
        <f t="shared" si="486"/>
        <v/>
      </c>
      <c r="AH61" s="52" t="str">
        <f t="shared" si="486"/>
        <v/>
      </c>
      <c r="AI61" s="52" t="str">
        <f t="shared" si="486"/>
        <v/>
      </c>
      <c r="AJ61" s="52" t="str">
        <f t="shared" si="486"/>
        <v/>
      </c>
      <c r="AK61" s="52" t="str">
        <f t="shared" si="486"/>
        <v/>
      </c>
      <c r="AL61" s="52" t="str">
        <f t="shared" si="486"/>
        <v/>
      </c>
      <c r="AM61" s="52" t="str">
        <f t="shared" si="486"/>
        <v/>
      </c>
      <c r="AN61" s="52" t="str">
        <f t="shared" si="486"/>
        <v/>
      </c>
      <c r="AO61" s="52" t="str">
        <f t="shared" si="486"/>
        <v/>
      </c>
      <c r="AP61" s="52" t="str">
        <f t="shared" si="486"/>
        <v/>
      </c>
      <c r="AQ61" s="52" t="str">
        <f t="shared" si="486"/>
        <v/>
      </c>
      <c r="AR61" s="52" t="str">
        <f t="shared" si="486"/>
        <v/>
      </c>
      <c r="AS61" s="52" t="str">
        <f t="shared" si="486"/>
        <v/>
      </c>
      <c r="AT61" s="52" t="str">
        <f t="shared" si="15"/>
        <v/>
      </c>
      <c r="AU61" s="52" t="str">
        <f t="shared" ref="AU61:DF61" si="487">IF(ISNONTEXT($Y61),AT61+$Y61,"")</f>
        <v/>
      </c>
      <c r="AV61" s="52" t="str">
        <f t="shared" si="487"/>
        <v/>
      </c>
      <c r="AW61" s="52" t="str">
        <f t="shared" si="487"/>
        <v/>
      </c>
      <c r="AX61" s="52" t="str">
        <f t="shared" si="487"/>
        <v/>
      </c>
      <c r="AY61" s="52" t="str">
        <f t="shared" si="487"/>
        <v/>
      </c>
      <c r="AZ61" s="52" t="str">
        <f t="shared" si="487"/>
        <v/>
      </c>
      <c r="BA61" s="52" t="str">
        <f t="shared" si="487"/>
        <v/>
      </c>
      <c r="BB61" s="52" t="str">
        <f t="shared" si="487"/>
        <v/>
      </c>
      <c r="BC61" s="52" t="str">
        <f t="shared" si="487"/>
        <v/>
      </c>
      <c r="BD61" s="52" t="str">
        <f t="shared" si="487"/>
        <v/>
      </c>
      <c r="BE61" s="52" t="str">
        <f t="shared" si="487"/>
        <v/>
      </c>
      <c r="BF61" s="52" t="str">
        <f t="shared" si="487"/>
        <v/>
      </c>
      <c r="BG61" s="52" t="str">
        <f t="shared" si="487"/>
        <v/>
      </c>
      <c r="BH61" s="52" t="str">
        <f t="shared" si="487"/>
        <v/>
      </c>
      <c r="BI61" s="52" t="str">
        <f t="shared" si="487"/>
        <v/>
      </c>
      <c r="BJ61" s="52" t="str">
        <f t="shared" si="487"/>
        <v/>
      </c>
      <c r="BK61" s="52" t="str">
        <f t="shared" si="487"/>
        <v/>
      </c>
      <c r="BL61" s="52" t="str">
        <f t="shared" si="487"/>
        <v/>
      </c>
      <c r="BM61" s="52" t="str">
        <f t="shared" si="487"/>
        <v/>
      </c>
      <c r="BN61" s="52" t="str">
        <f t="shared" si="487"/>
        <v/>
      </c>
      <c r="BO61" s="52" t="str">
        <f t="shared" si="487"/>
        <v/>
      </c>
      <c r="BP61" s="52" t="str">
        <f t="shared" si="487"/>
        <v/>
      </c>
      <c r="BQ61" s="52" t="str">
        <f t="shared" si="487"/>
        <v/>
      </c>
      <c r="BR61" s="52" t="str">
        <f t="shared" si="487"/>
        <v/>
      </c>
      <c r="BS61" s="52" t="str">
        <f t="shared" si="487"/>
        <v/>
      </c>
      <c r="BT61" s="52" t="str">
        <f t="shared" si="487"/>
        <v/>
      </c>
      <c r="BU61" s="52" t="str">
        <f t="shared" si="487"/>
        <v/>
      </c>
      <c r="BV61" s="52" t="str">
        <f t="shared" si="487"/>
        <v/>
      </c>
      <c r="BW61" s="52" t="str">
        <f t="shared" si="487"/>
        <v/>
      </c>
      <c r="BX61" s="52" t="str">
        <f t="shared" si="487"/>
        <v/>
      </c>
      <c r="BY61" s="52" t="str">
        <f t="shared" si="487"/>
        <v/>
      </c>
      <c r="BZ61" s="52" t="str">
        <f t="shared" si="487"/>
        <v/>
      </c>
      <c r="CA61" s="52" t="str">
        <f t="shared" si="487"/>
        <v/>
      </c>
      <c r="CB61" s="52" t="str">
        <f t="shared" si="487"/>
        <v/>
      </c>
      <c r="CC61" s="52" t="str">
        <f t="shared" si="487"/>
        <v/>
      </c>
      <c r="CD61" s="52" t="str">
        <f t="shared" si="487"/>
        <v/>
      </c>
      <c r="CE61" s="52" t="str">
        <f t="shared" si="487"/>
        <v/>
      </c>
      <c r="CF61" s="52" t="str">
        <f t="shared" si="487"/>
        <v/>
      </c>
      <c r="CG61" s="52" t="str">
        <f t="shared" si="487"/>
        <v/>
      </c>
      <c r="CH61" s="52" t="str">
        <f t="shared" si="487"/>
        <v/>
      </c>
      <c r="CI61" s="52" t="str">
        <f t="shared" si="487"/>
        <v/>
      </c>
      <c r="CJ61" s="52" t="str">
        <f t="shared" si="487"/>
        <v/>
      </c>
      <c r="CK61" s="52" t="str">
        <f t="shared" si="487"/>
        <v/>
      </c>
      <c r="CL61" s="52" t="str">
        <f t="shared" si="487"/>
        <v/>
      </c>
      <c r="CM61" s="52" t="str">
        <f t="shared" si="487"/>
        <v/>
      </c>
      <c r="CN61" s="52" t="str">
        <f t="shared" si="487"/>
        <v/>
      </c>
      <c r="CO61" s="52" t="str">
        <f t="shared" si="487"/>
        <v/>
      </c>
      <c r="CP61" s="52" t="str">
        <f t="shared" si="487"/>
        <v/>
      </c>
      <c r="CQ61" s="52" t="str">
        <f t="shared" si="487"/>
        <v/>
      </c>
      <c r="CR61" s="52" t="str">
        <f t="shared" si="487"/>
        <v/>
      </c>
      <c r="CS61" s="52" t="str">
        <f t="shared" si="487"/>
        <v/>
      </c>
      <c r="CT61" s="52" t="str">
        <f t="shared" si="487"/>
        <v/>
      </c>
      <c r="CU61" s="52" t="str">
        <f t="shared" si="487"/>
        <v/>
      </c>
      <c r="CV61" s="52" t="str">
        <f t="shared" si="487"/>
        <v/>
      </c>
      <c r="CW61" s="52" t="str">
        <f t="shared" si="487"/>
        <v/>
      </c>
      <c r="CX61" s="52" t="str">
        <f t="shared" si="487"/>
        <v/>
      </c>
      <c r="CY61" s="52" t="str">
        <f t="shared" si="487"/>
        <v/>
      </c>
      <c r="CZ61" s="52" t="str">
        <f t="shared" si="487"/>
        <v/>
      </c>
      <c r="DA61" s="52" t="str">
        <f t="shared" si="487"/>
        <v/>
      </c>
      <c r="DB61" s="52" t="str">
        <f t="shared" si="487"/>
        <v/>
      </c>
      <c r="DC61" s="52" t="str">
        <f t="shared" si="487"/>
        <v/>
      </c>
      <c r="DD61" s="52" t="str">
        <f t="shared" si="487"/>
        <v/>
      </c>
      <c r="DE61" s="52" t="str">
        <f t="shared" si="487"/>
        <v/>
      </c>
      <c r="DF61" s="52" t="str">
        <f t="shared" si="487"/>
        <v/>
      </c>
      <c r="DG61" s="52" t="str">
        <f t="shared" ref="DG61:DV61" si="488">IF(ISNONTEXT($Y61),DF61+$Y61,"")</f>
        <v/>
      </c>
      <c r="DH61" s="52" t="str">
        <f t="shared" si="488"/>
        <v/>
      </c>
      <c r="DI61" s="52" t="str">
        <f t="shared" si="488"/>
        <v/>
      </c>
      <c r="DJ61" s="52" t="str">
        <f t="shared" si="488"/>
        <v/>
      </c>
      <c r="DK61" s="52" t="str">
        <f t="shared" si="488"/>
        <v/>
      </c>
      <c r="DL61" s="52" t="str">
        <f t="shared" si="488"/>
        <v/>
      </c>
      <c r="DM61" s="52" t="str">
        <f t="shared" si="488"/>
        <v/>
      </c>
      <c r="DN61" s="52" t="str">
        <f t="shared" si="488"/>
        <v/>
      </c>
      <c r="DO61" s="52" t="str">
        <f t="shared" si="488"/>
        <v/>
      </c>
      <c r="DP61" s="52" t="str">
        <f t="shared" si="488"/>
        <v/>
      </c>
      <c r="DQ61" s="52" t="str">
        <f t="shared" si="488"/>
        <v/>
      </c>
      <c r="DR61" s="52" t="str">
        <f t="shared" si="488"/>
        <v/>
      </c>
      <c r="DS61" s="52" t="str">
        <f t="shared" si="488"/>
        <v/>
      </c>
      <c r="DT61" s="52" t="str">
        <f t="shared" si="488"/>
        <v/>
      </c>
      <c r="DU61" s="52" t="str">
        <f t="shared" si="488"/>
        <v/>
      </c>
      <c r="DV61" s="52" t="str">
        <f t="shared" si="488"/>
        <v/>
      </c>
      <c r="DW61" s="179" t="e">
        <f t="shared" si="334"/>
        <v>#N/A</v>
      </c>
      <c r="DX61" s="179" t="e">
        <f t="shared" si="335"/>
        <v>#N/A</v>
      </c>
      <c r="DY61" s="179" t="e">
        <f t="shared" si="336"/>
        <v>#N/A</v>
      </c>
      <c r="DZ61" s="179" t="e">
        <f t="shared" si="337"/>
        <v>#N/A</v>
      </c>
      <c r="EA61" s="179" t="e">
        <f t="shared" si="338"/>
        <v>#N/A</v>
      </c>
      <c r="EB61" s="179" t="e">
        <f t="shared" si="339"/>
        <v>#N/A</v>
      </c>
      <c r="EC61" s="179" t="e">
        <f t="shared" si="340"/>
        <v>#N/A</v>
      </c>
      <c r="ED61" s="179" t="e">
        <f t="shared" si="341"/>
        <v>#N/A</v>
      </c>
      <c r="EE61" s="179" t="e">
        <f t="shared" si="342"/>
        <v>#N/A</v>
      </c>
      <c r="EF61" s="179" t="e">
        <f t="shared" si="343"/>
        <v>#N/A</v>
      </c>
      <c r="EG61" s="179" t="e">
        <f t="shared" si="344"/>
        <v>#N/A</v>
      </c>
      <c r="EH61" s="179" t="e">
        <f t="shared" si="345"/>
        <v>#N/A</v>
      </c>
      <c r="EI61" s="179" t="e">
        <f t="shared" si="346"/>
        <v>#N/A</v>
      </c>
      <c r="EJ61" s="179" t="e">
        <f t="shared" si="347"/>
        <v>#N/A</v>
      </c>
      <c r="EK61" s="179" t="e">
        <f t="shared" si="348"/>
        <v>#N/A</v>
      </c>
      <c r="EL61" s="179" t="e">
        <f t="shared" si="349"/>
        <v>#N/A</v>
      </c>
      <c r="EM61" s="179" t="e">
        <f t="shared" si="350"/>
        <v>#N/A</v>
      </c>
      <c r="EN61" s="179" t="e">
        <f t="shared" si="351"/>
        <v>#N/A</v>
      </c>
      <c r="EO61" s="179" t="e">
        <f t="shared" si="352"/>
        <v>#N/A</v>
      </c>
      <c r="EP61" s="179" t="e">
        <f t="shared" si="353"/>
        <v>#N/A</v>
      </c>
      <c r="EQ61" s="179" t="e">
        <f t="shared" si="354"/>
        <v>#N/A</v>
      </c>
      <c r="ER61" s="179" t="e">
        <f t="shared" si="355"/>
        <v>#N/A</v>
      </c>
      <c r="ES61" s="179" t="e">
        <f t="shared" si="356"/>
        <v>#N/A</v>
      </c>
      <c r="ET61" s="179" t="e">
        <f t="shared" si="357"/>
        <v>#N/A</v>
      </c>
      <c r="EU61" s="179" t="e">
        <f t="shared" si="358"/>
        <v>#N/A</v>
      </c>
      <c r="EV61" s="179" t="e">
        <f t="shared" si="359"/>
        <v>#N/A</v>
      </c>
      <c r="EW61" s="179" t="e">
        <f t="shared" si="360"/>
        <v>#N/A</v>
      </c>
      <c r="EX61" s="179" t="e">
        <f t="shared" si="361"/>
        <v>#N/A</v>
      </c>
      <c r="EY61" s="179" t="e">
        <f t="shared" si="362"/>
        <v>#N/A</v>
      </c>
      <c r="EZ61" s="179" t="e">
        <f t="shared" si="363"/>
        <v>#N/A</v>
      </c>
      <c r="FA61" s="179" t="e">
        <f t="shared" si="364"/>
        <v>#N/A</v>
      </c>
      <c r="FB61" s="179" t="e">
        <f t="shared" si="365"/>
        <v>#N/A</v>
      </c>
      <c r="FC61" s="179" t="e">
        <f t="shared" si="366"/>
        <v>#N/A</v>
      </c>
      <c r="FD61" s="179" t="e">
        <f t="shared" si="367"/>
        <v>#N/A</v>
      </c>
      <c r="FE61" s="179" t="e">
        <f t="shared" si="368"/>
        <v>#N/A</v>
      </c>
      <c r="FF61" s="179" t="e">
        <f t="shared" si="369"/>
        <v>#N/A</v>
      </c>
      <c r="FG61" s="179" t="e">
        <f t="shared" si="370"/>
        <v>#N/A</v>
      </c>
      <c r="FH61" s="179" t="e">
        <f t="shared" si="371"/>
        <v>#N/A</v>
      </c>
      <c r="FI61" s="179" t="e">
        <f t="shared" si="372"/>
        <v>#N/A</v>
      </c>
      <c r="FJ61" s="179" t="e">
        <f t="shared" si="373"/>
        <v>#N/A</v>
      </c>
      <c r="FK61" s="179" t="e">
        <f t="shared" si="374"/>
        <v>#N/A</v>
      </c>
      <c r="FL61" s="179" t="e">
        <f t="shared" si="375"/>
        <v>#N/A</v>
      </c>
      <c r="FM61" s="179" t="e">
        <f t="shared" si="376"/>
        <v>#N/A</v>
      </c>
      <c r="FN61" s="179" t="e">
        <f t="shared" si="377"/>
        <v>#N/A</v>
      </c>
      <c r="FO61" s="179" t="e">
        <f t="shared" si="378"/>
        <v>#N/A</v>
      </c>
      <c r="FP61" s="179" t="e">
        <f t="shared" si="379"/>
        <v>#N/A</v>
      </c>
      <c r="FQ61" s="179" t="e">
        <f t="shared" si="380"/>
        <v>#N/A</v>
      </c>
      <c r="FR61" s="179" t="e">
        <f t="shared" si="381"/>
        <v>#N/A</v>
      </c>
      <c r="FS61" s="179" t="e">
        <f t="shared" si="382"/>
        <v>#N/A</v>
      </c>
      <c r="FT61" s="179" t="e">
        <f t="shared" si="383"/>
        <v>#N/A</v>
      </c>
      <c r="FU61" s="179" t="e">
        <f t="shared" si="384"/>
        <v>#N/A</v>
      </c>
      <c r="FV61" s="179" t="e">
        <f t="shared" si="385"/>
        <v>#N/A</v>
      </c>
      <c r="FW61" s="179" t="e">
        <f t="shared" si="386"/>
        <v>#N/A</v>
      </c>
      <c r="FX61" s="179" t="e">
        <f t="shared" si="387"/>
        <v>#N/A</v>
      </c>
      <c r="FY61" s="179" t="e">
        <f t="shared" si="388"/>
        <v>#N/A</v>
      </c>
      <c r="FZ61" s="179" t="e">
        <f t="shared" si="389"/>
        <v>#N/A</v>
      </c>
      <c r="GA61" s="179" t="e">
        <f t="shared" si="390"/>
        <v>#N/A</v>
      </c>
      <c r="GB61" s="179" t="e">
        <f t="shared" si="391"/>
        <v>#N/A</v>
      </c>
      <c r="GC61" s="179" t="e">
        <f t="shared" si="392"/>
        <v>#N/A</v>
      </c>
      <c r="GD61" s="179" t="e">
        <f t="shared" si="393"/>
        <v>#N/A</v>
      </c>
      <c r="GE61" s="179" t="e">
        <f t="shared" si="394"/>
        <v>#N/A</v>
      </c>
      <c r="GF61" s="179" t="e">
        <f t="shared" si="395"/>
        <v>#N/A</v>
      </c>
      <c r="GG61" s="179" t="e">
        <f t="shared" si="396"/>
        <v>#N/A</v>
      </c>
      <c r="GH61" s="179" t="e">
        <f t="shared" si="397"/>
        <v>#N/A</v>
      </c>
      <c r="GI61" s="179" t="e">
        <f t="shared" si="398"/>
        <v>#N/A</v>
      </c>
      <c r="GJ61" s="179" t="e">
        <f t="shared" si="399"/>
        <v>#N/A</v>
      </c>
      <c r="GK61" s="179" t="e">
        <f t="shared" si="400"/>
        <v>#N/A</v>
      </c>
      <c r="GL61" s="179" t="e">
        <f t="shared" si="401"/>
        <v>#N/A</v>
      </c>
      <c r="GM61" s="179" t="e">
        <f t="shared" si="402"/>
        <v>#N/A</v>
      </c>
      <c r="GN61" s="179" t="e">
        <f t="shared" si="403"/>
        <v>#N/A</v>
      </c>
      <c r="GO61" s="179" t="e">
        <f t="shared" si="404"/>
        <v>#N/A</v>
      </c>
      <c r="GP61" s="179" t="e">
        <f t="shared" si="405"/>
        <v>#N/A</v>
      </c>
      <c r="GQ61" s="179" t="e">
        <f t="shared" si="406"/>
        <v>#N/A</v>
      </c>
      <c r="GR61" s="179" t="e">
        <f t="shared" si="407"/>
        <v>#N/A</v>
      </c>
      <c r="GS61" s="179" t="e">
        <f t="shared" si="408"/>
        <v>#N/A</v>
      </c>
      <c r="GT61" s="179" t="e">
        <f t="shared" si="409"/>
        <v>#N/A</v>
      </c>
      <c r="GU61" s="179" t="e">
        <f t="shared" si="410"/>
        <v>#N/A</v>
      </c>
      <c r="GV61" s="179" t="e">
        <f t="shared" si="411"/>
        <v>#N/A</v>
      </c>
      <c r="GW61" s="179" t="e">
        <f t="shared" si="412"/>
        <v>#N/A</v>
      </c>
      <c r="GX61" s="179" t="e">
        <f t="shared" si="413"/>
        <v>#N/A</v>
      </c>
      <c r="GY61" s="179" t="e">
        <f t="shared" si="414"/>
        <v>#N/A</v>
      </c>
      <c r="GZ61" s="179" t="e">
        <f t="shared" si="415"/>
        <v>#N/A</v>
      </c>
      <c r="HA61" s="179" t="e">
        <f t="shared" si="416"/>
        <v>#N/A</v>
      </c>
      <c r="HB61" s="179" t="e">
        <f t="shared" si="417"/>
        <v>#N/A</v>
      </c>
      <c r="HC61" s="179" t="e">
        <f t="shared" si="418"/>
        <v>#N/A</v>
      </c>
      <c r="HD61" s="179" t="e">
        <f t="shared" si="419"/>
        <v>#N/A</v>
      </c>
      <c r="HE61" s="179" t="e">
        <f t="shared" si="420"/>
        <v>#N/A</v>
      </c>
      <c r="HF61" s="179" t="e">
        <f t="shared" si="421"/>
        <v>#N/A</v>
      </c>
      <c r="HG61" s="179" t="e">
        <f t="shared" si="422"/>
        <v>#N/A</v>
      </c>
      <c r="HH61" s="179" t="e">
        <f t="shared" si="423"/>
        <v>#N/A</v>
      </c>
      <c r="HI61" s="179" t="e">
        <f t="shared" si="424"/>
        <v>#N/A</v>
      </c>
      <c r="HJ61" s="179" t="e">
        <f t="shared" si="425"/>
        <v>#N/A</v>
      </c>
      <c r="HK61" s="179" t="e">
        <f t="shared" si="426"/>
        <v>#N/A</v>
      </c>
      <c r="HL61" s="179" t="e">
        <f t="shared" si="427"/>
        <v>#N/A</v>
      </c>
      <c r="HM61" s="179" t="e">
        <f t="shared" si="428"/>
        <v>#N/A</v>
      </c>
      <c r="HN61" s="179" t="e">
        <f t="shared" si="429"/>
        <v>#N/A</v>
      </c>
      <c r="HO61" s="179" t="e">
        <f t="shared" si="430"/>
        <v>#N/A</v>
      </c>
      <c r="HP61" s="179" t="e">
        <f t="shared" si="431"/>
        <v>#N/A</v>
      </c>
      <c r="HQ61" s="179" t="e">
        <f t="shared" si="432"/>
        <v>#N/A</v>
      </c>
      <c r="HR61" s="179" t="e">
        <f t="shared" si="433"/>
        <v>#N/A</v>
      </c>
      <c r="HS61" s="179" t="e">
        <f t="shared" si="434"/>
        <v>#N/A</v>
      </c>
    </row>
    <row r="62" spans="1:227" hidden="1" x14ac:dyDescent="0.25">
      <c r="A62" s="4">
        <v>59</v>
      </c>
      <c r="B62" s="118"/>
      <c r="C62" s="126"/>
      <c r="D62" s="131" t="str">
        <f t="shared" si="308"/>
        <v/>
      </c>
      <c r="E62" s="103"/>
      <c r="F62" s="131" t="str">
        <f t="shared" si="309"/>
        <v/>
      </c>
      <c r="G62" s="126"/>
      <c r="H62" s="119"/>
      <c r="I62" s="38" t="str">
        <f t="shared" si="0"/>
        <v/>
      </c>
      <c r="J62" s="38" t="str">
        <f t="shared" si="1"/>
        <v/>
      </c>
      <c r="K62" s="81" t="str">
        <f t="shared" si="12"/>
        <v/>
      </c>
      <c r="L62" s="24"/>
      <c r="M62" s="61"/>
      <c r="N62" s="82" t="str">
        <f>IF(AND(D62&gt;0,E62&gt;0,F62&gt;0,NOT(ISBLANK(L62))),(F62-D62)*VLOOKUP(L62,VLookups!$A$2:$B$8,2,FALSE),"")</f>
        <v/>
      </c>
      <c r="O62" s="83" t="str">
        <f t="shared" si="2"/>
        <v/>
      </c>
      <c r="P62" s="103"/>
      <c r="Q62" s="34" t="str">
        <f>IF(AND(P62&gt;0,E62&gt;0,N62&gt;0,NOT(ISBLANK(L62))),ABS(VLOOKUP($P$1,VLookups!$A$38:$B$39,2,FALSE)-_xlfn.NORM.DIST(P62,K62,N62,TRUE)),"")</f>
        <v/>
      </c>
      <c r="R62" s="102" t="str">
        <f>IF(AND($D62&gt;0,$E62&gt;0,$F62&gt;0,NOT(ISBLANK($L62))),_xlfn.NORM.INV(ABS(VLOOKUP($P$1,VLookups!$A$38:$B$39,2,FALSE)-R$3),$K62,$N62),"")</f>
        <v/>
      </c>
      <c r="S62" s="101" t="str">
        <f>IF(AND($D62&gt;0,$E62&gt;0,$F62&gt;0,NOT(ISBLANK($L62))),_xlfn.NORM.INV(ABS(VLOOKUP($P$1,VLookups!$A$38:$B$39,2,FALSE)-S$3),$K62,$N62),"")</f>
        <v/>
      </c>
      <c r="T62" s="102" t="str">
        <f>IF(AND($D62&gt;0,$E62&gt;0,$F62&gt;0,NOT(ISBLANK($L62))),_xlfn.NORM.INV(ABS(VLOOKUP($P$1,VLookups!$A$38:$B$39,2,FALSE)-T$3),$K62,$N62),"")</f>
        <v/>
      </c>
      <c r="U62" s="101" t="str">
        <f>IF(AND($D62&gt;0,$E62&gt;0,$F62&gt;0,NOT(ISBLANK($L62))),_xlfn.NORM.INV(ABS(VLOOKUP($P$1,VLookups!$A$38:$B$39,2,FALSE)-U$3),$K62,$N62),"")</f>
        <v/>
      </c>
      <c r="V62" s="102" t="str">
        <f>IF(AND($D62&gt;0,$E62&gt;0,$F62&gt;0,NOT(ISBLANK($L62))),_xlfn.NORM.INV(ABS(VLOOKUP($P$1,VLookups!$A$38:$B$39,2,FALSE)-V$3),$K62,$N62),"")</f>
        <v/>
      </c>
      <c r="W62" s="101" t="str">
        <f>IF(AND($D62&gt;0,$E62&gt;0,$F62&gt;0,NOT(ISBLANK($L62))),_xlfn.NORM.INV(ABS(VLOOKUP($P$1,VLookups!$A$38:$B$39,2,FALSE)-W$3),$K62,$N62),"")</f>
        <v/>
      </c>
      <c r="X62" s="5"/>
      <c r="Y62" s="178" t="str">
        <f t="shared" si="13"/>
        <v/>
      </c>
      <c r="Z62" s="52" t="str">
        <f t="shared" ref="Z62:AS62" si="489">IF(ISNONTEXT($Y62),AA62-$Y62,"")</f>
        <v/>
      </c>
      <c r="AA62" s="52" t="str">
        <f t="shared" si="489"/>
        <v/>
      </c>
      <c r="AB62" s="52" t="str">
        <f t="shared" si="489"/>
        <v/>
      </c>
      <c r="AC62" s="52" t="str">
        <f t="shared" si="489"/>
        <v/>
      </c>
      <c r="AD62" s="52" t="str">
        <f t="shared" si="489"/>
        <v/>
      </c>
      <c r="AE62" s="52" t="str">
        <f t="shared" si="489"/>
        <v/>
      </c>
      <c r="AF62" s="52" t="str">
        <f t="shared" si="489"/>
        <v/>
      </c>
      <c r="AG62" s="52" t="str">
        <f t="shared" si="489"/>
        <v/>
      </c>
      <c r="AH62" s="52" t="str">
        <f t="shared" si="489"/>
        <v/>
      </c>
      <c r="AI62" s="52" t="str">
        <f t="shared" si="489"/>
        <v/>
      </c>
      <c r="AJ62" s="52" t="str">
        <f t="shared" si="489"/>
        <v/>
      </c>
      <c r="AK62" s="52" t="str">
        <f t="shared" si="489"/>
        <v/>
      </c>
      <c r="AL62" s="52" t="str">
        <f t="shared" si="489"/>
        <v/>
      </c>
      <c r="AM62" s="52" t="str">
        <f t="shared" si="489"/>
        <v/>
      </c>
      <c r="AN62" s="52" t="str">
        <f t="shared" si="489"/>
        <v/>
      </c>
      <c r="AO62" s="52" t="str">
        <f t="shared" si="489"/>
        <v/>
      </c>
      <c r="AP62" s="52" t="str">
        <f t="shared" si="489"/>
        <v/>
      </c>
      <c r="AQ62" s="52" t="str">
        <f t="shared" si="489"/>
        <v/>
      </c>
      <c r="AR62" s="52" t="str">
        <f t="shared" si="489"/>
        <v/>
      </c>
      <c r="AS62" s="52" t="str">
        <f t="shared" si="489"/>
        <v/>
      </c>
      <c r="AT62" s="52" t="str">
        <f t="shared" si="15"/>
        <v/>
      </c>
      <c r="AU62" s="52" t="str">
        <f t="shared" ref="AU62:DF62" si="490">IF(ISNONTEXT($Y62),AT62+$Y62,"")</f>
        <v/>
      </c>
      <c r="AV62" s="52" t="str">
        <f t="shared" si="490"/>
        <v/>
      </c>
      <c r="AW62" s="52" t="str">
        <f t="shared" si="490"/>
        <v/>
      </c>
      <c r="AX62" s="52" t="str">
        <f t="shared" si="490"/>
        <v/>
      </c>
      <c r="AY62" s="52" t="str">
        <f t="shared" si="490"/>
        <v/>
      </c>
      <c r="AZ62" s="52" t="str">
        <f t="shared" si="490"/>
        <v/>
      </c>
      <c r="BA62" s="52" t="str">
        <f t="shared" si="490"/>
        <v/>
      </c>
      <c r="BB62" s="52" t="str">
        <f t="shared" si="490"/>
        <v/>
      </c>
      <c r="BC62" s="52" t="str">
        <f t="shared" si="490"/>
        <v/>
      </c>
      <c r="BD62" s="52" t="str">
        <f t="shared" si="490"/>
        <v/>
      </c>
      <c r="BE62" s="52" t="str">
        <f t="shared" si="490"/>
        <v/>
      </c>
      <c r="BF62" s="52" t="str">
        <f t="shared" si="490"/>
        <v/>
      </c>
      <c r="BG62" s="52" t="str">
        <f t="shared" si="490"/>
        <v/>
      </c>
      <c r="BH62" s="52" t="str">
        <f t="shared" si="490"/>
        <v/>
      </c>
      <c r="BI62" s="52" t="str">
        <f t="shared" si="490"/>
        <v/>
      </c>
      <c r="BJ62" s="52" t="str">
        <f t="shared" si="490"/>
        <v/>
      </c>
      <c r="BK62" s="52" t="str">
        <f t="shared" si="490"/>
        <v/>
      </c>
      <c r="BL62" s="52" t="str">
        <f t="shared" si="490"/>
        <v/>
      </c>
      <c r="BM62" s="52" t="str">
        <f t="shared" si="490"/>
        <v/>
      </c>
      <c r="BN62" s="52" t="str">
        <f t="shared" si="490"/>
        <v/>
      </c>
      <c r="BO62" s="52" t="str">
        <f t="shared" si="490"/>
        <v/>
      </c>
      <c r="BP62" s="52" t="str">
        <f t="shared" si="490"/>
        <v/>
      </c>
      <c r="BQ62" s="52" t="str">
        <f t="shared" si="490"/>
        <v/>
      </c>
      <c r="BR62" s="52" t="str">
        <f t="shared" si="490"/>
        <v/>
      </c>
      <c r="BS62" s="52" t="str">
        <f t="shared" si="490"/>
        <v/>
      </c>
      <c r="BT62" s="52" t="str">
        <f t="shared" si="490"/>
        <v/>
      </c>
      <c r="BU62" s="52" t="str">
        <f t="shared" si="490"/>
        <v/>
      </c>
      <c r="BV62" s="52" t="str">
        <f t="shared" si="490"/>
        <v/>
      </c>
      <c r="BW62" s="52" t="str">
        <f t="shared" si="490"/>
        <v/>
      </c>
      <c r="BX62" s="52" t="str">
        <f t="shared" si="490"/>
        <v/>
      </c>
      <c r="BY62" s="52" t="str">
        <f t="shared" si="490"/>
        <v/>
      </c>
      <c r="BZ62" s="52" t="str">
        <f t="shared" si="490"/>
        <v/>
      </c>
      <c r="CA62" s="52" t="str">
        <f t="shared" si="490"/>
        <v/>
      </c>
      <c r="CB62" s="52" t="str">
        <f t="shared" si="490"/>
        <v/>
      </c>
      <c r="CC62" s="52" t="str">
        <f t="shared" si="490"/>
        <v/>
      </c>
      <c r="CD62" s="52" t="str">
        <f t="shared" si="490"/>
        <v/>
      </c>
      <c r="CE62" s="52" t="str">
        <f t="shared" si="490"/>
        <v/>
      </c>
      <c r="CF62" s="52" t="str">
        <f t="shared" si="490"/>
        <v/>
      </c>
      <c r="CG62" s="52" t="str">
        <f t="shared" si="490"/>
        <v/>
      </c>
      <c r="CH62" s="52" t="str">
        <f t="shared" si="490"/>
        <v/>
      </c>
      <c r="CI62" s="52" t="str">
        <f t="shared" si="490"/>
        <v/>
      </c>
      <c r="CJ62" s="52" t="str">
        <f t="shared" si="490"/>
        <v/>
      </c>
      <c r="CK62" s="52" t="str">
        <f t="shared" si="490"/>
        <v/>
      </c>
      <c r="CL62" s="52" t="str">
        <f t="shared" si="490"/>
        <v/>
      </c>
      <c r="CM62" s="52" t="str">
        <f t="shared" si="490"/>
        <v/>
      </c>
      <c r="CN62" s="52" t="str">
        <f t="shared" si="490"/>
        <v/>
      </c>
      <c r="CO62" s="52" t="str">
        <f t="shared" si="490"/>
        <v/>
      </c>
      <c r="CP62" s="52" t="str">
        <f t="shared" si="490"/>
        <v/>
      </c>
      <c r="CQ62" s="52" t="str">
        <f t="shared" si="490"/>
        <v/>
      </c>
      <c r="CR62" s="52" t="str">
        <f t="shared" si="490"/>
        <v/>
      </c>
      <c r="CS62" s="52" t="str">
        <f t="shared" si="490"/>
        <v/>
      </c>
      <c r="CT62" s="52" t="str">
        <f t="shared" si="490"/>
        <v/>
      </c>
      <c r="CU62" s="52" t="str">
        <f t="shared" si="490"/>
        <v/>
      </c>
      <c r="CV62" s="52" t="str">
        <f t="shared" si="490"/>
        <v/>
      </c>
      <c r="CW62" s="52" t="str">
        <f t="shared" si="490"/>
        <v/>
      </c>
      <c r="CX62" s="52" t="str">
        <f t="shared" si="490"/>
        <v/>
      </c>
      <c r="CY62" s="52" t="str">
        <f t="shared" si="490"/>
        <v/>
      </c>
      <c r="CZ62" s="52" t="str">
        <f t="shared" si="490"/>
        <v/>
      </c>
      <c r="DA62" s="52" t="str">
        <f t="shared" si="490"/>
        <v/>
      </c>
      <c r="DB62" s="52" t="str">
        <f t="shared" si="490"/>
        <v/>
      </c>
      <c r="DC62" s="52" t="str">
        <f t="shared" si="490"/>
        <v/>
      </c>
      <c r="DD62" s="52" t="str">
        <f t="shared" si="490"/>
        <v/>
      </c>
      <c r="DE62" s="52" t="str">
        <f t="shared" si="490"/>
        <v/>
      </c>
      <c r="DF62" s="52" t="str">
        <f t="shared" si="490"/>
        <v/>
      </c>
      <c r="DG62" s="52" t="str">
        <f t="shared" ref="DG62:DV62" si="491">IF(ISNONTEXT($Y62),DF62+$Y62,"")</f>
        <v/>
      </c>
      <c r="DH62" s="52" t="str">
        <f t="shared" si="491"/>
        <v/>
      </c>
      <c r="DI62" s="52" t="str">
        <f t="shared" si="491"/>
        <v/>
      </c>
      <c r="DJ62" s="52" t="str">
        <f t="shared" si="491"/>
        <v/>
      </c>
      <c r="DK62" s="52" t="str">
        <f t="shared" si="491"/>
        <v/>
      </c>
      <c r="DL62" s="52" t="str">
        <f t="shared" si="491"/>
        <v/>
      </c>
      <c r="DM62" s="52" t="str">
        <f t="shared" si="491"/>
        <v/>
      </c>
      <c r="DN62" s="52" t="str">
        <f t="shared" si="491"/>
        <v/>
      </c>
      <c r="DO62" s="52" t="str">
        <f t="shared" si="491"/>
        <v/>
      </c>
      <c r="DP62" s="52" t="str">
        <f t="shared" si="491"/>
        <v/>
      </c>
      <c r="DQ62" s="52" t="str">
        <f t="shared" si="491"/>
        <v/>
      </c>
      <c r="DR62" s="52" t="str">
        <f t="shared" si="491"/>
        <v/>
      </c>
      <c r="DS62" s="52" t="str">
        <f t="shared" si="491"/>
        <v/>
      </c>
      <c r="DT62" s="52" t="str">
        <f t="shared" si="491"/>
        <v/>
      </c>
      <c r="DU62" s="52" t="str">
        <f t="shared" si="491"/>
        <v/>
      </c>
      <c r="DV62" s="52" t="str">
        <f t="shared" si="491"/>
        <v/>
      </c>
      <c r="DW62" s="179" t="e">
        <f t="shared" si="334"/>
        <v>#N/A</v>
      </c>
      <c r="DX62" s="179" t="e">
        <f t="shared" si="335"/>
        <v>#N/A</v>
      </c>
      <c r="DY62" s="179" t="e">
        <f t="shared" si="336"/>
        <v>#N/A</v>
      </c>
      <c r="DZ62" s="179" t="e">
        <f t="shared" si="337"/>
        <v>#N/A</v>
      </c>
      <c r="EA62" s="179" t="e">
        <f t="shared" si="338"/>
        <v>#N/A</v>
      </c>
      <c r="EB62" s="179" t="e">
        <f t="shared" si="339"/>
        <v>#N/A</v>
      </c>
      <c r="EC62" s="179" t="e">
        <f t="shared" si="340"/>
        <v>#N/A</v>
      </c>
      <c r="ED62" s="179" t="e">
        <f t="shared" si="341"/>
        <v>#N/A</v>
      </c>
      <c r="EE62" s="179" t="e">
        <f t="shared" si="342"/>
        <v>#N/A</v>
      </c>
      <c r="EF62" s="179" t="e">
        <f t="shared" si="343"/>
        <v>#N/A</v>
      </c>
      <c r="EG62" s="179" t="e">
        <f t="shared" si="344"/>
        <v>#N/A</v>
      </c>
      <c r="EH62" s="179" t="e">
        <f t="shared" si="345"/>
        <v>#N/A</v>
      </c>
      <c r="EI62" s="179" t="e">
        <f t="shared" si="346"/>
        <v>#N/A</v>
      </c>
      <c r="EJ62" s="179" t="e">
        <f t="shared" si="347"/>
        <v>#N/A</v>
      </c>
      <c r="EK62" s="179" t="e">
        <f t="shared" si="348"/>
        <v>#N/A</v>
      </c>
      <c r="EL62" s="179" t="e">
        <f t="shared" si="349"/>
        <v>#N/A</v>
      </c>
      <c r="EM62" s="179" t="e">
        <f t="shared" si="350"/>
        <v>#N/A</v>
      </c>
      <c r="EN62" s="179" t="e">
        <f t="shared" si="351"/>
        <v>#N/A</v>
      </c>
      <c r="EO62" s="179" t="e">
        <f t="shared" si="352"/>
        <v>#N/A</v>
      </c>
      <c r="EP62" s="179" t="e">
        <f t="shared" si="353"/>
        <v>#N/A</v>
      </c>
      <c r="EQ62" s="179" t="e">
        <f t="shared" si="354"/>
        <v>#N/A</v>
      </c>
      <c r="ER62" s="179" t="e">
        <f t="shared" si="355"/>
        <v>#N/A</v>
      </c>
      <c r="ES62" s="179" t="e">
        <f t="shared" si="356"/>
        <v>#N/A</v>
      </c>
      <c r="ET62" s="179" t="e">
        <f t="shared" si="357"/>
        <v>#N/A</v>
      </c>
      <c r="EU62" s="179" t="e">
        <f t="shared" si="358"/>
        <v>#N/A</v>
      </c>
      <c r="EV62" s="179" t="e">
        <f t="shared" si="359"/>
        <v>#N/A</v>
      </c>
      <c r="EW62" s="179" t="e">
        <f t="shared" si="360"/>
        <v>#N/A</v>
      </c>
      <c r="EX62" s="179" t="e">
        <f t="shared" si="361"/>
        <v>#N/A</v>
      </c>
      <c r="EY62" s="179" t="e">
        <f t="shared" si="362"/>
        <v>#N/A</v>
      </c>
      <c r="EZ62" s="179" t="e">
        <f t="shared" si="363"/>
        <v>#N/A</v>
      </c>
      <c r="FA62" s="179" t="e">
        <f t="shared" si="364"/>
        <v>#N/A</v>
      </c>
      <c r="FB62" s="179" t="e">
        <f t="shared" si="365"/>
        <v>#N/A</v>
      </c>
      <c r="FC62" s="179" t="e">
        <f t="shared" si="366"/>
        <v>#N/A</v>
      </c>
      <c r="FD62" s="179" t="e">
        <f t="shared" si="367"/>
        <v>#N/A</v>
      </c>
      <c r="FE62" s="179" t="e">
        <f t="shared" si="368"/>
        <v>#N/A</v>
      </c>
      <c r="FF62" s="179" t="e">
        <f t="shared" si="369"/>
        <v>#N/A</v>
      </c>
      <c r="FG62" s="179" t="e">
        <f t="shared" si="370"/>
        <v>#N/A</v>
      </c>
      <c r="FH62" s="179" t="e">
        <f t="shared" si="371"/>
        <v>#N/A</v>
      </c>
      <c r="FI62" s="179" t="e">
        <f t="shared" si="372"/>
        <v>#N/A</v>
      </c>
      <c r="FJ62" s="179" t="e">
        <f t="shared" si="373"/>
        <v>#N/A</v>
      </c>
      <c r="FK62" s="179" t="e">
        <f t="shared" si="374"/>
        <v>#N/A</v>
      </c>
      <c r="FL62" s="179" t="e">
        <f t="shared" si="375"/>
        <v>#N/A</v>
      </c>
      <c r="FM62" s="179" t="e">
        <f t="shared" si="376"/>
        <v>#N/A</v>
      </c>
      <c r="FN62" s="179" t="e">
        <f t="shared" si="377"/>
        <v>#N/A</v>
      </c>
      <c r="FO62" s="179" t="e">
        <f t="shared" si="378"/>
        <v>#N/A</v>
      </c>
      <c r="FP62" s="179" t="e">
        <f t="shared" si="379"/>
        <v>#N/A</v>
      </c>
      <c r="FQ62" s="179" t="e">
        <f t="shared" si="380"/>
        <v>#N/A</v>
      </c>
      <c r="FR62" s="179" t="e">
        <f t="shared" si="381"/>
        <v>#N/A</v>
      </c>
      <c r="FS62" s="179" t="e">
        <f t="shared" si="382"/>
        <v>#N/A</v>
      </c>
      <c r="FT62" s="179" t="e">
        <f t="shared" si="383"/>
        <v>#N/A</v>
      </c>
      <c r="FU62" s="179" t="e">
        <f t="shared" si="384"/>
        <v>#N/A</v>
      </c>
      <c r="FV62" s="179" t="e">
        <f t="shared" si="385"/>
        <v>#N/A</v>
      </c>
      <c r="FW62" s="179" t="e">
        <f t="shared" si="386"/>
        <v>#N/A</v>
      </c>
      <c r="FX62" s="179" t="e">
        <f t="shared" si="387"/>
        <v>#N/A</v>
      </c>
      <c r="FY62" s="179" t="e">
        <f t="shared" si="388"/>
        <v>#N/A</v>
      </c>
      <c r="FZ62" s="179" t="e">
        <f t="shared" si="389"/>
        <v>#N/A</v>
      </c>
      <c r="GA62" s="179" t="e">
        <f t="shared" si="390"/>
        <v>#N/A</v>
      </c>
      <c r="GB62" s="179" t="e">
        <f t="shared" si="391"/>
        <v>#N/A</v>
      </c>
      <c r="GC62" s="179" t="e">
        <f t="shared" si="392"/>
        <v>#N/A</v>
      </c>
      <c r="GD62" s="179" t="e">
        <f t="shared" si="393"/>
        <v>#N/A</v>
      </c>
      <c r="GE62" s="179" t="e">
        <f t="shared" si="394"/>
        <v>#N/A</v>
      </c>
      <c r="GF62" s="179" t="e">
        <f t="shared" si="395"/>
        <v>#N/A</v>
      </c>
      <c r="GG62" s="179" t="e">
        <f t="shared" si="396"/>
        <v>#N/A</v>
      </c>
      <c r="GH62" s="179" t="e">
        <f t="shared" si="397"/>
        <v>#N/A</v>
      </c>
      <c r="GI62" s="179" t="e">
        <f t="shared" si="398"/>
        <v>#N/A</v>
      </c>
      <c r="GJ62" s="179" t="e">
        <f t="shared" si="399"/>
        <v>#N/A</v>
      </c>
      <c r="GK62" s="179" t="e">
        <f t="shared" si="400"/>
        <v>#N/A</v>
      </c>
      <c r="GL62" s="179" t="e">
        <f t="shared" si="401"/>
        <v>#N/A</v>
      </c>
      <c r="GM62" s="179" t="e">
        <f t="shared" si="402"/>
        <v>#N/A</v>
      </c>
      <c r="GN62" s="179" t="e">
        <f t="shared" si="403"/>
        <v>#N/A</v>
      </c>
      <c r="GO62" s="179" t="e">
        <f t="shared" si="404"/>
        <v>#N/A</v>
      </c>
      <c r="GP62" s="179" t="e">
        <f t="shared" si="405"/>
        <v>#N/A</v>
      </c>
      <c r="GQ62" s="179" t="e">
        <f t="shared" si="406"/>
        <v>#N/A</v>
      </c>
      <c r="GR62" s="179" t="e">
        <f t="shared" si="407"/>
        <v>#N/A</v>
      </c>
      <c r="GS62" s="179" t="e">
        <f t="shared" si="408"/>
        <v>#N/A</v>
      </c>
      <c r="GT62" s="179" t="e">
        <f t="shared" si="409"/>
        <v>#N/A</v>
      </c>
      <c r="GU62" s="179" t="e">
        <f t="shared" si="410"/>
        <v>#N/A</v>
      </c>
      <c r="GV62" s="179" t="e">
        <f t="shared" si="411"/>
        <v>#N/A</v>
      </c>
      <c r="GW62" s="179" t="e">
        <f t="shared" si="412"/>
        <v>#N/A</v>
      </c>
      <c r="GX62" s="179" t="e">
        <f t="shared" si="413"/>
        <v>#N/A</v>
      </c>
      <c r="GY62" s="179" t="e">
        <f t="shared" si="414"/>
        <v>#N/A</v>
      </c>
      <c r="GZ62" s="179" t="e">
        <f t="shared" si="415"/>
        <v>#N/A</v>
      </c>
      <c r="HA62" s="179" t="e">
        <f t="shared" si="416"/>
        <v>#N/A</v>
      </c>
      <c r="HB62" s="179" t="e">
        <f t="shared" si="417"/>
        <v>#N/A</v>
      </c>
      <c r="HC62" s="179" t="e">
        <f t="shared" si="418"/>
        <v>#N/A</v>
      </c>
      <c r="HD62" s="179" t="e">
        <f t="shared" si="419"/>
        <v>#N/A</v>
      </c>
      <c r="HE62" s="179" t="e">
        <f t="shared" si="420"/>
        <v>#N/A</v>
      </c>
      <c r="HF62" s="179" t="e">
        <f t="shared" si="421"/>
        <v>#N/A</v>
      </c>
      <c r="HG62" s="179" t="e">
        <f t="shared" si="422"/>
        <v>#N/A</v>
      </c>
      <c r="HH62" s="179" t="e">
        <f t="shared" si="423"/>
        <v>#N/A</v>
      </c>
      <c r="HI62" s="179" t="e">
        <f t="shared" si="424"/>
        <v>#N/A</v>
      </c>
      <c r="HJ62" s="179" t="e">
        <f t="shared" si="425"/>
        <v>#N/A</v>
      </c>
      <c r="HK62" s="179" t="e">
        <f t="shared" si="426"/>
        <v>#N/A</v>
      </c>
      <c r="HL62" s="179" t="e">
        <f t="shared" si="427"/>
        <v>#N/A</v>
      </c>
      <c r="HM62" s="179" t="e">
        <f t="shared" si="428"/>
        <v>#N/A</v>
      </c>
      <c r="HN62" s="179" t="e">
        <f t="shared" si="429"/>
        <v>#N/A</v>
      </c>
      <c r="HO62" s="179" t="e">
        <f t="shared" si="430"/>
        <v>#N/A</v>
      </c>
      <c r="HP62" s="179" t="e">
        <f t="shared" si="431"/>
        <v>#N/A</v>
      </c>
      <c r="HQ62" s="179" t="e">
        <f t="shared" si="432"/>
        <v>#N/A</v>
      </c>
      <c r="HR62" s="179" t="e">
        <f t="shared" si="433"/>
        <v>#N/A</v>
      </c>
      <c r="HS62" s="179" t="e">
        <f t="shared" si="434"/>
        <v>#N/A</v>
      </c>
    </row>
    <row r="63" spans="1:227" hidden="1" x14ac:dyDescent="0.25">
      <c r="A63" s="4">
        <v>60</v>
      </c>
      <c r="B63" s="118"/>
      <c r="C63" s="126"/>
      <c r="D63" s="131" t="str">
        <f t="shared" si="308"/>
        <v/>
      </c>
      <c r="E63" s="103"/>
      <c r="F63" s="131" t="str">
        <f t="shared" si="309"/>
        <v/>
      </c>
      <c r="G63" s="126"/>
      <c r="H63" s="119"/>
      <c r="I63" s="38" t="str">
        <f t="shared" si="0"/>
        <v/>
      </c>
      <c r="J63" s="38" t="str">
        <f t="shared" si="1"/>
        <v/>
      </c>
      <c r="K63" s="81" t="str">
        <f t="shared" si="12"/>
        <v/>
      </c>
      <c r="L63" s="24"/>
      <c r="M63" s="61"/>
      <c r="N63" s="82" t="str">
        <f>IF(AND(D63&gt;0,E63&gt;0,F63&gt;0,NOT(ISBLANK(L63))),(F63-D63)*VLOOKUP(L63,VLookups!$A$2:$B$8,2,FALSE),"")</f>
        <v/>
      </c>
      <c r="O63" s="83" t="str">
        <f t="shared" si="2"/>
        <v/>
      </c>
      <c r="P63" s="103"/>
      <c r="Q63" s="34" t="str">
        <f>IF(AND(P63&gt;0,E63&gt;0,N63&gt;0,NOT(ISBLANK(L63))),ABS(VLOOKUP($P$1,VLookups!$A$38:$B$39,2,FALSE)-_xlfn.NORM.DIST(P63,K63,N63,TRUE)),"")</f>
        <v/>
      </c>
      <c r="R63" s="102" t="str">
        <f>IF(AND($D63&gt;0,$E63&gt;0,$F63&gt;0,NOT(ISBLANK($L63))),_xlfn.NORM.INV(ABS(VLOOKUP($P$1,VLookups!$A$38:$B$39,2,FALSE)-R$3),$K63,$N63),"")</f>
        <v/>
      </c>
      <c r="S63" s="101" t="str">
        <f>IF(AND($D63&gt;0,$E63&gt;0,$F63&gt;0,NOT(ISBLANK($L63))),_xlfn.NORM.INV(ABS(VLOOKUP($P$1,VLookups!$A$38:$B$39,2,FALSE)-S$3),$K63,$N63),"")</f>
        <v/>
      </c>
      <c r="T63" s="102" t="str">
        <f>IF(AND($D63&gt;0,$E63&gt;0,$F63&gt;0,NOT(ISBLANK($L63))),_xlfn.NORM.INV(ABS(VLOOKUP($P$1,VLookups!$A$38:$B$39,2,FALSE)-T$3),$K63,$N63),"")</f>
        <v/>
      </c>
      <c r="U63" s="101" t="str">
        <f>IF(AND($D63&gt;0,$E63&gt;0,$F63&gt;0,NOT(ISBLANK($L63))),_xlfn.NORM.INV(ABS(VLOOKUP($P$1,VLookups!$A$38:$B$39,2,FALSE)-U$3),$K63,$N63),"")</f>
        <v/>
      </c>
      <c r="V63" s="102" t="str">
        <f>IF(AND($D63&gt;0,$E63&gt;0,$F63&gt;0,NOT(ISBLANK($L63))),_xlfn.NORM.INV(ABS(VLOOKUP($P$1,VLookups!$A$38:$B$39,2,FALSE)-V$3),$K63,$N63),"")</f>
        <v/>
      </c>
      <c r="W63" s="101" t="str">
        <f>IF(AND($D63&gt;0,$E63&gt;0,$F63&gt;0,NOT(ISBLANK($L63))),_xlfn.NORM.INV(ABS(VLOOKUP($P$1,VLookups!$A$38:$B$39,2,FALSE)-W$3),$K63,$N63),"")</f>
        <v/>
      </c>
      <c r="X63" s="5"/>
      <c r="Y63" s="178" t="str">
        <f t="shared" si="13"/>
        <v/>
      </c>
      <c r="Z63" s="52" t="str">
        <f t="shared" ref="Z63:AS63" si="492">IF(ISNONTEXT($Y63),AA63-$Y63,"")</f>
        <v/>
      </c>
      <c r="AA63" s="52" t="str">
        <f t="shared" si="492"/>
        <v/>
      </c>
      <c r="AB63" s="52" t="str">
        <f t="shared" si="492"/>
        <v/>
      </c>
      <c r="AC63" s="52" t="str">
        <f t="shared" si="492"/>
        <v/>
      </c>
      <c r="AD63" s="52" t="str">
        <f t="shared" si="492"/>
        <v/>
      </c>
      <c r="AE63" s="52" t="str">
        <f t="shared" si="492"/>
        <v/>
      </c>
      <c r="AF63" s="52" t="str">
        <f t="shared" si="492"/>
        <v/>
      </c>
      <c r="AG63" s="52" t="str">
        <f t="shared" si="492"/>
        <v/>
      </c>
      <c r="AH63" s="52" t="str">
        <f t="shared" si="492"/>
        <v/>
      </c>
      <c r="AI63" s="52" t="str">
        <f t="shared" si="492"/>
        <v/>
      </c>
      <c r="AJ63" s="52" t="str">
        <f t="shared" si="492"/>
        <v/>
      </c>
      <c r="AK63" s="52" t="str">
        <f t="shared" si="492"/>
        <v/>
      </c>
      <c r="AL63" s="52" t="str">
        <f t="shared" si="492"/>
        <v/>
      </c>
      <c r="AM63" s="52" t="str">
        <f t="shared" si="492"/>
        <v/>
      </c>
      <c r="AN63" s="52" t="str">
        <f t="shared" si="492"/>
        <v/>
      </c>
      <c r="AO63" s="52" t="str">
        <f t="shared" si="492"/>
        <v/>
      </c>
      <c r="AP63" s="52" t="str">
        <f t="shared" si="492"/>
        <v/>
      </c>
      <c r="AQ63" s="52" t="str">
        <f t="shared" si="492"/>
        <v/>
      </c>
      <c r="AR63" s="52" t="str">
        <f t="shared" si="492"/>
        <v/>
      </c>
      <c r="AS63" s="52" t="str">
        <f t="shared" si="492"/>
        <v/>
      </c>
      <c r="AT63" s="52" t="str">
        <f t="shared" si="15"/>
        <v/>
      </c>
      <c r="AU63" s="52" t="str">
        <f t="shared" ref="AU63:DF63" si="493">IF(ISNONTEXT($Y63),AT63+$Y63,"")</f>
        <v/>
      </c>
      <c r="AV63" s="52" t="str">
        <f t="shared" si="493"/>
        <v/>
      </c>
      <c r="AW63" s="52" t="str">
        <f t="shared" si="493"/>
        <v/>
      </c>
      <c r="AX63" s="52" t="str">
        <f t="shared" si="493"/>
        <v/>
      </c>
      <c r="AY63" s="52" t="str">
        <f t="shared" si="493"/>
        <v/>
      </c>
      <c r="AZ63" s="52" t="str">
        <f t="shared" si="493"/>
        <v/>
      </c>
      <c r="BA63" s="52" t="str">
        <f t="shared" si="493"/>
        <v/>
      </c>
      <c r="BB63" s="52" t="str">
        <f t="shared" si="493"/>
        <v/>
      </c>
      <c r="BC63" s="52" t="str">
        <f t="shared" si="493"/>
        <v/>
      </c>
      <c r="BD63" s="52" t="str">
        <f t="shared" si="493"/>
        <v/>
      </c>
      <c r="BE63" s="52" t="str">
        <f t="shared" si="493"/>
        <v/>
      </c>
      <c r="BF63" s="52" t="str">
        <f t="shared" si="493"/>
        <v/>
      </c>
      <c r="BG63" s="52" t="str">
        <f t="shared" si="493"/>
        <v/>
      </c>
      <c r="BH63" s="52" t="str">
        <f t="shared" si="493"/>
        <v/>
      </c>
      <c r="BI63" s="52" t="str">
        <f t="shared" si="493"/>
        <v/>
      </c>
      <c r="BJ63" s="52" t="str">
        <f t="shared" si="493"/>
        <v/>
      </c>
      <c r="BK63" s="52" t="str">
        <f t="shared" si="493"/>
        <v/>
      </c>
      <c r="BL63" s="52" t="str">
        <f t="shared" si="493"/>
        <v/>
      </c>
      <c r="BM63" s="52" t="str">
        <f t="shared" si="493"/>
        <v/>
      </c>
      <c r="BN63" s="52" t="str">
        <f t="shared" si="493"/>
        <v/>
      </c>
      <c r="BO63" s="52" t="str">
        <f t="shared" si="493"/>
        <v/>
      </c>
      <c r="BP63" s="52" t="str">
        <f t="shared" si="493"/>
        <v/>
      </c>
      <c r="BQ63" s="52" t="str">
        <f t="shared" si="493"/>
        <v/>
      </c>
      <c r="BR63" s="52" t="str">
        <f t="shared" si="493"/>
        <v/>
      </c>
      <c r="BS63" s="52" t="str">
        <f t="shared" si="493"/>
        <v/>
      </c>
      <c r="BT63" s="52" t="str">
        <f t="shared" si="493"/>
        <v/>
      </c>
      <c r="BU63" s="52" t="str">
        <f t="shared" si="493"/>
        <v/>
      </c>
      <c r="BV63" s="52" t="str">
        <f t="shared" si="493"/>
        <v/>
      </c>
      <c r="BW63" s="52" t="str">
        <f t="shared" si="493"/>
        <v/>
      </c>
      <c r="BX63" s="52" t="str">
        <f t="shared" si="493"/>
        <v/>
      </c>
      <c r="BY63" s="52" t="str">
        <f t="shared" si="493"/>
        <v/>
      </c>
      <c r="BZ63" s="52" t="str">
        <f t="shared" si="493"/>
        <v/>
      </c>
      <c r="CA63" s="52" t="str">
        <f t="shared" si="493"/>
        <v/>
      </c>
      <c r="CB63" s="52" t="str">
        <f t="shared" si="493"/>
        <v/>
      </c>
      <c r="CC63" s="52" t="str">
        <f t="shared" si="493"/>
        <v/>
      </c>
      <c r="CD63" s="52" t="str">
        <f t="shared" si="493"/>
        <v/>
      </c>
      <c r="CE63" s="52" t="str">
        <f t="shared" si="493"/>
        <v/>
      </c>
      <c r="CF63" s="52" t="str">
        <f t="shared" si="493"/>
        <v/>
      </c>
      <c r="CG63" s="52" t="str">
        <f t="shared" si="493"/>
        <v/>
      </c>
      <c r="CH63" s="52" t="str">
        <f t="shared" si="493"/>
        <v/>
      </c>
      <c r="CI63" s="52" t="str">
        <f t="shared" si="493"/>
        <v/>
      </c>
      <c r="CJ63" s="52" t="str">
        <f t="shared" si="493"/>
        <v/>
      </c>
      <c r="CK63" s="52" t="str">
        <f t="shared" si="493"/>
        <v/>
      </c>
      <c r="CL63" s="52" t="str">
        <f t="shared" si="493"/>
        <v/>
      </c>
      <c r="CM63" s="52" t="str">
        <f t="shared" si="493"/>
        <v/>
      </c>
      <c r="CN63" s="52" t="str">
        <f t="shared" si="493"/>
        <v/>
      </c>
      <c r="CO63" s="52" t="str">
        <f t="shared" si="493"/>
        <v/>
      </c>
      <c r="CP63" s="52" t="str">
        <f t="shared" si="493"/>
        <v/>
      </c>
      <c r="CQ63" s="52" t="str">
        <f t="shared" si="493"/>
        <v/>
      </c>
      <c r="CR63" s="52" t="str">
        <f t="shared" si="493"/>
        <v/>
      </c>
      <c r="CS63" s="52" t="str">
        <f t="shared" si="493"/>
        <v/>
      </c>
      <c r="CT63" s="52" t="str">
        <f t="shared" si="493"/>
        <v/>
      </c>
      <c r="CU63" s="52" t="str">
        <f t="shared" si="493"/>
        <v/>
      </c>
      <c r="CV63" s="52" t="str">
        <f t="shared" si="493"/>
        <v/>
      </c>
      <c r="CW63" s="52" t="str">
        <f t="shared" si="493"/>
        <v/>
      </c>
      <c r="CX63" s="52" t="str">
        <f t="shared" si="493"/>
        <v/>
      </c>
      <c r="CY63" s="52" t="str">
        <f t="shared" si="493"/>
        <v/>
      </c>
      <c r="CZ63" s="52" t="str">
        <f t="shared" si="493"/>
        <v/>
      </c>
      <c r="DA63" s="52" t="str">
        <f t="shared" si="493"/>
        <v/>
      </c>
      <c r="DB63" s="52" t="str">
        <f t="shared" si="493"/>
        <v/>
      </c>
      <c r="DC63" s="52" t="str">
        <f t="shared" si="493"/>
        <v/>
      </c>
      <c r="DD63" s="52" t="str">
        <f t="shared" si="493"/>
        <v/>
      </c>
      <c r="DE63" s="52" t="str">
        <f t="shared" si="493"/>
        <v/>
      </c>
      <c r="DF63" s="52" t="str">
        <f t="shared" si="493"/>
        <v/>
      </c>
      <c r="DG63" s="52" t="str">
        <f t="shared" ref="DG63:DV63" si="494">IF(ISNONTEXT($Y63),DF63+$Y63,"")</f>
        <v/>
      </c>
      <c r="DH63" s="52" t="str">
        <f t="shared" si="494"/>
        <v/>
      </c>
      <c r="DI63" s="52" t="str">
        <f t="shared" si="494"/>
        <v/>
      </c>
      <c r="DJ63" s="52" t="str">
        <f t="shared" si="494"/>
        <v/>
      </c>
      <c r="DK63" s="52" t="str">
        <f t="shared" si="494"/>
        <v/>
      </c>
      <c r="DL63" s="52" t="str">
        <f t="shared" si="494"/>
        <v/>
      </c>
      <c r="DM63" s="52" t="str">
        <f t="shared" si="494"/>
        <v/>
      </c>
      <c r="DN63" s="52" t="str">
        <f t="shared" si="494"/>
        <v/>
      </c>
      <c r="DO63" s="52" t="str">
        <f t="shared" si="494"/>
        <v/>
      </c>
      <c r="DP63" s="52" t="str">
        <f t="shared" si="494"/>
        <v/>
      </c>
      <c r="DQ63" s="52" t="str">
        <f t="shared" si="494"/>
        <v/>
      </c>
      <c r="DR63" s="52" t="str">
        <f t="shared" si="494"/>
        <v/>
      </c>
      <c r="DS63" s="52" t="str">
        <f t="shared" si="494"/>
        <v/>
      </c>
      <c r="DT63" s="52" t="str">
        <f t="shared" si="494"/>
        <v/>
      </c>
      <c r="DU63" s="52" t="str">
        <f t="shared" si="494"/>
        <v/>
      </c>
      <c r="DV63" s="52" t="str">
        <f t="shared" si="494"/>
        <v/>
      </c>
      <c r="DW63" s="179" t="e">
        <f t="shared" si="334"/>
        <v>#N/A</v>
      </c>
      <c r="DX63" s="179" t="e">
        <f t="shared" si="335"/>
        <v>#N/A</v>
      </c>
      <c r="DY63" s="179" t="e">
        <f t="shared" si="336"/>
        <v>#N/A</v>
      </c>
      <c r="DZ63" s="179" t="e">
        <f t="shared" si="337"/>
        <v>#N/A</v>
      </c>
      <c r="EA63" s="179" t="e">
        <f t="shared" si="338"/>
        <v>#N/A</v>
      </c>
      <c r="EB63" s="179" t="e">
        <f t="shared" si="339"/>
        <v>#N/A</v>
      </c>
      <c r="EC63" s="179" t="e">
        <f t="shared" si="340"/>
        <v>#N/A</v>
      </c>
      <c r="ED63" s="179" t="e">
        <f t="shared" si="341"/>
        <v>#N/A</v>
      </c>
      <c r="EE63" s="179" t="e">
        <f t="shared" si="342"/>
        <v>#N/A</v>
      </c>
      <c r="EF63" s="179" t="e">
        <f t="shared" si="343"/>
        <v>#N/A</v>
      </c>
      <c r="EG63" s="179" t="e">
        <f t="shared" si="344"/>
        <v>#N/A</v>
      </c>
      <c r="EH63" s="179" t="e">
        <f t="shared" si="345"/>
        <v>#N/A</v>
      </c>
      <c r="EI63" s="179" t="e">
        <f t="shared" si="346"/>
        <v>#N/A</v>
      </c>
      <c r="EJ63" s="179" t="e">
        <f t="shared" si="347"/>
        <v>#N/A</v>
      </c>
      <c r="EK63" s="179" t="e">
        <f t="shared" si="348"/>
        <v>#N/A</v>
      </c>
      <c r="EL63" s="179" t="e">
        <f t="shared" si="349"/>
        <v>#N/A</v>
      </c>
      <c r="EM63" s="179" t="e">
        <f t="shared" si="350"/>
        <v>#N/A</v>
      </c>
      <c r="EN63" s="179" t="e">
        <f t="shared" si="351"/>
        <v>#N/A</v>
      </c>
      <c r="EO63" s="179" t="e">
        <f t="shared" si="352"/>
        <v>#N/A</v>
      </c>
      <c r="EP63" s="179" t="e">
        <f t="shared" si="353"/>
        <v>#N/A</v>
      </c>
      <c r="EQ63" s="179" t="e">
        <f t="shared" si="354"/>
        <v>#N/A</v>
      </c>
      <c r="ER63" s="179" t="e">
        <f t="shared" si="355"/>
        <v>#N/A</v>
      </c>
      <c r="ES63" s="179" t="e">
        <f t="shared" si="356"/>
        <v>#N/A</v>
      </c>
      <c r="ET63" s="179" t="e">
        <f t="shared" si="357"/>
        <v>#N/A</v>
      </c>
      <c r="EU63" s="179" t="e">
        <f t="shared" si="358"/>
        <v>#N/A</v>
      </c>
      <c r="EV63" s="179" t="e">
        <f t="shared" si="359"/>
        <v>#N/A</v>
      </c>
      <c r="EW63" s="179" t="e">
        <f t="shared" si="360"/>
        <v>#N/A</v>
      </c>
      <c r="EX63" s="179" t="e">
        <f t="shared" si="361"/>
        <v>#N/A</v>
      </c>
      <c r="EY63" s="179" t="e">
        <f t="shared" si="362"/>
        <v>#N/A</v>
      </c>
      <c r="EZ63" s="179" t="e">
        <f t="shared" si="363"/>
        <v>#N/A</v>
      </c>
      <c r="FA63" s="179" t="e">
        <f t="shared" si="364"/>
        <v>#N/A</v>
      </c>
      <c r="FB63" s="179" t="e">
        <f t="shared" si="365"/>
        <v>#N/A</v>
      </c>
      <c r="FC63" s="179" t="e">
        <f t="shared" si="366"/>
        <v>#N/A</v>
      </c>
      <c r="FD63" s="179" t="e">
        <f t="shared" si="367"/>
        <v>#N/A</v>
      </c>
      <c r="FE63" s="179" t="e">
        <f t="shared" si="368"/>
        <v>#N/A</v>
      </c>
      <c r="FF63" s="179" t="e">
        <f t="shared" si="369"/>
        <v>#N/A</v>
      </c>
      <c r="FG63" s="179" t="e">
        <f t="shared" si="370"/>
        <v>#N/A</v>
      </c>
      <c r="FH63" s="179" t="e">
        <f t="shared" si="371"/>
        <v>#N/A</v>
      </c>
      <c r="FI63" s="179" t="e">
        <f t="shared" si="372"/>
        <v>#N/A</v>
      </c>
      <c r="FJ63" s="179" t="e">
        <f t="shared" si="373"/>
        <v>#N/A</v>
      </c>
      <c r="FK63" s="179" t="e">
        <f t="shared" si="374"/>
        <v>#N/A</v>
      </c>
      <c r="FL63" s="179" t="e">
        <f t="shared" si="375"/>
        <v>#N/A</v>
      </c>
      <c r="FM63" s="179" t="e">
        <f t="shared" si="376"/>
        <v>#N/A</v>
      </c>
      <c r="FN63" s="179" t="e">
        <f t="shared" si="377"/>
        <v>#N/A</v>
      </c>
      <c r="FO63" s="179" t="e">
        <f t="shared" si="378"/>
        <v>#N/A</v>
      </c>
      <c r="FP63" s="179" t="e">
        <f t="shared" si="379"/>
        <v>#N/A</v>
      </c>
      <c r="FQ63" s="179" t="e">
        <f t="shared" si="380"/>
        <v>#N/A</v>
      </c>
      <c r="FR63" s="179" t="e">
        <f t="shared" si="381"/>
        <v>#N/A</v>
      </c>
      <c r="FS63" s="179" t="e">
        <f t="shared" si="382"/>
        <v>#N/A</v>
      </c>
      <c r="FT63" s="179" t="e">
        <f t="shared" si="383"/>
        <v>#N/A</v>
      </c>
      <c r="FU63" s="179" t="e">
        <f t="shared" si="384"/>
        <v>#N/A</v>
      </c>
      <c r="FV63" s="179" t="e">
        <f t="shared" si="385"/>
        <v>#N/A</v>
      </c>
      <c r="FW63" s="179" t="e">
        <f t="shared" si="386"/>
        <v>#N/A</v>
      </c>
      <c r="FX63" s="179" t="e">
        <f t="shared" si="387"/>
        <v>#N/A</v>
      </c>
      <c r="FY63" s="179" t="e">
        <f t="shared" si="388"/>
        <v>#N/A</v>
      </c>
      <c r="FZ63" s="179" t="e">
        <f t="shared" si="389"/>
        <v>#N/A</v>
      </c>
      <c r="GA63" s="179" t="e">
        <f t="shared" si="390"/>
        <v>#N/A</v>
      </c>
      <c r="GB63" s="179" t="e">
        <f t="shared" si="391"/>
        <v>#N/A</v>
      </c>
      <c r="GC63" s="179" t="e">
        <f t="shared" si="392"/>
        <v>#N/A</v>
      </c>
      <c r="GD63" s="179" t="e">
        <f t="shared" si="393"/>
        <v>#N/A</v>
      </c>
      <c r="GE63" s="179" t="e">
        <f t="shared" si="394"/>
        <v>#N/A</v>
      </c>
      <c r="GF63" s="179" t="e">
        <f t="shared" si="395"/>
        <v>#N/A</v>
      </c>
      <c r="GG63" s="179" t="e">
        <f t="shared" si="396"/>
        <v>#N/A</v>
      </c>
      <c r="GH63" s="179" t="e">
        <f t="shared" si="397"/>
        <v>#N/A</v>
      </c>
      <c r="GI63" s="179" t="e">
        <f t="shared" si="398"/>
        <v>#N/A</v>
      </c>
      <c r="GJ63" s="179" t="e">
        <f t="shared" si="399"/>
        <v>#N/A</v>
      </c>
      <c r="GK63" s="179" t="e">
        <f t="shared" si="400"/>
        <v>#N/A</v>
      </c>
      <c r="GL63" s="179" t="e">
        <f t="shared" si="401"/>
        <v>#N/A</v>
      </c>
      <c r="GM63" s="179" t="e">
        <f t="shared" si="402"/>
        <v>#N/A</v>
      </c>
      <c r="GN63" s="179" t="e">
        <f t="shared" si="403"/>
        <v>#N/A</v>
      </c>
      <c r="GO63" s="179" t="e">
        <f t="shared" si="404"/>
        <v>#N/A</v>
      </c>
      <c r="GP63" s="179" t="e">
        <f t="shared" si="405"/>
        <v>#N/A</v>
      </c>
      <c r="GQ63" s="179" t="e">
        <f t="shared" si="406"/>
        <v>#N/A</v>
      </c>
      <c r="GR63" s="179" t="e">
        <f t="shared" si="407"/>
        <v>#N/A</v>
      </c>
      <c r="GS63" s="179" t="e">
        <f t="shared" si="408"/>
        <v>#N/A</v>
      </c>
      <c r="GT63" s="179" t="e">
        <f t="shared" si="409"/>
        <v>#N/A</v>
      </c>
      <c r="GU63" s="179" t="e">
        <f t="shared" si="410"/>
        <v>#N/A</v>
      </c>
      <c r="GV63" s="179" t="e">
        <f t="shared" si="411"/>
        <v>#N/A</v>
      </c>
      <c r="GW63" s="179" t="e">
        <f t="shared" si="412"/>
        <v>#N/A</v>
      </c>
      <c r="GX63" s="179" t="e">
        <f t="shared" si="413"/>
        <v>#N/A</v>
      </c>
      <c r="GY63" s="179" t="e">
        <f t="shared" si="414"/>
        <v>#N/A</v>
      </c>
      <c r="GZ63" s="179" t="e">
        <f t="shared" si="415"/>
        <v>#N/A</v>
      </c>
      <c r="HA63" s="179" t="e">
        <f t="shared" si="416"/>
        <v>#N/A</v>
      </c>
      <c r="HB63" s="179" t="e">
        <f t="shared" si="417"/>
        <v>#N/A</v>
      </c>
      <c r="HC63" s="179" t="e">
        <f t="shared" si="418"/>
        <v>#N/A</v>
      </c>
      <c r="HD63" s="179" t="e">
        <f t="shared" si="419"/>
        <v>#N/A</v>
      </c>
      <c r="HE63" s="179" t="e">
        <f t="shared" si="420"/>
        <v>#N/A</v>
      </c>
      <c r="HF63" s="179" t="e">
        <f t="shared" si="421"/>
        <v>#N/A</v>
      </c>
      <c r="HG63" s="179" t="e">
        <f t="shared" si="422"/>
        <v>#N/A</v>
      </c>
      <c r="HH63" s="179" t="e">
        <f t="shared" si="423"/>
        <v>#N/A</v>
      </c>
      <c r="HI63" s="179" t="e">
        <f t="shared" si="424"/>
        <v>#N/A</v>
      </c>
      <c r="HJ63" s="179" t="e">
        <f t="shared" si="425"/>
        <v>#N/A</v>
      </c>
      <c r="HK63" s="179" t="e">
        <f t="shared" si="426"/>
        <v>#N/A</v>
      </c>
      <c r="HL63" s="179" t="e">
        <f t="shared" si="427"/>
        <v>#N/A</v>
      </c>
      <c r="HM63" s="179" t="e">
        <f t="shared" si="428"/>
        <v>#N/A</v>
      </c>
      <c r="HN63" s="179" t="e">
        <f t="shared" si="429"/>
        <v>#N/A</v>
      </c>
      <c r="HO63" s="179" t="e">
        <f t="shared" si="430"/>
        <v>#N/A</v>
      </c>
      <c r="HP63" s="179" t="e">
        <f t="shared" si="431"/>
        <v>#N/A</v>
      </c>
      <c r="HQ63" s="179" t="e">
        <f t="shared" si="432"/>
        <v>#N/A</v>
      </c>
      <c r="HR63" s="179" t="e">
        <f t="shared" si="433"/>
        <v>#N/A</v>
      </c>
      <c r="HS63" s="179" t="e">
        <f t="shared" si="434"/>
        <v>#N/A</v>
      </c>
    </row>
    <row r="64" spans="1:227" hidden="1" x14ac:dyDescent="0.25">
      <c r="A64" s="4">
        <v>61</v>
      </c>
      <c r="B64" s="118"/>
      <c r="C64" s="126"/>
      <c r="D64" s="131" t="str">
        <f t="shared" si="308"/>
        <v/>
      </c>
      <c r="E64" s="103"/>
      <c r="F64" s="131" t="str">
        <f t="shared" si="309"/>
        <v/>
      </c>
      <c r="G64" s="126"/>
      <c r="H64" s="119"/>
      <c r="I64" s="38" t="str">
        <f t="shared" si="0"/>
        <v/>
      </c>
      <c r="J64" s="38" t="str">
        <f t="shared" si="1"/>
        <v/>
      </c>
      <c r="K64" s="81" t="str">
        <f t="shared" si="12"/>
        <v/>
      </c>
      <c r="L64" s="24"/>
      <c r="M64" s="61"/>
      <c r="N64" s="82" t="str">
        <f>IF(AND(D64&gt;0,E64&gt;0,F64&gt;0,NOT(ISBLANK(L64))),(F64-D64)*VLOOKUP(L64,VLookups!$A$2:$B$8,2,FALSE),"")</f>
        <v/>
      </c>
      <c r="O64" s="83" t="str">
        <f t="shared" si="2"/>
        <v/>
      </c>
      <c r="P64" s="103"/>
      <c r="Q64" s="34" t="str">
        <f>IF(AND(P64&gt;0,E64&gt;0,N64&gt;0,NOT(ISBLANK(L64))),ABS(VLOOKUP($P$1,VLookups!$A$38:$B$39,2,FALSE)-_xlfn.NORM.DIST(P64,K64,N64,TRUE)),"")</f>
        <v/>
      </c>
      <c r="R64" s="102" t="str">
        <f>IF(AND($D64&gt;0,$E64&gt;0,$F64&gt;0,NOT(ISBLANK($L64))),_xlfn.NORM.INV(ABS(VLOOKUP($P$1,VLookups!$A$38:$B$39,2,FALSE)-R$3),$K64,$N64),"")</f>
        <v/>
      </c>
      <c r="S64" s="101" t="str">
        <f>IF(AND($D64&gt;0,$E64&gt;0,$F64&gt;0,NOT(ISBLANK($L64))),_xlfn.NORM.INV(ABS(VLOOKUP($P$1,VLookups!$A$38:$B$39,2,FALSE)-S$3),$K64,$N64),"")</f>
        <v/>
      </c>
      <c r="T64" s="102" t="str">
        <f>IF(AND($D64&gt;0,$E64&gt;0,$F64&gt;0,NOT(ISBLANK($L64))),_xlfn.NORM.INV(ABS(VLOOKUP($P$1,VLookups!$A$38:$B$39,2,FALSE)-T$3),$K64,$N64),"")</f>
        <v/>
      </c>
      <c r="U64" s="101" t="str">
        <f>IF(AND($D64&gt;0,$E64&gt;0,$F64&gt;0,NOT(ISBLANK($L64))),_xlfn.NORM.INV(ABS(VLOOKUP($P$1,VLookups!$A$38:$B$39,2,FALSE)-U$3),$K64,$N64),"")</f>
        <v/>
      </c>
      <c r="V64" s="102" t="str">
        <f>IF(AND($D64&gt;0,$E64&gt;0,$F64&gt;0,NOT(ISBLANK($L64))),_xlfn.NORM.INV(ABS(VLOOKUP($P$1,VLookups!$A$38:$B$39,2,FALSE)-V$3),$K64,$N64),"")</f>
        <v/>
      </c>
      <c r="W64" s="101" t="str">
        <f>IF(AND($D64&gt;0,$E64&gt;0,$F64&gt;0,NOT(ISBLANK($L64))),_xlfn.NORM.INV(ABS(VLOOKUP($P$1,VLookups!$A$38:$B$39,2,FALSE)-W$3),$K64,$N64),"")</f>
        <v/>
      </c>
      <c r="X64" s="5"/>
      <c r="Y64" s="178" t="str">
        <f t="shared" si="13"/>
        <v/>
      </c>
      <c r="Z64" s="52" t="str">
        <f t="shared" ref="Z64:AS64" si="495">IF(ISNONTEXT($Y64),AA64-$Y64,"")</f>
        <v/>
      </c>
      <c r="AA64" s="52" t="str">
        <f t="shared" si="495"/>
        <v/>
      </c>
      <c r="AB64" s="52" t="str">
        <f t="shared" si="495"/>
        <v/>
      </c>
      <c r="AC64" s="52" t="str">
        <f t="shared" si="495"/>
        <v/>
      </c>
      <c r="AD64" s="52" t="str">
        <f t="shared" si="495"/>
        <v/>
      </c>
      <c r="AE64" s="52" t="str">
        <f t="shared" si="495"/>
        <v/>
      </c>
      <c r="AF64" s="52" t="str">
        <f t="shared" si="495"/>
        <v/>
      </c>
      <c r="AG64" s="52" t="str">
        <f t="shared" si="495"/>
        <v/>
      </c>
      <c r="AH64" s="52" t="str">
        <f t="shared" si="495"/>
        <v/>
      </c>
      <c r="AI64" s="52" t="str">
        <f t="shared" si="495"/>
        <v/>
      </c>
      <c r="AJ64" s="52" t="str">
        <f t="shared" si="495"/>
        <v/>
      </c>
      <c r="AK64" s="52" t="str">
        <f t="shared" si="495"/>
        <v/>
      </c>
      <c r="AL64" s="52" t="str">
        <f t="shared" si="495"/>
        <v/>
      </c>
      <c r="AM64" s="52" t="str">
        <f t="shared" si="495"/>
        <v/>
      </c>
      <c r="AN64" s="52" t="str">
        <f t="shared" si="495"/>
        <v/>
      </c>
      <c r="AO64" s="52" t="str">
        <f t="shared" si="495"/>
        <v/>
      </c>
      <c r="AP64" s="52" t="str">
        <f t="shared" si="495"/>
        <v/>
      </c>
      <c r="AQ64" s="52" t="str">
        <f t="shared" si="495"/>
        <v/>
      </c>
      <c r="AR64" s="52" t="str">
        <f t="shared" si="495"/>
        <v/>
      </c>
      <c r="AS64" s="52" t="str">
        <f t="shared" si="495"/>
        <v/>
      </c>
      <c r="AT64" s="52" t="str">
        <f t="shared" si="15"/>
        <v/>
      </c>
      <c r="AU64" s="52" t="str">
        <f t="shared" ref="AU64:DF64" si="496">IF(ISNONTEXT($Y64),AT64+$Y64,"")</f>
        <v/>
      </c>
      <c r="AV64" s="52" t="str">
        <f t="shared" si="496"/>
        <v/>
      </c>
      <c r="AW64" s="52" t="str">
        <f t="shared" si="496"/>
        <v/>
      </c>
      <c r="AX64" s="52" t="str">
        <f t="shared" si="496"/>
        <v/>
      </c>
      <c r="AY64" s="52" t="str">
        <f t="shared" si="496"/>
        <v/>
      </c>
      <c r="AZ64" s="52" t="str">
        <f t="shared" si="496"/>
        <v/>
      </c>
      <c r="BA64" s="52" t="str">
        <f t="shared" si="496"/>
        <v/>
      </c>
      <c r="BB64" s="52" t="str">
        <f t="shared" si="496"/>
        <v/>
      </c>
      <c r="BC64" s="52" t="str">
        <f t="shared" si="496"/>
        <v/>
      </c>
      <c r="BD64" s="52" t="str">
        <f t="shared" si="496"/>
        <v/>
      </c>
      <c r="BE64" s="52" t="str">
        <f t="shared" si="496"/>
        <v/>
      </c>
      <c r="BF64" s="52" t="str">
        <f t="shared" si="496"/>
        <v/>
      </c>
      <c r="BG64" s="52" t="str">
        <f t="shared" si="496"/>
        <v/>
      </c>
      <c r="BH64" s="52" t="str">
        <f t="shared" si="496"/>
        <v/>
      </c>
      <c r="BI64" s="52" t="str">
        <f t="shared" si="496"/>
        <v/>
      </c>
      <c r="BJ64" s="52" t="str">
        <f t="shared" si="496"/>
        <v/>
      </c>
      <c r="BK64" s="52" t="str">
        <f t="shared" si="496"/>
        <v/>
      </c>
      <c r="BL64" s="52" t="str">
        <f t="shared" si="496"/>
        <v/>
      </c>
      <c r="BM64" s="52" t="str">
        <f t="shared" si="496"/>
        <v/>
      </c>
      <c r="BN64" s="52" t="str">
        <f t="shared" si="496"/>
        <v/>
      </c>
      <c r="BO64" s="52" t="str">
        <f t="shared" si="496"/>
        <v/>
      </c>
      <c r="BP64" s="52" t="str">
        <f t="shared" si="496"/>
        <v/>
      </c>
      <c r="BQ64" s="52" t="str">
        <f t="shared" si="496"/>
        <v/>
      </c>
      <c r="BR64" s="52" t="str">
        <f t="shared" si="496"/>
        <v/>
      </c>
      <c r="BS64" s="52" t="str">
        <f t="shared" si="496"/>
        <v/>
      </c>
      <c r="BT64" s="52" t="str">
        <f t="shared" si="496"/>
        <v/>
      </c>
      <c r="BU64" s="52" t="str">
        <f t="shared" si="496"/>
        <v/>
      </c>
      <c r="BV64" s="52" t="str">
        <f t="shared" si="496"/>
        <v/>
      </c>
      <c r="BW64" s="52" t="str">
        <f t="shared" si="496"/>
        <v/>
      </c>
      <c r="BX64" s="52" t="str">
        <f t="shared" si="496"/>
        <v/>
      </c>
      <c r="BY64" s="52" t="str">
        <f t="shared" si="496"/>
        <v/>
      </c>
      <c r="BZ64" s="52" t="str">
        <f t="shared" si="496"/>
        <v/>
      </c>
      <c r="CA64" s="52" t="str">
        <f t="shared" si="496"/>
        <v/>
      </c>
      <c r="CB64" s="52" t="str">
        <f t="shared" si="496"/>
        <v/>
      </c>
      <c r="CC64" s="52" t="str">
        <f t="shared" si="496"/>
        <v/>
      </c>
      <c r="CD64" s="52" t="str">
        <f t="shared" si="496"/>
        <v/>
      </c>
      <c r="CE64" s="52" t="str">
        <f t="shared" si="496"/>
        <v/>
      </c>
      <c r="CF64" s="52" t="str">
        <f t="shared" si="496"/>
        <v/>
      </c>
      <c r="CG64" s="52" t="str">
        <f t="shared" si="496"/>
        <v/>
      </c>
      <c r="CH64" s="52" t="str">
        <f t="shared" si="496"/>
        <v/>
      </c>
      <c r="CI64" s="52" t="str">
        <f t="shared" si="496"/>
        <v/>
      </c>
      <c r="CJ64" s="52" t="str">
        <f t="shared" si="496"/>
        <v/>
      </c>
      <c r="CK64" s="52" t="str">
        <f t="shared" si="496"/>
        <v/>
      </c>
      <c r="CL64" s="52" t="str">
        <f t="shared" si="496"/>
        <v/>
      </c>
      <c r="CM64" s="52" t="str">
        <f t="shared" si="496"/>
        <v/>
      </c>
      <c r="CN64" s="52" t="str">
        <f t="shared" si="496"/>
        <v/>
      </c>
      <c r="CO64" s="52" t="str">
        <f t="shared" si="496"/>
        <v/>
      </c>
      <c r="CP64" s="52" t="str">
        <f t="shared" si="496"/>
        <v/>
      </c>
      <c r="CQ64" s="52" t="str">
        <f t="shared" si="496"/>
        <v/>
      </c>
      <c r="CR64" s="52" t="str">
        <f t="shared" si="496"/>
        <v/>
      </c>
      <c r="CS64" s="52" t="str">
        <f t="shared" si="496"/>
        <v/>
      </c>
      <c r="CT64" s="52" t="str">
        <f t="shared" si="496"/>
        <v/>
      </c>
      <c r="CU64" s="52" t="str">
        <f t="shared" si="496"/>
        <v/>
      </c>
      <c r="CV64" s="52" t="str">
        <f t="shared" si="496"/>
        <v/>
      </c>
      <c r="CW64" s="52" t="str">
        <f t="shared" si="496"/>
        <v/>
      </c>
      <c r="CX64" s="52" t="str">
        <f t="shared" si="496"/>
        <v/>
      </c>
      <c r="CY64" s="52" t="str">
        <f t="shared" si="496"/>
        <v/>
      </c>
      <c r="CZ64" s="52" t="str">
        <f t="shared" si="496"/>
        <v/>
      </c>
      <c r="DA64" s="52" t="str">
        <f t="shared" si="496"/>
        <v/>
      </c>
      <c r="DB64" s="52" t="str">
        <f t="shared" si="496"/>
        <v/>
      </c>
      <c r="DC64" s="52" t="str">
        <f t="shared" si="496"/>
        <v/>
      </c>
      <c r="DD64" s="52" t="str">
        <f t="shared" si="496"/>
        <v/>
      </c>
      <c r="DE64" s="52" t="str">
        <f t="shared" si="496"/>
        <v/>
      </c>
      <c r="DF64" s="52" t="str">
        <f t="shared" si="496"/>
        <v/>
      </c>
      <c r="DG64" s="52" t="str">
        <f t="shared" ref="DG64:DV64" si="497">IF(ISNONTEXT($Y64),DF64+$Y64,"")</f>
        <v/>
      </c>
      <c r="DH64" s="52" t="str">
        <f t="shared" si="497"/>
        <v/>
      </c>
      <c r="DI64" s="52" t="str">
        <f t="shared" si="497"/>
        <v/>
      </c>
      <c r="DJ64" s="52" t="str">
        <f t="shared" si="497"/>
        <v/>
      </c>
      <c r="DK64" s="52" t="str">
        <f t="shared" si="497"/>
        <v/>
      </c>
      <c r="DL64" s="52" t="str">
        <f t="shared" si="497"/>
        <v/>
      </c>
      <c r="DM64" s="52" t="str">
        <f t="shared" si="497"/>
        <v/>
      </c>
      <c r="DN64" s="52" t="str">
        <f t="shared" si="497"/>
        <v/>
      </c>
      <c r="DO64" s="52" t="str">
        <f t="shared" si="497"/>
        <v/>
      </c>
      <c r="DP64" s="52" t="str">
        <f t="shared" si="497"/>
        <v/>
      </c>
      <c r="DQ64" s="52" t="str">
        <f t="shared" si="497"/>
        <v/>
      </c>
      <c r="DR64" s="52" t="str">
        <f t="shared" si="497"/>
        <v/>
      </c>
      <c r="DS64" s="52" t="str">
        <f t="shared" si="497"/>
        <v/>
      </c>
      <c r="DT64" s="52" t="str">
        <f t="shared" si="497"/>
        <v/>
      </c>
      <c r="DU64" s="52" t="str">
        <f t="shared" si="497"/>
        <v/>
      </c>
      <c r="DV64" s="52" t="str">
        <f t="shared" si="497"/>
        <v/>
      </c>
      <c r="DW64" s="179" t="e">
        <f t="shared" si="334"/>
        <v>#N/A</v>
      </c>
      <c r="DX64" s="179" t="e">
        <f t="shared" si="335"/>
        <v>#N/A</v>
      </c>
      <c r="DY64" s="179" t="e">
        <f t="shared" si="336"/>
        <v>#N/A</v>
      </c>
      <c r="DZ64" s="179" t="e">
        <f t="shared" si="337"/>
        <v>#N/A</v>
      </c>
      <c r="EA64" s="179" t="e">
        <f t="shared" si="338"/>
        <v>#N/A</v>
      </c>
      <c r="EB64" s="179" t="e">
        <f t="shared" si="339"/>
        <v>#N/A</v>
      </c>
      <c r="EC64" s="179" t="e">
        <f t="shared" si="340"/>
        <v>#N/A</v>
      </c>
      <c r="ED64" s="179" t="e">
        <f t="shared" si="341"/>
        <v>#N/A</v>
      </c>
      <c r="EE64" s="179" t="e">
        <f t="shared" si="342"/>
        <v>#N/A</v>
      </c>
      <c r="EF64" s="179" t="e">
        <f t="shared" si="343"/>
        <v>#N/A</v>
      </c>
      <c r="EG64" s="179" t="e">
        <f t="shared" si="344"/>
        <v>#N/A</v>
      </c>
      <c r="EH64" s="179" t="e">
        <f t="shared" si="345"/>
        <v>#N/A</v>
      </c>
      <c r="EI64" s="179" t="e">
        <f t="shared" si="346"/>
        <v>#N/A</v>
      </c>
      <c r="EJ64" s="179" t="e">
        <f t="shared" si="347"/>
        <v>#N/A</v>
      </c>
      <c r="EK64" s="179" t="e">
        <f t="shared" si="348"/>
        <v>#N/A</v>
      </c>
      <c r="EL64" s="179" t="e">
        <f t="shared" si="349"/>
        <v>#N/A</v>
      </c>
      <c r="EM64" s="179" t="e">
        <f t="shared" si="350"/>
        <v>#N/A</v>
      </c>
      <c r="EN64" s="179" t="e">
        <f t="shared" si="351"/>
        <v>#N/A</v>
      </c>
      <c r="EO64" s="179" t="e">
        <f t="shared" si="352"/>
        <v>#N/A</v>
      </c>
      <c r="EP64" s="179" t="e">
        <f t="shared" si="353"/>
        <v>#N/A</v>
      </c>
      <c r="EQ64" s="179" t="e">
        <f t="shared" si="354"/>
        <v>#N/A</v>
      </c>
      <c r="ER64" s="179" t="e">
        <f t="shared" si="355"/>
        <v>#N/A</v>
      </c>
      <c r="ES64" s="179" t="e">
        <f t="shared" si="356"/>
        <v>#N/A</v>
      </c>
      <c r="ET64" s="179" t="e">
        <f t="shared" si="357"/>
        <v>#N/A</v>
      </c>
      <c r="EU64" s="179" t="e">
        <f t="shared" si="358"/>
        <v>#N/A</v>
      </c>
      <c r="EV64" s="179" t="e">
        <f t="shared" si="359"/>
        <v>#N/A</v>
      </c>
      <c r="EW64" s="179" t="e">
        <f t="shared" si="360"/>
        <v>#N/A</v>
      </c>
      <c r="EX64" s="179" t="e">
        <f t="shared" si="361"/>
        <v>#N/A</v>
      </c>
      <c r="EY64" s="179" t="e">
        <f t="shared" si="362"/>
        <v>#N/A</v>
      </c>
      <c r="EZ64" s="179" t="e">
        <f t="shared" si="363"/>
        <v>#N/A</v>
      </c>
      <c r="FA64" s="179" t="e">
        <f t="shared" si="364"/>
        <v>#N/A</v>
      </c>
      <c r="FB64" s="179" t="e">
        <f t="shared" si="365"/>
        <v>#N/A</v>
      </c>
      <c r="FC64" s="179" t="e">
        <f t="shared" si="366"/>
        <v>#N/A</v>
      </c>
      <c r="FD64" s="179" t="e">
        <f t="shared" si="367"/>
        <v>#N/A</v>
      </c>
      <c r="FE64" s="179" t="e">
        <f t="shared" si="368"/>
        <v>#N/A</v>
      </c>
      <c r="FF64" s="179" t="e">
        <f t="shared" si="369"/>
        <v>#N/A</v>
      </c>
      <c r="FG64" s="179" t="e">
        <f t="shared" si="370"/>
        <v>#N/A</v>
      </c>
      <c r="FH64" s="179" t="e">
        <f t="shared" si="371"/>
        <v>#N/A</v>
      </c>
      <c r="FI64" s="179" t="e">
        <f t="shared" si="372"/>
        <v>#N/A</v>
      </c>
      <c r="FJ64" s="179" t="e">
        <f t="shared" si="373"/>
        <v>#N/A</v>
      </c>
      <c r="FK64" s="179" t="e">
        <f t="shared" si="374"/>
        <v>#N/A</v>
      </c>
      <c r="FL64" s="179" t="e">
        <f t="shared" si="375"/>
        <v>#N/A</v>
      </c>
      <c r="FM64" s="179" t="e">
        <f t="shared" si="376"/>
        <v>#N/A</v>
      </c>
      <c r="FN64" s="179" t="e">
        <f t="shared" si="377"/>
        <v>#N/A</v>
      </c>
      <c r="FO64" s="179" t="e">
        <f t="shared" si="378"/>
        <v>#N/A</v>
      </c>
      <c r="FP64" s="179" t="e">
        <f t="shared" si="379"/>
        <v>#N/A</v>
      </c>
      <c r="FQ64" s="179" t="e">
        <f t="shared" si="380"/>
        <v>#N/A</v>
      </c>
      <c r="FR64" s="179" t="e">
        <f t="shared" si="381"/>
        <v>#N/A</v>
      </c>
      <c r="FS64" s="179" t="e">
        <f t="shared" si="382"/>
        <v>#N/A</v>
      </c>
      <c r="FT64" s="179" t="e">
        <f t="shared" si="383"/>
        <v>#N/A</v>
      </c>
      <c r="FU64" s="179" t="e">
        <f t="shared" si="384"/>
        <v>#N/A</v>
      </c>
      <c r="FV64" s="179" t="e">
        <f t="shared" si="385"/>
        <v>#N/A</v>
      </c>
      <c r="FW64" s="179" t="e">
        <f t="shared" si="386"/>
        <v>#N/A</v>
      </c>
      <c r="FX64" s="179" t="e">
        <f t="shared" si="387"/>
        <v>#N/A</v>
      </c>
      <c r="FY64" s="179" t="e">
        <f t="shared" si="388"/>
        <v>#N/A</v>
      </c>
      <c r="FZ64" s="179" t="e">
        <f t="shared" si="389"/>
        <v>#N/A</v>
      </c>
      <c r="GA64" s="179" t="e">
        <f t="shared" si="390"/>
        <v>#N/A</v>
      </c>
      <c r="GB64" s="179" t="e">
        <f t="shared" si="391"/>
        <v>#N/A</v>
      </c>
      <c r="GC64" s="179" t="e">
        <f t="shared" si="392"/>
        <v>#N/A</v>
      </c>
      <c r="GD64" s="179" t="e">
        <f t="shared" si="393"/>
        <v>#N/A</v>
      </c>
      <c r="GE64" s="179" t="e">
        <f t="shared" si="394"/>
        <v>#N/A</v>
      </c>
      <c r="GF64" s="179" t="e">
        <f t="shared" si="395"/>
        <v>#N/A</v>
      </c>
      <c r="GG64" s="179" t="e">
        <f t="shared" si="396"/>
        <v>#N/A</v>
      </c>
      <c r="GH64" s="179" t="e">
        <f t="shared" si="397"/>
        <v>#N/A</v>
      </c>
      <c r="GI64" s="179" t="e">
        <f t="shared" si="398"/>
        <v>#N/A</v>
      </c>
      <c r="GJ64" s="179" t="e">
        <f t="shared" si="399"/>
        <v>#N/A</v>
      </c>
      <c r="GK64" s="179" t="e">
        <f t="shared" si="400"/>
        <v>#N/A</v>
      </c>
      <c r="GL64" s="179" t="e">
        <f t="shared" si="401"/>
        <v>#N/A</v>
      </c>
      <c r="GM64" s="179" t="e">
        <f t="shared" si="402"/>
        <v>#N/A</v>
      </c>
      <c r="GN64" s="179" t="e">
        <f t="shared" si="403"/>
        <v>#N/A</v>
      </c>
      <c r="GO64" s="179" t="e">
        <f t="shared" si="404"/>
        <v>#N/A</v>
      </c>
      <c r="GP64" s="179" t="e">
        <f t="shared" si="405"/>
        <v>#N/A</v>
      </c>
      <c r="GQ64" s="179" t="e">
        <f t="shared" si="406"/>
        <v>#N/A</v>
      </c>
      <c r="GR64" s="179" t="e">
        <f t="shared" si="407"/>
        <v>#N/A</v>
      </c>
      <c r="GS64" s="179" t="e">
        <f t="shared" si="408"/>
        <v>#N/A</v>
      </c>
      <c r="GT64" s="179" t="e">
        <f t="shared" si="409"/>
        <v>#N/A</v>
      </c>
      <c r="GU64" s="179" t="e">
        <f t="shared" si="410"/>
        <v>#N/A</v>
      </c>
      <c r="GV64" s="179" t="e">
        <f t="shared" si="411"/>
        <v>#N/A</v>
      </c>
      <c r="GW64" s="179" t="e">
        <f t="shared" si="412"/>
        <v>#N/A</v>
      </c>
      <c r="GX64" s="179" t="e">
        <f t="shared" si="413"/>
        <v>#N/A</v>
      </c>
      <c r="GY64" s="179" t="e">
        <f t="shared" si="414"/>
        <v>#N/A</v>
      </c>
      <c r="GZ64" s="179" t="e">
        <f t="shared" si="415"/>
        <v>#N/A</v>
      </c>
      <c r="HA64" s="179" t="e">
        <f t="shared" si="416"/>
        <v>#N/A</v>
      </c>
      <c r="HB64" s="179" t="e">
        <f t="shared" si="417"/>
        <v>#N/A</v>
      </c>
      <c r="HC64" s="179" t="e">
        <f t="shared" si="418"/>
        <v>#N/A</v>
      </c>
      <c r="HD64" s="179" t="e">
        <f t="shared" si="419"/>
        <v>#N/A</v>
      </c>
      <c r="HE64" s="179" t="e">
        <f t="shared" si="420"/>
        <v>#N/A</v>
      </c>
      <c r="HF64" s="179" t="e">
        <f t="shared" si="421"/>
        <v>#N/A</v>
      </c>
      <c r="HG64" s="179" t="e">
        <f t="shared" si="422"/>
        <v>#N/A</v>
      </c>
      <c r="HH64" s="179" t="e">
        <f t="shared" si="423"/>
        <v>#N/A</v>
      </c>
      <c r="HI64" s="179" t="e">
        <f t="shared" si="424"/>
        <v>#N/A</v>
      </c>
      <c r="HJ64" s="179" t="e">
        <f t="shared" si="425"/>
        <v>#N/A</v>
      </c>
      <c r="HK64" s="179" t="e">
        <f t="shared" si="426"/>
        <v>#N/A</v>
      </c>
      <c r="HL64" s="179" t="e">
        <f t="shared" si="427"/>
        <v>#N/A</v>
      </c>
      <c r="HM64" s="179" t="e">
        <f t="shared" si="428"/>
        <v>#N/A</v>
      </c>
      <c r="HN64" s="179" t="e">
        <f t="shared" si="429"/>
        <v>#N/A</v>
      </c>
      <c r="HO64" s="179" t="e">
        <f t="shared" si="430"/>
        <v>#N/A</v>
      </c>
      <c r="HP64" s="179" t="e">
        <f t="shared" si="431"/>
        <v>#N/A</v>
      </c>
      <c r="HQ64" s="179" t="e">
        <f t="shared" si="432"/>
        <v>#N/A</v>
      </c>
      <c r="HR64" s="179" t="e">
        <f t="shared" si="433"/>
        <v>#N/A</v>
      </c>
      <c r="HS64" s="179" t="e">
        <f t="shared" si="434"/>
        <v>#N/A</v>
      </c>
    </row>
    <row r="65" spans="1:227" hidden="1" x14ac:dyDescent="0.25">
      <c r="A65" s="4">
        <v>62</v>
      </c>
      <c r="B65" s="118"/>
      <c r="C65" s="126"/>
      <c r="D65" s="131" t="str">
        <f t="shared" si="308"/>
        <v/>
      </c>
      <c r="E65" s="103"/>
      <c r="F65" s="131" t="str">
        <f t="shared" si="309"/>
        <v/>
      </c>
      <c r="G65" s="126"/>
      <c r="H65" s="119"/>
      <c r="I65" s="38" t="str">
        <f t="shared" si="0"/>
        <v/>
      </c>
      <c r="J65" s="38" t="str">
        <f t="shared" si="1"/>
        <v/>
      </c>
      <c r="K65" s="81" t="str">
        <f t="shared" si="12"/>
        <v/>
      </c>
      <c r="L65" s="24"/>
      <c r="M65" s="61"/>
      <c r="N65" s="82" t="str">
        <f>IF(AND(D65&gt;0,E65&gt;0,F65&gt;0,NOT(ISBLANK(L65))),(F65-D65)*VLOOKUP(L65,VLookups!$A$2:$B$8,2,FALSE),"")</f>
        <v/>
      </c>
      <c r="O65" s="83" t="str">
        <f t="shared" si="2"/>
        <v/>
      </c>
      <c r="P65" s="103"/>
      <c r="Q65" s="34" t="str">
        <f>IF(AND(P65&gt;0,E65&gt;0,N65&gt;0,NOT(ISBLANK(L65))),ABS(VLOOKUP($P$1,VLookups!$A$38:$B$39,2,FALSE)-_xlfn.NORM.DIST(P65,K65,N65,TRUE)),"")</f>
        <v/>
      </c>
      <c r="R65" s="102" t="str">
        <f>IF(AND($D65&gt;0,$E65&gt;0,$F65&gt;0,NOT(ISBLANK($L65))),_xlfn.NORM.INV(ABS(VLOOKUP($P$1,VLookups!$A$38:$B$39,2,FALSE)-R$3),$K65,$N65),"")</f>
        <v/>
      </c>
      <c r="S65" s="101" t="str">
        <f>IF(AND($D65&gt;0,$E65&gt;0,$F65&gt;0,NOT(ISBLANK($L65))),_xlfn.NORM.INV(ABS(VLOOKUP($P$1,VLookups!$A$38:$B$39,2,FALSE)-S$3),$K65,$N65),"")</f>
        <v/>
      </c>
      <c r="T65" s="102" t="str">
        <f>IF(AND($D65&gt;0,$E65&gt;0,$F65&gt;0,NOT(ISBLANK($L65))),_xlfn.NORM.INV(ABS(VLOOKUP($P$1,VLookups!$A$38:$B$39,2,FALSE)-T$3),$K65,$N65),"")</f>
        <v/>
      </c>
      <c r="U65" s="101" t="str">
        <f>IF(AND($D65&gt;0,$E65&gt;0,$F65&gt;0,NOT(ISBLANK($L65))),_xlfn.NORM.INV(ABS(VLOOKUP($P$1,VLookups!$A$38:$B$39,2,FALSE)-U$3),$K65,$N65),"")</f>
        <v/>
      </c>
      <c r="V65" s="102" t="str">
        <f>IF(AND($D65&gt;0,$E65&gt;0,$F65&gt;0,NOT(ISBLANK($L65))),_xlfn.NORM.INV(ABS(VLOOKUP($P$1,VLookups!$A$38:$B$39,2,FALSE)-V$3),$K65,$N65),"")</f>
        <v/>
      </c>
      <c r="W65" s="101" t="str">
        <f>IF(AND($D65&gt;0,$E65&gt;0,$F65&gt;0,NOT(ISBLANK($L65))),_xlfn.NORM.INV(ABS(VLOOKUP($P$1,VLookups!$A$38:$B$39,2,FALSE)-W$3),$K65,$N65),"")</f>
        <v/>
      </c>
      <c r="X65" s="5"/>
      <c r="Y65" s="178" t="str">
        <f t="shared" si="13"/>
        <v/>
      </c>
      <c r="Z65" s="52" t="str">
        <f t="shared" ref="Z65:AS65" si="498">IF(ISNONTEXT($Y65),AA65-$Y65,"")</f>
        <v/>
      </c>
      <c r="AA65" s="52" t="str">
        <f t="shared" si="498"/>
        <v/>
      </c>
      <c r="AB65" s="52" t="str">
        <f t="shared" si="498"/>
        <v/>
      </c>
      <c r="AC65" s="52" t="str">
        <f t="shared" si="498"/>
        <v/>
      </c>
      <c r="AD65" s="52" t="str">
        <f t="shared" si="498"/>
        <v/>
      </c>
      <c r="AE65" s="52" t="str">
        <f t="shared" si="498"/>
        <v/>
      </c>
      <c r="AF65" s="52" t="str">
        <f t="shared" si="498"/>
        <v/>
      </c>
      <c r="AG65" s="52" t="str">
        <f t="shared" si="498"/>
        <v/>
      </c>
      <c r="AH65" s="52" t="str">
        <f t="shared" si="498"/>
        <v/>
      </c>
      <c r="AI65" s="52" t="str">
        <f t="shared" si="498"/>
        <v/>
      </c>
      <c r="AJ65" s="52" t="str">
        <f t="shared" si="498"/>
        <v/>
      </c>
      <c r="AK65" s="52" t="str">
        <f t="shared" si="498"/>
        <v/>
      </c>
      <c r="AL65" s="52" t="str">
        <f t="shared" si="498"/>
        <v/>
      </c>
      <c r="AM65" s="52" t="str">
        <f t="shared" si="498"/>
        <v/>
      </c>
      <c r="AN65" s="52" t="str">
        <f t="shared" si="498"/>
        <v/>
      </c>
      <c r="AO65" s="52" t="str">
        <f t="shared" si="498"/>
        <v/>
      </c>
      <c r="AP65" s="52" t="str">
        <f t="shared" si="498"/>
        <v/>
      </c>
      <c r="AQ65" s="52" t="str">
        <f t="shared" si="498"/>
        <v/>
      </c>
      <c r="AR65" s="52" t="str">
        <f t="shared" si="498"/>
        <v/>
      </c>
      <c r="AS65" s="52" t="str">
        <f t="shared" si="498"/>
        <v/>
      </c>
      <c r="AT65" s="52" t="str">
        <f t="shared" si="15"/>
        <v/>
      </c>
      <c r="AU65" s="52" t="str">
        <f t="shared" ref="AU65:DF65" si="499">IF(ISNONTEXT($Y65),AT65+$Y65,"")</f>
        <v/>
      </c>
      <c r="AV65" s="52" t="str">
        <f t="shared" si="499"/>
        <v/>
      </c>
      <c r="AW65" s="52" t="str">
        <f t="shared" si="499"/>
        <v/>
      </c>
      <c r="AX65" s="52" t="str">
        <f t="shared" si="499"/>
        <v/>
      </c>
      <c r="AY65" s="52" t="str">
        <f t="shared" si="499"/>
        <v/>
      </c>
      <c r="AZ65" s="52" t="str">
        <f t="shared" si="499"/>
        <v/>
      </c>
      <c r="BA65" s="52" t="str">
        <f t="shared" si="499"/>
        <v/>
      </c>
      <c r="BB65" s="52" t="str">
        <f t="shared" si="499"/>
        <v/>
      </c>
      <c r="BC65" s="52" t="str">
        <f t="shared" si="499"/>
        <v/>
      </c>
      <c r="BD65" s="52" t="str">
        <f t="shared" si="499"/>
        <v/>
      </c>
      <c r="BE65" s="52" t="str">
        <f t="shared" si="499"/>
        <v/>
      </c>
      <c r="BF65" s="52" t="str">
        <f t="shared" si="499"/>
        <v/>
      </c>
      <c r="BG65" s="52" t="str">
        <f t="shared" si="499"/>
        <v/>
      </c>
      <c r="BH65" s="52" t="str">
        <f t="shared" si="499"/>
        <v/>
      </c>
      <c r="BI65" s="52" t="str">
        <f t="shared" si="499"/>
        <v/>
      </c>
      <c r="BJ65" s="52" t="str">
        <f t="shared" si="499"/>
        <v/>
      </c>
      <c r="BK65" s="52" t="str">
        <f t="shared" si="499"/>
        <v/>
      </c>
      <c r="BL65" s="52" t="str">
        <f t="shared" si="499"/>
        <v/>
      </c>
      <c r="BM65" s="52" t="str">
        <f t="shared" si="499"/>
        <v/>
      </c>
      <c r="BN65" s="52" t="str">
        <f t="shared" si="499"/>
        <v/>
      </c>
      <c r="BO65" s="52" t="str">
        <f t="shared" si="499"/>
        <v/>
      </c>
      <c r="BP65" s="52" t="str">
        <f t="shared" si="499"/>
        <v/>
      </c>
      <c r="BQ65" s="52" t="str">
        <f t="shared" si="499"/>
        <v/>
      </c>
      <c r="BR65" s="52" t="str">
        <f t="shared" si="499"/>
        <v/>
      </c>
      <c r="BS65" s="52" t="str">
        <f t="shared" si="499"/>
        <v/>
      </c>
      <c r="BT65" s="52" t="str">
        <f t="shared" si="499"/>
        <v/>
      </c>
      <c r="BU65" s="52" t="str">
        <f t="shared" si="499"/>
        <v/>
      </c>
      <c r="BV65" s="52" t="str">
        <f t="shared" si="499"/>
        <v/>
      </c>
      <c r="BW65" s="52" t="str">
        <f t="shared" si="499"/>
        <v/>
      </c>
      <c r="BX65" s="52" t="str">
        <f t="shared" si="499"/>
        <v/>
      </c>
      <c r="BY65" s="52" t="str">
        <f t="shared" si="499"/>
        <v/>
      </c>
      <c r="BZ65" s="52" t="str">
        <f t="shared" si="499"/>
        <v/>
      </c>
      <c r="CA65" s="52" t="str">
        <f t="shared" si="499"/>
        <v/>
      </c>
      <c r="CB65" s="52" t="str">
        <f t="shared" si="499"/>
        <v/>
      </c>
      <c r="CC65" s="52" t="str">
        <f t="shared" si="499"/>
        <v/>
      </c>
      <c r="CD65" s="52" t="str">
        <f t="shared" si="499"/>
        <v/>
      </c>
      <c r="CE65" s="52" t="str">
        <f t="shared" si="499"/>
        <v/>
      </c>
      <c r="CF65" s="52" t="str">
        <f t="shared" si="499"/>
        <v/>
      </c>
      <c r="CG65" s="52" t="str">
        <f t="shared" si="499"/>
        <v/>
      </c>
      <c r="CH65" s="52" t="str">
        <f t="shared" si="499"/>
        <v/>
      </c>
      <c r="CI65" s="52" t="str">
        <f t="shared" si="499"/>
        <v/>
      </c>
      <c r="CJ65" s="52" t="str">
        <f t="shared" si="499"/>
        <v/>
      </c>
      <c r="CK65" s="52" t="str">
        <f t="shared" si="499"/>
        <v/>
      </c>
      <c r="CL65" s="52" t="str">
        <f t="shared" si="499"/>
        <v/>
      </c>
      <c r="CM65" s="52" t="str">
        <f t="shared" si="499"/>
        <v/>
      </c>
      <c r="CN65" s="52" t="str">
        <f t="shared" si="499"/>
        <v/>
      </c>
      <c r="CO65" s="52" t="str">
        <f t="shared" si="499"/>
        <v/>
      </c>
      <c r="CP65" s="52" t="str">
        <f t="shared" si="499"/>
        <v/>
      </c>
      <c r="CQ65" s="52" t="str">
        <f t="shared" si="499"/>
        <v/>
      </c>
      <c r="CR65" s="52" t="str">
        <f t="shared" si="499"/>
        <v/>
      </c>
      <c r="CS65" s="52" t="str">
        <f t="shared" si="499"/>
        <v/>
      </c>
      <c r="CT65" s="52" t="str">
        <f t="shared" si="499"/>
        <v/>
      </c>
      <c r="CU65" s="52" t="str">
        <f t="shared" si="499"/>
        <v/>
      </c>
      <c r="CV65" s="52" t="str">
        <f t="shared" si="499"/>
        <v/>
      </c>
      <c r="CW65" s="52" t="str">
        <f t="shared" si="499"/>
        <v/>
      </c>
      <c r="CX65" s="52" t="str">
        <f t="shared" si="499"/>
        <v/>
      </c>
      <c r="CY65" s="52" t="str">
        <f t="shared" si="499"/>
        <v/>
      </c>
      <c r="CZ65" s="52" t="str">
        <f t="shared" si="499"/>
        <v/>
      </c>
      <c r="DA65" s="52" t="str">
        <f t="shared" si="499"/>
        <v/>
      </c>
      <c r="DB65" s="52" t="str">
        <f t="shared" si="499"/>
        <v/>
      </c>
      <c r="DC65" s="52" t="str">
        <f t="shared" si="499"/>
        <v/>
      </c>
      <c r="DD65" s="52" t="str">
        <f t="shared" si="499"/>
        <v/>
      </c>
      <c r="DE65" s="52" t="str">
        <f t="shared" si="499"/>
        <v/>
      </c>
      <c r="DF65" s="52" t="str">
        <f t="shared" si="499"/>
        <v/>
      </c>
      <c r="DG65" s="52" t="str">
        <f t="shared" ref="DG65:DV65" si="500">IF(ISNONTEXT($Y65),DF65+$Y65,"")</f>
        <v/>
      </c>
      <c r="DH65" s="52" t="str">
        <f t="shared" si="500"/>
        <v/>
      </c>
      <c r="DI65" s="52" t="str">
        <f t="shared" si="500"/>
        <v/>
      </c>
      <c r="DJ65" s="52" t="str">
        <f t="shared" si="500"/>
        <v/>
      </c>
      <c r="DK65" s="52" t="str">
        <f t="shared" si="500"/>
        <v/>
      </c>
      <c r="DL65" s="52" t="str">
        <f t="shared" si="500"/>
        <v/>
      </c>
      <c r="DM65" s="52" t="str">
        <f t="shared" si="500"/>
        <v/>
      </c>
      <c r="DN65" s="52" t="str">
        <f t="shared" si="500"/>
        <v/>
      </c>
      <c r="DO65" s="52" t="str">
        <f t="shared" si="500"/>
        <v/>
      </c>
      <c r="DP65" s="52" t="str">
        <f t="shared" si="500"/>
        <v/>
      </c>
      <c r="DQ65" s="52" t="str">
        <f t="shared" si="500"/>
        <v/>
      </c>
      <c r="DR65" s="52" t="str">
        <f t="shared" si="500"/>
        <v/>
      </c>
      <c r="DS65" s="52" t="str">
        <f t="shared" si="500"/>
        <v/>
      </c>
      <c r="DT65" s="52" t="str">
        <f t="shared" si="500"/>
        <v/>
      </c>
      <c r="DU65" s="52" t="str">
        <f t="shared" si="500"/>
        <v/>
      </c>
      <c r="DV65" s="52" t="str">
        <f t="shared" si="500"/>
        <v/>
      </c>
      <c r="DW65" s="179" t="e">
        <f t="shared" si="334"/>
        <v>#N/A</v>
      </c>
      <c r="DX65" s="179" t="e">
        <f t="shared" si="335"/>
        <v>#N/A</v>
      </c>
      <c r="DY65" s="179" t="e">
        <f t="shared" si="336"/>
        <v>#N/A</v>
      </c>
      <c r="DZ65" s="179" t="e">
        <f t="shared" si="337"/>
        <v>#N/A</v>
      </c>
      <c r="EA65" s="179" t="e">
        <f t="shared" si="338"/>
        <v>#N/A</v>
      </c>
      <c r="EB65" s="179" t="e">
        <f t="shared" si="339"/>
        <v>#N/A</v>
      </c>
      <c r="EC65" s="179" t="e">
        <f t="shared" si="340"/>
        <v>#N/A</v>
      </c>
      <c r="ED65" s="179" t="e">
        <f t="shared" si="341"/>
        <v>#N/A</v>
      </c>
      <c r="EE65" s="179" t="e">
        <f t="shared" si="342"/>
        <v>#N/A</v>
      </c>
      <c r="EF65" s="179" t="e">
        <f t="shared" si="343"/>
        <v>#N/A</v>
      </c>
      <c r="EG65" s="179" t="e">
        <f t="shared" si="344"/>
        <v>#N/A</v>
      </c>
      <c r="EH65" s="179" t="e">
        <f t="shared" si="345"/>
        <v>#N/A</v>
      </c>
      <c r="EI65" s="179" t="e">
        <f t="shared" si="346"/>
        <v>#N/A</v>
      </c>
      <c r="EJ65" s="179" t="e">
        <f t="shared" si="347"/>
        <v>#N/A</v>
      </c>
      <c r="EK65" s="179" t="e">
        <f t="shared" si="348"/>
        <v>#N/A</v>
      </c>
      <c r="EL65" s="179" t="e">
        <f t="shared" si="349"/>
        <v>#N/A</v>
      </c>
      <c r="EM65" s="179" t="e">
        <f t="shared" si="350"/>
        <v>#N/A</v>
      </c>
      <c r="EN65" s="179" t="e">
        <f t="shared" si="351"/>
        <v>#N/A</v>
      </c>
      <c r="EO65" s="179" t="e">
        <f t="shared" si="352"/>
        <v>#N/A</v>
      </c>
      <c r="EP65" s="179" t="e">
        <f t="shared" si="353"/>
        <v>#N/A</v>
      </c>
      <c r="EQ65" s="179" t="e">
        <f t="shared" si="354"/>
        <v>#N/A</v>
      </c>
      <c r="ER65" s="179" t="e">
        <f t="shared" si="355"/>
        <v>#N/A</v>
      </c>
      <c r="ES65" s="179" t="e">
        <f t="shared" si="356"/>
        <v>#N/A</v>
      </c>
      <c r="ET65" s="179" t="e">
        <f t="shared" si="357"/>
        <v>#N/A</v>
      </c>
      <c r="EU65" s="179" t="e">
        <f t="shared" si="358"/>
        <v>#N/A</v>
      </c>
      <c r="EV65" s="179" t="e">
        <f t="shared" si="359"/>
        <v>#N/A</v>
      </c>
      <c r="EW65" s="179" t="e">
        <f t="shared" si="360"/>
        <v>#N/A</v>
      </c>
      <c r="EX65" s="179" t="e">
        <f t="shared" si="361"/>
        <v>#N/A</v>
      </c>
      <c r="EY65" s="179" t="e">
        <f t="shared" si="362"/>
        <v>#N/A</v>
      </c>
      <c r="EZ65" s="179" t="e">
        <f t="shared" si="363"/>
        <v>#N/A</v>
      </c>
      <c r="FA65" s="179" t="e">
        <f t="shared" si="364"/>
        <v>#N/A</v>
      </c>
      <c r="FB65" s="179" t="e">
        <f t="shared" si="365"/>
        <v>#N/A</v>
      </c>
      <c r="FC65" s="179" t="e">
        <f t="shared" si="366"/>
        <v>#N/A</v>
      </c>
      <c r="FD65" s="179" t="e">
        <f t="shared" si="367"/>
        <v>#N/A</v>
      </c>
      <c r="FE65" s="179" t="e">
        <f t="shared" si="368"/>
        <v>#N/A</v>
      </c>
      <c r="FF65" s="179" t="e">
        <f t="shared" si="369"/>
        <v>#N/A</v>
      </c>
      <c r="FG65" s="179" t="e">
        <f t="shared" si="370"/>
        <v>#N/A</v>
      </c>
      <c r="FH65" s="179" t="e">
        <f t="shared" si="371"/>
        <v>#N/A</v>
      </c>
      <c r="FI65" s="179" t="e">
        <f t="shared" si="372"/>
        <v>#N/A</v>
      </c>
      <c r="FJ65" s="179" t="e">
        <f t="shared" si="373"/>
        <v>#N/A</v>
      </c>
      <c r="FK65" s="179" t="e">
        <f t="shared" si="374"/>
        <v>#N/A</v>
      </c>
      <c r="FL65" s="179" t="e">
        <f t="shared" si="375"/>
        <v>#N/A</v>
      </c>
      <c r="FM65" s="179" t="e">
        <f t="shared" si="376"/>
        <v>#N/A</v>
      </c>
      <c r="FN65" s="179" t="e">
        <f t="shared" si="377"/>
        <v>#N/A</v>
      </c>
      <c r="FO65" s="179" t="e">
        <f t="shared" si="378"/>
        <v>#N/A</v>
      </c>
      <c r="FP65" s="179" t="e">
        <f t="shared" si="379"/>
        <v>#N/A</v>
      </c>
      <c r="FQ65" s="179" t="e">
        <f t="shared" si="380"/>
        <v>#N/A</v>
      </c>
      <c r="FR65" s="179" t="e">
        <f t="shared" si="381"/>
        <v>#N/A</v>
      </c>
      <c r="FS65" s="179" t="e">
        <f t="shared" si="382"/>
        <v>#N/A</v>
      </c>
      <c r="FT65" s="179" t="e">
        <f t="shared" si="383"/>
        <v>#N/A</v>
      </c>
      <c r="FU65" s="179" t="e">
        <f t="shared" si="384"/>
        <v>#N/A</v>
      </c>
      <c r="FV65" s="179" t="e">
        <f t="shared" si="385"/>
        <v>#N/A</v>
      </c>
      <c r="FW65" s="179" t="e">
        <f t="shared" si="386"/>
        <v>#N/A</v>
      </c>
      <c r="FX65" s="179" t="e">
        <f t="shared" si="387"/>
        <v>#N/A</v>
      </c>
      <c r="FY65" s="179" t="e">
        <f t="shared" si="388"/>
        <v>#N/A</v>
      </c>
      <c r="FZ65" s="179" t="e">
        <f t="shared" si="389"/>
        <v>#N/A</v>
      </c>
      <c r="GA65" s="179" t="e">
        <f t="shared" si="390"/>
        <v>#N/A</v>
      </c>
      <c r="GB65" s="179" t="e">
        <f t="shared" si="391"/>
        <v>#N/A</v>
      </c>
      <c r="GC65" s="179" t="e">
        <f t="shared" si="392"/>
        <v>#N/A</v>
      </c>
      <c r="GD65" s="179" t="e">
        <f t="shared" si="393"/>
        <v>#N/A</v>
      </c>
      <c r="GE65" s="179" t="e">
        <f t="shared" si="394"/>
        <v>#N/A</v>
      </c>
      <c r="GF65" s="179" t="e">
        <f t="shared" si="395"/>
        <v>#N/A</v>
      </c>
      <c r="GG65" s="179" t="e">
        <f t="shared" si="396"/>
        <v>#N/A</v>
      </c>
      <c r="GH65" s="179" t="e">
        <f t="shared" si="397"/>
        <v>#N/A</v>
      </c>
      <c r="GI65" s="179" t="e">
        <f t="shared" si="398"/>
        <v>#N/A</v>
      </c>
      <c r="GJ65" s="179" t="e">
        <f t="shared" si="399"/>
        <v>#N/A</v>
      </c>
      <c r="GK65" s="179" t="e">
        <f t="shared" si="400"/>
        <v>#N/A</v>
      </c>
      <c r="GL65" s="179" t="e">
        <f t="shared" si="401"/>
        <v>#N/A</v>
      </c>
      <c r="GM65" s="179" t="e">
        <f t="shared" si="402"/>
        <v>#N/A</v>
      </c>
      <c r="GN65" s="179" t="e">
        <f t="shared" si="403"/>
        <v>#N/A</v>
      </c>
      <c r="GO65" s="179" t="e">
        <f t="shared" si="404"/>
        <v>#N/A</v>
      </c>
      <c r="GP65" s="179" t="e">
        <f t="shared" si="405"/>
        <v>#N/A</v>
      </c>
      <c r="GQ65" s="179" t="e">
        <f t="shared" si="406"/>
        <v>#N/A</v>
      </c>
      <c r="GR65" s="179" t="e">
        <f t="shared" si="407"/>
        <v>#N/A</v>
      </c>
      <c r="GS65" s="179" t="e">
        <f t="shared" si="408"/>
        <v>#N/A</v>
      </c>
      <c r="GT65" s="179" t="e">
        <f t="shared" si="409"/>
        <v>#N/A</v>
      </c>
      <c r="GU65" s="179" t="e">
        <f t="shared" si="410"/>
        <v>#N/A</v>
      </c>
      <c r="GV65" s="179" t="e">
        <f t="shared" si="411"/>
        <v>#N/A</v>
      </c>
      <c r="GW65" s="179" t="e">
        <f t="shared" si="412"/>
        <v>#N/A</v>
      </c>
      <c r="GX65" s="179" t="e">
        <f t="shared" si="413"/>
        <v>#N/A</v>
      </c>
      <c r="GY65" s="179" t="e">
        <f t="shared" si="414"/>
        <v>#N/A</v>
      </c>
      <c r="GZ65" s="179" t="e">
        <f t="shared" si="415"/>
        <v>#N/A</v>
      </c>
      <c r="HA65" s="179" t="e">
        <f t="shared" si="416"/>
        <v>#N/A</v>
      </c>
      <c r="HB65" s="179" t="e">
        <f t="shared" si="417"/>
        <v>#N/A</v>
      </c>
      <c r="HC65" s="179" t="e">
        <f t="shared" si="418"/>
        <v>#N/A</v>
      </c>
      <c r="HD65" s="179" t="e">
        <f t="shared" si="419"/>
        <v>#N/A</v>
      </c>
      <c r="HE65" s="179" t="e">
        <f t="shared" si="420"/>
        <v>#N/A</v>
      </c>
      <c r="HF65" s="179" t="e">
        <f t="shared" si="421"/>
        <v>#N/A</v>
      </c>
      <c r="HG65" s="179" t="e">
        <f t="shared" si="422"/>
        <v>#N/A</v>
      </c>
      <c r="HH65" s="179" t="e">
        <f t="shared" si="423"/>
        <v>#N/A</v>
      </c>
      <c r="HI65" s="179" t="e">
        <f t="shared" si="424"/>
        <v>#N/A</v>
      </c>
      <c r="HJ65" s="179" t="e">
        <f t="shared" si="425"/>
        <v>#N/A</v>
      </c>
      <c r="HK65" s="179" t="e">
        <f t="shared" si="426"/>
        <v>#N/A</v>
      </c>
      <c r="HL65" s="179" t="e">
        <f t="shared" si="427"/>
        <v>#N/A</v>
      </c>
      <c r="HM65" s="179" t="e">
        <f t="shared" si="428"/>
        <v>#N/A</v>
      </c>
      <c r="HN65" s="179" t="e">
        <f t="shared" si="429"/>
        <v>#N/A</v>
      </c>
      <c r="HO65" s="179" t="e">
        <f t="shared" si="430"/>
        <v>#N/A</v>
      </c>
      <c r="HP65" s="179" t="e">
        <f t="shared" si="431"/>
        <v>#N/A</v>
      </c>
      <c r="HQ65" s="179" t="e">
        <f t="shared" si="432"/>
        <v>#N/A</v>
      </c>
      <c r="HR65" s="179" t="e">
        <f t="shared" si="433"/>
        <v>#N/A</v>
      </c>
      <c r="HS65" s="179" t="e">
        <f t="shared" si="434"/>
        <v>#N/A</v>
      </c>
    </row>
    <row r="66" spans="1:227" hidden="1" x14ac:dyDescent="0.25">
      <c r="A66" s="4">
        <v>63</v>
      </c>
      <c r="B66" s="118"/>
      <c r="C66" s="126"/>
      <c r="D66" s="131" t="str">
        <f t="shared" si="308"/>
        <v/>
      </c>
      <c r="E66" s="103"/>
      <c r="F66" s="131" t="str">
        <f t="shared" si="309"/>
        <v/>
      </c>
      <c r="G66" s="126"/>
      <c r="H66" s="119"/>
      <c r="I66" s="38" t="str">
        <f t="shared" si="0"/>
        <v/>
      </c>
      <c r="J66" s="38" t="str">
        <f t="shared" si="1"/>
        <v/>
      </c>
      <c r="K66" s="81" t="str">
        <f t="shared" si="12"/>
        <v/>
      </c>
      <c r="L66" s="24"/>
      <c r="M66" s="61"/>
      <c r="N66" s="82" t="str">
        <f>IF(AND(D66&gt;0,E66&gt;0,F66&gt;0,NOT(ISBLANK(L66))),(F66-D66)*VLOOKUP(L66,VLookups!$A$2:$B$8,2,FALSE),"")</f>
        <v/>
      </c>
      <c r="O66" s="83" t="str">
        <f t="shared" si="2"/>
        <v/>
      </c>
      <c r="P66" s="103"/>
      <c r="Q66" s="34" t="str">
        <f>IF(AND(P66&gt;0,E66&gt;0,N66&gt;0,NOT(ISBLANK(L66))),ABS(VLOOKUP($P$1,VLookups!$A$38:$B$39,2,FALSE)-_xlfn.NORM.DIST(P66,K66,N66,TRUE)),"")</f>
        <v/>
      </c>
      <c r="R66" s="102" t="str">
        <f>IF(AND($D66&gt;0,$E66&gt;0,$F66&gt;0,NOT(ISBLANK($L66))),_xlfn.NORM.INV(ABS(VLOOKUP($P$1,VLookups!$A$38:$B$39,2,FALSE)-R$3),$K66,$N66),"")</f>
        <v/>
      </c>
      <c r="S66" s="101" t="str">
        <f>IF(AND($D66&gt;0,$E66&gt;0,$F66&gt;0,NOT(ISBLANK($L66))),_xlfn.NORM.INV(ABS(VLOOKUP($P$1,VLookups!$A$38:$B$39,2,FALSE)-S$3),$K66,$N66),"")</f>
        <v/>
      </c>
      <c r="T66" s="102" t="str">
        <f>IF(AND($D66&gt;0,$E66&gt;0,$F66&gt;0,NOT(ISBLANK($L66))),_xlfn.NORM.INV(ABS(VLOOKUP($P$1,VLookups!$A$38:$B$39,2,FALSE)-T$3),$K66,$N66),"")</f>
        <v/>
      </c>
      <c r="U66" s="101" t="str">
        <f>IF(AND($D66&gt;0,$E66&gt;0,$F66&gt;0,NOT(ISBLANK($L66))),_xlfn.NORM.INV(ABS(VLOOKUP($P$1,VLookups!$A$38:$B$39,2,FALSE)-U$3),$K66,$N66),"")</f>
        <v/>
      </c>
      <c r="V66" s="102" t="str">
        <f>IF(AND($D66&gt;0,$E66&gt;0,$F66&gt;0,NOT(ISBLANK($L66))),_xlfn.NORM.INV(ABS(VLOOKUP($P$1,VLookups!$A$38:$B$39,2,FALSE)-V$3),$K66,$N66),"")</f>
        <v/>
      </c>
      <c r="W66" s="101" t="str">
        <f>IF(AND($D66&gt;0,$E66&gt;0,$F66&gt;0,NOT(ISBLANK($L66))),_xlfn.NORM.INV(ABS(VLOOKUP($P$1,VLookups!$A$38:$B$39,2,FALSE)-W$3),$K66,$N66),"")</f>
        <v/>
      </c>
      <c r="X66" s="5"/>
      <c r="Y66" s="178" t="str">
        <f t="shared" si="13"/>
        <v/>
      </c>
      <c r="Z66" s="52" t="str">
        <f t="shared" ref="Z66:AS66" si="501">IF(ISNONTEXT($Y66),AA66-$Y66,"")</f>
        <v/>
      </c>
      <c r="AA66" s="52" t="str">
        <f t="shared" si="501"/>
        <v/>
      </c>
      <c r="AB66" s="52" t="str">
        <f t="shared" si="501"/>
        <v/>
      </c>
      <c r="AC66" s="52" t="str">
        <f t="shared" si="501"/>
        <v/>
      </c>
      <c r="AD66" s="52" t="str">
        <f t="shared" si="501"/>
        <v/>
      </c>
      <c r="AE66" s="52" t="str">
        <f t="shared" si="501"/>
        <v/>
      </c>
      <c r="AF66" s="52" t="str">
        <f t="shared" si="501"/>
        <v/>
      </c>
      <c r="AG66" s="52" t="str">
        <f t="shared" si="501"/>
        <v/>
      </c>
      <c r="AH66" s="52" t="str">
        <f t="shared" si="501"/>
        <v/>
      </c>
      <c r="AI66" s="52" t="str">
        <f t="shared" si="501"/>
        <v/>
      </c>
      <c r="AJ66" s="52" t="str">
        <f t="shared" si="501"/>
        <v/>
      </c>
      <c r="AK66" s="52" t="str">
        <f t="shared" si="501"/>
        <v/>
      </c>
      <c r="AL66" s="52" t="str">
        <f t="shared" si="501"/>
        <v/>
      </c>
      <c r="AM66" s="52" t="str">
        <f t="shared" si="501"/>
        <v/>
      </c>
      <c r="AN66" s="52" t="str">
        <f t="shared" si="501"/>
        <v/>
      </c>
      <c r="AO66" s="52" t="str">
        <f t="shared" si="501"/>
        <v/>
      </c>
      <c r="AP66" s="52" t="str">
        <f t="shared" si="501"/>
        <v/>
      </c>
      <c r="AQ66" s="52" t="str">
        <f t="shared" si="501"/>
        <v/>
      </c>
      <c r="AR66" s="52" t="str">
        <f t="shared" si="501"/>
        <v/>
      </c>
      <c r="AS66" s="52" t="str">
        <f t="shared" si="501"/>
        <v/>
      </c>
      <c r="AT66" s="52" t="str">
        <f t="shared" si="15"/>
        <v/>
      </c>
      <c r="AU66" s="52" t="str">
        <f t="shared" ref="AU66:DF66" si="502">IF(ISNONTEXT($Y66),AT66+$Y66,"")</f>
        <v/>
      </c>
      <c r="AV66" s="52" t="str">
        <f t="shared" si="502"/>
        <v/>
      </c>
      <c r="AW66" s="52" t="str">
        <f t="shared" si="502"/>
        <v/>
      </c>
      <c r="AX66" s="52" t="str">
        <f t="shared" si="502"/>
        <v/>
      </c>
      <c r="AY66" s="52" t="str">
        <f t="shared" si="502"/>
        <v/>
      </c>
      <c r="AZ66" s="52" t="str">
        <f t="shared" si="502"/>
        <v/>
      </c>
      <c r="BA66" s="52" t="str">
        <f t="shared" si="502"/>
        <v/>
      </c>
      <c r="BB66" s="52" t="str">
        <f t="shared" si="502"/>
        <v/>
      </c>
      <c r="BC66" s="52" t="str">
        <f t="shared" si="502"/>
        <v/>
      </c>
      <c r="BD66" s="52" t="str">
        <f t="shared" si="502"/>
        <v/>
      </c>
      <c r="BE66" s="52" t="str">
        <f t="shared" si="502"/>
        <v/>
      </c>
      <c r="BF66" s="52" t="str">
        <f t="shared" si="502"/>
        <v/>
      </c>
      <c r="BG66" s="52" t="str">
        <f t="shared" si="502"/>
        <v/>
      </c>
      <c r="BH66" s="52" t="str">
        <f t="shared" si="502"/>
        <v/>
      </c>
      <c r="BI66" s="52" t="str">
        <f t="shared" si="502"/>
        <v/>
      </c>
      <c r="BJ66" s="52" t="str">
        <f t="shared" si="502"/>
        <v/>
      </c>
      <c r="BK66" s="52" t="str">
        <f t="shared" si="502"/>
        <v/>
      </c>
      <c r="BL66" s="52" t="str">
        <f t="shared" si="502"/>
        <v/>
      </c>
      <c r="BM66" s="52" t="str">
        <f t="shared" si="502"/>
        <v/>
      </c>
      <c r="BN66" s="52" t="str">
        <f t="shared" si="502"/>
        <v/>
      </c>
      <c r="BO66" s="52" t="str">
        <f t="shared" si="502"/>
        <v/>
      </c>
      <c r="BP66" s="52" t="str">
        <f t="shared" si="502"/>
        <v/>
      </c>
      <c r="BQ66" s="52" t="str">
        <f t="shared" si="502"/>
        <v/>
      </c>
      <c r="BR66" s="52" t="str">
        <f t="shared" si="502"/>
        <v/>
      </c>
      <c r="BS66" s="52" t="str">
        <f t="shared" si="502"/>
        <v/>
      </c>
      <c r="BT66" s="52" t="str">
        <f t="shared" si="502"/>
        <v/>
      </c>
      <c r="BU66" s="52" t="str">
        <f t="shared" si="502"/>
        <v/>
      </c>
      <c r="BV66" s="52" t="str">
        <f t="shared" si="502"/>
        <v/>
      </c>
      <c r="BW66" s="52" t="str">
        <f t="shared" si="502"/>
        <v/>
      </c>
      <c r="BX66" s="52" t="str">
        <f t="shared" si="502"/>
        <v/>
      </c>
      <c r="BY66" s="52" t="str">
        <f t="shared" si="502"/>
        <v/>
      </c>
      <c r="BZ66" s="52" t="str">
        <f t="shared" si="502"/>
        <v/>
      </c>
      <c r="CA66" s="52" t="str">
        <f t="shared" si="502"/>
        <v/>
      </c>
      <c r="CB66" s="52" t="str">
        <f t="shared" si="502"/>
        <v/>
      </c>
      <c r="CC66" s="52" t="str">
        <f t="shared" si="502"/>
        <v/>
      </c>
      <c r="CD66" s="52" t="str">
        <f t="shared" si="502"/>
        <v/>
      </c>
      <c r="CE66" s="52" t="str">
        <f t="shared" si="502"/>
        <v/>
      </c>
      <c r="CF66" s="52" t="str">
        <f t="shared" si="502"/>
        <v/>
      </c>
      <c r="CG66" s="52" t="str">
        <f t="shared" si="502"/>
        <v/>
      </c>
      <c r="CH66" s="52" t="str">
        <f t="shared" si="502"/>
        <v/>
      </c>
      <c r="CI66" s="52" t="str">
        <f t="shared" si="502"/>
        <v/>
      </c>
      <c r="CJ66" s="52" t="str">
        <f t="shared" si="502"/>
        <v/>
      </c>
      <c r="CK66" s="52" t="str">
        <f t="shared" si="502"/>
        <v/>
      </c>
      <c r="CL66" s="52" t="str">
        <f t="shared" si="502"/>
        <v/>
      </c>
      <c r="CM66" s="52" t="str">
        <f t="shared" si="502"/>
        <v/>
      </c>
      <c r="CN66" s="52" t="str">
        <f t="shared" si="502"/>
        <v/>
      </c>
      <c r="CO66" s="52" t="str">
        <f t="shared" si="502"/>
        <v/>
      </c>
      <c r="CP66" s="52" t="str">
        <f t="shared" si="502"/>
        <v/>
      </c>
      <c r="CQ66" s="52" t="str">
        <f t="shared" si="502"/>
        <v/>
      </c>
      <c r="CR66" s="52" t="str">
        <f t="shared" si="502"/>
        <v/>
      </c>
      <c r="CS66" s="52" t="str">
        <f t="shared" si="502"/>
        <v/>
      </c>
      <c r="CT66" s="52" t="str">
        <f t="shared" si="502"/>
        <v/>
      </c>
      <c r="CU66" s="52" t="str">
        <f t="shared" si="502"/>
        <v/>
      </c>
      <c r="CV66" s="52" t="str">
        <f t="shared" si="502"/>
        <v/>
      </c>
      <c r="CW66" s="52" t="str">
        <f t="shared" si="502"/>
        <v/>
      </c>
      <c r="CX66" s="52" t="str">
        <f t="shared" si="502"/>
        <v/>
      </c>
      <c r="CY66" s="52" t="str">
        <f t="shared" si="502"/>
        <v/>
      </c>
      <c r="CZ66" s="52" t="str">
        <f t="shared" si="502"/>
        <v/>
      </c>
      <c r="DA66" s="52" t="str">
        <f t="shared" si="502"/>
        <v/>
      </c>
      <c r="DB66" s="52" t="str">
        <f t="shared" si="502"/>
        <v/>
      </c>
      <c r="DC66" s="52" t="str">
        <f t="shared" si="502"/>
        <v/>
      </c>
      <c r="DD66" s="52" t="str">
        <f t="shared" si="502"/>
        <v/>
      </c>
      <c r="DE66" s="52" t="str">
        <f t="shared" si="502"/>
        <v/>
      </c>
      <c r="DF66" s="52" t="str">
        <f t="shared" si="502"/>
        <v/>
      </c>
      <c r="DG66" s="52" t="str">
        <f t="shared" ref="DG66:DV66" si="503">IF(ISNONTEXT($Y66),DF66+$Y66,"")</f>
        <v/>
      </c>
      <c r="DH66" s="52" t="str">
        <f t="shared" si="503"/>
        <v/>
      </c>
      <c r="DI66" s="52" t="str">
        <f t="shared" si="503"/>
        <v/>
      </c>
      <c r="DJ66" s="52" t="str">
        <f t="shared" si="503"/>
        <v/>
      </c>
      <c r="DK66" s="52" t="str">
        <f t="shared" si="503"/>
        <v/>
      </c>
      <c r="DL66" s="52" t="str">
        <f t="shared" si="503"/>
        <v/>
      </c>
      <c r="DM66" s="52" t="str">
        <f t="shared" si="503"/>
        <v/>
      </c>
      <c r="DN66" s="52" t="str">
        <f t="shared" si="503"/>
        <v/>
      </c>
      <c r="DO66" s="52" t="str">
        <f t="shared" si="503"/>
        <v/>
      </c>
      <c r="DP66" s="52" t="str">
        <f t="shared" si="503"/>
        <v/>
      </c>
      <c r="DQ66" s="52" t="str">
        <f t="shared" si="503"/>
        <v/>
      </c>
      <c r="DR66" s="52" t="str">
        <f t="shared" si="503"/>
        <v/>
      </c>
      <c r="DS66" s="52" t="str">
        <f t="shared" si="503"/>
        <v/>
      </c>
      <c r="DT66" s="52" t="str">
        <f t="shared" si="503"/>
        <v/>
      </c>
      <c r="DU66" s="52" t="str">
        <f t="shared" si="503"/>
        <v/>
      </c>
      <c r="DV66" s="52" t="str">
        <f t="shared" si="503"/>
        <v/>
      </c>
      <c r="DW66" s="179" t="e">
        <f t="shared" si="334"/>
        <v>#N/A</v>
      </c>
      <c r="DX66" s="179" t="e">
        <f t="shared" si="335"/>
        <v>#N/A</v>
      </c>
      <c r="DY66" s="179" t="e">
        <f t="shared" si="336"/>
        <v>#N/A</v>
      </c>
      <c r="DZ66" s="179" t="e">
        <f t="shared" si="337"/>
        <v>#N/A</v>
      </c>
      <c r="EA66" s="179" t="e">
        <f t="shared" si="338"/>
        <v>#N/A</v>
      </c>
      <c r="EB66" s="179" t="e">
        <f t="shared" si="339"/>
        <v>#N/A</v>
      </c>
      <c r="EC66" s="179" t="e">
        <f t="shared" si="340"/>
        <v>#N/A</v>
      </c>
      <c r="ED66" s="179" t="e">
        <f t="shared" si="341"/>
        <v>#N/A</v>
      </c>
      <c r="EE66" s="179" t="e">
        <f t="shared" si="342"/>
        <v>#N/A</v>
      </c>
      <c r="EF66" s="179" t="e">
        <f t="shared" si="343"/>
        <v>#N/A</v>
      </c>
      <c r="EG66" s="179" t="e">
        <f t="shared" si="344"/>
        <v>#N/A</v>
      </c>
      <c r="EH66" s="179" t="e">
        <f t="shared" si="345"/>
        <v>#N/A</v>
      </c>
      <c r="EI66" s="179" t="e">
        <f t="shared" si="346"/>
        <v>#N/A</v>
      </c>
      <c r="EJ66" s="179" t="e">
        <f t="shared" si="347"/>
        <v>#N/A</v>
      </c>
      <c r="EK66" s="179" t="e">
        <f t="shared" si="348"/>
        <v>#N/A</v>
      </c>
      <c r="EL66" s="179" t="e">
        <f t="shared" si="349"/>
        <v>#N/A</v>
      </c>
      <c r="EM66" s="179" t="e">
        <f t="shared" si="350"/>
        <v>#N/A</v>
      </c>
      <c r="EN66" s="179" t="e">
        <f t="shared" si="351"/>
        <v>#N/A</v>
      </c>
      <c r="EO66" s="179" t="e">
        <f t="shared" si="352"/>
        <v>#N/A</v>
      </c>
      <c r="EP66" s="179" t="e">
        <f t="shared" si="353"/>
        <v>#N/A</v>
      </c>
      <c r="EQ66" s="179" t="e">
        <f t="shared" si="354"/>
        <v>#N/A</v>
      </c>
      <c r="ER66" s="179" t="e">
        <f t="shared" si="355"/>
        <v>#N/A</v>
      </c>
      <c r="ES66" s="179" t="e">
        <f t="shared" si="356"/>
        <v>#N/A</v>
      </c>
      <c r="ET66" s="179" t="e">
        <f t="shared" si="357"/>
        <v>#N/A</v>
      </c>
      <c r="EU66" s="179" t="e">
        <f t="shared" si="358"/>
        <v>#N/A</v>
      </c>
      <c r="EV66" s="179" t="e">
        <f t="shared" si="359"/>
        <v>#N/A</v>
      </c>
      <c r="EW66" s="179" t="e">
        <f t="shared" si="360"/>
        <v>#N/A</v>
      </c>
      <c r="EX66" s="179" t="e">
        <f t="shared" si="361"/>
        <v>#N/A</v>
      </c>
      <c r="EY66" s="179" t="e">
        <f t="shared" si="362"/>
        <v>#N/A</v>
      </c>
      <c r="EZ66" s="179" t="e">
        <f t="shared" si="363"/>
        <v>#N/A</v>
      </c>
      <c r="FA66" s="179" t="e">
        <f t="shared" si="364"/>
        <v>#N/A</v>
      </c>
      <c r="FB66" s="179" t="e">
        <f t="shared" si="365"/>
        <v>#N/A</v>
      </c>
      <c r="FC66" s="179" t="e">
        <f t="shared" si="366"/>
        <v>#N/A</v>
      </c>
      <c r="FD66" s="179" t="e">
        <f t="shared" si="367"/>
        <v>#N/A</v>
      </c>
      <c r="FE66" s="179" t="e">
        <f t="shared" si="368"/>
        <v>#N/A</v>
      </c>
      <c r="FF66" s="179" t="e">
        <f t="shared" si="369"/>
        <v>#N/A</v>
      </c>
      <c r="FG66" s="179" t="e">
        <f t="shared" si="370"/>
        <v>#N/A</v>
      </c>
      <c r="FH66" s="179" t="e">
        <f t="shared" si="371"/>
        <v>#N/A</v>
      </c>
      <c r="FI66" s="179" t="e">
        <f t="shared" si="372"/>
        <v>#N/A</v>
      </c>
      <c r="FJ66" s="179" t="e">
        <f t="shared" si="373"/>
        <v>#N/A</v>
      </c>
      <c r="FK66" s="179" t="e">
        <f t="shared" si="374"/>
        <v>#N/A</v>
      </c>
      <c r="FL66" s="179" t="e">
        <f t="shared" si="375"/>
        <v>#N/A</v>
      </c>
      <c r="FM66" s="179" t="e">
        <f t="shared" si="376"/>
        <v>#N/A</v>
      </c>
      <c r="FN66" s="179" t="e">
        <f t="shared" si="377"/>
        <v>#N/A</v>
      </c>
      <c r="FO66" s="179" t="e">
        <f t="shared" si="378"/>
        <v>#N/A</v>
      </c>
      <c r="FP66" s="179" t="e">
        <f t="shared" si="379"/>
        <v>#N/A</v>
      </c>
      <c r="FQ66" s="179" t="e">
        <f t="shared" si="380"/>
        <v>#N/A</v>
      </c>
      <c r="FR66" s="179" t="e">
        <f t="shared" si="381"/>
        <v>#N/A</v>
      </c>
      <c r="FS66" s="179" t="e">
        <f t="shared" si="382"/>
        <v>#N/A</v>
      </c>
      <c r="FT66" s="179" t="e">
        <f t="shared" si="383"/>
        <v>#N/A</v>
      </c>
      <c r="FU66" s="179" t="e">
        <f t="shared" si="384"/>
        <v>#N/A</v>
      </c>
      <c r="FV66" s="179" t="e">
        <f t="shared" si="385"/>
        <v>#N/A</v>
      </c>
      <c r="FW66" s="179" t="e">
        <f t="shared" si="386"/>
        <v>#N/A</v>
      </c>
      <c r="FX66" s="179" t="e">
        <f t="shared" si="387"/>
        <v>#N/A</v>
      </c>
      <c r="FY66" s="179" t="e">
        <f t="shared" si="388"/>
        <v>#N/A</v>
      </c>
      <c r="FZ66" s="179" t="e">
        <f t="shared" si="389"/>
        <v>#N/A</v>
      </c>
      <c r="GA66" s="179" t="e">
        <f t="shared" si="390"/>
        <v>#N/A</v>
      </c>
      <c r="GB66" s="179" t="e">
        <f t="shared" si="391"/>
        <v>#N/A</v>
      </c>
      <c r="GC66" s="179" t="e">
        <f t="shared" si="392"/>
        <v>#N/A</v>
      </c>
      <c r="GD66" s="179" t="e">
        <f t="shared" si="393"/>
        <v>#N/A</v>
      </c>
      <c r="GE66" s="179" t="e">
        <f t="shared" si="394"/>
        <v>#N/A</v>
      </c>
      <c r="GF66" s="179" t="e">
        <f t="shared" si="395"/>
        <v>#N/A</v>
      </c>
      <c r="GG66" s="179" t="e">
        <f t="shared" si="396"/>
        <v>#N/A</v>
      </c>
      <c r="GH66" s="179" t="e">
        <f t="shared" si="397"/>
        <v>#N/A</v>
      </c>
      <c r="GI66" s="179" t="e">
        <f t="shared" si="398"/>
        <v>#N/A</v>
      </c>
      <c r="GJ66" s="179" t="e">
        <f t="shared" si="399"/>
        <v>#N/A</v>
      </c>
      <c r="GK66" s="179" t="e">
        <f t="shared" si="400"/>
        <v>#N/A</v>
      </c>
      <c r="GL66" s="179" t="e">
        <f t="shared" si="401"/>
        <v>#N/A</v>
      </c>
      <c r="GM66" s="179" t="e">
        <f t="shared" si="402"/>
        <v>#N/A</v>
      </c>
      <c r="GN66" s="179" t="e">
        <f t="shared" si="403"/>
        <v>#N/A</v>
      </c>
      <c r="GO66" s="179" t="e">
        <f t="shared" si="404"/>
        <v>#N/A</v>
      </c>
      <c r="GP66" s="179" t="e">
        <f t="shared" si="405"/>
        <v>#N/A</v>
      </c>
      <c r="GQ66" s="179" t="e">
        <f t="shared" si="406"/>
        <v>#N/A</v>
      </c>
      <c r="GR66" s="179" t="e">
        <f t="shared" si="407"/>
        <v>#N/A</v>
      </c>
      <c r="GS66" s="179" t="e">
        <f t="shared" si="408"/>
        <v>#N/A</v>
      </c>
      <c r="GT66" s="179" t="e">
        <f t="shared" si="409"/>
        <v>#N/A</v>
      </c>
      <c r="GU66" s="179" t="e">
        <f t="shared" si="410"/>
        <v>#N/A</v>
      </c>
      <c r="GV66" s="179" t="e">
        <f t="shared" si="411"/>
        <v>#N/A</v>
      </c>
      <c r="GW66" s="179" t="e">
        <f t="shared" si="412"/>
        <v>#N/A</v>
      </c>
      <c r="GX66" s="179" t="e">
        <f t="shared" si="413"/>
        <v>#N/A</v>
      </c>
      <c r="GY66" s="179" t="e">
        <f t="shared" si="414"/>
        <v>#N/A</v>
      </c>
      <c r="GZ66" s="179" t="e">
        <f t="shared" si="415"/>
        <v>#N/A</v>
      </c>
      <c r="HA66" s="179" t="e">
        <f t="shared" si="416"/>
        <v>#N/A</v>
      </c>
      <c r="HB66" s="179" t="e">
        <f t="shared" si="417"/>
        <v>#N/A</v>
      </c>
      <c r="HC66" s="179" t="e">
        <f t="shared" si="418"/>
        <v>#N/A</v>
      </c>
      <c r="HD66" s="179" t="e">
        <f t="shared" si="419"/>
        <v>#N/A</v>
      </c>
      <c r="HE66" s="179" t="e">
        <f t="shared" si="420"/>
        <v>#N/A</v>
      </c>
      <c r="HF66" s="179" t="e">
        <f t="shared" si="421"/>
        <v>#N/A</v>
      </c>
      <c r="HG66" s="179" t="e">
        <f t="shared" si="422"/>
        <v>#N/A</v>
      </c>
      <c r="HH66" s="179" t="e">
        <f t="shared" si="423"/>
        <v>#N/A</v>
      </c>
      <c r="HI66" s="179" t="e">
        <f t="shared" si="424"/>
        <v>#N/A</v>
      </c>
      <c r="HJ66" s="179" t="e">
        <f t="shared" si="425"/>
        <v>#N/A</v>
      </c>
      <c r="HK66" s="179" t="e">
        <f t="shared" si="426"/>
        <v>#N/A</v>
      </c>
      <c r="HL66" s="179" t="e">
        <f t="shared" si="427"/>
        <v>#N/A</v>
      </c>
      <c r="HM66" s="179" t="e">
        <f t="shared" si="428"/>
        <v>#N/A</v>
      </c>
      <c r="HN66" s="179" t="e">
        <f t="shared" si="429"/>
        <v>#N/A</v>
      </c>
      <c r="HO66" s="179" t="e">
        <f t="shared" si="430"/>
        <v>#N/A</v>
      </c>
      <c r="HP66" s="179" t="e">
        <f t="shared" si="431"/>
        <v>#N/A</v>
      </c>
      <c r="HQ66" s="179" t="e">
        <f t="shared" si="432"/>
        <v>#N/A</v>
      </c>
      <c r="HR66" s="179" t="e">
        <f t="shared" si="433"/>
        <v>#N/A</v>
      </c>
      <c r="HS66" s="179" t="e">
        <f t="shared" si="434"/>
        <v>#N/A</v>
      </c>
    </row>
    <row r="67" spans="1:227" hidden="1" x14ac:dyDescent="0.25">
      <c r="A67" s="4">
        <v>64</v>
      </c>
      <c r="B67" s="118"/>
      <c r="C67" s="126"/>
      <c r="D67" s="131" t="str">
        <f t="shared" si="308"/>
        <v/>
      </c>
      <c r="E67" s="103"/>
      <c r="F67" s="131" t="str">
        <f t="shared" si="309"/>
        <v/>
      </c>
      <c r="G67" s="126"/>
      <c r="H67" s="119"/>
      <c r="I67" s="38" t="str">
        <f t="shared" si="0"/>
        <v/>
      </c>
      <c r="J67" s="38" t="str">
        <f t="shared" si="1"/>
        <v/>
      </c>
      <c r="K67" s="81" t="str">
        <f t="shared" si="12"/>
        <v/>
      </c>
      <c r="L67" s="24"/>
      <c r="M67" s="61"/>
      <c r="N67" s="82" t="str">
        <f>IF(AND(D67&gt;0,E67&gt;0,F67&gt;0,NOT(ISBLANK(L67))),(F67-D67)*VLOOKUP(L67,VLookups!$A$2:$B$8,2,FALSE),"")</f>
        <v/>
      </c>
      <c r="O67" s="83" t="str">
        <f t="shared" si="2"/>
        <v/>
      </c>
      <c r="P67" s="103"/>
      <c r="Q67" s="34" t="str">
        <f>IF(AND(P67&gt;0,E67&gt;0,N67&gt;0,NOT(ISBLANK(L67))),ABS(VLOOKUP($P$1,VLookups!$A$38:$B$39,2,FALSE)-_xlfn.NORM.DIST(P67,K67,N67,TRUE)),"")</f>
        <v/>
      </c>
      <c r="R67" s="102" t="str">
        <f>IF(AND($D67&gt;0,$E67&gt;0,$F67&gt;0,NOT(ISBLANK($L67))),_xlfn.NORM.INV(ABS(VLOOKUP($P$1,VLookups!$A$38:$B$39,2,FALSE)-R$3),$K67,$N67),"")</f>
        <v/>
      </c>
      <c r="S67" s="101" t="str">
        <f>IF(AND($D67&gt;0,$E67&gt;0,$F67&gt;0,NOT(ISBLANK($L67))),_xlfn.NORM.INV(ABS(VLOOKUP($P$1,VLookups!$A$38:$B$39,2,FALSE)-S$3),$K67,$N67),"")</f>
        <v/>
      </c>
      <c r="T67" s="102" t="str">
        <f>IF(AND($D67&gt;0,$E67&gt;0,$F67&gt;0,NOT(ISBLANK($L67))),_xlfn.NORM.INV(ABS(VLOOKUP($P$1,VLookups!$A$38:$B$39,2,FALSE)-T$3),$K67,$N67),"")</f>
        <v/>
      </c>
      <c r="U67" s="101" t="str">
        <f>IF(AND($D67&gt;0,$E67&gt;0,$F67&gt;0,NOT(ISBLANK($L67))),_xlfn.NORM.INV(ABS(VLOOKUP($P$1,VLookups!$A$38:$B$39,2,FALSE)-U$3),$K67,$N67),"")</f>
        <v/>
      </c>
      <c r="V67" s="102" t="str">
        <f>IF(AND($D67&gt;0,$E67&gt;0,$F67&gt;0,NOT(ISBLANK($L67))),_xlfn.NORM.INV(ABS(VLOOKUP($P$1,VLookups!$A$38:$B$39,2,FALSE)-V$3),$K67,$N67),"")</f>
        <v/>
      </c>
      <c r="W67" s="101" t="str">
        <f>IF(AND($D67&gt;0,$E67&gt;0,$F67&gt;0,NOT(ISBLANK($L67))),_xlfn.NORM.INV(ABS(VLOOKUP($P$1,VLookups!$A$38:$B$39,2,FALSE)-W$3),$K67,$N67),"")</f>
        <v/>
      </c>
      <c r="X67" s="5"/>
      <c r="Y67" s="178" t="str">
        <f t="shared" si="13"/>
        <v/>
      </c>
      <c r="Z67" s="52" t="str">
        <f t="shared" ref="Z67:AS67" si="504">IF(ISNONTEXT($Y67),AA67-$Y67,"")</f>
        <v/>
      </c>
      <c r="AA67" s="52" t="str">
        <f t="shared" si="504"/>
        <v/>
      </c>
      <c r="AB67" s="52" t="str">
        <f t="shared" si="504"/>
        <v/>
      </c>
      <c r="AC67" s="52" t="str">
        <f t="shared" si="504"/>
        <v/>
      </c>
      <c r="AD67" s="52" t="str">
        <f t="shared" si="504"/>
        <v/>
      </c>
      <c r="AE67" s="52" t="str">
        <f t="shared" si="504"/>
        <v/>
      </c>
      <c r="AF67" s="52" t="str">
        <f t="shared" si="504"/>
        <v/>
      </c>
      <c r="AG67" s="52" t="str">
        <f t="shared" si="504"/>
        <v/>
      </c>
      <c r="AH67" s="52" t="str">
        <f t="shared" si="504"/>
        <v/>
      </c>
      <c r="AI67" s="52" t="str">
        <f t="shared" si="504"/>
        <v/>
      </c>
      <c r="AJ67" s="52" t="str">
        <f t="shared" si="504"/>
        <v/>
      </c>
      <c r="AK67" s="52" t="str">
        <f t="shared" si="504"/>
        <v/>
      </c>
      <c r="AL67" s="52" t="str">
        <f t="shared" si="504"/>
        <v/>
      </c>
      <c r="AM67" s="52" t="str">
        <f t="shared" si="504"/>
        <v/>
      </c>
      <c r="AN67" s="52" t="str">
        <f t="shared" si="504"/>
        <v/>
      </c>
      <c r="AO67" s="52" t="str">
        <f t="shared" si="504"/>
        <v/>
      </c>
      <c r="AP67" s="52" t="str">
        <f t="shared" si="504"/>
        <v/>
      </c>
      <c r="AQ67" s="52" t="str">
        <f t="shared" si="504"/>
        <v/>
      </c>
      <c r="AR67" s="52" t="str">
        <f t="shared" si="504"/>
        <v/>
      </c>
      <c r="AS67" s="52" t="str">
        <f t="shared" si="504"/>
        <v/>
      </c>
      <c r="AT67" s="52" t="str">
        <f t="shared" si="15"/>
        <v/>
      </c>
      <c r="AU67" s="52" t="str">
        <f t="shared" ref="AU67:DF67" si="505">IF(ISNONTEXT($Y67),AT67+$Y67,"")</f>
        <v/>
      </c>
      <c r="AV67" s="52" t="str">
        <f t="shared" si="505"/>
        <v/>
      </c>
      <c r="AW67" s="52" t="str">
        <f t="shared" si="505"/>
        <v/>
      </c>
      <c r="AX67" s="52" t="str">
        <f t="shared" si="505"/>
        <v/>
      </c>
      <c r="AY67" s="52" t="str">
        <f t="shared" si="505"/>
        <v/>
      </c>
      <c r="AZ67" s="52" t="str">
        <f t="shared" si="505"/>
        <v/>
      </c>
      <c r="BA67" s="52" t="str">
        <f t="shared" si="505"/>
        <v/>
      </c>
      <c r="BB67" s="52" t="str">
        <f t="shared" si="505"/>
        <v/>
      </c>
      <c r="BC67" s="52" t="str">
        <f t="shared" si="505"/>
        <v/>
      </c>
      <c r="BD67" s="52" t="str">
        <f t="shared" si="505"/>
        <v/>
      </c>
      <c r="BE67" s="52" t="str">
        <f t="shared" si="505"/>
        <v/>
      </c>
      <c r="BF67" s="52" t="str">
        <f t="shared" si="505"/>
        <v/>
      </c>
      <c r="BG67" s="52" t="str">
        <f t="shared" si="505"/>
        <v/>
      </c>
      <c r="BH67" s="52" t="str">
        <f t="shared" si="505"/>
        <v/>
      </c>
      <c r="BI67" s="52" t="str">
        <f t="shared" si="505"/>
        <v/>
      </c>
      <c r="BJ67" s="52" t="str">
        <f t="shared" si="505"/>
        <v/>
      </c>
      <c r="BK67" s="52" t="str">
        <f t="shared" si="505"/>
        <v/>
      </c>
      <c r="BL67" s="52" t="str">
        <f t="shared" si="505"/>
        <v/>
      </c>
      <c r="BM67" s="52" t="str">
        <f t="shared" si="505"/>
        <v/>
      </c>
      <c r="BN67" s="52" t="str">
        <f t="shared" si="505"/>
        <v/>
      </c>
      <c r="BO67" s="52" t="str">
        <f t="shared" si="505"/>
        <v/>
      </c>
      <c r="BP67" s="52" t="str">
        <f t="shared" si="505"/>
        <v/>
      </c>
      <c r="BQ67" s="52" t="str">
        <f t="shared" si="505"/>
        <v/>
      </c>
      <c r="BR67" s="52" t="str">
        <f t="shared" si="505"/>
        <v/>
      </c>
      <c r="BS67" s="52" t="str">
        <f t="shared" si="505"/>
        <v/>
      </c>
      <c r="BT67" s="52" t="str">
        <f t="shared" si="505"/>
        <v/>
      </c>
      <c r="BU67" s="52" t="str">
        <f t="shared" si="505"/>
        <v/>
      </c>
      <c r="BV67" s="52" t="str">
        <f t="shared" si="505"/>
        <v/>
      </c>
      <c r="BW67" s="52" t="str">
        <f t="shared" si="505"/>
        <v/>
      </c>
      <c r="BX67" s="52" t="str">
        <f t="shared" si="505"/>
        <v/>
      </c>
      <c r="BY67" s="52" t="str">
        <f t="shared" si="505"/>
        <v/>
      </c>
      <c r="BZ67" s="52" t="str">
        <f t="shared" si="505"/>
        <v/>
      </c>
      <c r="CA67" s="52" t="str">
        <f t="shared" si="505"/>
        <v/>
      </c>
      <c r="CB67" s="52" t="str">
        <f t="shared" si="505"/>
        <v/>
      </c>
      <c r="CC67" s="52" t="str">
        <f t="shared" si="505"/>
        <v/>
      </c>
      <c r="CD67" s="52" t="str">
        <f t="shared" si="505"/>
        <v/>
      </c>
      <c r="CE67" s="52" t="str">
        <f t="shared" si="505"/>
        <v/>
      </c>
      <c r="CF67" s="52" t="str">
        <f t="shared" si="505"/>
        <v/>
      </c>
      <c r="CG67" s="52" t="str">
        <f t="shared" si="505"/>
        <v/>
      </c>
      <c r="CH67" s="52" t="str">
        <f t="shared" si="505"/>
        <v/>
      </c>
      <c r="CI67" s="52" t="str">
        <f t="shared" si="505"/>
        <v/>
      </c>
      <c r="CJ67" s="52" t="str">
        <f t="shared" si="505"/>
        <v/>
      </c>
      <c r="CK67" s="52" t="str">
        <f t="shared" si="505"/>
        <v/>
      </c>
      <c r="CL67" s="52" t="str">
        <f t="shared" si="505"/>
        <v/>
      </c>
      <c r="CM67" s="52" t="str">
        <f t="shared" si="505"/>
        <v/>
      </c>
      <c r="CN67" s="52" t="str">
        <f t="shared" si="505"/>
        <v/>
      </c>
      <c r="CO67" s="52" t="str">
        <f t="shared" si="505"/>
        <v/>
      </c>
      <c r="CP67" s="52" t="str">
        <f t="shared" si="505"/>
        <v/>
      </c>
      <c r="CQ67" s="52" t="str">
        <f t="shared" si="505"/>
        <v/>
      </c>
      <c r="CR67" s="52" t="str">
        <f t="shared" si="505"/>
        <v/>
      </c>
      <c r="CS67" s="52" t="str">
        <f t="shared" si="505"/>
        <v/>
      </c>
      <c r="CT67" s="52" t="str">
        <f t="shared" si="505"/>
        <v/>
      </c>
      <c r="CU67" s="52" t="str">
        <f t="shared" si="505"/>
        <v/>
      </c>
      <c r="CV67" s="52" t="str">
        <f t="shared" si="505"/>
        <v/>
      </c>
      <c r="CW67" s="52" t="str">
        <f t="shared" si="505"/>
        <v/>
      </c>
      <c r="CX67" s="52" t="str">
        <f t="shared" si="505"/>
        <v/>
      </c>
      <c r="CY67" s="52" t="str">
        <f t="shared" si="505"/>
        <v/>
      </c>
      <c r="CZ67" s="52" t="str">
        <f t="shared" si="505"/>
        <v/>
      </c>
      <c r="DA67" s="52" t="str">
        <f t="shared" si="505"/>
        <v/>
      </c>
      <c r="DB67" s="52" t="str">
        <f t="shared" si="505"/>
        <v/>
      </c>
      <c r="DC67" s="52" t="str">
        <f t="shared" si="505"/>
        <v/>
      </c>
      <c r="DD67" s="52" t="str">
        <f t="shared" si="505"/>
        <v/>
      </c>
      <c r="DE67" s="52" t="str">
        <f t="shared" si="505"/>
        <v/>
      </c>
      <c r="DF67" s="52" t="str">
        <f t="shared" si="505"/>
        <v/>
      </c>
      <c r="DG67" s="52" t="str">
        <f t="shared" ref="DG67:DV67" si="506">IF(ISNONTEXT($Y67),DF67+$Y67,"")</f>
        <v/>
      </c>
      <c r="DH67" s="52" t="str">
        <f t="shared" si="506"/>
        <v/>
      </c>
      <c r="DI67" s="52" t="str">
        <f t="shared" si="506"/>
        <v/>
      </c>
      <c r="DJ67" s="52" t="str">
        <f t="shared" si="506"/>
        <v/>
      </c>
      <c r="DK67" s="52" t="str">
        <f t="shared" si="506"/>
        <v/>
      </c>
      <c r="DL67" s="52" t="str">
        <f t="shared" si="506"/>
        <v/>
      </c>
      <c r="DM67" s="52" t="str">
        <f t="shared" si="506"/>
        <v/>
      </c>
      <c r="DN67" s="52" t="str">
        <f t="shared" si="506"/>
        <v/>
      </c>
      <c r="DO67" s="52" t="str">
        <f t="shared" si="506"/>
        <v/>
      </c>
      <c r="DP67" s="52" t="str">
        <f t="shared" si="506"/>
        <v/>
      </c>
      <c r="DQ67" s="52" t="str">
        <f t="shared" si="506"/>
        <v/>
      </c>
      <c r="DR67" s="52" t="str">
        <f t="shared" si="506"/>
        <v/>
      </c>
      <c r="DS67" s="52" t="str">
        <f t="shared" si="506"/>
        <v/>
      </c>
      <c r="DT67" s="52" t="str">
        <f t="shared" si="506"/>
        <v/>
      </c>
      <c r="DU67" s="52" t="str">
        <f t="shared" si="506"/>
        <v/>
      </c>
      <c r="DV67" s="52" t="str">
        <f t="shared" si="506"/>
        <v/>
      </c>
      <c r="DW67" s="179" t="e">
        <f t="shared" si="334"/>
        <v>#N/A</v>
      </c>
      <c r="DX67" s="179" t="e">
        <f t="shared" si="335"/>
        <v>#N/A</v>
      </c>
      <c r="DY67" s="179" t="e">
        <f t="shared" si="336"/>
        <v>#N/A</v>
      </c>
      <c r="DZ67" s="179" t="e">
        <f t="shared" si="337"/>
        <v>#N/A</v>
      </c>
      <c r="EA67" s="179" t="e">
        <f t="shared" si="338"/>
        <v>#N/A</v>
      </c>
      <c r="EB67" s="179" t="e">
        <f t="shared" si="339"/>
        <v>#N/A</v>
      </c>
      <c r="EC67" s="179" t="e">
        <f t="shared" si="340"/>
        <v>#N/A</v>
      </c>
      <c r="ED67" s="179" t="e">
        <f t="shared" si="341"/>
        <v>#N/A</v>
      </c>
      <c r="EE67" s="179" t="e">
        <f t="shared" si="342"/>
        <v>#N/A</v>
      </c>
      <c r="EF67" s="179" t="e">
        <f t="shared" si="343"/>
        <v>#N/A</v>
      </c>
      <c r="EG67" s="179" t="e">
        <f t="shared" si="344"/>
        <v>#N/A</v>
      </c>
      <c r="EH67" s="179" t="e">
        <f t="shared" si="345"/>
        <v>#N/A</v>
      </c>
      <c r="EI67" s="179" t="e">
        <f t="shared" si="346"/>
        <v>#N/A</v>
      </c>
      <c r="EJ67" s="179" t="e">
        <f t="shared" si="347"/>
        <v>#N/A</v>
      </c>
      <c r="EK67" s="179" t="e">
        <f t="shared" si="348"/>
        <v>#N/A</v>
      </c>
      <c r="EL67" s="179" t="e">
        <f t="shared" si="349"/>
        <v>#N/A</v>
      </c>
      <c r="EM67" s="179" t="e">
        <f t="shared" si="350"/>
        <v>#N/A</v>
      </c>
      <c r="EN67" s="179" t="e">
        <f t="shared" si="351"/>
        <v>#N/A</v>
      </c>
      <c r="EO67" s="179" t="e">
        <f t="shared" si="352"/>
        <v>#N/A</v>
      </c>
      <c r="EP67" s="179" t="e">
        <f t="shared" si="353"/>
        <v>#N/A</v>
      </c>
      <c r="EQ67" s="179" t="e">
        <f t="shared" si="354"/>
        <v>#N/A</v>
      </c>
      <c r="ER67" s="179" t="e">
        <f t="shared" si="355"/>
        <v>#N/A</v>
      </c>
      <c r="ES67" s="179" t="e">
        <f t="shared" si="356"/>
        <v>#N/A</v>
      </c>
      <c r="ET67" s="179" t="e">
        <f t="shared" si="357"/>
        <v>#N/A</v>
      </c>
      <c r="EU67" s="179" t="e">
        <f t="shared" si="358"/>
        <v>#N/A</v>
      </c>
      <c r="EV67" s="179" t="e">
        <f t="shared" si="359"/>
        <v>#N/A</v>
      </c>
      <c r="EW67" s="179" t="e">
        <f t="shared" si="360"/>
        <v>#N/A</v>
      </c>
      <c r="EX67" s="179" t="e">
        <f t="shared" si="361"/>
        <v>#N/A</v>
      </c>
      <c r="EY67" s="179" t="e">
        <f t="shared" si="362"/>
        <v>#N/A</v>
      </c>
      <c r="EZ67" s="179" t="e">
        <f t="shared" si="363"/>
        <v>#N/A</v>
      </c>
      <c r="FA67" s="179" t="e">
        <f t="shared" si="364"/>
        <v>#N/A</v>
      </c>
      <c r="FB67" s="179" t="e">
        <f t="shared" si="365"/>
        <v>#N/A</v>
      </c>
      <c r="FC67" s="179" t="e">
        <f t="shared" si="366"/>
        <v>#N/A</v>
      </c>
      <c r="FD67" s="179" t="e">
        <f t="shared" si="367"/>
        <v>#N/A</v>
      </c>
      <c r="FE67" s="179" t="e">
        <f t="shared" si="368"/>
        <v>#N/A</v>
      </c>
      <c r="FF67" s="179" t="e">
        <f t="shared" si="369"/>
        <v>#N/A</v>
      </c>
      <c r="FG67" s="179" t="e">
        <f t="shared" si="370"/>
        <v>#N/A</v>
      </c>
      <c r="FH67" s="179" t="e">
        <f t="shared" si="371"/>
        <v>#N/A</v>
      </c>
      <c r="FI67" s="179" t="e">
        <f t="shared" si="372"/>
        <v>#N/A</v>
      </c>
      <c r="FJ67" s="179" t="e">
        <f t="shared" si="373"/>
        <v>#N/A</v>
      </c>
      <c r="FK67" s="179" t="e">
        <f t="shared" si="374"/>
        <v>#N/A</v>
      </c>
      <c r="FL67" s="179" t="e">
        <f t="shared" si="375"/>
        <v>#N/A</v>
      </c>
      <c r="FM67" s="179" t="e">
        <f t="shared" si="376"/>
        <v>#N/A</v>
      </c>
      <c r="FN67" s="179" t="e">
        <f t="shared" si="377"/>
        <v>#N/A</v>
      </c>
      <c r="FO67" s="179" t="e">
        <f t="shared" si="378"/>
        <v>#N/A</v>
      </c>
      <c r="FP67" s="179" t="e">
        <f t="shared" si="379"/>
        <v>#N/A</v>
      </c>
      <c r="FQ67" s="179" t="e">
        <f t="shared" si="380"/>
        <v>#N/A</v>
      </c>
      <c r="FR67" s="179" t="e">
        <f t="shared" si="381"/>
        <v>#N/A</v>
      </c>
      <c r="FS67" s="179" t="e">
        <f t="shared" si="382"/>
        <v>#N/A</v>
      </c>
      <c r="FT67" s="179" t="e">
        <f t="shared" si="383"/>
        <v>#N/A</v>
      </c>
      <c r="FU67" s="179" t="e">
        <f t="shared" si="384"/>
        <v>#N/A</v>
      </c>
      <c r="FV67" s="179" t="e">
        <f t="shared" si="385"/>
        <v>#N/A</v>
      </c>
      <c r="FW67" s="179" t="e">
        <f t="shared" si="386"/>
        <v>#N/A</v>
      </c>
      <c r="FX67" s="179" t="e">
        <f t="shared" si="387"/>
        <v>#N/A</v>
      </c>
      <c r="FY67" s="179" t="e">
        <f t="shared" si="388"/>
        <v>#N/A</v>
      </c>
      <c r="FZ67" s="179" t="e">
        <f t="shared" si="389"/>
        <v>#N/A</v>
      </c>
      <c r="GA67" s="179" t="e">
        <f t="shared" si="390"/>
        <v>#N/A</v>
      </c>
      <c r="GB67" s="179" t="e">
        <f t="shared" si="391"/>
        <v>#N/A</v>
      </c>
      <c r="GC67" s="179" t="e">
        <f t="shared" si="392"/>
        <v>#N/A</v>
      </c>
      <c r="GD67" s="179" t="e">
        <f t="shared" si="393"/>
        <v>#N/A</v>
      </c>
      <c r="GE67" s="179" t="e">
        <f t="shared" si="394"/>
        <v>#N/A</v>
      </c>
      <c r="GF67" s="179" t="e">
        <f t="shared" si="395"/>
        <v>#N/A</v>
      </c>
      <c r="GG67" s="179" t="e">
        <f t="shared" si="396"/>
        <v>#N/A</v>
      </c>
      <c r="GH67" s="179" t="e">
        <f t="shared" si="397"/>
        <v>#N/A</v>
      </c>
      <c r="GI67" s="179" t="e">
        <f t="shared" si="398"/>
        <v>#N/A</v>
      </c>
      <c r="GJ67" s="179" t="e">
        <f t="shared" si="399"/>
        <v>#N/A</v>
      </c>
      <c r="GK67" s="179" t="e">
        <f t="shared" si="400"/>
        <v>#N/A</v>
      </c>
      <c r="GL67" s="179" t="e">
        <f t="shared" si="401"/>
        <v>#N/A</v>
      </c>
      <c r="GM67" s="179" t="e">
        <f t="shared" si="402"/>
        <v>#N/A</v>
      </c>
      <c r="GN67" s="179" t="e">
        <f t="shared" si="403"/>
        <v>#N/A</v>
      </c>
      <c r="GO67" s="179" t="e">
        <f t="shared" si="404"/>
        <v>#N/A</v>
      </c>
      <c r="GP67" s="179" t="e">
        <f t="shared" si="405"/>
        <v>#N/A</v>
      </c>
      <c r="GQ67" s="179" t="e">
        <f t="shared" si="406"/>
        <v>#N/A</v>
      </c>
      <c r="GR67" s="179" t="e">
        <f t="shared" si="407"/>
        <v>#N/A</v>
      </c>
      <c r="GS67" s="179" t="e">
        <f t="shared" si="408"/>
        <v>#N/A</v>
      </c>
      <c r="GT67" s="179" t="e">
        <f t="shared" si="409"/>
        <v>#N/A</v>
      </c>
      <c r="GU67" s="179" t="e">
        <f t="shared" si="410"/>
        <v>#N/A</v>
      </c>
      <c r="GV67" s="179" t="e">
        <f t="shared" si="411"/>
        <v>#N/A</v>
      </c>
      <c r="GW67" s="179" t="e">
        <f t="shared" si="412"/>
        <v>#N/A</v>
      </c>
      <c r="GX67" s="179" t="e">
        <f t="shared" si="413"/>
        <v>#N/A</v>
      </c>
      <c r="GY67" s="179" t="e">
        <f t="shared" si="414"/>
        <v>#N/A</v>
      </c>
      <c r="GZ67" s="179" t="e">
        <f t="shared" si="415"/>
        <v>#N/A</v>
      </c>
      <c r="HA67" s="179" t="e">
        <f t="shared" si="416"/>
        <v>#N/A</v>
      </c>
      <c r="HB67" s="179" t="e">
        <f t="shared" si="417"/>
        <v>#N/A</v>
      </c>
      <c r="HC67" s="179" t="e">
        <f t="shared" si="418"/>
        <v>#N/A</v>
      </c>
      <c r="HD67" s="179" t="e">
        <f t="shared" si="419"/>
        <v>#N/A</v>
      </c>
      <c r="HE67" s="179" t="e">
        <f t="shared" si="420"/>
        <v>#N/A</v>
      </c>
      <c r="HF67" s="179" t="e">
        <f t="shared" si="421"/>
        <v>#N/A</v>
      </c>
      <c r="HG67" s="179" t="e">
        <f t="shared" si="422"/>
        <v>#N/A</v>
      </c>
      <c r="HH67" s="179" t="e">
        <f t="shared" si="423"/>
        <v>#N/A</v>
      </c>
      <c r="HI67" s="179" t="e">
        <f t="shared" si="424"/>
        <v>#N/A</v>
      </c>
      <c r="HJ67" s="179" t="e">
        <f t="shared" si="425"/>
        <v>#N/A</v>
      </c>
      <c r="HK67" s="179" t="e">
        <f t="shared" si="426"/>
        <v>#N/A</v>
      </c>
      <c r="HL67" s="179" t="e">
        <f t="shared" si="427"/>
        <v>#N/A</v>
      </c>
      <c r="HM67" s="179" t="e">
        <f t="shared" si="428"/>
        <v>#N/A</v>
      </c>
      <c r="HN67" s="179" t="e">
        <f t="shared" si="429"/>
        <v>#N/A</v>
      </c>
      <c r="HO67" s="179" t="e">
        <f t="shared" si="430"/>
        <v>#N/A</v>
      </c>
      <c r="HP67" s="179" t="e">
        <f t="shared" si="431"/>
        <v>#N/A</v>
      </c>
      <c r="HQ67" s="179" t="e">
        <f t="shared" si="432"/>
        <v>#N/A</v>
      </c>
      <c r="HR67" s="179" t="e">
        <f t="shared" si="433"/>
        <v>#N/A</v>
      </c>
      <c r="HS67" s="179" t="e">
        <f t="shared" si="434"/>
        <v>#N/A</v>
      </c>
    </row>
    <row r="68" spans="1:227" hidden="1" x14ac:dyDescent="0.25">
      <c r="A68" s="4">
        <v>65</v>
      </c>
      <c r="B68" s="118"/>
      <c r="C68" s="126"/>
      <c r="D68" s="131" t="str">
        <f t="shared" ref="D68:D99" si="507">IF(ISBLANK(E68),"",IF(NOT(ISBLANK(C68)),C68,IF(NOT(ISBLANK(B68)),E68*(1+B68),E68*(1+$D$2))))</f>
        <v/>
      </c>
      <c r="E68" s="103"/>
      <c r="F68" s="131" t="str">
        <f t="shared" ref="F68:F99" si="508">IF(ISBLANK(E68),"",IF(NOT(ISBLANK(G68)),G68,IF(NOT(ISBLANK(H68)),E68*(1+H68),E68*(1+$F$2))))</f>
        <v/>
      </c>
      <c r="G68" s="126"/>
      <c r="H68" s="119"/>
      <c r="I68" s="38" t="str">
        <f t="shared" ref="I68:I103" si="509">IF(OR(ISBLANK(E68),ISBLANK(F68),ISBLANK(D68)),"",IF(AND(D68&gt;0,E68&gt;0,F68&gt;0),IF(E68&gt;D68,IF(F68&gt;E68,1,-1),-1)))</f>
        <v/>
      </c>
      <c r="J68" s="38" t="str">
        <f t="shared" ref="J68:J103" si="510">IF(OR(ISBLANK(D68),ISBLANK(E68),ISBLANK(F68)),"",IFERROR(MIN(E68-D68,F68-E68)/MAX(E68-D68,F68-E68),""))</f>
        <v/>
      </c>
      <c r="K68" s="81" t="str">
        <f t="shared" si="12"/>
        <v/>
      </c>
      <c r="L68" s="24"/>
      <c r="M68" s="61"/>
      <c r="N68" s="82" t="str">
        <f>IF(AND(D68&gt;0,E68&gt;0,F68&gt;0,NOT(ISBLANK(L68))),(F68-D68)*VLOOKUP(L68,VLookups!$A$2:$B$8,2,FALSE),"")</f>
        <v/>
      </c>
      <c r="O68" s="83" t="str">
        <f t="shared" ref="O68:O103" si="511">IF(N68="","",N68^2)</f>
        <v/>
      </c>
      <c r="P68" s="103"/>
      <c r="Q68" s="34" t="str">
        <f>IF(AND(P68&gt;0,E68&gt;0,N68&gt;0,NOT(ISBLANK(L68))),ABS(VLOOKUP($P$1,VLookups!$A$38:$B$39,2,FALSE)-_xlfn.NORM.DIST(P68,K68,N68,TRUE)),"")</f>
        <v/>
      </c>
      <c r="R68" s="102" t="str">
        <f>IF(AND($D68&gt;0,$E68&gt;0,$F68&gt;0,NOT(ISBLANK($L68))),_xlfn.NORM.INV(ABS(VLOOKUP($P$1,VLookups!$A$38:$B$39,2,FALSE)-R$3),$K68,$N68),"")</f>
        <v/>
      </c>
      <c r="S68" s="101" t="str">
        <f>IF(AND($D68&gt;0,$E68&gt;0,$F68&gt;0,NOT(ISBLANK($L68))),_xlfn.NORM.INV(ABS(VLOOKUP($P$1,VLookups!$A$38:$B$39,2,FALSE)-S$3),$K68,$N68),"")</f>
        <v/>
      </c>
      <c r="T68" s="102" t="str">
        <f>IF(AND($D68&gt;0,$E68&gt;0,$F68&gt;0,NOT(ISBLANK($L68))),_xlfn.NORM.INV(ABS(VLOOKUP($P$1,VLookups!$A$38:$B$39,2,FALSE)-T$3),$K68,$N68),"")</f>
        <v/>
      </c>
      <c r="U68" s="101" t="str">
        <f>IF(AND($D68&gt;0,$E68&gt;0,$F68&gt;0,NOT(ISBLANK($L68))),_xlfn.NORM.INV(ABS(VLOOKUP($P$1,VLookups!$A$38:$B$39,2,FALSE)-U$3),$K68,$N68),"")</f>
        <v/>
      </c>
      <c r="V68" s="102" t="str">
        <f>IF(AND($D68&gt;0,$E68&gt;0,$F68&gt;0,NOT(ISBLANK($L68))),_xlfn.NORM.INV(ABS(VLOOKUP($P$1,VLookups!$A$38:$B$39,2,FALSE)-V$3),$K68,$N68),"")</f>
        <v/>
      </c>
      <c r="W68" s="101" t="str">
        <f>IF(AND($D68&gt;0,$E68&gt;0,$F68&gt;0,NOT(ISBLANK($L68))),_xlfn.NORM.INV(ABS(VLOOKUP($P$1,VLookups!$A$38:$B$39,2,FALSE)-W$3),$K68,$N68),"")</f>
        <v/>
      </c>
      <c r="X68" s="5"/>
      <c r="Y68" s="178" t="str">
        <f t="shared" si="13"/>
        <v/>
      </c>
      <c r="Z68" s="52" t="str">
        <f t="shared" ref="Z68:AS68" si="512">IF(ISNONTEXT($Y68),AA68-$Y68,"")</f>
        <v/>
      </c>
      <c r="AA68" s="52" t="str">
        <f t="shared" si="512"/>
        <v/>
      </c>
      <c r="AB68" s="52" t="str">
        <f t="shared" si="512"/>
        <v/>
      </c>
      <c r="AC68" s="52" t="str">
        <f t="shared" si="512"/>
        <v/>
      </c>
      <c r="AD68" s="52" t="str">
        <f t="shared" si="512"/>
        <v/>
      </c>
      <c r="AE68" s="52" t="str">
        <f t="shared" si="512"/>
        <v/>
      </c>
      <c r="AF68" s="52" t="str">
        <f t="shared" si="512"/>
        <v/>
      </c>
      <c r="AG68" s="52" t="str">
        <f t="shared" si="512"/>
        <v/>
      </c>
      <c r="AH68" s="52" t="str">
        <f t="shared" si="512"/>
        <v/>
      </c>
      <c r="AI68" s="52" t="str">
        <f t="shared" si="512"/>
        <v/>
      </c>
      <c r="AJ68" s="52" t="str">
        <f t="shared" si="512"/>
        <v/>
      </c>
      <c r="AK68" s="52" t="str">
        <f t="shared" si="512"/>
        <v/>
      </c>
      <c r="AL68" s="52" t="str">
        <f t="shared" si="512"/>
        <v/>
      </c>
      <c r="AM68" s="52" t="str">
        <f t="shared" si="512"/>
        <v/>
      </c>
      <c r="AN68" s="52" t="str">
        <f t="shared" si="512"/>
        <v/>
      </c>
      <c r="AO68" s="52" t="str">
        <f t="shared" si="512"/>
        <v/>
      </c>
      <c r="AP68" s="52" t="str">
        <f t="shared" si="512"/>
        <v/>
      </c>
      <c r="AQ68" s="52" t="str">
        <f t="shared" si="512"/>
        <v/>
      </c>
      <c r="AR68" s="52" t="str">
        <f t="shared" si="512"/>
        <v/>
      </c>
      <c r="AS68" s="52" t="str">
        <f t="shared" si="512"/>
        <v/>
      </c>
      <c r="AT68" s="52" t="str">
        <f t="shared" si="15"/>
        <v/>
      </c>
      <c r="AU68" s="52" t="str">
        <f t="shared" ref="AU68:DF68" si="513">IF(ISNONTEXT($Y68),AT68+$Y68,"")</f>
        <v/>
      </c>
      <c r="AV68" s="52" t="str">
        <f t="shared" si="513"/>
        <v/>
      </c>
      <c r="AW68" s="52" t="str">
        <f t="shared" si="513"/>
        <v/>
      </c>
      <c r="AX68" s="52" t="str">
        <f t="shared" si="513"/>
        <v/>
      </c>
      <c r="AY68" s="52" t="str">
        <f t="shared" si="513"/>
        <v/>
      </c>
      <c r="AZ68" s="52" t="str">
        <f t="shared" si="513"/>
        <v/>
      </c>
      <c r="BA68" s="52" t="str">
        <f t="shared" si="513"/>
        <v/>
      </c>
      <c r="BB68" s="52" t="str">
        <f t="shared" si="513"/>
        <v/>
      </c>
      <c r="BC68" s="52" t="str">
        <f t="shared" si="513"/>
        <v/>
      </c>
      <c r="BD68" s="52" t="str">
        <f t="shared" si="513"/>
        <v/>
      </c>
      <c r="BE68" s="52" t="str">
        <f t="shared" si="513"/>
        <v/>
      </c>
      <c r="BF68" s="52" t="str">
        <f t="shared" si="513"/>
        <v/>
      </c>
      <c r="BG68" s="52" t="str">
        <f t="shared" si="513"/>
        <v/>
      </c>
      <c r="BH68" s="52" t="str">
        <f t="shared" si="513"/>
        <v/>
      </c>
      <c r="BI68" s="52" t="str">
        <f t="shared" si="513"/>
        <v/>
      </c>
      <c r="BJ68" s="52" t="str">
        <f t="shared" si="513"/>
        <v/>
      </c>
      <c r="BK68" s="52" t="str">
        <f t="shared" si="513"/>
        <v/>
      </c>
      <c r="BL68" s="52" t="str">
        <f t="shared" si="513"/>
        <v/>
      </c>
      <c r="BM68" s="52" t="str">
        <f t="shared" si="513"/>
        <v/>
      </c>
      <c r="BN68" s="52" t="str">
        <f t="shared" si="513"/>
        <v/>
      </c>
      <c r="BO68" s="52" t="str">
        <f t="shared" si="513"/>
        <v/>
      </c>
      <c r="BP68" s="52" t="str">
        <f t="shared" si="513"/>
        <v/>
      </c>
      <c r="BQ68" s="52" t="str">
        <f t="shared" si="513"/>
        <v/>
      </c>
      <c r="BR68" s="52" t="str">
        <f t="shared" si="513"/>
        <v/>
      </c>
      <c r="BS68" s="52" t="str">
        <f t="shared" si="513"/>
        <v/>
      </c>
      <c r="BT68" s="52" t="str">
        <f t="shared" si="513"/>
        <v/>
      </c>
      <c r="BU68" s="52" t="str">
        <f t="shared" si="513"/>
        <v/>
      </c>
      <c r="BV68" s="52" t="str">
        <f t="shared" si="513"/>
        <v/>
      </c>
      <c r="BW68" s="52" t="str">
        <f t="shared" si="513"/>
        <v/>
      </c>
      <c r="BX68" s="52" t="str">
        <f t="shared" si="513"/>
        <v/>
      </c>
      <c r="BY68" s="52" t="str">
        <f t="shared" si="513"/>
        <v/>
      </c>
      <c r="BZ68" s="52" t="str">
        <f t="shared" si="513"/>
        <v/>
      </c>
      <c r="CA68" s="52" t="str">
        <f t="shared" si="513"/>
        <v/>
      </c>
      <c r="CB68" s="52" t="str">
        <f t="shared" si="513"/>
        <v/>
      </c>
      <c r="CC68" s="52" t="str">
        <f t="shared" si="513"/>
        <v/>
      </c>
      <c r="CD68" s="52" t="str">
        <f t="shared" si="513"/>
        <v/>
      </c>
      <c r="CE68" s="52" t="str">
        <f t="shared" si="513"/>
        <v/>
      </c>
      <c r="CF68" s="52" t="str">
        <f t="shared" si="513"/>
        <v/>
      </c>
      <c r="CG68" s="52" t="str">
        <f t="shared" si="513"/>
        <v/>
      </c>
      <c r="CH68" s="52" t="str">
        <f t="shared" si="513"/>
        <v/>
      </c>
      <c r="CI68" s="52" t="str">
        <f t="shared" si="513"/>
        <v/>
      </c>
      <c r="CJ68" s="52" t="str">
        <f t="shared" si="513"/>
        <v/>
      </c>
      <c r="CK68" s="52" t="str">
        <f t="shared" si="513"/>
        <v/>
      </c>
      <c r="CL68" s="52" t="str">
        <f t="shared" si="513"/>
        <v/>
      </c>
      <c r="CM68" s="52" t="str">
        <f t="shared" si="513"/>
        <v/>
      </c>
      <c r="CN68" s="52" t="str">
        <f t="shared" si="513"/>
        <v/>
      </c>
      <c r="CO68" s="52" t="str">
        <f t="shared" si="513"/>
        <v/>
      </c>
      <c r="CP68" s="52" t="str">
        <f t="shared" si="513"/>
        <v/>
      </c>
      <c r="CQ68" s="52" t="str">
        <f t="shared" si="513"/>
        <v/>
      </c>
      <c r="CR68" s="52" t="str">
        <f t="shared" si="513"/>
        <v/>
      </c>
      <c r="CS68" s="52" t="str">
        <f t="shared" si="513"/>
        <v/>
      </c>
      <c r="CT68" s="52" t="str">
        <f t="shared" si="513"/>
        <v/>
      </c>
      <c r="CU68" s="52" t="str">
        <f t="shared" si="513"/>
        <v/>
      </c>
      <c r="CV68" s="52" t="str">
        <f t="shared" si="513"/>
        <v/>
      </c>
      <c r="CW68" s="52" t="str">
        <f t="shared" si="513"/>
        <v/>
      </c>
      <c r="CX68" s="52" t="str">
        <f t="shared" si="513"/>
        <v/>
      </c>
      <c r="CY68" s="52" t="str">
        <f t="shared" si="513"/>
        <v/>
      </c>
      <c r="CZ68" s="52" t="str">
        <f t="shared" si="513"/>
        <v/>
      </c>
      <c r="DA68" s="52" t="str">
        <f t="shared" si="513"/>
        <v/>
      </c>
      <c r="DB68" s="52" t="str">
        <f t="shared" si="513"/>
        <v/>
      </c>
      <c r="DC68" s="52" t="str">
        <f t="shared" si="513"/>
        <v/>
      </c>
      <c r="DD68" s="52" t="str">
        <f t="shared" si="513"/>
        <v/>
      </c>
      <c r="DE68" s="52" t="str">
        <f t="shared" si="513"/>
        <v/>
      </c>
      <c r="DF68" s="52" t="str">
        <f t="shared" si="513"/>
        <v/>
      </c>
      <c r="DG68" s="52" t="str">
        <f t="shared" ref="DG68:DV68" si="514">IF(ISNONTEXT($Y68),DF68+$Y68,"")</f>
        <v/>
      </c>
      <c r="DH68" s="52" t="str">
        <f t="shared" si="514"/>
        <v/>
      </c>
      <c r="DI68" s="52" t="str">
        <f t="shared" si="514"/>
        <v/>
      </c>
      <c r="DJ68" s="52" t="str">
        <f t="shared" si="514"/>
        <v/>
      </c>
      <c r="DK68" s="52" t="str">
        <f t="shared" si="514"/>
        <v/>
      </c>
      <c r="DL68" s="52" t="str">
        <f t="shared" si="514"/>
        <v/>
      </c>
      <c r="DM68" s="52" t="str">
        <f t="shared" si="514"/>
        <v/>
      </c>
      <c r="DN68" s="52" t="str">
        <f t="shared" si="514"/>
        <v/>
      </c>
      <c r="DO68" s="52" t="str">
        <f t="shared" si="514"/>
        <v/>
      </c>
      <c r="DP68" s="52" t="str">
        <f t="shared" si="514"/>
        <v/>
      </c>
      <c r="DQ68" s="52" t="str">
        <f t="shared" si="514"/>
        <v/>
      </c>
      <c r="DR68" s="52" t="str">
        <f t="shared" si="514"/>
        <v/>
      </c>
      <c r="DS68" s="52" t="str">
        <f t="shared" si="514"/>
        <v/>
      </c>
      <c r="DT68" s="52" t="str">
        <f t="shared" si="514"/>
        <v/>
      </c>
      <c r="DU68" s="52" t="str">
        <f t="shared" si="514"/>
        <v/>
      </c>
      <c r="DV68" s="52" t="str">
        <f t="shared" si="514"/>
        <v/>
      </c>
      <c r="DW68" s="179" t="e">
        <f t="shared" si="334"/>
        <v>#N/A</v>
      </c>
      <c r="DX68" s="179" t="e">
        <f t="shared" si="335"/>
        <v>#N/A</v>
      </c>
      <c r="DY68" s="179" t="e">
        <f t="shared" si="336"/>
        <v>#N/A</v>
      </c>
      <c r="DZ68" s="179" t="e">
        <f t="shared" si="337"/>
        <v>#N/A</v>
      </c>
      <c r="EA68" s="179" t="e">
        <f t="shared" si="338"/>
        <v>#N/A</v>
      </c>
      <c r="EB68" s="179" t="e">
        <f t="shared" si="339"/>
        <v>#N/A</v>
      </c>
      <c r="EC68" s="179" t="e">
        <f t="shared" si="340"/>
        <v>#N/A</v>
      </c>
      <c r="ED68" s="179" t="e">
        <f t="shared" si="341"/>
        <v>#N/A</v>
      </c>
      <c r="EE68" s="179" t="e">
        <f t="shared" si="342"/>
        <v>#N/A</v>
      </c>
      <c r="EF68" s="179" t="e">
        <f t="shared" si="343"/>
        <v>#N/A</v>
      </c>
      <c r="EG68" s="179" t="e">
        <f t="shared" si="344"/>
        <v>#N/A</v>
      </c>
      <c r="EH68" s="179" t="e">
        <f t="shared" si="345"/>
        <v>#N/A</v>
      </c>
      <c r="EI68" s="179" t="e">
        <f t="shared" si="346"/>
        <v>#N/A</v>
      </c>
      <c r="EJ68" s="179" t="e">
        <f t="shared" si="347"/>
        <v>#N/A</v>
      </c>
      <c r="EK68" s="179" t="e">
        <f t="shared" si="348"/>
        <v>#N/A</v>
      </c>
      <c r="EL68" s="179" t="e">
        <f t="shared" si="349"/>
        <v>#N/A</v>
      </c>
      <c r="EM68" s="179" t="e">
        <f t="shared" si="350"/>
        <v>#N/A</v>
      </c>
      <c r="EN68" s="179" t="e">
        <f t="shared" si="351"/>
        <v>#N/A</v>
      </c>
      <c r="EO68" s="179" t="e">
        <f t="shared" si="352"/>
        <v>#N/A</v>
      </c>
      <c r="EP68" s="179" t="e">
        <f t="shared" si="353"/>
        <v>#N/A</v>
      </c>
      <c r="EQ68" s="179" t="e">
        <f t="shared" si="354"/>
        <v>#N/A</v>
      </c>
      <c r="ER68" s="179" t="e">
        <f t="shared" si="355"/>
        <v>#N/A</v>
      </c>
      <c r="ES68" s="179" t="e">
        <f t="shared" si="356"/>
        <v>#N/A</v>
      </c>
      <c r="ET68" s="179" t="e">
        <f t="shared" si="357"/>
        <v>#N/A</v>
      </c>
      <c r="EU68" s="179" t="e">
        <f t="shared" si="358"/>
        <v>#N/A</v>
      </c>
      <c r="EV68" s="179" t="e">
        <f t="shared" si="359"/>
        <v>#N/A</v>
      </c>
      <c r="EW68" s="179" t="e">
        <f t="shared" si="360"/>
        <v>#N/A</v>
      </c>
      <c r="EX68" s="179" t="e">
        <f t="shared" si="361"/>
        <v>#N/A</v>
      </c>
      <c r="EY68" s="179" t="e">
        <f t="shared" si="362"/>
        <v>#N/A</v>
      </c>
      <c r="EZ68" s="179" t="e">
        <f t="shared" si="363"/>
        <v>#N/A</v>
      </c>
      <c r="FA68" s="179" t="e">
        <f t="shared" si="364"/>
        <v>#N/A</v>
      </c>
      <c r="FB68" s="179" t="e">
        <f t="shared" si="365"/>
        <v>#N/A</v>
      </c>
      <c r="FC68" s="179" t="e">
        <f t="shared" si="366"/>
        <v>#N/A</v>
      </c>
      <c r="FD68" s="179" t="e">
        <f t="shared" si="367"/>
        <v>#N/A</v>
      </c>
      <c r="FE68" s="179" t="e">
        <f t="shared" si="368"/>
        <v>#N/A</v>
      </c>
      <c r="FF68" s="179" t="e">
        <f t="shared" si="369"/>
        <v>#N/A</v>
      </c>
      <c r="FG68" s="179" t="e">
        <f t="shared" si="370"/>
        <v>#N/A</v>
      </c>
      <c r="FH68" s="179" t="e">
        <f t="shared" si="371"/>
        <v>#N/A</v>
      </c>
      <c r="FI68" s="179" t="e">
        <f t="shared" si="372"/>
        <v>#N/A</v>
      </c>
      <c r="FJ68" s="179" t="e">
        <f t="shared" si="373"/>
        <v>#N/A</v>
      </c>
      <c r="FK68" s="179" t="e">
        <f t="shared" si="374"/>
        <v>#N/A</v>
      </c>
      <c r="FL68" s="179" t="e">
        <f t="shared" si="375"/>
        <v>#N/A</v>
      </c>
      <c r="FM68" s="179" t="e">
        <f t="shared" si="376"/>
        <v>#N/A</v>
      </c>
      <c r="FN68" s="179" t="e">
        <f t="shared" si="377"/>
        <v>#N/A</v>
      </c>
      <c r="FO68" s="179" t="e">
        <f t="shared" si="378"/>
        <v>#N/A</v>
      </c>
      <c r="FP68" s="179" t="e">
        <f t="shared" si="379"/>
        <v>#N/A</v>
      </c>
      <c r="FQ68" s="179" t="e">
        <f t="shared" si="380"/>
        <v>#N/A</v>
      </c>
      <c r="FR68" s="179" t="e">
        <f t="shared" si="381"/>
        <v>#N/A</v>
      </c>
      <c r="FS68" s="179" t="e">
        <f t="shared" si="382"/>
        <v>#N/A</v>
      </c>
      <c r="FT68" s="179" t="e">
        <f t="shared" si="383"/>
        <v>#N/A</v>
      </c>
      <c r="FU68" s="179" t="e">
        <f t="shared" si="384"/>
        <v>#N/A</v>
      </c>
      <c r="FV68" s="179" t="e">
        <f t="shared" si="385"/>
        <v>#N/A</v>
      </c>
      <c r="FW68" s="179" t="e">
        <f t="shared" si="386"/>
        <v>#N/A</v>
      </c>
      <c r="FX68" s="179" t="e">
        <f t="shared" si="387"/>
        <v>#N/A</v>
      </c>
      <c r="FY68" s="179" t="e">
        <f t="shared" si="388"/>
        <v>#N/A</v>
      </c>
      <c r="FZ68" s="179" t="e">
        <f t="shared" si="389"/>
        <v>#N/A</v>
      </c>
      <c r="GA68" s="179" t="e">
        <f t="shared" si="390"/>
        <v>#N/A</v>
      </c>
      <c r="GB68" s="179" t="e">
        <f t="shared" si="391"/>
        <v>#N/A</v>
      </c>
      <c r="GC68" s="179" t="e">
        <f t="shared" si="392"/>
        <v>#N/A</v>
      </c>
      <c r="GD68" s="179" t="e">
        <f t="shared" si="393"/>
        <v>#N/A</v>
      </c>
      <c r="GE68" s="179" t="e">
        <f t="shared" si="394"/>
        <v>#N/A</v>
      </c>
      <c r="GF68" s="179" t="e">
        <f t="shared" si="395"/>
        <v>#N/A</v>
      </c>
      <c r="GG68" s="179" t="e">
        <f t="shared" si="396"/>
        <v>#N/A</v>
      </c>
      <c r="GH68" s="179" t="e">
        <f t="shared" si="397"/>
        <v>#N/A</v>
      </c>
      <c r="GI68" s="179" t="e">
        <f t="shared" si="398"/>
        <v>#N/A</v>
      </c>
      <c r="GJ68" s="179" t="e">
        <f t="shared" si="399"/>
        <v>#N/A</v>
      </c>
      <c r="GK68" s="179" t="e">
        <f t="shared" si="400"/>
        <v>#N/A</v>
      </c>
      <c r="GL68" s="179" t="e">
        <f t="shared" si="401"/>
        <v>#N/A</v>
      </c>
      <c r="GM68" s="179" t="e">
        <f t="shared" si="402"/>
        <v>#N/A</v>
      </c>
      <c r="GN68" s="179" t="e">
        <f t="shared" si="403"/>
        <v>#N/A</v>
      </c>
      <c r="GO68" s="179" t="e">
        <f t="shared" si="404"/>
        <v>#N/A</v>
      </c>
      <c r="GP68" s="179" t="e">
        <f t="shared" si="405"/>
        <v>#N/A</v>
      </c>
      <c r="GQ68" s="179" t="e">
        <f t="shared" si="406"/>
        <v>#N/A</v>
      </c>
      <c r="GR68" s="179" t="e">
        <f t="shared" si="407"/>
        <v>#N/A</v>
      </c>
      <c r="GS68" s="179" t="e">
        <f t="shared" si="408"/>
        <v>#N/A</v>
      </c>
      <c r="GT68" s="179" t="e">
        <f t="shared" si="409"/>
        <v>#N/A</v>
      </c>
      <c r="GU68" s="179" t="e">
        <f t="shared" si="410"/>
        <v>#N/A</v>
      </c>
      <c r="GV68" s="179" t="e">
        <f t="shared" si="411"/>
        <v>#N/A</v>
      </c>
      <c r="GW68" s="179" t="e">
        <f t="shared" si="412"/>
        <v>#N/A</v>
      </c>
      <c r="GX68" s="179" t="e">
        <f t="shared" si="413"/>
        <v>#N/A</v>
      </c>
      <c r="GY68" s="179" t="e">
        <f t="shared" si="414"/>
        <v>#N/A</v>
      </c>
      <c r="GZ68" s="179" t="e">
        <f t="shared" si="415"/>
        <v>#N/A</v>
      </c>
      <c r="HA68" s="179" t="e">
        <f t="shared" si="416"/>
        <v>#N/A</v>
      </c>
      <c r="HB68" s="179" t="e">
        <f t="shared" si="417"/>
        <v>#N/A</v>
      </c>
      <c r="HC68" s="179" t="e">
        <f t="shared" si="418"/>
        <v>#N/A</v>
      </c>
      <c r="HD68" s="179" t="e">
        <f t="shared" si="419"/>
        <v>#N/A</v>
      </c>
      <c r="HE68" s="179" t="e">
        <f t="shared" si="420"/>
        <v>#N/A</v>
      </c>
      <c r="HF68" s="179" t="e">
        <f t="shared" si="421"/>
        <v>#N/A</v>
      </c>
      <c r="HG68" s="179" t="e">
        <f t="shared" si="422"/>
        <v>#N/A</v>
      </c>
      <c r="HH68" s="179" t="e">
        <f t="shared" si="423"/>
        <v>#N/A</v>
      </c>
      <c r="HI68" s="179" t="e">
        <f t="shared" si="424"/>
        <v>#N/A</v>
      </c>
      <c r="HJ68" s="179" t="e">
        <f t="shared" si="425"/>
        <v>#N/A</v>
      </c>
      <c r="HK68" s="179" t="e">
        <f t="shared" si="426"/>
        <v>#N/A</v>
      </c>
      <c r="HL68" s="179" t="e">
        <f t="shared" si="427"/>
        <v>#N/A</v>
      </c>
      <c r="HM68" s="179" t="e">
        <f t="shared" si="428"/>
        <v>#N/A</v>
      </c>
      <c r="HN68" s="179" t="e">
        <f t="shared" si="429"/>
        <v>#N/A</v>
      </c>
      <c r="HO68" s="179" t="e">
        <f t="shared" si="430"/>
        <v>#N/A</v>
      </c>
      <c r="HP68" s="179" t="e">
        <f t="shared" si="431"/>
        <v>#N/A</v>
      </c>
      <c r="HQ68" s="179" t="e">
        <f t="shared" si="432"/>
        <v>#N/A</v>
      </c>
      <c r="HR68" s="179" t="e">
        <f t="shared" si="433"/>
        <v>#N/A</v>
      </c>
      <c r="HS68" s="179" t="e">
        <f t="shared" si="434"/>
        <v>#N/A</v>
      </c>
    </row>
    <row r="69" spans="1:227" hidden="1" x14ac:dyDescent="0.25">
      <c r="A69" s="4">
        <v>66</v>
      </c>
      <c r="B69" s="118"/>
      <c r="C69" s="126"/>
      <c r="D69" s="131" t="str">
        <f t="shared" si="507"/>
        <v/>
      </c>
      <c r="E69" s="103"/>
      <c r="F69" s="131" t="str">
        <f t="shared" si="508"/>
        <v/>
      </c>
      <c r="G69" s="126"/>
      <c r="H69" s="119"/>
      <c r="I69" s="38" t="str">
        <f t="shared" si="509"/>
        <v/>
      </c>
      <c r="J69" s="38" t="str">
        <f t="shared" si="510"/>
        <v/>
      </c>
      <c r="K69" s="81" t="str">
        <f t="shared" ref="K69:K103" si="515">IF(AND(D69&gt;0,E69&gt;0,F69&gt;0),(D69+(4*E69)+F69)/6,"")</f>
        <v/>
      </c>
      <c r="L69" s="24"/>
      <c r="M69" s="61"/>
      <c r="N69" s="82" t="str">
        <f>IF(AND(D69&gt;0,E69&gt;0,F69&gt;0,NOT(ISBLANK(L69))),(F69-D69)*VLOOKUP(L69,VLookups!$A$2:$B$8,2,FALSE),"")</f>
        <v/>
      </c>
      <c r="O69" s="83" t="str">
        <f t="shared" si="511"/>
        <v/>
      </c>
      <c r="P69" s="103"/>
      <c r="Q69" s="34" t="str">
        <f>IF(AND(P69&gt;0,E69&gt;0,N69&gt;0,NOT(ISBLANK(L69))),ABS(VLOOKUP($P$1,VLookups!$A$38:$B$39,2,FALSE)-_xlfn.NORM.DIST(P69,K69,N69,TRUE)),"")</f>
        <v/>
      </c>
      <c r="R69" s="102" t="str">
        <f>IF(AND($D69&gt;0,$E69&gt;0,$F69&gt;0,NOT(ISBLANK($L69))),_xlfn.NORM.INV(ABS(VLOOKUP($P$1,VLookups!$A$38:$B$39,2,FALSE)-R$3),$K69,$N69),"")</f>
        <v/>
      </c>
      <c r="S69" s="101" t="str">
        <f>IF(AND($D69&gt;0,$E69&gt;0,$F69&gt;0,NOT(ISBLANK($L69))),_xlfn.NORM.INV(ABS(VLOOKUP($P$1,VLookups!$A$38:$B$39,2,FALSE)-S$3),$K69,$N69),"")</f>
        <v/>
      </c>
      <c r="T69" s="102" t="str">
        <f>IF(AND($D69&gt;0,$E69&gt;0,$F69&gt;0,NOT(ISBLANK($L69))),_xlfn.NORM.INV(ABS(VLOOKUP($P$1,VLookups!$A$38:$B$39,2,FALSE)-T$3),$K69,$N69),"")</f>
        <v/>
      </c>
      <c r="U69" s="101" t="str">
        <f>IF(AND($D69&gt;0,$E69&gt;0,$F69&gt;0,NOT(ISBLANK($L69))),_xlfn.NORM.INV(ABS(VLOOKUP($P$1,VLookups!$A$38:$B$39,2,FALSE)-U$3),$K69,$N69),"")</f>
        <v/>
      </c>
      <c r="V69" s="102" t="str">
        <f>IF(AND($D69&gt;0,$E69&gt;0,$F69&gt;0,NOT(ISBLANK($L69))),_xlfn.NORM.INV(ABS(VLOOKUP($P$1,VLookups!$A$38:$B$39,2,FALSE)-V$3),$K69,$N69),"")</f>
        <v/>
      </c>
      <c r="W69" s="101" t="str">
        <f>IF(AND($D69&gt;0,$E69&gt;0,$F69&gt;0,NOT(ISBLANK($L69))),_xlfn.NORM.INV(ABS(VLOOKUP($P$1,VLookups!$A$38:$B$39,2,FALSE)-W$3),$K69,$N69),"")</f>
        <v/>
      </c>
      <c r="X69" s="5"/>
      <c r="Y69" s="178" t="str">
        <f t="shared" ref="Y69:Y103" si="516">IF(AND(D69&gt;0,E69&gt;0,F69&gt;0),ABS(F69-D69)/60,"")</f>
        <v/>
      </c>
      <c r="Z69" s="52" t="str">
        <f t="shared" ref="Z69:AS69" si="517">IF(ISNONTEXT($Y69),AA69-$Y69,"")</f>
        <v/>
      </c>
      <c r="AA69" s="52" t="str">
        <f t="shared" si="517"/>
        <v/>
      </c>
      <c r="AB69" s="52" t="str">
        <f t="shared" si="517"/>
        <v/>
      </c>
      <c r="AC69" s="52" t="str">
        <f t="shared" si="517"/>
        <v/>
      </c>
      <c r="AD69" s="52" t="str">
        <f t="shared" si="517"/>
        <v/>
      </c>
      <c r="AE69" s="52" t="str">
        <f t="shared" si="517"/>
        <v/>
      </c>
      <c r="AF69" s="52" t="str">
        <f t="shared" si="517"/>
        <v/>
      </c>
      <c r="AG69" s="52" t="str">
        <f t="shared" si="517"/>
        <v/>
      </c>
      <c r="AH69" s="52" t="str">
        <f t="shared" si="517"/>
        <v/>
      </c>
      <c r="AI69" s="52" t="str">
        <f t="shared" si="517"/>
        <v/>
      </c>
      <c r="AJ69" s="52" t="str">
        <f t="shared" si="517"/>
        <v/>
      </c>
      <c r="AK69" s="52" t="str">
        <f t="shared" si="517"/>
        <v/>
      </c>
      <c r="AL69" s="52" t="str">
        <f t="shared" si="517"/>
        <v/>
      </c>
      <c r="AM69" s="52" t="str">
        <f t="shared" si="517"/>
        <v/>
      </c>
      <c r="AN69" s="52" t="str">
        <f t="shared" si="517"/>
        <v/>
      </c>
      <c r="AO69" s="52" t="str">
        <f t="shared" si="517"/>
        <v/>
      </c>
      <c r="AP69" s="52" t="str">
        <f t="shared" si="517"/>
        <v/>
      </c>
      <c r="AQ69" s="52" t="str">
        <f t="shared" si="517"/>
        <v/>
      </c>
      <c r="AR69" s="52" t="str">
        <f t="shared" si="517"/>
        <v/>
      </c>
      <c r="AS69" s="52" t="str">
        <f t="shared" si="517"/>
        <v/>
      </c>
      <c r="AT69" s="52" t="str">
        <f t="shared" ref="AT69:AT103" si="518">IF(ISNONTEXT($Y69),$D69,"")</f>
        <v/>
      </c>
      <c r="AU69" s="52" t="str">
        <f t="shared" ref="AU69:DF69" si="519">IF(ISNONTEXT($Y69),AT69+$Y69,"")</f>
        <v/>
      </c>
      <c r="AV69" s="52" t="str">
        <f t="shared" si="519"/>
        <v/>
      </c>
      <c r="AW69" s="52" t="str">
        <f t="shared" si="519"/>
        <v/>
      </c>
      <c r="AX69" s="52" t="str">
        <f t="shared" si="519"/>
        <v/>
      </c>
      <c r="AY69" s="52" t="str">
        <f t="shared" si="519"/>
        <v/>
      </c>
      <c r="AZ69" s="52" t="str">
        <f t="shared" si="519"/>
        <v/>
      </c>
      <c r="BA69" s="52" t="str">
        <f t="shared" si="519"/>
        <v/>
      </c>
      <c r="BB69" s="52" t="str">
        <f t="shared" si="519"/>
        <v/>
      </c>
      <c r="BC69" s="52" t="str">
        <f t="shared" si="519"/>
        <v/>
      </c>
      <c r="BD69" s="52" t="str">
        <f t="shared" si="519"/>
        <v/>
      </c>
      <c r="BE69" s="52" t="str">
        <f t="shared" si="519"/>
        <v/>
      </c>
      <c r="BF69" s="52" t="str">
        <f t="shared" si="519"/>
        <v/>
      </c>
      <c r="BG69" s="52" t="str">
        <f t="shared" si="519"/>
        <v/>
      </c>
      <c r="BH69" s="52" t="str">
        <f t="shared" si="519"/>
        <v/>
      </c>
      <c r="BI69" s="52" t="str">
        <f t="shared" si="519"/>
        <v/>
      </c>
      <c r="BJ69" s="52" t="str">
        <f t="shared" si="519"/>
        <v/>
      </c>
      <c r="BK69" s="52" t="str">
        <f t="shared" si="519"/>
        <v/>
      </c>
      <c r="BL69" s="52" t="str">
        <f t="shared" si="519"/>
        <v/>
      </c>
      <c r="BM69" s="52" t="str">
        <f t="shared" si="519"/>
        <v/>
      </c>
      <c r="BN69" s="52" t="str">
        <f t="shared" si="519"/>
        <v/>
      </c>
      <c r="BO69" s="52" t="str">
        <f t="shared" si="519"/>
        <v/>
      </c>
      <c r="BP69" s="52" t="str">
        <f t="shared" si="519"/>
        <v/>
      </c>
      <c r="BQ69" s="52" t="str">
        <f t="shared" si="519"/>
        <v/>
      </c>
      <c r="BR69" s="52" t="str">
        <f t="shared" si="519"/>
        <v/>
      </c>
      <c r="BS69" s="52" t="str">
        <f t="shared" si="519"/>
        <v/>
      </c>
      <c r="BT69" s="52" t="str">
        <f t="shared" si="519"/>
        <v/>
      </c>
      <c r="BU69" s="52" t="str">
        <f t="shared" si="519"/>
        <v/>
      </c>
      <c r="BV69" s="52" t="str">
        <f t="shared" si="519"/>
        <v/>
      </c>
      <c r="BW69" s="52" t="str">
        <f t="shared" si="519"/>
        <v/>
      </c>
      <c r="BX69" s="52" t="str">
        <f t="shared" si="519"/>
        <v/>
      </c>
      <c r="BY69" s="52" t="str">
        <f t="shared" si="519"/>
        <v/>
      </c>
      <c r="BZ69" s="52" t="str">
        <f t="shared" si="519"/>
        <v/>
      </c>
      <c r="CA69" s="52" t="str">
        <f t="shared" si="519"/>
        <v/>
      </c>
      <c r="CB69" s="52" t="str">
        <f t="shared" si="519"/>
        <v/>
      </c>
      <c r="CC69" s="52" t="str">
        <f t="shared" si="519"/>
        <v/>
      </c>
      <c r="CD69" s="52" t="str">
        <f t="shared" si="519"/>
        <v/>
      </c>
      <c r="CE69" s="52" t="str">
        <f t="shared" si="519"/>
        <v/>
      </c>
      <c r="CF69" s="52" t="str">
        <f t="shared" si="519"/>
        <v/>
      </c>
      <c r="CG69" s="52" t="str">
        <f t="shared" si="519"/>
        <v/>
      </c>
      <c r="CH69" s="52" t="str">
        <f t="shared" si="519"/>
        <v/>
      </c>
      <c r="CI69" s="52" t="str">
        <f t="shared" si="519"/>
        <v/>
      </c>
      <c r="CJ69" s="52" t="str">
        <f t="shared" si="519"/>
        <v/>
      </c>
      <c r="CK69" s="52" t="str">
        <f t="shared" si="519"/>
        <v/>
      </c>
      <c r="CL69" s="52" t="str">
        <f t="shared" si="519"/>
        <v/>
      </c>
      <c r="CM69" s="52" t="str">
        <f t="shared" si="519"/>
        <v/>
      </c>
      <c r="CN69" s="52" t="str">
        <f t="shared" si="519"/>
        <v/>
      </c>
      <c r="CO69" s="52" t="str">
        <f t="shared" si="519"/>
        <v/>
      </c>
      <c r="CP69" s="52" t="str">
        <f t="shared" si="519"/>
        <v/>
      </c>
      <c r="CQ69" s="52" t="str">
        <f t="shared" si="519"/>
        <v/>
      </c>
      <c r="CR69" s="52" t="str">
        <f t="shared" si="519"/>
        <v/>
      </c>
      <c r="CS69" s="52" t="str">
        <f t="shared" si="519"/>
        <v/>
      </c>
      <c r="CT69" s="52" t="str">
        <f t="shared" si="519"/>
        <v/>
      </c>
      <c r="CU69" s="52" t="str">
        <f t="shared" si="519"/>
        <v/>
      </c>
      <c r="CV69" s="52" t="str">
        <f t="shared" si="519"/>
        <v/>
      </c>
      <c r="CW69" s="52" t="str">
        <f t="shared" si="519"/>
        <v/>
      </c>
      <c r="CX69" s="52" t="str">
        <f t="shared" si="519"/>
        <v/>
      </c>
      <c r="CY69" s="52" t="str">
        <f t="shared" si="519"/>
        <v/>
      </c>
      <c r="CZ69" s="52" t="str">
        <f t="shared" si="519"/>
        <v/>
      </c>
      <c r="DA69" s="52" t="str">
        <f t="shared" si="519"/>
        <v/>
      </c>
      <c r="DB69" s="52" t="str">
        <f t="shared" si="519"/>
        <v/>
      </c>
      <c r="DC69" s="52" t="str">
        <f t="shared" si="519"/>
        <v/>
      </c>
      <c r="DD69" s="52" t="str">
        <f t="shared" si="519"/>
        <v/>
      </c>
      <c r="DE69" s="52" t="str">
        <f t="shared" si="519"/>
        <v/>
      </c>
      <c r="DF69" s="52" t="str">
        <f t="shared" si="519"/>
        <v/>
      </c>
      <c r="DG69" s="52" t="str">
        <f t="shared" ref="DG69:DV69" si="520">IF(ISNONTEXT($Y69),DF69+$Y69,"")</f>
        <v/>
      </c>
      <c r="DH69" s="52" t="str">
        <f t="shared" si="520"/>
        <v/>
      </c>
      <c r="DI69" s="52" t="str">
        <f t="shared" si="520"/>
        <v/>
      </c>
      <c r="DJ69" s="52" t="str">
        <f t="shared" si="520"/>
        <v/>
      </c>
      <c r="DK69" s="52" t="str">
        <f t="shared" si="520"/>
        <v/>
      </c>
      <c r="DL69" s="52" t="str">
        <f t="shared" si="520"/>
        <v/>
      </c>
      <c r="DM69" s="52" t="str">
        <f t="shared" si="520"/>
        <v/>
      </c>
      <c r="DN69" s="52" t="str">
        <f t="shared" si="520"/>
        <v/>
      </c>
      <c r="DO69" s="52" t="str">
        <f t="shared" si="520"/>
        <v/>
      </c>
      <c r="DP69" s="52" t="str">
        <f t="shared" si="520"/>
        <v/>
      </c>
      <c r="DQ69" s="52" t="str">
        <f t="shared" si="520"/>
        <v/>
      </c>
      <c r="DR69" s="52" t="str">
        <f t="shared" si="520"/>
        <v/>
      </c>
      <c r="DS69" s="52" t="str">
        <f t="shared" si="520"/>
        <v/>
      </c>
      <c r="DT69" s="52" t="str">
        <f t="shared" si="520"/>
        <v/>
      </c>
      <c r="DU69" s="52" t="str">
        <f t="shared" si="520"/>
        <v/>
      </c>
      <c r="DV69" s="52" t="str">
        <f t="shared" si="520"/>
        <v/>
      </c>
      <c r="DW69" s="179" t="e">
        <f t="shared" si="334"/>
        <v>#N/A</v>
      </c>
      <c r="DX69" s="179" t="e">
        <f t="shared" si="335"/>
        <v>#N/A</v>
      </c>
      <c r="DY69" s="179" t="e">
        <f t="shared" si="336"/>
        <v>#N/A</v>
      </c>
      <c r="DZ69" s="179" t="e">
        <f t="shared" si="337"/>
        <v>#N/A</v>
      </c>
      <c r="EA69" s="179" t="e">
        <f t="shared" si="338"/>
        <v>#N/A</v>
      </c>
      <c r="EB69" s="179" t="e">
        <f t="shared" si="339"/>
        <v>#N/A</v>
      </c>
      <c r="EC69" s="179" t="e">
        <f t="shared" si="340"/>
        <v>#N/A</v>
      </c>
      <c r="ED69" s="179" t="e">
        <f t="shared" si="341"/>
        <v>#N/A</v>
      </c>
      <c r="EE69" s="179" t="e">
        <f t="shared" si="342"/>
        <v>#N/A</v>
      </c>
      <c r="EF69" s="179" t="e">
        <f t="shared" si="343"/>
        <v>#N/A</v>
      </c>
      <c r="EG69" s="179" t="e">
        <f t="shared" si="344"/>
        <v>#N/A</v>
      </c>
      <c r="EH69" s="179" t="e">
        <f t="shared" si="345"/>
        <v>#N/A</v>
      </c>
      <c r="EI69" s="179" t="e">
        <f t="shared" si="346"/>
        <v>#N/A</v>
      </c>
      <c r="EJ69" s="179" t="e">
        <f t="shared" si="347"/>
        <v>#N/A</v>
      </c>
      <c r="EK69" s="179" t="e">
        <f t="shared" si="348"/>
        <v>#N/A</v>
      </c>
      <c r="EL69" s="179" t="e">
        <f t="shared" si="349"/>
        <v>#N/A</v>
      </c>
      <c r="EM69" s="179" t="e">
        <f t="shared" si="350"/>
        <v>#N/A</v>
      </c>
      <c r="EN69" s="179" t="e">
        <f t="shared" si="351"/>
        <v>#N/A</v>
      </c>
      <c r="EO69" s="179" t="e">
        <f t="shared" si="352"/>
        <v>#N/A</v>
      </c>
      <c r="EP69" s="179" t="e">
        <f t="shared" si="353"/>
        <v>#N/A</v>
      </c>
      <c r="EQ69" s="179" t="e">
        <f t="shared" si="354"/>
        <v>#N/A</v>
      </c>
      <c r="ER69" s="179" t="e">
        <f t="shared" si="355"/>
        <v>#N/A</v>
      </c>
      <c r="ES69" s="179" t="e">
        <f t="shared" si="356"/>
        <v>#N/A</v>
      </c>
      <c r="ET69" s="179" t="e">
        <f t="shared" si="357"/>
        <v>#N/A</v>
      </c>
      <c r="EU69" s="179" t="e">
        <f t="shared" si="358"/>
        <v>#N/A</v>
      </c>
      <c r="EV69" s="179" t="e">
        <f t="shared" si="359"/>
        <v>#N/A</v>
      </c>
      <c r="EW69" s="179" t="e">
        <f t="shared" si="360"/>
        <v>#N/A</v>
      </c>
      <c r="EX69" s="179" t="e">
        <f t="shared" si="361"/>
        <v>#N/A</v>
      </c>
      <c r="EY69" s="179" t="e">
        <f t="shared" si="362"/>
        <v>#N/A</v>
      </c>
      <c r="EZ69" s="179" t="e">
        <f t="shared" si="363"/>
        <v>#N/A</v>
      </c>
      <c r="FA69" s="179" t="e">
        <f t="shared" si="364"/>
        <v>#N/A</v>
      </c>
      <c r="FB69" s="179" t="e">
        <f t="shared" si="365"/>
        <v>#N/A</v>
      </c>
      <c r="FC69" s="179" t="e">
        <f t="shared" si="366"/>
        <v>#N/A</v>
      </c>
      <c r="FD69" s="179" t="e">
        <f t="shared" si="367"/>
        <v>#N/A</v>
      </c>
      <c r="FE69" s="179" t="e">
        <f t="shared" si="368"/>
        <v>#N/A</v>
      </c>
      <c r="FF69" s="179" t="e">
        <f t="shared" si="369"/>
        <v>#N/A</v>
      </c>
      <c r="FG69" s="179" t="e">
        <f t="shared" si="370"/>
        <v>#N/A</v>
      </c>
      <c r="FH69" s="179" t="e">
        <f t="shared" si="371"/>
        <v>#N/A</v>
      </c>
      <c r="FI69" s="179" t="e">
        <f t="shared" si="372"/>
        <v>#N/A</v>
      </c>
      <c r="FJ69" s="179" t="e">
        <f t="shared" si="373"/>
        <v>#N/A</v>
      </c>
      <c r="FK69" s="179" t="e">
        <f t="shared" si="374"/>
        <v>#N/A</v>
      </c>
      <c r="FL69" s="179" t="e">
        <f t="shared" si="375"/>
        <v>#N/A</v>
      </c>
      <c r="FM69" s="179" t="e">
        <f t="shared" si="376"/>
        <v>#N/A</v>
      </c>
      <c r="FN69" s="179" t="e">
        <f t="shared" si="377"/>
        <v>#N/A</v>
      </c>
      <c r="FO69" s="179" t="e">
        <f t="shared" si="378"/>
        <v>#N/A</v>
      </c>
      <c r="FP69" s="179" t="e">
        <f t="shared" si="379"/>
        <v>#N/A</v>
      </c>
      <c r="FQ69" s="179" t="e">
        <f t="shared" si="380"/>
        <v>#N/A</v>
      </c>
      <c r="FR69" s="179" t="e">
        <f t="shared" si="381"/>
        <v>#N/A</v>
      </c>
      <c r="FS69" s="179" t="e">
        <f t="shared" si="382"/>
        <v>#N/A</v>
      </c>
      <c r="FT69" s="179" t="e">
        <f t="shared" si="383"/>
        <v>#N/A</v>
      </c>
      <c r="FU69" s="179" t="e">
        <f t="shared" si="384"/>
        <v>#N/A</v>
      </c>
      <c r="FV69" s="179" t="e">
        <f t="shared" si="385"/>
        <v>#N/A</v>
      </c>
      <c r="FW69" s="179" t="e">
        <f t="shared" si="386"/>
        <v>#N/A</v>
      </c>
      <c r="FX69" s="179" t="e">
        <f t="shared" si="387"/>
        <v>#N/A</v>
      </c>
      <c r="FY69" s="179" t="e">
        <f t="shared" si="388"/>
        <v>#N/A</v>
      </c>
      <c r="FZ69" s="179" t="e">
        <f t="shared" si="389"/>
        <v>#N/A</v>
      </c>
      <c r="GA69" s="179" t="e">
        <f t="shared" si="390"/>
        <v>#N/A</v>
      </c>
      <c r="GB69" s="179" t="e">
        <f t="shared" si="391"/>
        <v>#N/A</v>
      </c>
      <c r="GC69" s="179" t="e">
        <f t="shared" si="392"/>
        <v>#N/A</v>
      </c>
      <c r="GD69" s="179" t="e">
        <f t="shared" si="393"/>
        <v>#N/A</v>
      </c>
      <c r="GE69" s="179" t="e">
        <f t="shared" si="394"/>
        <v>#N/A</v>
      </c>
      <c r="GF69" s="179" t="e">
        <f t="shared" si="395"/>
        <v>#N/A</v>
      </c>
      <c r="GG69" s="179" t="e">
        <f t="shared" si="396"/>
        <v>#N/A</v>
      </c>
      <c r="GH69" s="179" t="e">
        <f t="shared" si="397"/>
        <v>#N/A</v>
      </c>
      <c r="GI69" s="179" t="e">
        <f t="shared" si="398"/>
        <v>#N/A</v>
      </c>
      <c r="GJ69" s="179" t="e">
        <f t="shared" si="399"/>
        <v>#N/A</v>
      </c>
      <c r="GK69" s="179" t="e">
        <f t="shared" si="400"/>
        <v>#N/A</v>
      </c>
      <c r="GL69" s="179" t="e">
        <f t="shared" si="401"/>
        <v>#N/A</v>
      </c>
      <c r="GM69" s="179" t="e">
        <f t="shared" si="402"/>
        <v>#N/A</v>
      </c>
      <c r="GN69" s="179" t="e">
        <f t="shared" si="403"/>
        <v>#N/A</v>
      </c>
      <c r="GO69" s="179" t="e">
        <f t="shared" si="404"/>
        <v>#N/A</v>
      </c>
      <c r="GP69" s="179" t="e">
        <f t="shared" si="405"/>
        <v>#N/A</v>
      </c>
      <c r="GQ69" s="179" t="e">
        <f t="shared" si="406"/>
        <v>#N/A</v>
      </c>
      <c r="GR69" s="179" t="e">
        <f t="shared" si="407"/>
        <v>#N/A</v>
      </c>
      <c r="GS69" s="179" t="e">
        <f t="shared" si="408"/>
        <v>#N/A</v>
      </c>
      <c r="GT69" s="179" t="e">
        <f t="shared" si="409"/>
        <v>#N/A</v>
      </c>
      <c r="GU69" s="179" t="e">
        <f t="shared" si="410"/>
        <v>#N/A</v>
      </c>
      <c r="GV69" s="179" t="e">
        <f t="shared" si="411"/>
        <v>#N/A</v>
      </c>
      <c r="GW69" s="179" t="e">
        <f t="shared" si="412"/>
        <v>#N/A</v>
      </c>
      <c r="GX69" s="179" t="e">
        <f t="shared" si="413"/>
        <v>#N/A</v>
      </c>
      <c r="GY69" s="179" t="e">
        <f t="shared" si="414"/>
        <v>#N/A</v>
      </c>
      <c r="GZ69" s="179" t="e">
        <f t="shared" si="415"/>
        <v>#N/A</v>
      </c>
      <c r="HA69" s="179" t="e">
        <f t="shared" si="416"/>
        <v>#N/A</v>
      </c>
      <c r="HB69" s="179" t="e">
        <f t="shared" si="417"/>
        <v>#N/A</v>
      </c>
      <c r="HC69" s="179" t="e">
        <f t="shared" si="418"/>
        <v>#N/A</v>
      </c>
      <c r="HD69" s="179" t="e">
        <f t="shared" si="419"/>
        <v>#N/A</v>
      </c>
      <c r="HE69" s="179" t="e">
        <f t="shared" si="420"/>
        <v>#N/A</v>
      </c>
      <c r="HF69" s="179" t="e">
        <f t="shared" si="421"/>
        <v>#N/A</v>
      </c>
      <c r="HG69" s="179" t="e">
        <f t="shared" si="422"/>
        <v>#N/A</v>
      </c>
      <c r="HH69" s="179" t="e">
        <f t="shared" si="423"/>
        <v>#N/A</v>
      </c>
      <c r="HI69" s="179" t="e">
        <f t="shared" si="424"/>
        <v>#N/A</v>
      </c>
      <c r="HJ69" s="179" t="e">
        <f t="shared" si="425"/>
        <v>#N/A</v>
      </c>
      <c r="HK69" s="179" t="e">
        <f t="shared" si="426"/>
        <v>#N/A</v>
      </c>
      <c r="HL69" s="179" t="e">
        <f t="shared" si="427"/>
        <v>#N/A</v>
      </c>
      <c r="HM69" s="179" t="e">
        <f t="shared" si="428"/>
        <v>#N/A</v>
      </c>
      <c r="HN69" s="179" t="e">
        <f t="shared" si="429"/>
        <v>#N/A</v>
      </c>
      <c r="HO69" s="179" t="e">
        <f t="shared" si="430"/>
        <v>#N/A</v>
      </c>
      <c r="HP69" s="179" t="e">
        <f t="shared" si="431"/>
        <v>#N/A</v>
      </c>
      <c r="HQ69" s="179" t="e">
        <f t="shared" si="432"/>
        <v>#N/A</v>
      </c>
      <c r="HR69" s="179" t="e">
        <f t="shared" si="433"/>
        <v>#N/A</v>
      </c>
      <c r="HS69" s="179" t="e">
        <f t="shared" si="434"/>
        <v>#N/A</v>
      </c>
    </row>
    <row r="70" spans="1:227" hidden="1" x14ac:dyDescent="0.25">
      <c r="A70" s="4">
        <v>67</v>
      </c>
      <c r="B70" s="118"/>
      <c r="C70" s="126"/>
      <c r="D70" s="131" t="str">
        <f t="shared" si="507"/>
        <v/>
      </c>
      <c r="E70" s="103"/>
      <c r="F70" s="131" t="str">
        <f t="shared" si="508"/>
        <v/>
      </c>
      <c r="G70" s="126"/>
      <c r="H70" s="119"/>
      <c r="I70" s="38" t="str">
        <f t="shared" si="509"/>
        <v/>
      </c>
      <c r="J70" s="38" t="str">
        <f t="shared" si="510"/>
        <v/>
      </c>
      <c r="K70" s="81" t="str">
        <f t="shared" si="515"/>
        <v/>
      </c>
      <c r="L70" s="24"/>
      <c r="M70" s="61"/>
      <c r="N70" s="82" t="str">
        <f>IF(AND(D70&gt;0,E70&gt;0,F70&gt;0,NOT(ISBLANK(L70))),(F70-D70)*VLOOKUP(L70,VLookups!$A$2:$B$8,2,FALSE),"")</f>
        <v/>
      </c>
      <c r="O70" s="83" t="str">
        <f t="shared" si="511"/>
        <v/>
      </c>
      <c r="P70" s="103"/>
      <c r="Q70" s="34" t="str">
        <f>IF(AND(P70&gt;0,E70&gt;0,N70&gt;0,NOT(ISBLANK(L70))),ABS(VLOOKUP($P$1,VLookups!$A$38:$B$39,2,FALSE)-_xlfn.NORM.DIST(P70,K70,N70,TRUE)),"")</f>
        <v/>
      </c>
      <c r="R70" s="102" t="str">
        <f>IF(AND($D70&gt;0,$E70&gt;0,$F70&gt;0,NOT(ISBLANK($L70))),_xlfn.NORM.INV(ABS(VLOOKUP($P$1,VLookups!$A$38:$B$39,2,FALSE)-R$3),$K70,$N70),"")</f>
        <v/>
      </c>
      <c r="S70" s="101" t="str">
        <f>IF(AND($D70&gt;0,$E70&gt;0,$F70&gt;0,NOT(ISBLANK($L70))),_xlfn.NORM.INV(ABS(VLOOKUP($P$1,VLookups!$A$38:$B$39,2,FALSE)-S$3),$K70,$N70),"")</f>
        <v/>
      </c>
      <c r="T70" s="102" t="str">
        <f>IF(AND($D70&gt;0,$E70&gt;0,$F70&gt;0,NOT(ISBLANK($L70))),_xlfn.NORM.INV(ABS(VLOOKUP($P$1,VLookups!$A$38:$B$39,2,FALSE)-T$3),$K70,$N70),"")</f>
        <v/>
      </c>
      <c r="U70" s="101" t="str">
        <f>IF(AND($D70&gt;0,$E70&gt;0,$F70&gt;0,NOT(ISBLANK($L70))),_xlfn.NORM.INV(ABS(VLOOKUP($P$1,VLookups!$A$38:$B$39,2,FALSE)-U$3),$K70,$N70),"")</f>
        <v/>
      </c>
      <c r="V70" s="102" t="str">
        <f>IF(AND($D70&gt;0,$E70&gt;0,$F70&gt;0,NOT(ISBLANK($L70))),_xlfn.NORM.INV(ABS(VLOOKUP($P$1,VLookups!$A$38:$B$39,2,FALSE)-V$3),$K70,$N70),"")</f>
        <v/>
      </c>
      <c r="W70" s="101" t="str">
        <f>IF(AND($D70&gt;0,$E70&gt;0,$F70&gt;0,NOT(ISBLANK($L70))),_xlfn.NORM.INV(ABS(VLOOKUP($P$1,VLookups!$A$38:$B$39,2,FALSE)-W$3),$K70,$N70),"")</f>
        <v/>
      </c>
      <c r="X70" s="5"/>
      <c r="Y70" s="178" t="str">
        <f t="shared" si="516"/>
        <v/>
      </c>
      <c r="Z70" s="52" t="str">
        <f t="shared" ref="Z70:AS70" si="521">IF(ISNONTEXT($Y70),AA70-$Y70,"")</f>
        <v/>
      </c>
      <c r="AA70" s="52" t="str">
        <f t="shared" si="521"/>
        <v/>
      </c>
      <c r="AB70" s="52" t="str">
        <f t="shared" si="521"/>
        <v/>
      </c>
      <c r="AC70" s="52" t="str">
        <f t="shared" si="521"/>
        <v/>
      </c>
      <c r="AD70" s="52" t="str">
        <f t="shared" si="521"/>
        <v/>
      </c>
      <c r="AE70" s="52" t="str">
        <f t="shared" si="521"/>
        <v/>
      </c>
      <c r="AF70" s="52" t="str">
        <f t="shared" si="521"/>
        <v/>
      </c>
      <c r="AG70" s="52" t="str">
        <f t="shared" si="521"/>
        <v/>
      </c>
      <c r="AH70" s="52" t="str">
        <f t="shared" si="521"/>
        <v/>
      </c>
      <c r="AI70" s="52" t="str">
        <f t="shared" si="521"/>
        <v/>
      </c>
      <c r="AJ70" s="52" t="str">
        <f t="shared" si="521"/>
        <v/>
      </c>
      <c r="AK70" s="52" t="str">
        <f t="shared" si="521"/>
        <v/>
      </c>
      <c r="AL70" s="52" t="str">
        <f t="shared" si="521"/>
        <v/>
      </c>
      <c r="AM70" s="52" t="str">
        <f t="shared" si="521"/>
        <v/>
      </c>
      <c r="AN70" s="52" t="str">
        <f t="shared" si="521"/>
        <v/>
      </c>
      <c r="AO70" s="52" t="str">
        <f t="shared" si="521"/>
        <v/>
      </c>
      <c r="AP70" s="52" t="str">
        <f t="shared" si="521"/>
        <v/>
      </c>
      <c r="AQ70" s="52" t="str">
        <f t="shared" si="521"/>
        <v/>
      </c>
      <c r="AR70" s="52" t="str">
        <f t="shared" si="521"/>
        <v/>
      </c>
      <c r="AS70" s="52" t="str">
        <f t="shared" si="521"/>
        <v/>
      </c>
      <c r="AT70" s="52" t="str">
        <f t="shared" si="518"/>
        <v/>
      </c>
      <c r="AU70" s="52" t="str">
        <f t="shared" ref="AU70:DF70" si="522">IF(ISNONTEXT($Y70),AT70+$Y70,"")</f>
        <v/>
      </c>
      <c r="AV70" s="52" t="str">
        <f t="shared" si="522"/>
        <v/>
      </c>
      <c r="AW70" s="52" t="str">
        <f t="shared" si="522"/>
        <v/>
      </c>
      <c r="AX70" s="52" t="str">
        <f t="shared" si="522"/>
        <v/>
      </c>
      <c r="AY70" s="52" t="str">
        <f t="shared" si="522"/>
        <v/>
      </c>
      <c r="AZ70" s="52" t="str">
        <f t="shared" si="522"/>
        <v/>
      </c>
      <c r="BA70" s="52" t="str">
        <f t="shared" si="522"/>
        <v/>
      </c>
      <c r="BB70" s="52" t="str">
        <f t="shared" si="522"/>
        <v/>
      </c>
      <c r="BC70" s="52" t="str">
        <f t="shared" si="522"/>
        <v/>
      </c>
      <c r="BD70" s="52" t="str">
        <f t="shared" si="522"/>
        <v/>
      </c>
      <c r="BE70" s="52" t="str">
        <f t="shared" si="522"/>
        <v/>
      </c>
      <c r="BF70" s="52" t="str">
        <f t="shared" si="522"/>
        <v/>
      </c>
      <c r="BG70" s="52" t="str">
        <f t="shared" si="522"/>
        <v/>
      </c>
      <c r="BH70" s="52" t="str">
        <f t="shared" si="522"/>
        <v/>
      </c>
      <c r="BI70" s="52" t="str">
        <f t="shared" si="522"/>
        <v/>
      </c>
      <c r="BJ70" s="52" t="str">
        <f t="shared" si="522"/>
        <v/>
      </c>
      <c r="BK70" s="52" t="str">
        <f t="shared" si="522"/>
        <v/>
      </c>
      <c r="BL70" s="52" t="str">
        <f t="shared" si="522"/>
        <v/>
      </c>
      <c r="BM70" s="52" t="str">
        <f t="shared" si="522"/>
        <v/>
      </c>
      <c r="BN70" s="52" t="str">
        <f t="shared" si="522"/>
        <v/>
      </c>
      <c r="BO70" s="52" t="str">
        <f t="shared" si="522"/>
        <v/>
      </c>
      <c r="BP70" s="52" t="str">
        <f t="shared" si="522"/>
        <v/>
      </c>
      <c r="BQ70" s="52" t="str">
        <f t="shared" si="522"/>
        <v/>
      </c>
      <c r="BR70" s="52" t="str">
        <f t="shared" si="522"/>
        <v/>
      </c>
      <c r="BS70" s="52" t="str">
        <f t="shared" si="522"/>
        <v/>
      </c>
      <c r="BT70" s="52" t="str">
        <f t="shared" si="522"/>
        <v/>
      </c>
      <c r="BU70" s="52" t="str">
        <f t="shared" si="522"/>
        <v/>
      </c>
      <c r="BV70" s="52" t="str">
        <f t="shared" si="522"/>
        <v/>
      </c>
      <c r="BW70" s="52" t="str">
        <f t="shared" si="522"/>
        <v/>
      </c>
      <c r="BX70" s="52" t="str">
        <f t="shared" si="522"/>
        <v/>
      </c>
      <c r="BY70" s="52" t="str">
        <f t="shared" si="522"/>
        <v/>
      </c>
      <c r="BZ70" s="52" t="str">
        <f t="shared" si="522"/>
        <v/>
      </c>
      <c r="CA70" s="52" t="str">
        <f t="shared" si="522"/>
        <v/>
      </c>
      <c r="CB70" s="52" t="str">
        <f t="shared" si="522"/>
        <v/>
      </c>
      <c r="CC70" s="52" t="str">
        <f t="shared" si="522"/>
        <v/>
      </c>
      <c r="CD70" s="52" t="str">
        <f t="shared" si="522"/>
        <v/>
      </c>
      <c r="CE70" s="52" t="str">
        <f t="shared" si="522"/>
        <v/>
      </c>
      <c r="CF70" s="52" t="str">
        <f t="shared" si="522"/>
        <v/>
      </c>
      <c r="CG70" s="52" t="str">
        <f t="shared" si="522"/>
        <v/>
      </c>
      <c r="CH70" s="52" t="str">
        <f t="shared" si="522"/>
        <v/>
      </c>
      <c r="CI70" s="52" t="str">
        <f t="shared" si="522"/>
        <v/>
      </c>
      <c r="CJ70" s="52" t="str">
        <f t="shared" si="522"/>
        <v/>
      </c>
      <c r="CK70" s="52" t="str">
        <f t="shared" si="522"/>
        <v/>
      </c>
      <c r="CL70" s="52" t="str">
        <f t="shared" si="522"/>
        <v/>
      </c>
      <c r="CM70" s="52" t="str">
        <f t="shared" si="522"/>
        <v/>
      </c>
      <c r="CN70" s="52" t="str">
        <f t="shared" si="522"/>
        <v/>
      </c>
      <c r="CO70" s="52" t="str">
        <f t="shared" si="522"/>
        <v/>
      </c>
      <c r="CP70" s="52" t="str">
        <f t="shared" si="522"/>
        <v/>
      </c>
      <c r="CQ70" s="52" t="str">
        <f t="shared" si="522"/>
        <v/>
      </c>
      <c r="CR70" s="52" t="str">
        <f t="shared" si="522"/>
        <v/>
      </c>
      <c r="CS70" s="52" t="str">
        <f t="shared" si="522"/>
        <v/>
      </c>
      <c r="CT70" s="52" t="str">
        <f t="shared" si="522"/>
        <v/>
      </c>
      <c r="CU70" s="52" t="str">
        <f t="shared" si="522"/>
        <v/>
      </c>
      <c r="CV70" s="52" t="str">
        <f t="shared" si="522"/>
        <v/>
      </c>
      <c r="CW70" s="52" t="str">
        <f t="shared" si="522"/>
        <v/>
      </c>
      <c r="CX70" s="52" t="str">
        <f t="shared" si="522"/>
        <v/>
      </c>
      <c r="CY70" s="52" t="str">
        <f t="shared" si="522"/>
        <v/>
      </c>
      <c r="CZ70" s="52" t="str">
        <f t="shared" si="522"/>
        <v/>
      </c>
      <c r="DA70" s="52" t="str">
        <f t="shared" si="522"/>
        <v/>
      </c>
      <c r="DB70" s="52" t="str">
        <f t="shared" si="522"/>
        <v/>
      </c>
      <c r="DC70" s="52" t="str">
        <f t="shared" si="522"/>
        <v/>
      </c>
      <c r="DD70" s="52" t="str">
        <f t="shared" si="522"/>
        <v/>
      </c>
      <c r="DE70" s="52" t="str">
        <f t="shared" si="522"/>
        <v/>
      </c>
      <c r="DF70" s="52" t="str">
        <f t="shared" si="522"/>
        <v/>
      </c>
      <c r="DG70" s="52" t="str">
        <f t="shared" ref="DG70:DV70" si="523">IF(ISNONTEXT($Y70),DF70+$Y70,"")</f>
        <v/>
      </c>
      <c r="DH70" s="52" t="str">
        <f t="shared" si="523"/>
        <v/>
      </c>
      <c r="DI70" s="52" t="str">
        <f t="shared" si="523"/>
        <v/>
      </c>
      <c r="DJ70" s="52" t="str">
        <f t="shared" si="523"/>
        <v/>
      </c>
      <c r="DK70" s="52" t="str">
        <f t="shared" si="523"/>
        <v/>
      </c>
      <c r="DL70" s="52" t="str">
        <f t="shared" si="523"/>
        <v/>
      </c>
      <c r="DM70" s="52" t="str">
        <f t="shared" si="523"/>
        <v/>
      </c>
      <c r="DN70" s="52" t="str">
        <f t="shared" si="523"/>
        <v/>
      </c>
      <c r="DO70" s="52" t="str">
        <f t="shared" si="523"/>
        <v/>
      </c>
      <c r="DP70" s="52" t="str">
        <f t="shared" si="523"/>
        <v/>
      </c>
      <c r="DQ70" s="52" t="str">
        <f t="shared" si="523"/>
        <v/>
      </c>
      <c r="DR70" s="52" t="str">
        <f t="shared" si="523"/>
        <v/>
      </c>
      <c r="DS70" s="52" t="str">
        <f t="shared" si="523"/>
        <v/>
      </c>
      <c r="DT70" s="52" t="str">
        <f t="shared" si="523"/>
        <v/>
      </c>
      <c r="DU70" s="52" t="str">
        <f t="shared" si="523"/>
        <v/>
      </c>
      <c r="DV70" s="52" t="str">
        <f t="shared" si="523"/>
        <v/>
      </c>
      <c r="DW70" s="179" t="e">
        <f t="shared" si="334"/>
        <v>#N/A</v>
      </c>
      <c r="DX70" s="179" t="e">
        <f t="shared" si="335"/>
        <v>#N/A</v>
      </c>
      <c r="DY70" s="179" t="e">
        <f t="shared" si="336"/>
        <v>#N/A</v>
      </c>
      <c r="DZ70" s="179" t="e">
        <f t="shared" si="337"/>
        <v>#N/A</v>
      </c>
      <c r="EA70" s="179" t="e">
        <f t="shared" si="338"/>
        <v>#N/A</v>
      </c>
      <c r="EB70" s="179" t="e">
        <f t="shared" si="339"/>
        <v>#N/A</v>
      </c>
      <c r="EC70" s="179" t="e">
        <f t="shared" si="340"/>
        <v>#N/A</v>
      </c>
      <c r="ED70" s="179" t="e">
        <f t="shared" si="341"/>
        <v>#N/A</v>
      </c>
      <c r="EE70" s="179" t="e">
        <f t="shared" si="342"/>
        <v>#N/A</v>
      </c>
      <c r="EF70" s="179" t="e">
        <f t="shared" si="343"/>
        <v>#N/A</v>
      </c>
      <c r="EG70" s="179" t="e">
        <f t="shared" si="344"/>
        <v>#N/A</v>
      </c>
      <c r="EH70" s="179" t="e">
        <f t="shared" si="345"/>
        <v>#N/A</v>
      </c>
      <c r="EI70" s="179" t="e">
        <f t="shared" si="346"/>
        <v>#N/A</v>
      </c>
      <c r="EJ70" s="179" t="e">
        <f t="shared" si="347"/>
        <v>#N/A</v>
      </c>
      <c r="EK70" s="179" t="e">
        <f t="shared" si="348"/>
        <v>#N/A</v>
      </c>
      <c r="EL70" s="179" t="e">
        <f t="shared" si="349"/>
        <v>#N/A</v>
      </c>
      <c r="EM70" s="179" t="e">
        <f t="shared" si="350"/>
        <v>#N/A</v>
      </c>
      <c r="EN70" s="179" t="e">
        <f t="shared" si="351"/>
        <v>#N/A</v>
      </c>
      <c r="EO70" s="179" t="e">
        <f t="shared" si="352"/>
        <v>#N/A</v>
      </c>
      <c r="EP70" s="179" t="e">
        <f t="shared" si="353"/>
        <v>#N/A</v>
      </c>
      <c r="EQ70" s="179" t="e">
        <f t="shared" si="354"/>
        <v>#N/A</v>
      </c>
      <c r="ER70" s="179" t="e">
        <f t="shared" si="355"/>
        <v>#N/A</v>
      </c>
      <c r="ES70" s="179" t="e">
        <f t="shared" si="356"/>
        <v>#N/A</v>
      </c>
      <c r="ET70" s="179" t="e">
        <f t="shared" si="357"/>
        <v>#N/A</v>
      </c>
      <c r="EU70" s="179" t="e">
        <f t="shared" si="358"/>
        <v>#N/A</v>
      </c>
      <c r="EV70" s="179" t="e">
        <f t="shared" si="359"/>
        <v>#N/A</v>
      </c>
      <c r="EW70" s="179" t="e">
        <f t="shared" si="360"/>
        <v>#N/A</v>
      </c>
      <c r="EX70" s="179" t="e">
        <f t="shared" si="361"/>
        <v>#N/A</v>
      </c>
      <c r="EY70" s="179" t="e">
        <f t="shared" si="362"/>
        <v>#N/A</v>
      </c>
      <c r="EZ70" s="179" t="e">
        <f t="shared" si="363"/>
        <v>#N/A</v>
      </c>
      <c r="FA70" s="179" t="e">
        <f t="shared" si="364"/>
        <v>#N/A</v>
      </c>
      <c r="FB70" s="179" t="e">
        <f t="shared" si="365"/>
        <v>#N/A</v>
      </c>
      <c r="FC70" s="179" t="e">
        <f t="shared" si="366"/>
        <v>#N/A</v>
      </c>
      <c r="FD70" s="179" t="e">
        <f t="shared" si="367"/>
        <v>#N/A</v>
      </c>
      <c r="FE70" s="179" t="e">
        <f t="shared" si="368"/>
        <v>#N/A</v>
      </c>
      <c r="FF70" s="179" t="e">
        <f t="shared" si="369"/>
        <v>#N/A</v>
      </c>
      <c r="FG70" s="179" t="e">
        <f t="shared" si="370"/>
        <v>#N/A</v>
      </c>
      <c r="FH70" s="179" t="e">
        <f t="shared" si="371"/>
        <v>#N/A</v>
      </c>
      <c r="FI70" s="179" t="e">
        <f t="shared" si="372"/>
        <v>#N/A</v>
      </c>
      <c r="FJ70" s="179" t="e">
        <f t="shared" si="373"/>
        <v>#N/A</v>
      </c>
      <c r="FK70" s="179" t="e">
        <f t="shared" si="374"/>
        <v>#N/A</v>
      </c>
      <c r="FL70" s="179" t="e">
        <f t="shared" si="375"/>
        <v>#N/A</v>
      </c>
      <c r="FM70" s="179" t="e">
        <f t="shared" si="376"/>
        <v>#N/A</v>
      </c>
      <c r="FN70" s="179" t="e">
        <f t="shared" si="377"/>
        <v>#N/A</v>
      </c>
      <c r="FO70" s="179" t="e">
        <f t="shared" si="378"/>
        <v>#N/A</v>
      </c>
      <c r="FP70" s="179" t="e">
        <f t="shared" si="379"/>
        <v>#N/A</v>
      </c>
      <c r="FQ70" s="179" t="e">
        <f t="shared" si="380"/>
        <v>#N/A</v>
      </c>
      <c r="FR70" s="179" t="e">
        <f t="shared" si="381"/>
        <v>#N/A</v>
      </c>
      <c r="FS70" s="179" t="e">
        <f t="shared" si="382"/>
        <v>#N/A</v>
      </c>
      <c r="FT70" s="179" t="e">
        <f t="shared" si="383"/>
        <v>#N/A</v>
      </c>
      <c r="FU70" s="179" t="e">
        <f t="shared" si="384"/>
        <v>#N/A</v>
      </c>
      <c r="FV70" s="179" t="e">
        <f t="shared" si="385"/>
        <v>#N/A</v>
      </c>
      <c r="FW70" s="179" t="e">
        <f t="shared" si="386"/>
        <v>#N/A</v>
      </c>
      <c r="FX70" s="179" t="e">
        <f t="shared" si="387"/>
        <v>#N/A</v>
      </c>
      <c r="FY70" s="179" t="e">
        <f t="shared" si="388"/>
        <v>#N/A</v>
      </c>
      <c r="FZ70" s="179" t="e">
        <f t="shared" si="389"/>
        <v>#N/A</v>
      </c>
      <c r="GA70" s="179" t="e">
        <f t="shared" si="390"/>
        <v>#N/A</v>
      </c>
      <c r="GB70" s="179" t="e">
        <f t="shared" si="391"/>
        <v>#N/A</v>
      </c>
      <c r="GC70" s="179" t="e">
        <f t="shared" si="392"/>
        <v>#N/A</v>
      </c>
      <c r="GD70" s="179" t="e">
        <f t="shared" si="393"/>
        <v>#N/A</v>
      </c>
      <c r="GE70" s="179" t="e">
        <f t="shared" si="394"/>
        <v>#N/A</v>
      </c>
      <c r="GF70" s="179" t="e">
        <f t="shared" si="395"/>
        <v>#N/A</v>
      </c>
      <c r="GG70" s="179" t="e">
        <f t="shared" si="396"/>
        <v>#N/A</v>
      </c>
      <c r="GH70" s="179" t="e">
        <f t="shared" si="397"/>
        <v>#N/A</v>
      </c>
      <c r="GI70" s="179" t="e">
        <f t="shared" si="398"/>
        <v>#N/A</v>
      </c>
      <c r="GJ70" s="179" t="e">
        <f t="shared" si="399"/>
        <v>#N/A</v>
      </c>
      <c r="GK70" s="179" t="e">
        <f t="shared" si="400"/>
        <v>#N/A</v>
      </c>
      <c r="GL70" s="179" t="e">
        <f t="shared" si="401"/>
        <v>#N/A</v>
      </c>
      <c r="GM70" s="179" t="e">
        <f t="shared" si="402"/>
        <v>#N/A</v>
      </c>
      <c r="GN70" s="179" t="e">
        <f t="shared" si="403"/>
        <v>#N/A</v>
      </c>
      <c r="GO70" s="179" t="e">
        <f t="shared" si="404"/>
        <v>#N/A</v>
      </c>
      <c r="GP70" s="179" t="e">
        <f t="shared" si="405"/>
        <v>#N/A</v>
      </c>
      <c r="GQ70" s="179" t="e">
        <f t="shared" si="406"/>
        <v>#N/A</v>
      </c>
      <c r="GR70" s="179" t="e">
        <f t="shared" si="407"/>
        <v>#N/A</v>
      </c>
      <c r="GS70" s="179" t="e">
        <f t="shared" si="408"/>
        <v>#N/A</v>
      </c>
      <c r="GT70" s="179" t="e">
        <f t="shared" si="409"/>
        <v>#N/A</v>
      </c>
      <c r="GU70" s="179" t="e">
        <f t="shared" si="410"/>
        <v>#N/A</v>
      </c>
      <c r="GV70" s="179" t="e">
        <f t="shared" si="411"/>
        <v>#N/A</v>
      </c>
      <c r="GW70" s="179" t="e">
        <f t="shared" si="412"/>
        <v>#N/A</v>
      </c>
      <c r="GX70" s="179" t="e">
        <f t="shared" si="413"/>
        <v>#N/A</v>
      </c>
      <c r="GY70" s="179" t="e">
        <f t="shared" si="414"/>
        <v>#N/A</v>
      </c>
      <c r="GZ70" s="179" t="e">
        <f t="shared" si="415"/>
        <v>#N/A</v>
      </c>
      <c r="HA70" s="179" t="e">
        <f t="shared" si="416"/>
        <v>#N/A</v>
      </c>
      <c r="HB70" s="179" t="e">
        <f t="shared" si="417"/>
        <v>#N/A</v>
      </c>
      <c r="HC70" s="179" t="e">
        <f t="shared" si="418"/>
        <v>#N/A</v>
      </c>
      <c r="HD70" s="179" t="e">
        <f t="shared" si="419"/>
        <v>#N/A</v>
      </c>
      <c r="HE70" s="179" t="e">
        <f t="shared" si="420"/>
        <v>#N/A</v>
      </c>
      <c r="HF70" s="179" t="e">
        <f t="shared" si="421"/>
        <v>#N/A</v>
      </c>
      <c r="HG70" s="179" t="e">
        <f t="shared" si="422"/>
        <v>#N/A</v>
      </c>
      <c r="HH70" s="179" t="e">
        <f t="shared" si="423"/>
        <v>#N/A</v>
      </c>
      <c r="HI70" s="179" t="e">
        <f t="shared" si="424"/>
        <v>#N/A</v>
      </c>
      <c r="HJ70" s="179" t="e">
        <f t="shared" si="425"/>
        <v>#N/A</v>
      </c>
      <c r="HK70" s="179" t="e">
        <f t="shared" si="426"/>
        <v>#N/A</v>
      </c>
      <c r="HL70" s="179" t="e">
        <f t="shared" si="427"/>
        <v>#N/A</v>
      </c>
      <c r="HM70" s="179" t="e">
        <f t="shared" si="428"/>
        <v>#N/A</v>
      </c>
      <c r="HN70" s="179" t="e">
        <f t="shared" si="429"/>
        <v>#N/A</v>
      </c>
      <c r="HO70" s="179" t="e">
        <f t="shared" si="430"/>
        <v>#N/A</v>
      </c>
      <c r="HP70" s="179" t="e">
        <f t="shared" si="431"/>
        <v>#N/A</v>
      </c>
      <c r="HQ70" s="179" t="e">
        <f t="shared" si="432"/>
        <v>#N/A</v>
      </c>
      <c r="HR70" s="179" t="e">
        <f t="shared" si="433"/>
        <v>#N/A</v>
      </c>
      <c r="HS70" s="179" t="e">
        <f t="shared" si="434"/>
        <v>#N/A</v>
      </c>
    </row>
    <row r="71" spans="1:227" hidden="1" x14ac:dyDescent="0.25">
      <c r="A71" s="4">
        <v>68</v>
      </c>
      <c r="B71" s="118"/>
      <c r="C71" s="126"/>
      <c r="D71" s="131" t="str">
        <f t="shared" si="507"/>
        <v/>
      </c>
      <c r="E71" s="103"/>
      <c r="F71" s="131" t="str">
        <f t="shared" si="508"/>
        <v/>
      </c>
      <c r="G71" s="126"/>
      <c r="H71" s="119"/>
      <c r="I71" s="38" t="str">
        <f t="shared" si="509"/>
        <v/>
      </c>
      <c r="J71" s="38" t="str">
        <f t="shared" si="510"/>
        <v/>
      </c>
      <c r="K71" s="81" t="str">
        <f t="shared" si="515"/>
        <v/>
      </c>
      <c r="L71" s="24"/>
      <c r="M71" s="61"/>
      <c r="N71" s="82" t="str">
        <f>IF(AND(D71&gt;0,E71&gt;0,F71&gt;0,NOT(ISBLANK(L71))),(F71-D71)*VLOOKUP(L71,VLookups!$A$2:$B$8,2,FALSE),"")</f>
        <v/>
      </c>
      <c r="O71" s="83" t="str">
        <f t="shared" si="511"/>
        <v/>
      </c>
      <c r="P71" s="103"/>
      <c r="Q71" s="34" t="str">
        <f>IF(AND(P71&gt;0,E71&gt;0,N71&gt;0,NOT(ISBLANK(L71))),ABS(VLOOKUP($P$1,VLookups!$A$38:$B$39,2,FALSE)-_xlfn.NORM.DIST(P71,K71,N71,TRUE)),"")</f>
        <v/>
      </c>
      <c r="R71" s="102" t="str">
        <f>IF(AND($D71&gt;0,$E71&gt;0,$F71&gt;0,NOT(ISBLANK($L71))),_xlfn.NORM.INV(ABS(VLOOKUP($P$1,VLookups!$A$38:$B$39,2,FALSE)-R$3),$K71,$N71),"")</f>
        <v/>
      </c>
      <c r="S71" s="101" t="str">
        <f>IF(AND($D71&gt;0,$E71&gt;0,$F71&gt;0,NOT(ISBLANK($L71))),_xlfn.NORM.INV(ABS(VLOOKUP($P$1,VLookups!$A$38:$B$39,2,FALSE)-S$3),$K71,$N71),"")</f>
        <v/>
      </c>
      <c r="T71" s="102" t="str">
        <f>IF(AND($D71&gt;0,$E71&gt;0,$F71&gt;0,NOT(ISBLANK($L71))),_xlfn.NORM.INV(ABS(VLOOKUP($P$1,VLookups!$A$38:$B$39,2,FALSE)-T$3),$K71,$N71),"")</f>
        <v/>
      </c>
      <c r="U71" s="101" t="str">
        <f>IF(AND($D71&gt;0,$E71&gt;0,$F71&gt;0,NOT(ISBLANK($L71))),_xlfn.NORM.INV(ABS(VLOOKUP($P$1,VLookups!$A$38:$B$39,2,FALSE)-U$3),$K71,$N71),"")</f>
        <v/>
      </c>
      <c r="V71" s="102" t="str">
        <f>IF(AND($D71&gt;0,$E71&gt;0,$F71&gt;0,NOT(ISBLANK($L71))),_xlfn.NORM.INV(ABS(VLOOKUP($P$1,VLookups!$A$38:$B$39,2,FALSE)-V$3),$K71,$N71),"")</f>
        <v/>
      </c>
      <c r="W71" s="101" t="str">
        <f>IF(AND($D71&gt;0,$E71&gt;0,$F71&gt;0,NOT(ISBLANK($L71))),_xlfn.NORM.INV(ABS(VLOOKUP($P$1,VLookups!$A$38:$B$39,2,FALSE)-W$3),$K71,$N71),"")</f>
        <v/>
      </c>
      <c r="X71" s="5"/>
      <c r="Y71" s="178" t="str">
        <f t="shared" si="516"/>
        <v/>
      </c>
      <c r="Z71" s="52" t="str">
        <f t="shared" ref="Z71:AS71" si="524">IF(ISNONTEXT($Y71),AA71-$Y71,"")</f>
        <v/>
      </c>
      <c r="AA71" s="52" t="str">
        <f t="shared" si="524"/>
        <v/>
      </c>
      <c r="AB71" s="52" t="str">
        <f t="shared" si="524"/>
        <v/>
      </c>
      <c r="AC71" s="52" t="str">
        <f t="shared" si="524"/>
        <v/>
      </c>
      <c r="AD71" s="52" t="str">
        <f t="shared" si="524"/>
        <v/>
      </c>
      <c r="AE71" s="52" t="str">
        <f t="shared" si="524"/>
        <v/>
      </c>
      <c r="AF71" s="52" t="str">
        <f t="shared" si="524"/>
        <v/>
      </c>
      <c r="AG71" s="52" t="str">
        <f t="shared" si="524"/>
        <v/>
      </c>
      <c r="AH71" s="52" t="str">
        <f t="shared" si="524"/>
        <v/>
      </c>
      <c r="AI71" s="52" t="str">
        <f t="shared" si="524"/>
        <v/>
      </c>
      <c r="AJ71" s="52" t="str">
        <f t="shared" si="524"/>
        <v/>
      </c>
      <c r="AK71" s="52" t="str">
        <f t="shared" si="524"/>
        <v/>
      </c>
      <c r="AL71" s="52" t="str">
        <f t="shared" si="524"/>
        <v/>
      </c>
      <c r="AM71" s="52" t="str">
        <f t="shared" si="524"/>
        <v/>
      </c>
      <c r="AN71" s="52" t="str">
        <f t="shared" si="524"/>
        <v/>
      </c>
      <c r="AO71" s="52" t="str">
        <f t="shared" si="524"/>
        <v/>
      </c>
      <c r="AP71" s="52" t="str">
        <f t="shared" si="524"/>
        <v/>
      </c>
      <c r="AQ71" s="52" t="str">
        <f t="shared" si="524"/>
        <v/>
      </c>
      <c r="AR71" s="52" t="str">
        <f t="shared" si="524"/>
        <v/>
      </c>
      <c r="AS71" s="52" t="str">
        <f t="shared" si="524"/>
        <v/>
      </c>
      <c r="AT71" s="52" t="str">
        <f t="shared" si="518"/>
        <v/>
      </c>
      <c r="AU71" s="52" t="str">
        <f t="shared" ref="AU71:DF71" si="525">IF(ISNONTEXT($Y71),AT71+$Y71,"")</f>
        <v/>
      </c>
      <c r="AV71" s="52" t="str">
        <f t="shared" si="525"/>
        <v/>
      </c>
      <c r="AW71" s="52" t="str">
        <f t="shared" si="525"/>
        <v/>
      </c>
      <c r="AX71" s="52" t="str">
        <f t="shared" si="525"/>
        <v/>
      </c>
      <c r="AY71" s="52" t="str">
        <f t="shared" si="525"/>
        <v/>
      </c>
      <c r="AZ71" s="52" t="str">
        <f t="shared" si="525"/>
        <v/>
      </c>
      <c r="BA71" s="52" t="str">
        <f t="shared" si="525"/>
        <v/>
      </c>
      <c r="BB71" s="52" t="str">
        <f t="shared" si="525"/>
        <v/>
      </c>
      <c r="BC71" s="52" t="str">
        <f t="shared" si="525"/>
        <v/>
      </c>
      <c r="BD71" s="52" t="str">
        <f t="shared" si="525"/>
        <v/>
      </c>
      <c r="BE71" s="52" t="str">
        <f t="shared" si="525"/>
        <v/>
      </c>
      <c r="BF71" s="52" t="str">
        <f t="shared" si="525"/>
        <v/>
      </c>
      <c r="BG71" s="52" t="str">
        <f t="shared" si="525"/>
        <v/>
      </c>
      <c r="BH71" s="52" t="str">
        <f t="shared" si="525"/>
        <v/>
      </c>
      <c r="BI71" s="52" t="str">
        <f t="shared" si="525"/>
        <v/>
      </c>
      <c r="BJ71" s="52" t="str">
        <f t="shared" si="525"/>
        <v/>
      </c>
      <c r="BK71" s="52" t="str">
        <f t="shared" si="525"/>
        <v/>
      </c>
      <c r="BL71" s="52" t="str">
        <f t="shared" si="525"/>
        <v/>
      </c>
      <c r="BM71" s="52" t="str">
        <f t="shared" si="525"/>
        <v/>
      </c>
      <c r="BN71" s="52" t="str">
        <f t="shared" si="525"/>
        <v/>
      </c>
      <c r="BO71" s="52" t="str">
        <f t="shared" si="525"/>
        <v/>
      </c>
      <c r="BP71" s="52" t="str">
        <f t="shared" si="525"/>
        <v/>
      </c>
      <c r="BQ71" s="52" t="str">
        <f t="shared" si="525"/>
        <v/>
      </c>
      <c r="BR71" s="52" t="str">
        <f t="shared" si="525"/>
        <v/>
      </c>
      <c r="BS71" s="52" t="str">
        <f t="shared" si="525"/>
        <v/>
      </c>
      <c r="BT71" s="52" t="str">
        <f t="shared" si="525"/>
        <v/>
      </c>
      <c r="BU71" s="52" t="str">
        <f t="shared" si="525"/>
        <v/>
      </c>
      <c r="BV71" s="52" t="str">
        <f t="shared" si="525"/>
        <v/>
      </c>
      <c r="BW71" s="52" t="str">
        <f t="shared" si="525"/>
        <v/>
      </c>
      <c r="BX71" s="52" t="str">
        <f t="shared" si="525"/>
        <v/>
      </c>
      <c r="BY71" s="52" t="str">
        <f t="shared" si="525"/>
        <v/>
      </c>
      <c r="BZ71" s="52" t="str">
        <f t="shared" si="525"/>
        <v/>
      </c>
      <c r="CA71" s="52" t="str">
        <f t="shared" si="525"/>
        <v/>
      </c>
      <c r="CB71" s="52" t="str">
        <f t="shared" si="525"/>
        <v/>
      </c>
      <c r="CC71" s="52" t="str">
        <f t="shared" si="525"/>
        <v/>
      </c>
      <c r="CD71" s="52" t="str">
        <f t="shared" si="525"/>
        <v/>
      </c>
      <c r="CE71" s="52" t="str">
        <f t="shared" si="525"/>
        <v/>
      </c>
      <c r="CF71" s="52" t="str">
        <f t="shared" si="525"/>
        <v/>
      </c>
      <c r="CG71" s="52" t="str">
        <f t="shared" si="525"/>
        <v/>
      </c>
      <c r="CH71" s="52" t="str">
        <f t="shared" si="525"/>
        <v/>
      </c>
      <c r="CI71" s="52" t="str">
        <f t="shared" si="525"/>
        <v/>
      </c>
      <c r="CJ71" s="52" t="str">
        <f t="shared" si="525"/>
        <v/>
      </c>
      <c r="CK71" s="52" t="str">
        <f t="shared" si="525"/>
        <v/>
      </c>
      <c r="CL71" s="52" t="str">
        <f t="shared" si="525"/>
        <v/>
      </c>
      <c r="CM71" s="52" t="str">
        <f t="shared" si="525"/>
        <v/>
      </c>
      <c r="CN71" s="52" t="str">
        <f t="shared" si="525"/>
        <v/>
      </c>
      <c r="CO71" s="52" t="str">
        <f t="shared" si="525"/>
        <v/>
      </c>
      <c r="CP71" s="52" t="str">
        <f t="shared" si="525"/>
        <v/>
      </c>
      <c r="CQ71" s="52" t="str">
        <f t="shared" si="525"/>
        <v/>
      </c>
      <c r="CR71" s="52" t="str">
        <f t="shared" si="525"/>
        <v/>
      </c>
      <c r="CS71" s="52" t="str">
        <f t="shared" si="525"/>
        <v/>
      </c>
      <c r="CT71" s="52" t="str">
        <f t="shared" si="525"/>
        <v/>
      </c>
      <c r="CU71" s="52" t="str">
        <f t="shared" si="525"/>
        <v/>
      </c>
      <c r="CV71" s="52" t="str">
        <f t="shared" si="525"/>
        <v/>
      </c>
      <c r="CW71" s="52" t="str">
        <f t="shared" si="525"/>
        <v/>
      </c>
      <c r="CX71" s="52" t="str">
        <f t="shared" si="525"/>
        <v/>
      </c>
      <c r="CY71" s="52" t="str">
        <f t="shared" si="525"/>
        <v/>
      </c>
      <c r="CZ71" s="52" t="str">
        <f t="shared" si="525"/>
        <v/>
      </c>
      <c r="DA71" s="52" t="str">
        <f t="shared" si="525"/>
        <v/>
      </c>
      <c r="DB71" s="52" t="str">
        <f t="shared" si="525"/>
        <v/>
      </c>
      <c r="DC71" s="52" t="str">
        <f t="shared" si="525"/>
        <v/>
      </c>
      <c r="DD71" s="52" t="str">
        <f t="shared" si="525"/>
        <v/>
      </c>
      <c r="DE71" s="52" t="str">
        <f t="shared" si="525"/>
        <v/>
      </c>
      <c r="DF71" s="52" t="str">
        <f t="shared" si="525"/>
        <v/>
      </c>
      <c r="DG71" s="52" t="str">
        <f t="shared" ref="DG71:DV71" si="526">IF(ISNONTEXT($Y71),DF71+$Y71,"")</f>
        <v/>
      </c>
      <c r="DH71" s="52" t="str">
        <f t="shared" si="526"/>
        <v/>
      </c>
      <c r="DI71" s="52" t="str">
        <f t="shared" si="526"/>
        <v/>
      </c>
      <c r="DJ71" s="52" t="str">
        <f t="shared" si="526"/>
        <v/>
      </c>
      <c r="DK71" s="52" t="str">
        <f t="shared" si="526"/>
        <v/>
      </c>
      <c r="DL71" s="52" t="str">
        <f t="shared" si="526"/>
        <v/>
      </c>
      <c r="DM71" s="52" t="str">
        <f t="shared" si="526"/>
        <v/>
      </c>
      <c r="DN71" s="52" t="str">
        <f t="shared" si="526"/>
        <v/>
      </c>
      <c r="DO71" s="52" t="str">
        <f t="shared" si="526"/>
        <v/>
      </c>
      <c r="DP71" s="52" t="str">
        <f t="shared" si="526"/>
        <v/>
      </c>
      <c r="DQ71" s="52" t="str">
        <f t="shared" si="526"/>
        <v/>
      </c>
      <c r="DR71" s="52" t="str">
        <f t="shared" si="526"/>
        <v/>
      </c>
      <c r="DS71" s="52" t="str">
        <f t="shared" si="526"/>
        <v/>
      </c>
      <c r="DT71" s="52" t="str">
        <f t="shared" si="526"/>
        <v/>
      </c>
      <c r="DU71" s="52" t="str">
        <f t="shared" si="526"/>
        <v/>
      </c>
      <c r="DV71" s="52" t="str">
        <f t="shared" si="526"/>
        <v/>
      </c>
      <c r="DW71" s="179" t="e">
        <f t="shared" si="334"/>
        <v>#N/A</v>
      </c>
      <c r="DX71" s="179" t="e">
        <f t="shared" si="335"/>
        <v>#N/A</v>
      </c>
      <c r="DY71" s="179" t="e">
        <f t="shared" si="336"/>
        <v>#N/A</v>
      </c>
      <c r="DZ71" s="179" t="e">
        <f t="shared" si="337"/>
        <v>#N/A</v>
      </c>
      <c r="EA71" s="179" t="e">
        <f t="shared" si="338"/>
        <v>#N/A</v>
      </c>
      <c r="EB71" s="179" t="e">
        <f t="shared" si="339"/>
        <v>#N/A</v>
      </c>
      <c r="EC71" s="179" t="e">
        <f t="shared" si="340"/>
        <v>#N/A</v>
      </c>
      <c r="ED71" s="179" t="e">
        <f t="shared" si="341"/>
        <v>#N/A</v>
      </c>
      <c r="EE71" s="179" t="e">
        <f t="shared" si="342"/>
        <v>#N/A</v>
      </c>
      <c r="EF71" s="179" t="e">
        <f t="shared" si="343"/>
        <v>#N/A</v>
      </c>
      <c r="EG71" s="179" t="e">
        <f t="shared" si="344"/>
        <v>#N/A</v>
      </c>
      <c r="EH71" s="179" t="e">
        <f t="shared" si="345"/>
        <v>#N/A</v>
      </c>
      <c r="EI71" s="179" t="e">
        <f t="shared" si="346"/>
        <v>#N/A</v>
      </c>
      <c r="EJ71" s="179" t="e">
        <f t="shared" si="347"/>
        <v>#N/A</v>
      </c>
      <c r="EK71" s="179" t="e">
        <f t="shared" si="348"/>
        <v>#N/A</v>
      </c>
      <c r="EL71" s="179" t="e">
        <f t="shared" si="349"/>
        <v>#N/A</v>
      </c>
      <c r="EM71" s="179" t="e">
        <f t="shared" si="350"/>
        <v>#N/A</v>
      </c>
      <c r="EN71" s="179" t="e">
        <f t="shared" si="351"/>
        <v>#N/A</v>
      </c>
      <c r="EO71" s="179" t="e">
        <f t="shared" si="352"/>
        <v>#N/A</v>
      </c>
      <c r="EP71" s="179" t="e">
        <f t="shared" si="353"/>
        <v>#N/A</v>
      </c>
      <c r="EQ71" s="179" t="e">
        <f t="shared" si="354"/>
        <v>#N/A</v>
      </c>
      <c r="ER71" s="179" t="e">
        <f t="shared" si="355"/>
        <v>#N/A</v>
      </c>
      <c r="ES71" s="179" t="e">
        <f t="shared" si="356"/>
        <v>#N/A</v>
      </c>
      <c r="ET71" s="179" t="e">
        <f t="shared" si="357"/>
        <v>#N/A</v>
      </c>
      <c r="EU71" s="179" t="e">
        <f t="shared" si="358"/>
        <v>#N/A</v>
      </c>
      <c r="EV71" s="179" t="e">
        <f t="shared" si="359"/>
        <v>#N/A</v>
      </c>
      <c r="EW71" s="179" t="e">
        <f t="shared" si="360"/>
        <v>#N/A</v>
      </c>
      <c r="EX71" s="179" t="e">
        <f t="shared" si="361"/>
        <v>#N/A</v>
      </c>
      <c r="EY71" s="179" t="e">
        <f t="shared" si="362"/>
        <v>#N/A</v>
      </c>
      <c r="EZ71" s="179" t="e">
        <f t="shared" si="363"/>
        <v>#N/A</v>
      </c>
      <c r="FA71" s="179" t="e">
        <f t="shared" si="364"/>
        <v>#N/A</v>
      </c>
      <c r="FB71" s="179" t="e">
        <f t="shared" si="365"/>
        <v>#N/A</v>
      </c>
      <c r="FC71" s="179" t="e">
        <f t="shared" si="366"/>
        <v>#N/A</v>
      </c>
      <c r="FD71" s="179" t="e">
        <f t="shared" si="367"/>
        <v>#N/A</v>
      </c>
      <c r="FE71" s="179" t="e">
        <f t="shared" si="368"/>
        <v>#N/A</v>
      </c>
      <c r="FF71" s="179" t="e">
        <f t="shared" si="369"/>
        <v>#N/A</v>
      </c>
      <c r="FG71" s="179" t="e">
        <f t="shared" si="370"/>
        <v>#N/A</v>
      </c>
      <c r="FH71" s="179" t="e">
        <f t="shared" si="371"/>
        <v>#N/A</v>
      </c>
      <c r="FI71" s="179" t="e">
        <f t="shared" si="372"/>
        <v>#N/A</v>
      </c>
      <c r="FJ71" s="179" t="e">
        <f t="shared" si="373"/>
        <v>#N/A</v>
      </c>
      <c r="FK71" s="179" t="e">
        <f t="shared" si="374"/>
        <v>#N/A</v>
      </c>
      <c r="FL71" s="179" t="e">
        <f t="shared" si="375"/>
        <v>#N/A</v>
      </c>
      <c r="FM71" s="179" t="e">
        <f t="shared" si="376"/>
        <v>#N/A</v>
      </c>
      <c r="FN71" s="179" t="e">
        <f t="shared" si="377"/>
        <v>#N/A</v>
      </c>
      <c r="FO71" s="179" t="e">
        <f t="shared" si="378"/>
        <v>#N/A</v>
      </c>
      <c r="FP71" s="179" t="e">
        <f t="shared" si="379"/>
        <v>#N/A</v>
      </c>
      <c r="FQ71" s="179" t="e">
        <f t="shared" si="380"/>
        <v>#N/A</v>
      </c>
      <c r="FR71" s="179" t="e">
        <f t="shared" si="381"/>
        <v>#N/A</v>
      </c>
      <c r="FS71" s="179" t="e">
        <f t="shared" si="382"/>
        <v>#N/A</v>
      </c>
      <c r="FT71" s="179" t="e">
        <f t="shared" si="383"/>
        <v>#N/A</v>
      </c>
      <c r="FU71" s="179" t="e">
        <f t="shared" si="384"/>
        <v>#N/A</v>
      </c>
      <c r="FV71" s="179" t="e">
        <f t="shared" si="385"/>
        <v>#N/A</v>
      </c>
      <c r="FW71" s="179" t="e">
        <f t="shared" si="386"/>
        <v>#N/A</v>
      </c>
      <c r="FX71" s="179" t="e">
        <f t="shared" si="387"/>
        <v>#N/A</v>
      </c>
      <c r="FY71" s="179" t="e">
        <f t="shared" si="388"/>
        <v>#N/A</v>
      </c>
      <c r="FZ71" s="179" t="e">
        <f t="shared" si="389"/>
        <v>#N/A</v>
      </c>
      <c r="GA71" s="179" t="e">
        <f t="shared" si="390"/>
        <v>#N/A</v>
      </c>
      <c r="GB71" s="179" t="e">
        <f t="shared" si="391"/>
        <v>#N/A</v>
      </c>
      <c r="GC71" s="179" t="e">
        <f t="shared" si="392"/>
        <v>#N/A</v>
      </c>
      <c r="GD71" s="179" t="e">
        <f t="shared" si="393"/>
        <v>#N/A</v>
      </c>
      <c r="GE71" s="179" t="e">
        <f t="shared" si="394"/>
        <v>#N/A</v>
      </c>
      <c r="GF71" s="179" t="e">
        <f t="shared" si="395"/>
        <v>#N/A</v>
      </c>
      <c r="GG71" s="179" t="e">
        <f t="shared" si="396"/>
        <v>#N/A</v>
      </c>
      <c r="GH71" s="179" t="e">
        <f t="shared" si="397"/>
        <v>#N/A</v>
      </c>
      <c r="GI71" s="179" t="e">
        <f t="shared" si="398"/>
        <v>#N/A</v>
      </c>
      <c r="GJ71" s="179" t="e">
        <f t="shared" si="399"/>
        <v>#N/A</v>
      </c>
      <c r="GK71" s="179" t="e">
        <f t="shared" si="400"/>
        <v>#N/A</v>
      </c>
      <c r="GL71" s="179" t="e">
        <f t="shared" si="401"/>
        <v>#N/A</v>
      </c>
      <c r="GM71" s="179" t="e">
        <f t="shared" si="402"/>
        <v>#N/A</v>
      </c>
      <c r="GN71" s="179" t="e">
        <f t="shared" si="403"/>
        <v>#N/A</v>
      </c>
      <c r="GO71" s="179" t="e">
        <f t="shared" si="404"/>
        <v>#N/A</v>
      </c>
      <c r="GP71" s="179" t="e">
        <f t="shared" si="405"/>
        <v>#N/A</v>
      </c>
      <c r="GQ71" s="179" t="e">
        <f t="shared" si="406"/>
        <v>#N/A</v>
      </c>
      <c r="GR71" s="179" t="e">
        <f t="shared" si="407"/>
        <v>#N/A</v>
      </c>
      <c r="GS71" s="179" t="e">
        <f t="shared" si="408"/>
        <v>#N/A</v>
      </c>
      <c r="GT71" s="179" t="e">
        <f t="shared" si="409"/>
        <v>#N/A</v>
      </c>
      <c r="GU71" s="179" t="e">
        <f t="shared" si="410"/>
        <v>#N/A</v>
      </c>
      <c r="GV71" s="179" t="e">
        <f t="shared" si="411"/>
        <v>#N/A</v>
      </c>
      <c r="GW71" s="179" t="e">
        <f t="shared" si="412"/>
        <v>#N/A</v>
      </c>
      <c r="GX71" s="179" t="e">
        <f t="shared" si="413"/>
        <v>#N/A</v>
      </c>
      <c r="GY71" s="179" t="e">
        <f t="shared" si="414"/>
        <v>#N/A</v>
      </c>
      <c r="GZ71" s="179" t="e">
        <f t="shared" si="415"/>
        <v>#N/A</v>
      </c>
      <c r="HA71" s="179" t="e">
        <f t="shared" si="416"/>
        <v>#N/A</v>
      </c>
      <c r="HB71" s="179" t="e">
        <f t="shared" si="417"/>
        <v>#N/A</v>
      </c>
      <c r="HC71" s="179" t="e">
        <f t="shared" si="418"/>
        <v>#N/A</v>
      </c>
      <c r="HD71" s="179" t="e">
        <f t="shared" si="419"/>
        <v>#N/A</v>
      </c>
      <c r="HE71" s="179" t="e">
        <f t="shared" si="420"/>
        <v>#N/A</v>
      </c>
      <c r="HF71" s="179" t="e">
        <f t="shared" si="421"/>
        <v>#N/A</v>
      </c>
      <c r="HG71" s="179" t="e">
        <f t="shared" si="422"/>
        <v>#N/A</v>
      </c>
      <c r="HH71" s="179" t="e">
        <f t="shared" si="423"/>
        <v>#N/A</v>
      </c>
      <c r="HI71" s="179" t="e">
        <f t="shared" si="424"/>
        <v>#N/A</v>
      </c>
      <c r="HJ71" s="179" t="e">
        <f t="shared" si="425"/>
        <v>#N/A</v>
      </c>
      <c r="HK71" s="179" t="e">
        <f t="shared" si="426"/>
        <v>#N/A</v>
      </c>
      <c r="HL71" s="179" t="e">
        <f t="shared" si="427"/>
        <v>#N/A</v>
      </c>
      <c r="HM71" s="179" t="e">
        <f t="shared" si="428"/>
        <v>#N/A</v>
      </c>
      <c r="HN71" s="179" t="e">
        <f t="shared" si="429"/>
        <v>#N/A</v>
      </c>
      <c r="HO71" s="179" t="e">
        <f t="shared" si="430"/>
        <v>#N/A</v>
      </c>
      <c r="HP71" s="179" t="e">
        <f t="shared" si="431"/>
        <v>#N/A</v>
      </c>
      <c r="HQ71" s="179" t="e">
        <f t="shared" si="432"/>
        <v>#N/A</v>
      </c>
      <c r="HR71" s="179" t="e">
        <f t="shared" si="433"/>
        <v>#N/A</v>
      </c>
      <c r="HS71" s="179" t="e">
        <f t="shared" si="434"/>
        <v>#N/A</v>
      </c>
    </row>
    <row r="72" spans="1:227" hidden="1" x14ac:dyDescent="0.25">
      <c r="A72" s="4">
        <v>69</v>
      </c>
      <c r="B72" s="118"/>
      <c r="C72" s="126"/>
      <c r="D72" s="131" t="str">
        <f t="shared" si="507"/>
        <v/>
      </c>
      <c r="E72" s="103"/>
      <c r="F72" s="131" t="str">
        <f t="shared" si="508"/>
        <v/>
      </c>
      <c r="G72" s="126"/>
      <c r="H72" s="119"/>
      <c r="I72" s="38" t="str">
        <f t="shared" si="509"/>
        <v/>
      </c>
      <c r="J72" s="38" t="str">
        <f t="shared" si="510"/>
        <v/>
      </c>
      <c r="K72" s="81" t="str">
        <f t="shared" si="515"/>
        <v/>
      </c>
      <c r="L72" s="24"/>
      <c r="M72" s="61"/>
      <c r="N72" s="82" t="str">
        <f>IF(AND(D72&gt;0,E72&gt;0,F72&gt;0,NOT(ISBLANK(L72))),(F72-D72)*VLOOKUP(L72,VLookups!$A$2:$B$8,2,FALSE),"")</f>
        <v/>
      </c>
      <c r="O72" s="83" t="str">
        <f t="shared" si="511"/>
        <v/>
      </c>
      <c r="P72" s="103"/>
      <c r="Q72" s="34" t="str">
        <f>IF(AND(P72&gt;0,E72&gt;0,N72&gt;0,NOT(ISBLANK(L72))),ABS(VLOOKUP($P$1,VLookups!$A$38:$B$39,2,FALSE)-_xlfn.NORM.DIST(P72,K72,N72,TRUE)),"")</f>
        <v/>
      </c>
      <c r="R72" s="102" t="str">
        <f>IF(AND($D72&gt;0,$E72&gt;0,$F72&gt;0,NOT(ISBLANK($L72))),_xlfn.NORM.INV(ABS(VLOOKUP($P$1,VLookups!$A$38:$B$39,2,FALSE)-R$3),$K72,$N72),"")</f>
        <v/>
      </c>
      <c r="S72" s="101" t="str">
        <f>IF(AND($D72&gt;0,$E72&gt;0,$F72&gt;0,NOT(ISBLANK($L72))),_xlfn.NORM.INV(ABS(VLOOKUP($P$1,VLookups!$A$38:$B$39,2,FALSE)-S$3),$K72,$N72),"")</f>
        <v/>
      </c>
      <c r="T72" s="102" t="str">
        <f>IF(AND($D72&gt;0,$E72&gt;0,$F72&gt;0,NOT(ISBLANK($L72))),_xlfn.NORM.INV(ABS(VLOOKUP($P$1,VLookups!$A$38:$B$39,2,FALSE)-T$3),$K72,$N72),"")</f>
        <v/>
      </c>
      <c r="U72" s="101" t="str">
        <f>IF(AND($D72&gt;0,$E72&gt;0,$F72&gt;0,NOT(ISBLANK($L72))),_xlfn.NORM.INV(ABS(VLOOKUP($P$1,VLookups!$A$38:$B$39,2,FALSE)-U$3),$K72,$N72),"")</f>
        <v/>
      </c>
      <c r="V72" s="102" t="str">
        <f>IF(AND($D72&gt;0,$E72&gt;0,$F72&gt;0,NOT(ISBLANK($L72))),_xlfn.NORM.INV(ABS(VLOOKUP($P$1,VLookups!$A$38:$B$39,2,FALSE)-V$3),$K72,$N72),"")</f>
        <v/>
      </c>
      <c r="W72" s="101" t="str">
        <f>IF(AND($D72&gt;0,$E72&gt;0,$F72&gt;0,NOT(ISBLANK($L72))),_xlfn.NORM.INV(ABS(VLOOKUP($P$1,VLookups!$A$38:$B$39,2,FALSE)-W$3),$K72,$N72),"")</f>
        <v/>
      </c>
      <c r="X72" s="5"/>
      <c r="Y72" s="178" t="str">
        <f t="shared" si="516"/>
        <v/>
      </c>
      <c r="Z72" s="52" t="str">
        <f t="shared" ref="Z72:AS72" si="527">IF(ISNONTEXT($Y72),AA72-$Y72,"")</f>
        <v/>
      </c>
      <c r="AA72" s="52" t="str">
        <f t="shared" si="527"/>
        <v/>
      </c>
      <c r="AB72" s="52" t="str">
        <f t="shared" si="527"/>
        <v/>
      </c>
      <c r="AC72" s="52" t="str">
        <f t="shared" si="527"/>
        <v/>
      </c>
      <c r="AD72" s="52" t="str">
        <f t="shared" si="527"/>
        <v/>
      </c>
      <c r="AE72" s="52" t="str">
        <f t="shared" si="527"/>
        <v/>
      </c>
      <c r="AF72" s="52" t="str">
        <f t="shared" si="527"/>
        <v/>
      </c>
      <c r="AG72" s="52" t="str">
        <f t="shared" si="527"/>
        <v/>
      </c>
      <c r="AH72" s="52" t="str">
        <f t="shared" si="527"/>
        <v/>
      </c>
      <c r="AI72" s="52" t="str">
        <f t="shared" si="527"/>
        <v/>
      </c>
      <c r="AJ72" s="52" t="str">
        <f t="shared" si="527"/>
        <v/>
      </c>
      <c r="AK72" s="52" t="str">
        <f t="shared" si="527"/>
        <v/>
      </c>
      <c r="AL72" s="52" t="str">
        <f t="shared" si="527"/>
        <v/>
      </c>
      <c r="AM72" s="52" t="str">
        <f t="shared" si="527"/>
        <v/>
      </c>
      <c r="AN72" s="52" t="str">
        <f t="shared" si="527"/>
        <v/>
      </c>
      <c r="AO72" s="52" t="str">
        <f t="shared" si="527"/>
        <v/>
      </c>
      <c r="AP72" s="52" t="str">
        <f t="shared" si="527"/>
        <v/>
      </c>
      <c r="AQ72" s="52" t="str">
        <f t="shared" si="527"/>
        <v/>
      </c>
      <c r="AR72" s="52" t="str">
        <f t="shared" si="527"/>
        <v/>
      </c>
      <c r="AS72" s="52" t="str">
        <f t="shared" si="527"/>
        <v/>
      </c>
      <c r="AT72" s="52" t="str">
        <f t="shared" si="518"/>
        <v/>
      </c>
      <c r="AU72" s="52" t="str">
        <f t="shared" ref="AU72:DF72" si="528">IF(ISNONTEXT($Y72),AT72+$Y72,"")</f>
        <v/>
      </c>
      <c r="AV72" s="52" t="str">
        <f t="shared" si="528"/>
        <v/>
      </c>
      <c r="AW72" s="52" t="str">
        <f t="shared" si="528"/>
        <v/>
      </c>
      <c r="AX72" s="52" t="str">
        <f t="shared" si="528"/>
        <v/>
      </c>
      <c r="AY72" s="52" t="str">
        <f t="shared" si="528"/>
        <v/>
      </c>
      <c r="AZ72" s="52" t="str">
        <f t="shared" si="528"/>
        <v/>
      </c>
      <c r="BA72" s="52" t="str">
        <f t="shared" si="528"/>
        <v/>
      </c>
      <c r="BB72" s="52" t="str">
        <f t="shared" si="528"/>
        <v/>
      </c>
      <c r="BC72" s="52" t="str">
        <f t="shared" si="528"/>
        <v/>
      </c>
      <c r="BD72" s="52" t="str">
        <f t="shared" si="528"/>
        <v/>
      </c>
      <c r="BE72" s="52" t="str">
        <f t="shared" si="528"/>
        <v/>
      </c>
      <c r="BF72" s="52" t="str">
        <f t="shared" si="528"/>
        <v/>
      </c>
      <c r="BG72" s="52" t="str">
        <f t="shared" si="528"/>
        <v/>
      </c>
      <c r="BH72" s="52" t="str">
        <f t="shared" si="528"/>
        <v/>
      </c>
      <c r="BI72" s="52" t="str">
        <f t="shared" si="528"/>
        <v/>
      </c>
      <c r="BJ72" s="52" t="str">
        <f t="shared" si="528"/>
        <v/>
      </c>
      <c r="BK72" s="52" t="str">
        <f t="shared" si="528"/>
        <v/>
      </c>
      <c r="BL72" s="52" t="str">
        <f t="shared" si="528"/>
        <v/>
      </c>
      <c r="BM72" s="52" t="str">
        <f t="shared" si="528"/>
        <v/>
      </c>
      <c r="BN72" s="52" t="str">
        <f t="shared" si="528"/>
        <v/>
      </c>
      <c r="BO72" s="52" t="str">
        <f t="shared" si="528"/>
        <v/>
      </c>
      <c r="BP72" s="52" t="str">
        <f t="shared" si="528"/>
        <v/>
      </c>
      <c r="BQ72" s="52" t="str">
        <f t="shared" si="528"/>
        <v/>
      </c>
      <c r="BR72" s="52" t="str">
        <f t="shared" si="528"/>
        <v/>
      </c>
      <c r="BS72" s="52" t="str">
        <f t="shared" si="528"/>
        <v/>
      </c>
      <c r="BT72" s="52" t="str">
        <f t="shared" si="528"/>
        <v/>
      </c>
      <c r="BU72" s="52" t="str">
        <f t="shared" si="528"/>
        <v/>
      </c>
      <c r="BV72" s="52" t="str">
        <f t="shared" si="528"/>
        <v/>
      </c>
      <c r="BW72" s="52" t="str">
        <f t="shared" si="528"/>
        <v/>
      </c>
      <c r="BX72" s="52" t="str">
        <f t="shared" si="528"/>
        <v/>
      </c>
      <c r="BY72" s="52" t="str">
        <f t="shared" si="528"/>
        <v/>
      </c>
      <c r="BZ72" s="52" t="str">
        <f t="shared" si="528"/>
        <v/>
      </c>
      <c r="CA72" s="52" t="str">
        <f t="shared" si="528"/>
        <v/>
      </c>
      <c r="CB72" s="52" t="str">
        <f t="shared" si="528"/>
        <v/>
      </c>
      <c r="CC72" s="52" t="str">
        <f t="shared" si="528"/>
        <v/>
      </c>
      <c r="CD72" s="52" t="str">
        <f t="shared" si="528"/>
        <v/>
      </c>
      <c r="CE72" s="52" t="str">
        <f t="shared" si="528"/>
        <v/>
      </c>
      <c r="CF72" s="52" t="str">
        <f t="shared" si="528"/>
        <v/>
      </c>
      <c r="CG72" s="52" t="str">
        <f t="shared" si="528"/>
        <v/>
      </c>
      <c r="CH72" s="52" t="str">
        <f t="shared" si="528"/>
        <v/>
      </c>
      <c r="CI72" s="52" t="str">
        <f t="shared" si="528"/>
        <v/>
      </c>
      <c r="CJ72" s="52" t="str">
        <f t="shared" si="528"/>
        <v/>
      </c>
      <c r="CK72" s="52" t="str">
        <f t="shared" si="528"/>
        <v/>
      </c>
      <c r="CL72" s="52" t="str">
        <f t="shared" si="528"/>
        <v/>
      </c>
      <c r="CM72" s="52" t="str">
        <f t="shared" si="528"/>
        <v/>
      </c>
      <c r="CN72" s="52" t="str">
        <f t="shared" si="528"/>
        <v/>
      </c>
      <c r="CO72" s="52" t="str">
        <f t="shared" si="528"/>
        <v/>
      </c>
      <c r="CP72" s="52" t="str">
        <f t="shared" si="528"/>
        <v/>
      </c>
      <c r="CQ72" s="52" t="str">
        <f t="shared" si="528"/>
        <v/>
      </c>
      <c r="CR72" s="52" t="str">
        <f t="shared" si="528"/>
        <v/>
      </c>
      <c r="CS72" s="52" t="str">
        <f t="shared" si="528"/>
        <v/>
      </c>
      <c r="CT72" s="52" t="str">
        <f t="shared" si="528"/>
        <v/>
      </c>
      <c r="CU72" s="52" t="str">
        <f t="shared" si="528"/>
        <v/>
      </c>
      <c r="CV72" s="52" t="str">
        <f t="shared" si="528"/>
        <v/>
      </c>
      <c r="CW72" s="52" t="str">
        <f t="shared" si="528"/>
        <v/>
      </c>
      <c r="CX72" s="52" t="str">
        <f t="shared" si="528"/>
        <v/>
      </c>
      <c r="CY72" s="52" t="str">
        <f t="shared" si="528"/>
        <v/>
      </c>
      <c r="CZ72" s="52" t="str">
        <f t="shared" si="528"/>
        <v/>
      </c>
      <c r="DA72" s="52" t="str">
        <f t="shared" si="528"/>
        <v/>
      </c>
      <c r="DB72" s="52" t="str">
        <f t="shared" si="528"/>
        <v/>
      </c>
      <c r="DC72" s="52" t="str">
        <f t="shared" si="528"/>
        <v/>
      </c>
      <c r="DD72" s="52" t="str">
        <f t="shared" si="528"/>
        <v/>
      </c>
      <c r="DE72" s="52" t="str">
        <f t="shared" si="528"/>
        <v/>
      </c>
      <c r="DF72" s="52" t="str">
        <f t="shared" si="528"/>
        <v/>
      </c>
      <c r="DG72" s="52" t="str">
        <f t="shared" ref="DG72:DV72" si="529">IF(ISNONTEXT($Y72),DF72+$Y72,"")</f>
        <v/>
      </c>
      <c r="DH72" s="52" t="str">
        <f t="shared" si="529"/>
        <v/>
      </c>
      <c r="DI72" s="52" t="str">
        <f t="shared" si="529"/>
        <v/>
      </c>
      <c r="DJ72" s="52" t="str">
        <f t="shared" si="529"/>
        <v/>
      </c>
      <c r="DK72" s="52" t="str">
        <f t="shared" si="529"/>
        <v/>
      </c>
      <c r="DL72" s="52" t="str">
        <f t="shared" si="529"/>
        <v/>
      </c>
      <c r="DM72" s="52" t="str">
        <f t="shared" si="529"/>
        <v/>
      </c>
      <c r="DN72" s="52" t="str">
        <f t="shared" si="529"/>
        <v/>
      </c>
      <c r="DO72" s="52" t="str">
        <f t="shared" si="529"/>
        <v/>
      </c>
      <c r="DP72" s="52" t="str">
        <f t="shared" si="529"/>
        <v/>
      </c>
      <c r="DQ72" s="52" t="str">
        <f t="shared" si="529"/>
        <v/>
      </c>
      <c r="DR72" s="52" t="str">
        <f t="shared" si="529"/>
        <v/>
      </c>
      <c r="DS72" s="52" t="str">
        <f t="shared" si="529"/>
        <v/>
      </c>
      <c r="DT72" s="52" t="str">
        <f t="shared" si="529"/>
        <v/>
      </c>
      <c r="DU72" s="52" t="str">
        <f t="shared" si="529"/>
        <v/>
      </c>
      <c r="DV72" s="52" t="str">
        <f t="shared" si="529"/>
        <v/>
      </c>
      <c r="DW72" s="179" t="e">
        <f t="shared" si="334"/>
        <v>#N/A</v>
      </c>
      <c r="DX72" s="179" t="e">
        <f t="shared" si="335"/>
        <v>#N/A</v>
      </c>
      <c r="DY72" s="179" t="e">
        <f t="shared" si="336"/>
        <v>#N/A</v>
      </c>
      <c r="DZ72" s="179" t="e">
        <f t="shared" si="337"/>
        <v>#N/A</v>
      </c>
      <c r="EA72" s="179" t="e">
        <f t="shared" si="338"/>
        <v>#N/A</v>
      </c>
      <c r="EB72" s="179" t="e">
        <f t="shared" si="339"/>
        <v>#N/A</v>
      </c>
      <c r="EC72" s="179" t="e">
        <f t="shared" si="340"/>
        <v>#N/A</v>
      </c>
      <c r="ED72" s="179" t="e">
        <f t="shared" si="341"/>
        <v>#N/A</v>
      </c>
      <c r="EE72" s="179" t="e">
        <f t="shared" si="342"/>
        <v>#N/A</v>
      </c>
      <c r="EF72" s="179" t="e">
        <f t="shared" si="343"/>
        <v>#N/A</v>
      </c>
      <c r="EG72" s="179" t="e">
        <f t="shared" si="344"/>
        <v>#N/A</v>
      </c>
      <c r="EH72" s="179" t="e">
        <f t="shared" si="345"/>
        <v>#N/A</v>
      </c>
      <c r="EI72" s="179" t="e">
        <f t="shared" si="346"/>
        <v>#N/A</v>
      </c>
      <c r="EJ72" s="179" t="e">
        <f t="shared" si="347"/>
        <v>#N/A</v>
      </c>
      <c r="EK72" s="179" t="e">
        <f t="shared" si="348"/>
        <v>#N/A</v>
      </c>
      <c r="EL72" s="179" t="e">
        <f t="shared" si="349"/>
        <v>#N/A</v>
      </c>
      <c r="EM72" s="179" t="e">
        <f t="shared" si="350"/>
        <v>#N/A</v>
      </c>
      <c r="EN72" s="179" t="e">
        <f t="shared" si="351"/>
        <v>#N/A</v>
      </c>
      <c r="EO72" s="179" t="e">
        <f t="shared" si="352"/>
        <v>#N/A</v>
      </c>
      <c r="EP72" s="179" t="e">
        <f t="shared" si="353"/>
        <v>#N/A</v>
      </c>
      <c r="EQ72" s="179" t="e">
        <f t="shared" si="354"/>
        <v>#N/A</v>
      </c>
      <c r="ER72" s="179" t="e">
        <f t="shared" si="355"/>
        <v>#N/A</v>
      </c>
      <c r="ES72" s="179" t="e">
        <f t="shared" si="356"/>
        <v>#N/A</v>
      </c>
      <c r="ET72" s="179" t="e">
        <f t="shared" si="357"/>
        <v>#N/A</v>
      </c>
      <c r="EU72" s="179" t="e">
        <f t="shared" si="358"/>
        <v>#N/A</v>
      </c>
      <c r="EV72" s="179" t="e">
        <f t="shared" si="359"/>
        <v>#N/A</v>
      </c>
      <c r="EW72" s="179" t="e">
        <f t="shared" si="360"/>
        <v>#N/A</v>
      </c>
      <c r="EX72" s="179" t="e">
        <f t="shared" si="361"/>
        <v>#N/A</v>
      </c>
      <c r="EY72" s="179" t="e">
        <f t="shared" si="362"/>
        <v>#N/A</v>
      </c>
      <c r="EZ72" s="179" t="e">
        <f t="shared" si="363"/>
        <v>#N/A</v>
      </c>
      <c r="FA72" s="179" t="e">
        <f t="shared" si="364"/>
        <v>#N/A</v>
      </c>
      <c r="FB72" s="179" t="e">
        <f t="shared" si="365"/>
        <v>#N/A</v>
      </c>
      <c r="FC72" s="179" t="e">
        <f t="shared" si="366"/>
        <v>#N/A</v>
      </c>
      <c r="FD72" s="179" t="e">
        <f t="shared" si="367"/>
        <v>#N/A</v>
      </c>
      <c r="FE72" s="179" t="e">
        <f t="shared" si="368"/>
        <v>#N/A</v>
      </c>
      <c r="FF72" s="179" t="e">
        <f t="shared" si="369"/>
        <v>#N/A</v>
      </c>
      <c r="FG72" s="179" t="e">
        <f t="shared" si="370"/>
        <v>#N/A</v>
      </c>
      <c r="FH72" s="179" t="e">
        <f t="shared" si="371"/>
        <v>#N/A</v>
      </c>
      <c r="FI72" s="179" t="e">
        <f t="shared" si="372"/>
        <v>#N/A</v>
      </c>
      <c r="FJ72" s="179" t="e">
        <f t="shared" si="373"/>
        <v>#N/A</v>
      </c>
      <c r="FK72" s="179" t="e">
        <f t="shared" si="374"/>
        <v>#N/A</v>
      </c>
      <c r="FL72" s="179" t="e">
        <f t="shared" si="375"/>
        <v>#N/A</v>
      </c>
      <c r="FM72" s="179" t="e">
        <f t="shared" si="376"/>
        <v>#N/A</v>
      </c>
      <c r="FN72" s="179" t="e">
        <f t="shared" si="377"/>
        <v>#N/A</v>
      </c>
      <c r="FO72" s="179" t="e">
        <f t="shared" si="378"/>
        <v>#N/A</v>
      </c>
      <c r="FP72" s="179" t="e">
        <f t="shared" si="379"/>
        <v>#N/A</v>
      </c>
      <c r="FQ72" s="179" t="e">
        <f t="shared" si="380"/>
        <v>#N/A</v>
      </c>
      <c r="FR72" s="179" t="e">
        <f t="shared" si="381"/>
        <v>#N/A</v>
      </c>
      <c r="FS72" s="179" t="e">
        <f t="shared" si="382"/>
        <v>#N/A</v>
      </c>
      <c r="FT72" s="179" t="e">
        <f t="shared" si="383"/>
        <v>#N/A</v>
      </c>
      <c r="FU72" s="179" t="e">
        <f t="shared" si="384"/>
        <v>#N/A</v>
      </c>
      <c r="FV72" s="179" t="e">
        <f t="shared" si="385"/>
        <v>#N/A</v>
      </c>
      <c r="FW72" s="179" t="e">
        <f t="shared" si="386"/>
        <v>#N/A</v>
      </c>
      <c r="FX72" s="179" t="e">
        <f t="shared" si="387"/>
        <v>#N/A</v>
      </c>
      <c r="FY72" s="179" t="e">
        <f t="shared" si="388"/>
        <v>#N/A</v>
      </c>
      <c r="FZ72" s="179" t="e">
        <f t="shared" si="389"/>
        <v>#N/A</v>
      </c>
      <c r="GA72" s="179" t="e">
        <f t="shared" si="390"/>
        <v>#N/A</v>
      </c>
      <c r="GB72" s="179" t="e">
        <f t="shared" si="391"/>
        <v>#N/A</v>
      </c>
      <c r="GC72" s="179" t="e">
        <f t="shared" si="392"/>
        <v>#N/A</v>
      </c>
      <c r="GD72" s="179" t="e">
        <f t="shared" si="393"/>
        <v>#N/A</v>
      </c>
      <c r="GE72" s="179" t="e">
        <f t="shared" si="394"/>
        <v>#N/A</v>
      </c>
      <c r="GF72" s="179" t="e">
        <f t="shared" si="395"/>
        <v>#N/A</v>
      </c>
      <c r="GG72" s="179" t="e">
        <f t="shared" si="396"/>
        <v>#N/A</v>
      </c>
      <c r="GH72" s="179" t="e">
        <f t="shared" si="397"/>
        <v>#N/A</v>
      </c>
      <c r="GI72" s="179" t="e">
        <f t="shared" si="398"/>
        <v>#N/A</v>
      </c>
      <c r="GJ72" s="179" t="e">
        <f t="shared" si="399"/>
        <v>#N/A</v>
      </c>
      <c r="GK72" s="179" t="e">
        <f t="shared" si="400"/>
        <v>#N/A</v>
      </c>
      <c r="GL72" s="179" t="e">
        <f t="shared" si="401"/>
        <v>#N/A</v>
      </c>
      <c r="GM72" s="179" t="e">
        <f t="shared" si="402"/>
        <v>#N/A</v>
      </c>
      <c r="GN72" s="179" t="e">
        <f t="shared" si="403"/>
        <v>#N/A</v>
      </c>
      <c r="GO72" s="179" t="e">
        <f t="shared" si="404"/>
        <v>#N/A</v>
      </c>
      <c r="GP72" s="179" t="e">
        <f t="shared" si="405"/>
        <v>#N/A</v>
      </c>
      <c r="GQ72" s="179" t="e">
        <f t="shared" si="406"/>
        <v>#N/A</v>
      </c>
      <c r="GR72" s="179" t="e">
        <f t="shared" si="407"/>
        <v>#N/A</v>
      </c>
      <c r="GS72" s="179" t="e">
        <f t="shared" si="408"/>
        <v>#N/A</v>
      </c>
      <c r="GT72" s="179" t="e">
        <f t="shared" si="409"/>
        <v>#N/A</v>
      </c>
      <c r="GU72" s="179" t="e">
        <f t="shared" si="410"/>
        <v>#N/A</v>
      </c>
      <c r="GV72" s="179" t="e">
        <f t="shared" si="411"/>
        <v>#N/A</v>
      </c>
      <c r="GW72" s="179" t="e">
        <f t="shared" si="412"/>
        <v>#N/A</v>
      </c>
      <c r="GX72" s="179" t="e">
        <f t="shared" si="413"/>
        <v>#N/A</v>
      </c>
      <c r="GY72" s="179" t="e">
        <f t="shared" si="414"/>
        <v>#N/A</v>
      </c>
      <c r="GZ72" s="179" t="e">
        <f t="shared" si="415"/>
        <v>#N/A</v>
      </c>
      <c r="HA72" s="179" t="e">
        <f t="shared" si="416"/>
        <v>#N/A</v>
      </c>
      <c r="HB72" s="179" t="e">
        <f t="shared" si="417"/>
        <v>#N/A</v>
      </c>
      <c r="HC72" s="179" t="e">
        <f t="shared" si="418"/>
        <v>#N/A</v>
      </c>
      <c r="HD72" s="179" t="e">
        <f t="shared" si="419"/>
        <v>#N/A</v>
      </c>
      <c r="HE72" s="179" t="e">
        <f t="shared" si="420"/>
        <v>#N/A</v>
      </c>
      <c r="HF72" s="179" t="e">
        <f t="shared" si="421"/>
        <v>#N/A</v>
      </c>
      <c r="HG72" s="179" t="e">
        <f t="shared" si="422"/>
        <v>#N/A</v>
      </c>
      <c r="HH72" s="179" t="e">
        <f t="shared" si="423"/>
        <v>#N/A</v>
      </c>
      <c r="HI72" s="179" t="e">
        <f t="shared" si="424"/>
        <v>#N/A</v>
      </c>
      <c r="HJ72" s="179" t="e">
        <f t="shared" si="425"/>
        <v>#N/A</v>
      </c>
      <c r="HK72" s="179" t="e">
        <f t="shared" si="426"/>
        <v>#N/A</v>
      </c>
      <c r="HL72" s="179" t="e">
        <f t="shared" si="427"/>
        <v>#N/A</v>
      </c>
      <c r="HM72" s="179" t="e">
        <f t="shared" si="428"/>
        <v>#N/A</v>
      </c>
      <c r="HN72" s="179" t="e">
        <f t="shared" si="429"/>
        <v>#N/A</v>
      </c>
      <c r="HO72" s="179" t="e">
        <f t="shared" si="430"/>
        <v>#N/A</v>
      </c>
      <c r="HP72" s="179" t="e">
        <f t="shared" si="431"/>
        <v>#N/A</v>
      </c>
      <c r="HQ72" s="179" t="e">
        <f t="shared" si="432"/>
        <v>#N/A</v>
      </c>
      <c r="HR72" s="179" t="e">
        <f t="shared" si="433"/>
        <v>#N/A</v>
      </c>
      <c r="HS72" s="179" t="e">
        <f t="shared" si="434"/>
        <v>#N/A</v>
      </c>
    </row>
    <row r="73" spans="1:227" hidden="1" x14ac:dyDescent="0.25">
      <c r="A73" s="4">
        <v>70</v>
      </c>
      <c r="B73" s="118"/>
      <c r="C73" s="126"/>
      <c r="D73" s="131" t="str">
        <f t="shared" si="507"/>
        <v/>
      </c>
      <c r="E73" s="103"/>
      <c r="F73" s="131" t="str">
        <f t="shared" si="508"/>
        <v/>
      </c>
      <c r="G73" s="126"/>
      <c r="H73" s="119"/>
      <c r="I73" s="38" t="str">
        <f t="shared" si="509"/>
        <v/>
      </c>
      <c r="J73" s="38" t="str">
        <f t="shared" si="510"/>
        <v/>
      </c>
      <c r="K73" s="81" t="str">
        <f t="shared" si="515"/>
        <v/>
      </c>
      <c r="L73" s="24"/>
      <c r="M73" s="61"/>
      <c r="N73" s="82" t="str">
        <f>IF(AND(D73&gt;0,E73&gt;0,F73&gt;0,NOT(ISBLANK(L73))),(F73-D73)*VLOOKUP(L73,VLookups!$A$2:$B$8,2,FALSE),"")</f>
        <v/>
      </c>
      <c r="O73" s="83" t="str">
        <f t="shared" si="511"/>
        <v/>
      </c>
      <c r="P73" s="103"/>
      <c r="Q73" s="34" t="str">
        <f>IF(AND(P73&gt;0,E73&gt;0,N73&gt;0,NOT(ISBLANK(L73))),ABS(VLOOKUP($P$1,VLookups!$A$38:$B$39,2,FALSE)-_xlfn.NORM.DIST(P73,K73,N73,TRUE)),"")</f>
        <v/>
      </c>
      <c r="R73" s="102" t="str">
        <f>IF(AND($D73&gt;0,$E73&gt;0,$F73&gt;0,NOT(ISBLANK($L73))),_xlfn.NORM.INV(ABS(VLOOKUP($P$1,VLookups!$A$38:$B$39,2,FALSE)-R$3),$K73,$N73),"")</f>
        <v/>
      </c>
      <c r="S73" s="101" t="str">
        <f>IF(AND($D73&gt;0,$E73&gt;0,$F73&gt;0,NOT(ISBLANK($L73))),_xlfn.NORM.INV(ABS(VLOOKUP($P$1,VLookups!$A$38:$B$39,2,FALSE)-S$3),$K73,$N73),"")</f>
        <v/>
      </c>
      <c r="T73" s="102" t="str">
        <f>IF(AND($D73&gt;0,$E73&gt;0,$F73&gt;0,NOT(ISBLANK($L73))),_xlfn.NORM.INV(ABS(VLOOKUP($P$1,VLookups!$A$38:$B$39,2,FALSE)-T$3),$K73,$N73),"")</f>
        <v/>
      </c>
      <c r="U73" s="101" t="str">
        <f>IF(AND($D73&gt;0,$E73&gt;0,$F73&gt;0,NOT(ISBLANK($L73))),_xlfn.NORM.INV(ABS(VLOOKUP($P$1,VLookups!$A$38:$B$39,2,FALSE)-U$3),$K73,$N73),"")</f>
        <v/>
      </c>
      <c r="V73" s="102" t="str">
        <f>IF(AND($D73&gt;0,$E73&gt;0,$F73&gt;0,NOT(ISBLANK($L73))),_xlfn.NORM.INV(ABS(VLOOKUP($P$1,VLookups!$A$38:$B$39,2,FALSE)-V$3),$K73,$N73),"")</f>
        <v/>
      </c>
      <c r="W73" s="101" t="str">
        <f>IF(AND($D73&gt;0,$E73&gt;0,$F73&gt;0,NOT(ISBLANK($L73))),_xlfn.NORM.INV(ABS(VLOOKUP($P$1,VLookups!$A$38:$B$39,2,FALSE)-W$3),$K73,$N73),"")</f>
        <v/>
      </c>
      <c r="X73" s="5"/>
      <c r="Y73" s="178" t="str">
        <f t="shared" si="516"/>
        <v/>
      </c>
      <c r="Z73" s="52" t="str">
        <f t="shared" ref="Z73:AS73" si="530">IF(ISNONTEXT($Y73),AA73-$Y73,"")</f>
        <v/>
      </c>
      <c r="AA73" s="52" t="str">
        <f t="shared" si="530"/>
        <v/>
      </c>
      <c r="AB73" s="52" t="str">
        <f t="shared" si="530"/>
        <v/>
      </c>
      <c r="AC73" s="52" t="str">
        <f t="shared" si="530"/>
        <v/>
      </c>
      <c r="AD73" s="52" t="str">
        <f t="shared" si="530"/>
        <v/>
      </c>
      <c r="AE73" s="52" t="str">
        <f t="shared" si="530"/>
        <v/>
      </c>
      <c r="AF73" s="52" t="str">
        <f t="shared" si="530"/>
        <v/>
      </c>
      <c r="AG73" s="52" t="str">
        <f t="shared" si="530"/>
        <v/>
      </c>
      <c r="AH73" s="52" t="str">
        <f t="shared" si="530"/>
        <v/>
      </c>
      <c r="AI73" s="52" t="str">
        <f t="shared" si="530"/>
        <v/>
      </c>
      <c r="AJ73" s="52" t="str">
        <f t="shared" si="530"/>
        <v/>
      </c>
      <c r="AK73" s="52" t="str">
        <f t="shared" si="530"/>
        <v/>
      </c>
      <c r="AL73" s="52" t="str">
        <f t="shared" si="530"/>
        <v/>
      </c>
      <c r="AM73" s="52" t="str">
        <f t="shared" si="530"/>
        <v/>
      </c>
      <c r="AN73" s="52" t="str">
        <f t="shared" si="530"/>
        <v/>
      </c>
      <c r="AO73" s="52" t="str">
        <f t="shared" si="530"/>
        <v/>
      </c>
      <c r="AP73" s="52" t="str">
        <f t="shared" si="530"/>
        <v/>
      </c>
      <c r="AQ73" s="52" t="str">
        <f t="shared" si="530"/>
        <v/>
      </c>
      <c r="AR73" s="52" t="str">
        <f t="shared" si="530"/>
        <v/>
      </c>
      <c r="AS73" s="52" t="str">
        <f t="shared" si="530"/>
        <v/>
      </c>
      <c r="AT73" s="52" t="str">
        <f t="shared" si="518"/>
        <v/>
      </c>
      <c r="AU73" s="52" t="str">
        <f t="shared" ref="AU73:DF73" si="531">IF(ISNONTEXT($Y73),AT73+$Y73,"")</f>
        <v/>
      </c>
      <c r="AV73" s="52" t="str">
        <f t="shared" si="531"/>
        <v/>
      </c>
      <c r="AW73" s="52" t="str">
        <f t="shared" si="531"/>
        <v/>
      </c>
      <c r="AX73" s="52" t="str">
        <f t="shared" si="531"/>
        <v/>
      </c>
      <c r="AY73" s="52" t="str">
        <f t="shared" si="531"/>
        <v/>
      </c>
      <c r="AZ73" s="52" t="str">
        <f t="shared" si="531"/>
        <v/>
      </c>
      <c r="BA73" s="52" t="str">
        <f t="shared" si="531"/>
        <v/>
      </c>
      <c r="BB73" s="52" t="str">
        <f t="shared" si="531"/>
        <v/>
      </c>
      <c r="BC73" s="52" t="str">
        <f t="shared" si="531"/>
        <v/>
      </c>
      <c r="BD73" s="52" t="str">
        <f t="shared" si="531"/>
        <v/>
      </c>
      <c r="BE73" s="52" t="str">
        <f t="shared" si="531"/>
        <v/>
      </c>
      <c r="BF73" s="52" t="str">
        <f t="shared" si="531"/>
        <v/>
      </c>
      <c r="BG73" s="52" t="str">
        <f t="shared" si="531"/>
        <v/>
      </c>
      <c r="BH73" s="52" t="str">
        <f t="shared" si="531"/>
        <v/>
      </c>
      <c r="BI73" s="52" t="str">
        <f t="shared" si="531"/>
        <v/>
      </c>
      <c r="BJ73" s="52" t="str">
        <f t="shared" si="531"/>
        <v/>
      </c>
      <c r="BK73" s="52" t="str">
        <f t="shared" si="531"/>
        <v/>
      </c>
      <c r="BL73" s="52" t="str">
        <f t="shared" si="531"/>
        <v/>
      </c>
      <c r="BM73" s="52" t="str">
        <f t="shared" si="531"/>
        <v/>
      </c>
      <c r="BN73" s="52" t="str">
        <f t="shared" si="531"/>
        <v/>
      </c>
      <c r="BO73" s="52" t="str">
        <f t="shared" si="531"/>
        <v/>
      </c>
      <c r="BP73" s="52" t="str">
        <f t="shared" si="531"/>
        <v/>
      </c>
      <c r="BQ73" s="52" t="str">
        <f t="shared" si="531"/>
        <v/>
      </c>
      <c r="BR73" s="52" t="str">
        <f t="shared" si="531"/>
        <v/>
      </c>
      <c r="BS73" s="52" t="str">
        <f t="shared" si="531"/>
        <v/>
      </c>
      <c r="BT73" s="52" t="str">
        <f t="shared" si="531"/>
        <v/>
      </c>
      <c r="BU73" s="52" t="str">
        <f t="shared" si="531"/>
        <v/>
      </c>
      <c r="BV73" s="52" t="str">
        <f t="shared" si="531"/>
        <v/>
      </c>
      <c r="BW73" s="52" t="str">
        <f t="shared" si="531"/>
        <v/>
      </c>
      <c r="BX73" s="52" t="str">
        <f t="shared" si="531"/>
        <v/>
      </c>
      <c r="BY73" s="52" t="str">
        <f t="shared" si="531"/>
        <v/>
      </c>
      <c r="BZ73" s="52" t="str">
        <f t="shared" si="531"/>
        <v/>
      </c>
      <c r="CA73" s="52" t="str">
        <f t="shared" si="531"/>
        <v/>
      </c>
      <c r="CB73" s="52" t="str">
        <f t="shared" si="531"/>
        <v/>
      </c>
      <c r="CC73" s="52" t="str">
        <f t="shared" si="531"/>
        <v/>
      </c>
      <c r="CD73" s="52" t="str">
        <f t="shared" si="531"/>
        <v/>
      </c>
      <c r="CE73" s="52" t="str">
        <f t="shared" si="531"/>
        <v/>
      </c>
      <c r="CF73" s="52" t="str">
        <f t="shared" si="531"/>
        <v/>
      </c>
      <c r="CG73" s="52" t="str">
        <f t="shared" si="531"/>
        <v/>
      </c>
      <c r="CH73" s="52" t="str">
        <f t="shared" si="531"/>
        <v/>
      </c>
      <c r="CI73" s="52" t="str">
        <f t="shared" si="531"/>
        <v/>
      </c>
      <c r="CJ73" s="52" t="str">
        <f t="shared" si="531"/>
        <v/>
      </c>
      <c r="CK73" s="52" t="str">
        <f t="shared" si="531"/>
        <v/>
      </c>
      <c r="CL73" s="52" t="str">
        <f t="shared" si="531"/>
        <v/>
      </c>
      <c r="CM73" s="52" t="str">
        <f t="shared" si="531"/>
        <v/>
      </c>
      <c r="CN73" s="52" t="str">
        <f t="shared" si="531"/>
        <v/>
      </c>
      <c r="CO73" s="52" t="str">
        <f t="shared" si="531"/>
        <v/>
      </c>
      <c r="CP73" s="52" t="str">
        <f t="shared" si="531"/>
        <v/>
      </c>
      <c r="CQ73" s="52" t="str">
        <f t="shared" si="531"/>
        <v/>
      </c>
      <c r="CR73" s="52" t="str">
        <f t="shared" si="531"/>
        <v/>
      </c>
      <c r="CS73" s="52" t="str">
        <f t="shared" si="531"/>
        <v/>
      </c>
      <c r="CT73" s="52" t="str">
        <f t="shared" si="531"/>
        <v/>
      </c>
      <c r="CU73" s="52" t="str">
        <f t="shared" si="531"/>
        <v/>
      </c>
      <c r="CV73" s="52" t="str">
        <f t="shared" si="531"/>
        <v/>
      </c>
      <c r="CW73" s="52" t="str">
        <f t="shared" si="531"/>
        <v/>
      </c>
      <c r="CX73" s="52" t="str">
        <f t="shared" si="531"/>
        <v/>
      </c>
      <c r="CY73" s="52" t="str">
        <f t="shared" si="531"/>
        <v/>
      </c>
      <c r="CZ73" s="52" t="str">
        <f t="shared" si="531"/>
        <v/>
      </c>
      <c r="DA73" s="52" t="str">
        <f t="shared" si="531"/>
        <v/>
      </c>
      <c r="DB73" s="52" t="str">
        <f t="shared" si="531"/>
        <v/>
      </c>
      <c r="DC73" s="52" t="str">
        <f t="shared" si="531"/>
        <v/>
      </c>
      <c r="DD73" s="52" t="str">
        <f t="shared" si="531"/>
        <v/>
      </c>
      <c r="DE73" s="52" t="str">
        <f t="shared" si="531"/>
        <v/>
      </c>
      <c r="DF73" s="52" t="str">
        <f t="shared" si="531"/>
        <v/>
      </c>
      <c r="DG73" s="52" t="str">
        <f t="shared" ref="DG73:DV73" si="532">IF(ISNONTEXT($Y73),DF73+$Y73,"")</f>
        <v/>
      </c>
      <c r="DH73" s="52" t="str">
        <f t="shared" si="532"/>
        <v/>
      </c>
      <c r="DI73" s="52" t="str">
        <f t="shared" si="532"/>
        <v/>
      </c>
      <c r="DJ73" s="52" t="str">
        <f t="shared" si="532"/>
        <v/>
      </c>
      <c r="DK73" s="52" t="str">
        <f t="shared" si="532"/>
        <v/>
      </c>
      <c r="DL73" s="52" t="str">
        <f t="shared" si="532"/>
        <v/>
      </c>
      <c r="DM73" s="52" t="str">
        <f t="shared" si="532"/>
        <v/>
      </c>
      <c r="DN73" s="52" t="str">
        <f t="shared" si="532"/>
        <v/>
      </c>
      <c r="DO73" s="52" t="str">
        <f t="shared" si="532"/>
        <v/>
      </c>
      <c r="DP73" s="52" t="str">
        <f t="shared" si="532"/>
        <v/>
      </c>
      <c r="DQ73" s="52" t="str">
        <f t="shared" si="532"/>
        <v/>
      </c>
      <c r="DR73" s="52" t="str">
        <f t="shared" si="532"/>
        <v/>
      </c>
      <c r="DS73" s="52" t="str">
        <f t="shared" si="532"/>
        <v/>
      </c>
      <c r="DT73" s="52" t="str">
        <f t="shared" si="532"/>
        <v/>
      </c>
      <c r="DU73" s="52" t="str">
        <f t="shared" si="532"/>
        <v/>
      </c>
      <c r="DV73" s="52" t="str">
        <f t="shared" si="532"/>
        <v/>
      </c>
      <c r="DW73" s="179" t="e">
        <f t="shared" si="334"/>
        <v>#N/A</v>
      </c>
      <c r="DX73" s="179" t="e">
        <f t="shared" si="335"/>
        <v>#N/A</v>
      </c>
      <c r="DY73" s="179" t="e">
        <f t="shared" si="336"/>
        <v>#N/A</v>
      </c>
      <c r="DZ73" s="179" t="e">
        <f t="shared" si="337"/>
        <v>#N/A</v>
      </c>
      <c r="EA73" s="179" t="e">
        <f t="shared" si="338"/>
        <v>#N/A</v>
      </c>
      <c r="EB73" s="179" t="e">
        <f t="shared" si="339"/>
        <v>#N/A</v>
      </c>
      <c r="EC73" s="179" t="e">
        <f t="shared" si="340"/>
        <v>#N/A</v>
      </c>
      <c r="ED73" s="179" t="e">
        <f t="shared" si="341"/>
        <v>#N/A</v>
      </c>
      <c r="EE73" s="179" t="e">
        <f t="shared" si="342"/>
        <v>#N/A</v>
      </c>
      <c r="EF73" s="179" t="e">
        <f t="shared" si="343"/>
        <v>#N/A</v>
      </c>
      <c r="EG73" s="179" t="e">
        <f t="shared" si="344"/>
        <v>#N/A</v>
      </c>
      <c r="EH73" s="179" t="e">
        <f t="shared" si="345"/>
        <v>#N/A</v>
      </c>
      <c r="EI73" s="179" t="e">
        <f t="shared" si="346"/>
        <v>#N/A</v>
      </c>
      <c r="EJ73" s="179" t="e">
        <f t="shared" si="347"/>
        <v>#N/A</v>
      </c>
      <c r="EK73" s="179" t="e">
        <f t="shared" si="348"/>
        <v>#N/A</v>
      </c>
      <c r="EL73" s="179" t="e">
        <f t="shared" si="349"/>
        <v>#N/A</v>
      </c>
      <c r="EM73" s="179" t="e">
        <f t="shared" si="350"/>
        <v>#N/A</v>
      </c>
      <c r="EN73" s="179" t="e">
        <f t="shared" si="351"/>
        <v>#N/A</v>
      </c>
      <c r="EO73" s="179" t="e">
        <f t="shared" si="352"/>
        <v>#N/A</v>
      </c>
      <c r="EP73" s="179" t="e">
        <f t="shared" si="353"/>
        <v>#N/A</v>
      </c>
      <c r="EQ73" s="179" t="e">
        <f t="shared" si="354"/>
        <v>#N/A</v>
      </c>
      <c r="ER73" s="179" t="e">
        <f t="shared" si="355"/>
        <v>#N/A</v>
      </c>
      <c r="ES73" s="179" t="e">
        <f t="shared" si="356"/>
        <v>#N/A</v>
      </c>
      <c r="ET73" s="179" t="e">
        <f t="shared" si="357"/>
        <v>#N/A</v>
      </c>
      <c r="EU73" s="179" t="e">
        <f t="shared" si="358"/>
        <v>#N/A</v>
      </c>
      <c r="EV73" s="179" t="e">
        <f t="shared" si="359"/>
        <v>#N/A</v>
      </c>
      <c r="EW73" s="179" t="e">
        <f t="shared" si="360"/>
        <v>#N/A</v>
      </c>
      <c r="EX73" s="179" t="e">
        <f t="shared" si="361"/>
        <v>#N/A</v>
      </c>
      <c r="EY73" s="179" t="e">
        <f t="shared" si="362"/>
        <v>#N/A</v>
      </c>
      <c r="EZ73" s="179" t="e">
        <f t="shared" si="363"/>
        <v>#N/A</v>
      </c>
      <c r="FA73" s="179" t="e">
        <f t="shared" si="364"/>
        <v>#N/A</v>
      </c>
      <c r="FB73" s="179" t="e">
        <f t="shared" si="365"/>
        <v>#N/A</v>
      </c>
      <c r="FC73" s="179" t="e">
        <f t="shared" si="366"/>
        <v>#N/A</v>
      </c>
      <c r="FD73" s="179" t="e">
        <f t="shared" si="367"/>
        <v>#N/A</v>
      </c>
      <c r="FE73" s="179" t="e">
        <f t="shared" si="368"/>
        <v>#N/A</v>
      </c>
      <c r="FF73" s="179" t="e">
        <f t="shared" si="369"/>
        <v>#N/A</v>
      </c>
      <c r="FG73" s="179" t="e">
        <f t="shared" si="370"/>
        <v>#N/A</v>
      </c>
      <c r="FH73" s="179" t="e">
        <f t="shared" si="371"/>
        <v>#N/A</v>
      </c>
      <c r="FI73" s="179" t="e">
        <f t="shared" si="372"/>
        <v>#N/A</v>
      </c>
      <c r="FJ73" s="179" t="e">
        <f t="shared" si="373"/>
        <v>#N/A</v>
      </c>
      <c r="FK73" s="179" t="e">
        <f t="shared" si="374"/>
        <v>#N/A</v>
      </c>
      <c r="FL73" s="179" t="e">
        <f t="shared" si="375"/>
        <v>#N/A</v>
      </c>
      <c r="FM73" s="179" t="e">
        <f t="shared" si="376"/>
        <v>#N/A</v>
      </c>
      <c r="FN73" s="179" t="e">
        <f t="shared" si="377"/>
        <v>#N/A</v>
      </c>
      <c r="FO73" s="179" t="e">
        <f t="shared" si="378"/>
        <v>#N/A</v>
      </c>
      <c r="FP73" s="179" t="e">
        <f t="shared" si="379"/>
        <v>#N/A</v>
      </c>
      <c r="FQ73" s="179" t="e">
        <f t="shared" si="380"/>
        <v>#N/A</v>
      </c>
      <c r="FR73" s="179" t="e">
        <f t="shared" si="381"/>
        <v>#N/A</v>
      </c>
      <c r="FS73" s="179" t="e">
        <f t="shared" si="382"/>
        <v>#N/A</v>
      </c>
      <c r="FT73" s="179" t="e">
        <f t="shared" si="383"/>
        <v>#N/A</v>
      </c>
      <c r="FU73" s="179" t="e">
        <f t="shared" si="384"/>
        <v>#N/A</v>
      </c>
      <c r="FV73" s="179" t="e">
        <f t="shared" si="385"/>
        <v>#N/A</v>
      </c>
      <c r="FW73" s="179" t="e">
        <f t="shared" si="386"/>
        <v>#N/A</v>
      </c>
      <c r="FX73" s="179" t="e">
        <f t="shared" si="387"/>
        <v>#N/A</v>
      </c>
      <c r="FY73" s="179" t="e">
        <f t="shared" si="388"/>
        <v>#N/A</v>
      </c>
      <c r="FZ73" s="179" t="e">
        <f t="shared" si="389"/>
        <v>#N/A</v>
      </c>
      <c r="GA73" s="179" t="e">
        <f t="shared" si="390"/>
        <v>#N/A</v>
      </c>
      <c r="GB73" s="179" t="e">
        <f t="shared" si="391"/>
        <v>#N/A</v>
      </c>
      <c r="GC73" s="179" t="e">
        <f t="shared" si="392"/>
        <v>#N/A</v>
      </c>
      <c r="GD73" s="179" t="e">
        <f t="shared" si="393"/>
        <v>#N/A</v>
      </c>
      <c r="GE73" s="179" t="e">
        <f t="shared" si="394"/>
        <v>#N/A</v>
      </c>
      <c r="GF73" s="179" t="e">
        <f t="shared" si="395"/>
        <v>#N/A</v>
      </c>
      <c r="GG73" s="179" t="e">
        <f t="shared" si="396"/>
        <v>#N/A</v>
      </c>
      <c r="GH73" s="179" t="e">
        <f t="shared" si="397"/>
        <v>#N/A</v>
      </c>
      <c r="GI73" s="179" t="e">
        <f t="shared" si="398"/>
        <v>#N/A</v>
      </c>
      <c r="GJ73" s="179" t="e">
        <f t="shared" si="399"/>
        <v>#N/A</v>
      </c>
      <c r="GK73" s="179" t="e">
        <f t="shared" si="400"/>
        <v>#N/A</v>
      </c>
      <c r="GL73" s="179" t="e">
        <f t="shared" si="401"/>
        <v>#N/A</v>
      </c>
      <c r="GM73" s="179" t="e">
        <f t="shared" si="402"/>
        <v>#N/A</v>
      </c>
      <c r="GN73" s="179" t="e">
        <f t="shared" si="403"/>
        <v>#N/A</v>
      </c>
      <c r="GO73" s="179" t="e">
        <f t="shared" si="404"/>
        <v>#N/A</v>
      </c>
      <c r="GP73" s="179" t="e">
        <f t="shared" si="405"/>
        <v>#N/A</v>
      </c>
      <c r="GQ73" s="179" t="e">
        <f t="shared" si="406"/>
        <v>#N/A</v>
      </c>
      <c r="GR73" s="179" t="e">
        <f t="shared" si="407"/>
        <v>#N/A</v>
      </c>
      <c r="GS73" s="179" t="e">
        <f t="shared" si="408"/>
        <v>#N/A</v>
      </c>
      <c r="GT73" s="179" t="e">
        <f t="shared" si="409"/>
        <v>#N/A</v>
      </c>
      <c r="GU73" s="179" t="e">
        <f t="shared" si="410"/>
        <v>#N/A</v>
      </c>
      <c r="GV73" s="179" t="e">
        <f t="shared" si="411"/>
        <v>#N/A</v>
      </c>
      <c r="GW73" s="179" t="e">
        <f t="shared" si="412"/>
        <v>#N/A</v>
      </c>
      <c r="GX73" s="179" t="e">
        <f t="shared" si="413"/>
        <v>#N/A</v>
      </c>
      <c r="GY73" s="179" t="e">
        <f t="shared" si="414"/>
        <v>#N/A</v>
      </c>
      <c r="GZ73" s="179" t="e">
        <f t="shared" si="415"/>
        <v>#N/A</v>
      </c>
      <c r="HA73" s="179" t="e">
        <f t="shared" si="416"/>
        <v>#N/A</v>
      </c>
      <c r="HB73" s="179" t="e">
        <f t="shared" si="417"/>
        <v>#N/A</v>
      </c>
      <c r="HC73" s="179" t="e">
        <f t="shared" si="418"/>
        <v>#N/A</v>
      </c>
      <c r="HD73" s="179" t="e">
        <f t="shared" si="419"/>
        <v>#N/A</v>
      </c>
      <c r="HE73" s="179" t="e">
        <f t="shared" si="420"/>
        <v>#N/A</v>
      </c>
      <c r="HF73" s="179" t="e">
        <f t="shared" si="421"/>
        <v>#N/A</v>
      </c>
      <c r="HG73" s="179" t="e">
        <f t="shared" si="422"/>
        <v>#N/A</v>
      </c>
      <c r="HH73" s="179" t="e">
        <f t="shared" si="423"/>
        <v>#N/A</v>
      </c>
      <c r="HI73" s="179" t="e">
        <f t="shared" si="424"/>
        <v>#N/A</v>
      </c>
      <c r="HJ73" s="179" t="e">
        <f t="shared" si="425"/>
        <v>#N/A</v>
      </c>
      <c r="HK73" s="179" t="e">
        <f t="shared" si="426"/>
        <v>#N/A</v>
      </c>
      <c r="HL73" s="179" t="e">
        <f t="shared" si="427"/>
        <v>#N/A</v>
      </c>
      <c r="HM73" s="179" t="e">
        <f t="shared" si="428"/>
        <v>#N/A</v>
      </c>
      <c r="HN73" s="179" t="e">
        <f t="shared" si="429"/>
        <v>#N/A</v>
      </c>
      <c r="HO73" s="179" t="e">
        <f t="shared" si="430"/>
        <v>#N/A</v>
      </c>
      <c r="HP73" s="179" t="e">
        <f t="shared" si="431"/>
        <v>#N/A</v>
      </c>
      <c r="HQ73" s="179" t="e">
        <f t="shared" si="432"/>
        <v>#N/A</v>
      </c>
      <c r="HR73" s="179" t="e">
        <f t="shared" si="433"/>
        <v>#N/A</v>
      </c>
      <c r="HS73" s="179" t="e">
        <f t="shared" si="434"/>
        <v>#N/A</v>
      </c>
    </row>
    <row r="74" spans="1:227" hidden="1" x14ac:dyDescent="0.25">
      <c r="A74" s="4">
        <v>71</v>
      </c>
      <c r="B74" s="118"/>
      <c r="C74" s="126"/>
      <c r="D74" s="131" t="str">
        <f t="shared" si="507"/>
        <v/>
      </c>
      <c r="E74" s="103"/>
      <c r="F74" s="131" t="str">
        <f t="shared" si="508"/>
        <v/>
      </c>
      <c r="G74" s="126"/>
      <c r="H74" s="119"/>
      <c r="I74" s="38" t="str">
        <f t="shared" si="509"/>
        <v/>
      </c>
      <c r="J74" s="38" t="str">
        <f t="shared" si="510"/>
        <v/>
      </c>
      <c r="K74" s="81" t="str">
        <f t="shared" si="515"/>
        <v/>
      </c>
      <c r="L74" s="24"/>
      <c r="M74" s="61"/>
      <c r="N74" s="82" t="str">
        <f>IF(AND(D74&gt;0,E74&gt;0,F74&gt;0,NOT(ISBLANK(L74))),(F74-D74)*VLOOKUP(L74,VLookups!$A$2:$B$8,2,FALSE),"")</f>
        <v/>
      </c>
      <c r="O74" s="83" t="str">
        <f t="shared" si="511"/>
        <v/>
      </c>
      <c r="P74" s="103"/>
      <c r="Q74" s="34" t="str">
        <f>IF(AND(P74&gt;0,E74&gt;0,N74&gt;0,NOT(ISBLANK(L74))),ABS(VLOOKUP($P$1,VLookups!$A$38:$B$39,2,FALSE)-_xlfn.NORM.DIST(P74,K74,N74,TRUE)),"")</f>
        <v/>
      </c>
      <c r="R74" s="102" t="str">
        <f>IF(AND($D74&gt;0,$E74&gt;0,$F74&gt;0,NOT(ISBLANK($L74))),_xlfn.NORM.INV(ABS(VLOOKUP($P$1,VLookups!$A$38:$B$39,2,FALSE)-R$3),$K74,$N74),"")</f>
        <v/>
      </c>
      <c r="S74" s="101" t="str">
        <f>IF(AND($D74&gt;0,$E74&gt;0,$F74&gt;0,NOT(ISBLANK($L74))),_xlfn.NORM.INV(ABS(VLOOKUP($P$1,VLookups!$A$38:$B$39,2,FALSE)-S$3),$K74,$N74),"")</f>
        <v/>
      </c>
      <c r="T74" s="102" t="str">
        <f>IF(AND($D74&gt;0,$E74&gt;0,$F74&gt;0,NOT(ISBLANK($L74))),_xlfn.NORM.INV(ABS(VLOOKUP($P$1,VLookups!$A$38:$B$39,2,FALSE)-T$3),$K74,$N74),"")</f>
        <v/>
      </c>
      <c r="U74" s="101" t="str">
        <f>IF(AND($D74&gt;0,$E74&gt;0,$F74&gt;0,NOT(ISBLANK($L74))),_xlfn.NORM.INV(ABS(VLOOKUP($P$1,VLookups!$A$38:$B$39,2,FALSE)-U$3),$K74,$N74),"")</f>
        <v/>
      </c>
      <c r="V74" s="102" t="str">
        <f>IF(AND($D74&gt;0,$E74&gt;0,$F74&gt;0,NOT(ISBLANK($L74))),_xlfn.NORM.INV(ABS(VLOOKUP($P$1,VLookups!$A$38:$B$39,2,FALSE)-V$3),$K74,$N74),"")</f>
        <v/>
      </c>
      <c r="W74" s="101" t="str">
        <f>IF(AND($D74&gt;0,$E74&gt;0,$F74&gt;0,NOT(ISBLANK($L74))),_xlfn.NORM.INV(ABS(VLOOKUP($P$1,VLookups!$A$38:$B$39,2,FALSE)-W$3),$K74,$N74),"")</f>
        <v/>
      </c>
      <c r="X74" s="5"/>
      <c r="Y74" s="178" t="str">
        <f t="shared" si="516"/>
        <v/>
      </c>
      <c r="Z74" s="52" t="str">
        <f t="shared" ref="Z74:AS74" si="533">IF(ISNONTEXT($Y74),AA74-$Y74,"")</f>
        <v/>
      </c>
      <c r="AA74" s="52" t="str">
        <f t="shared" si="533"/>
        <v/>
      </c>
      <c r="AB74" s="52" t="str">
        <f t="shared" si="533"/>
        <v/>
      </c>
      <c r="AC74" s="52" t="str">
        <f t="shared" si="533"/>
        <v/>
      </c>
      <c r="AD74" s="52" t="str">
        <f t="shared" si="533"/>
        <v/>
      </c>
      <c r="AE74" s="52" t="str">
        <f t="shared" si="533"/>
        <v/>
      </c>
      <c r="AF74" s="52" t="str">
        <f t="shared" si="533"/>
        <v/>
      </c>
      <c r="AG74" s="52" t="str">
        <f t="shared" si="533"/>
        <v/>
      </c>
      <c r="AH74" s="52" t="str">
        <f t="shared" si="533"/>
        <v/>
      </c>
      <c r="AI74" s="52" t="str">
        <f t="shared" si="533"/>
        <v/>
      </c>
      <c r="AJ74" s="52" t="str">
        <f t="shared" si="533"/>
        <v/>
      </c>
      <c r="AK74" s="52" t="str">
        <f t="shared" si="533"/>
        <v/>
      </c>
      <c r="AL74" s="52" t="str">
        <f t="shared" si="533"/>
        <v/>
      </c>
      <c r="AM74" s="52" t="str">
        <f t="shared" si="533"/>
        <v/>
      </c>
      <c r="AN74" s="52" t="str">
        <f t="shared" si="533"/>
        <v/>
      </c>
      <c r="AO74" s="52" t="str">
        <f t="shared" si="533"/>
        <v/>
      </c>
      <c r="AP74" s="52" t="str">
        <f t="shared" si="533"/>
        <v/>
      </c>
      <c r="AQ74" s="52" t="str">
        <f t="shared" si="533"/>
        <v/>
      </c>
      <c r="AR74" s="52" t="str">
        <f t="shared" si="533"/>
        <v/>
      </c>
      <c r="AS74" s="52" t="str">
        <f t="shared" si="533"/>
        <v/>
      </c>
      <c r="AT74" s="52" t="str">
        <f t="shared" si="518"/>
        <v/>
      </c>
      <c r="AU74" s="52" t="str">
        <f t="shared" ref="AU74:DF74" si="534">IF(ISNONTEXT($Y74),AT74+$Y74,"")</f>
        <v/>
      </c>
      <c r="AV74" s="52" t="str">
        <f t="shared" si="534"/>
        <v/>
      </c>
      <c r="AW74" s="52" t="str">
        <f t="shared" si="534"/>
        <v/>
      </c>
      <c r="AX74" s="52" t="str">
        <f t="shared" si="534"/>
        <v/>
      </c>
      <c r="AY74" s="52" t="str">
        <f t="shared" si="534"/>
        <v/>
      </c>
      <c r="AZ74" s="52" t="str">
        <f t="shared" si="534"/>
        <v/>
      </c>
      <c r="BA74" s="52" t="str">
        <f t="shared" si="534"/>
        <v/>
      </c>
      <c r="BB74" s="52" t="str">
        <f t="shared" si="534"/>
        <v/>
      </c>
      <c r="BC74" s="52" t="str">
        <f t="shared" si="534"/>
        <v/>
      </c>
      <c r="BD74" s="52" t="str">
        <f t="shared" si="534"/>
        <v/>
      </c>
      <c r="BE74" s="52" t="str">
        <f t="shared" si="534"/>
        <v/>
      </c>
      <c r="BF74" s="52" t="str">
        <f t="shared" si="534"/>
        <v/>
      </c>
      <c r="BG74" s="52" t="str">
        <f t="shared" si="534"/>
        <v/>
      </c>
      <c r="BH74" s="52" t="str">
        <f t="shared" si="534"/>
        <v/>
      </c>
      <c r="BI74" s="52" t="str">
        <f t="shared" si="534"/>
        <v/>
      </c>
      <c r="BJ74" s="52" t="str">
        <f t="shared" si="534"/>
        <v/>
      </c>
      <c r="BK74" s="52" t="str">
        <f t="shared" si="534"/>
        <v/>
      </c>
      <c r="BL74" s="52" t="str">
        <f t="shared" si="534"/>
        <v/>
      </c>
      <c r="BM74" s="52" t="str">
        <f t="shared" si="534"/>
        <v/>
      </c>
      <c r="BN74" s="52" t="str">
        <f t="shared" si="534"/>
        <v/>
      </c>
      <c r="BO74" s="52" t="str">
        <f t="shared" si="534"/>
        <v/>
      </c>
      <c r="BP74" s="52" t="str">
        <f t="shared" si="534"/>
        <v/>
      </c>
      <c r="BQ74" s="52" t="str">
        <f t="shared" si="534"/>
        <v/>
      </c>
      <c r="BR74" s="52" t="str">
        <f t="shared" si="534"/>
        <v/>
      </c>
      <c r="BS74" s="52" t="str">
        <f t="shared" si="534"/>
        <v/>
      </c>
      <c r="BT74" s="52" t="str">
        <f t="shared" si="534"/>
        <v/>
      </c>
      <c r="BU74" s="52" t="str">
        <f t="shared" si="534"/>
        <v/>
      </c>
      <c r="BV74" s="52" t="str">
        <f t="shared" si="534"/>
        <v/>
      </c>
      <c r="BW74" s="52" t="str">
        <f t="shared" si="534"/>
        <v/>
      </c>
      <c r="BX74" s="52" t="str">
        <f t="shared" si="534"/>
        <v/>
      </c>
      <c r="BY74" s="52" t="str">
        <f t="shared" si="534"/>
        <v/>
      </c>
      <c r="BZ74" s="52" t="str">
        <f t="shared" si="534"/>
        <v/>
      </c>
      <c r="CA74" s="52" t="str">
        <f t="shared" si="534"/>
        <v/>
      </c>
      <c r="CB74" s="52" t="str">
        <f t="shared" si="534"/>
        <v/>
      </c>
      <c r="CC74" s="52" t="str">
        <f t="shared" si="534"/>
        <v/>
      </c>
      <c r="CD74" s="52" t="str">
        <f t="shared" si="534"/>
        <v/>
      </c>
      <c r="CE74" s="52" t="str">
        <f t="shared" si="534"/>
        <v/>
      </c>
      <c r="CF74" s="52" t="str">
        <f t="shared" si="534"/>
        <v/>
      </c>
      <c r="CG74" s="52" t="str">
        <f t="shared" si="534"/>
        <v/>
      </c>
      <c r="CH74" s="52" t="str">
        <f t="shared" si="534"/>
        <v/>
      </c>
      <c r="CI74" s="52" t="str">
        <f t="shared" si="534"/>
        <v/>
      </c>
      <c r="CJ74" s="52" t="str">
        <f t="shared" si="534"/>
        <v/>
      </c>
      <c r="CK74" s="52" t="str">
        <f t="shared" si="534"/>
        <v/>
      </c>
      <c r="CL74" s="52" t="str">
        <f t="shared" si="534"/>
        <v/>
      </c>
      <c r="CM74" s="52" t="str">
        <f t="shared" si="534"/>
        <v/>
      </c>
      <c r="CN74" s="52" t="str">
        <f t="shared" si="534"/>
        <v/>
      </c>
      <c r="CO74" s="52" t="str">
        <f t="shared" si="534"/>
        <v/>
      </c>
      <c r="CP74" s="52" t="str">
        <f t="shared" si="534"/>
        <v/>
      </c>
      <c r="CQ74" s="52" t="str">
        <f t="shared" si="534"/>
        <v/>
      </c>
      <c r="CR74" s="52" t="str">
        <f t="shared" si="534"/>
        <v/>
      </c>
      <c r="CS74" s="52" t="str">
        <f t="shared" si="534"/>
        <v/>
      </c>
      <c r="CT74" s="52" t="str">
        <f t="shared" si="534"/>
        <v/>
      </c>
      <c r="CU74" s="52" t="str">
        <f t="shared" si="534"/>
        <v/>
      </c>
      <c r="CV74" s="52" t="str">
        <f t="shared" si="534"/>
        <v/>
      </c>
      <c r="CW74" s="52" t="str">
        <f t="shared" si="534"/>
        <v/>
      </c>
      <c r="CX74" s="52" t="str">
        <f t="shared" si="534"/>
        <v/>
      </c>
      <c r="CY74" s="52" t="str">
        <f t="shared" si="534"/>
        <v/>
      </c>
      <c r="CZ74" s="52" t="str">
        <f t="shared" si="534"/>
        <v/>
      </c>
      <c r="DA74" s="52" t="str">
        <f t="shared" si="534"/>
        <v/>
      </c>
      <c r="DB74" s="52" t="str">
        <f t="shared" si="534"/>
        <v/>
      </c>
      <c r="DC74" s="52" t="str">
        <f t="shared" si="534"/>
        <v/>
      </c>
      <c r="DD74" s="52" t="str">
        <f t="shared" si="534"/>
        <v/>
      </c>
      <c r="DE74" s="52" t="str">
        <f t="shared" si="534"/>
        <v/>
      </c>
      <c r="DF74" s="52" t="str">
        <f t="shared" si="534"/>
        <v/>
      </c>
      <c r="DG74" s="52" t="str">
        <f t="shared" ref="DG74:DV74" si="535">IF(ISNONTEXT($Y74),DF74+$Y74,"")</f>
        <v/>
      </c>
      <c r="DH74" s="52" t="str">
        <f t="shared" si="535"/>
        <v/>
      </c>
      <c r="DI74" s="52" t="str">
        <f t="shared" si="535"/>
        <v/>
      </c>
      <c r="DJ74" s="52" t="str">
        <f t="shared" si="535"/>
        <v/>
      </c>
      <c r="DK74" s="52" t="str">
        <f t="shared" si="535"/>
        <v/>
      </c>
      <c r="DL74" s="52" t="str">
        <f t="shared" si="535"/>
        <v/>
      </c>
      <c r="DM74" s="52" t="str">
        <f t="shared" si="535"/>
        <v/>
      </c>
      <c r="DN74" s="52" t="str">
        <f t="shared" si="535"/>
        <v/>
      </c>
      <c r="DO74" s="52" t="str">
        <f t="shared" si="535"/>
        <v/>
      </c>
      <c r="DP74" s="52" t="str">
        <f t="shared" si="535"/>
        <v/>
      </c>
      <c r="DQ74" s="52" t="str">
        <f t="shared" si="535"/>
        <v/>
      </c>
      <c r="DR74" s="52" t="str">
        <f t="shared" si="535"/>
        <v/>
      </c>
      <c r="DS74" s="52" t="str">
        <f t="shared" si="535"/>
        <v/>
      </c>
      <c r="DT74" s="52" t="str">
        <f t="shared" si="535"/>
        <v/>
      </c>
      <c r="DU74" s="52" t="str">
        <f t="shared" si="535"/>
        <v/>
      </c>
      <c r="DV74" s="52" t="str">
        <f t="shared" si="535"/>
        <v/>
      </c>
      <c r="DW74" s="179" t="e">
        <f t="shared" si="334"/>
        <v>#N/A</v>
      </c>
      <c r="DX74" s="179" t="e">
        <f t="shared" si="335"/>
        <v>#N/A</v>
      </c>
      <c r="DY74" s="179" t="e">
        <f t="shared" si="336"/>
        <v>#N/A</v>
      </c>
      <c r="DZ74" s="179" t="e">
        <f t="shared" si="337"/>
        <v>#N/A</v>
      </c>
      <c r="EA74" s="179" t="e">
        <f t="shared" si="338"/>
        <v>#N/A</v>
      </c>
      <c r="EB74" s="179" t="e">
        <f t="shared" si="339"/>
        <v>#N/A</v>
      </c>
      <c r="EC74" s="179" t="e">
        <f t="shared" si="340"/>
        <v>#N/A</v>
      </c>
      <c r="ED74" s="179" t="e">
        <f t="shared" si="341"/>
        <v>#N/A</v>
      </c>
      <c r="EE74" s="179" t="e">
        <f t="shared" si="342"/>
        <v>#N/A</v>
      </c>
      <c r="EF74" s="179" t="e">
        <f t="shared" si="343"/>
        <v>#N/A</v>
      </c>
      <c r="EG74" s="179" t="e">
        <f t="shared" si="344"/>
        <v>#N/A</v>
      </c>
      <c r="EH74" s="179" t="e">
        <f t="shared" si="345"/>
        <v>#N/A</v>
      </c>
      <c r="EI74" s="179" t="e">
        <f t="shared" si="346"/>
        <v>#N/A</v>
      </c>
      <c r="EJ74" s="179" t="e">
        <f t="shared" si="347"/>
        <v>#N/A</v>
      </c>
      <c r="EK74" s="179" t="e">
        <f t="shared" si="348"/>
        <v>#N/A</v>
      </c>
      <c r="EL74" s="179" t="e">
        <f t="shared" si="349"/>
        <v>#N/A</v>
      </c>
      <c r="EM74" s="179" t="e">
        <f t="shared" si="350"/>
        <v>#N/A</v>
      </c>
      <c r="EN74" s="179" t="e">
        <f t="shared" si="351"/>
        <v>#N/A</v>
      </c>
      <c r="EO74" s="179" t="e">
        <f t="shared" si="352"/>
        <v>#N/A</v>
      </c>
      <c r="EP74" s="179" t="e">
        <f t="shared" si="353"/>
        <v>#N/A</v>
      </c>
      <c r="EQ74" s="179" t="e">
        <f t="shared" si="354"/>
        <v>#N/A</v>
      </c>
      <c r="ER74" s="179" t="e">
        <f t="shared" si="355"/>
        <v>#N/A</v>
      </c>
      <c r="ES74" s="179" t="e">
        <f t="shared" si="356"/>
        <v>#N/A</v>
      </c>
      <c r="ET74" s="179" t="e">
        <f t="shared" si="357"/>
        <v>#N/A</v>
      </c>
      <c r="EU74" s="179" t="e">
        <f t="shared" si="358"/>
        <v>#N/A</v>
      </c>
      <c r="EV74" s="179" t="e">
        <f t="shared" si="359"/>
        <v>#N/A</v>
      </c>
      <c r="EW74" s="179" t="e">
        <f t="shared" si="360"/>
        <v>#N/A</v>
      </c>
      <c r="EX74" s="179" t="e">
        <f t="shared" si="361"/>
        <v>#N/A</v>
      </c>
      <c r="EY74" s="179" t="e">
        <f t="shared" si="362"/>
        <v>#N/A</v>
      </c>
      <c r="EZ74" s="179" t="e">
        <f t="shared" si="363"/>
        <v>#N/A</v>
      </c>
      <c r="FA74" s="179" t="e">
        <f t="shared" si="364"/>
        <v>#N/A</v>
      </c>
      <c r="FB74" s="179" t="e">
        <f t="shared" si="365"/>
        <v>#N/A</v>
      </c>
      <c r="FC74" s="179" t="e">
        <f t="shared" si="366"/>
        <v>#N/A</v>
      </c>
      <c r="FD74" s="179" t="e">
        <f t="shared" si="367"/>
        <v>#N/A</v>
      </c>
      <c r="FE74" s="179" t="e">
        <f t="shared" si="368"/>
        <v>#N/A</v>
      </c>
      <c r="FF74" s="179" t="e">
        <f t="shared" si="369"/>
        <v>#N/A</v>
      </c>
      <c r="FG74" s="179" t="e">
        <f t="shared" si="370"/>
        <v>#N/A</v>
      </c>
      <c r="FH74" s="179" t="e">
        <f t="shared" si="371"/>
        <v>#N/A</v>
      </c>
      <c r="FI74" s="179" t="e">
        <f t="shared" si="372"/>
        <v>#N/A</v>
      </c>
      <c r="FJ74" s="179" t="e">
        <f t="shared" si="373"/>
        <v>#N/A</v>
      </c>
      <c r="FK74" s="179" t="e">
        <f t="shared" si="374"/>
        <v>#N/A</v>
      </c>
      <c r="FL74" s="179" t="e">
        <f t="shared" si="375"/>
        <v>#N/A</v>
      </c>
      <c r="FM74" s="179" t="e">
        <f t="shared" si="376"/>
        <v>#N/A</v>
      </c>
      <c r="FN74" s="179" t="e">
        <f t="shared" si="377"/>
        <v>#N/A</v>
      </c>
      <c r="FO74" s="179" t="e">
        <f t="shared" si="378"/>
        <v>#N/A</v>
      </c>
      <c r="FP74" s="179" t="e">
        <f t="shared" si="379"/>
        <v>#N/A</v>
      </c>
      <c r="FQ74" s="179" t="e">
        <f t="shared" si="380"/>
        <v>#N/A</v>
      </c>
      <c r="FR74" s="179" t="e">
        <f t="shared" si="381"/>
        <v>#N/A</v>
      </c>
      <c r="FS74" s="179" t="e">
        <f t="shared" si="382"/>
        <v>#N/A</v>
      </c>
      <c r="FT74" s="179" t="e">
        <f t="shared" si="383"/>
        <v>#N/A</v>
      </c>
      <c r="FU74" s="179" t="e">
        <f t="shared" si="384"/>
        <v>#N/A</v>
      </c>
      <c r="FV74" s="179" t="e">
        <f t="shared" si="385"/>
        <v>#N/A</v>
      </c>
      <c r="FW74" s="179" t="e">
        <f t="shared" si="386"/>
        <v>#N/A</v>
      </c>
      <c r="FX74" s="179" t="e">
        <f t="shared" si="387"/>
        <v>#N/A</v>
      </c>
      <c r="FY74" s="179" t="e">
        <f t="shared" si="388"/>
        <v>#N/A</v>
      </c>
      <c r="FZ74" s="179" t="e">
        <f t="shared" si="389"/>
        <v>#N/A</v>
      </c>
      <c r="GA74" s="179" t="e">
        <f t="shared" si="390"/>
        <v>#N/A</v>
      </c>
      <c r="GB74" s="179" t="e">
        <f t="shared" si="391"/>
        <v>#N/A</v>
      </c>
      <c r="GC74" s="179" t="e">
        <f t="shared" si="392"/>
        <v>#N/A</v>
      </c>
      <c r="GD74" s="179" t="e">
        <f t="shared" si="393"/>
        <v>#N/A</v>
      </c>
      <c r="GE74" s="179" t="e">
        <f t="shared" si="394"/>
        <v>#N/A</v>
      </c>
      <c r="GF74" s="179" t="e">
        <f t="shared" si="395"/>
        <v>#N/A</v>
      </c>
      <c r="GG74" s="179" t="e">
        <f t="shared" si="396"/>
        <v>#N/A</v>
      </c>
      <c r="GH74" s="179" t="e">
        <f t="shared" si="397"/>
        <v>#N/A</v>
      </c>
      <c r="GI74" s="179" t="e">
        <f t="shared" si="398"/>
        <v>#N/A</v>
      </c>
      <c r="GJ74" s="179" t="e">
        <f t="shared" si="399"/>
        <v>#N/A</v>
      </c>
      <c r="GK74" s="179" t="e">
        <f t="shared" si="400"/>
        <v>#N/A</v>
      </c>
      <c r="GL74" s="179" t="e">
        <f t="shared" si="401"/>
        <v>#N/A</v>
      </c>
      <c r="GM74" s="179" t="e">
        <f t="shared" si="402"/>
        <v>#N/A</v>
      </c>
      <c r="GN74" s="179" t="e">
        <f t="shared" si="403"/>
        <v>#N/A</v>
      </c>
      <c r="GO74" s="179" t="e">
        <f t="shared" si="404"/>
        <v>#N/A</v>
      </c>
      <c r="GP74" s="179" t="e">
        <f t="shared" si="405"/>
        <v>#N/A</v>
      </c>
      <c r="GQ74" s="179" t="e">
        <f t="shared" si="406"/>
        <v>#N/A</v>
      </c>
      <c r="GR74" s="179" t="e">
        <f t="shared" si="407"/>
        <v>#N/A</v>
      </c>
      <c r="GS74" s="179" t="e">
        <f t="shared" si="408"/>
        <v>#N/A</v>
      </c>
      <c r="GT74" s="179" t="e">
        <f t="shared" si="409"/>
        <v>#N/A</v>
      </c>
      <c r="GU74" s="179" t="e">
        <f t="shared" si="410"/>
        <v>#N/A</v>
      </c>
      <c r="GV74" s="179" t="e">
        <f t="shared" si="411"/>
        <v>#N/A</v>
      </c>
      <c r="GW74" s="179" t="e">
        <f t="shared" si="412"/>
        <v>#N/A</v>
      </c>
      <c r="GX74" s="179" t="e">
        <f t="shared" si="413"/>
        <v>#N/A</v>
      </c>
      <c r="GY74" s="179" t="e">
        <f t="shared" si="414"/>
        <v>#N/A</v>
      </c>
      <c r="GZ74" s="179" t="e">
        <f t="shared" si="415"/>
        <v>#N/A</v>
      </c>
      <c r="HA74" s="179" t="e">
        <f t="shared" si="416"/>
        <v>#N/A</v>
      </c>
      <c r="HB74" s="179" t="e">
        <f t="shared" si="417"/>
        <v>#N/A</v>
      </c>
      <c r="HC74" s="179" t="e">
        <f t="shared" si="418"/>
        <v>#N/A</v>
      </c>
      <c r="HD74" s="179" t="e">
        <f t="shared" si="419"/>
        <v>#N/A</v>
      </c>
      <c r="HE74" s="179" t="e">
        <f t="shared" si="420"/>
        <v>#N/A</v>
      </c>
      <c r="HF74" s="179" t="e">
        <f t="shared" si="421"/>
        <v>#N/A</v>
      </c>
      <c r="HG74" s="179" t="e">
        <f t="shared" si="422"/>
        <v>#N/A</v>
      </c>
      <c r="HH74" s="179" t="e">
        <f t="shared" si="423"/>
        <v>#N/A</v>
      </c>
      <c r="HI74" s="179" t="e">
        <f t="shared" si="424"/>
        <v>#N/A</v>
      </c>
      <c r="HJ74" s="179" t="e">
        <f t="shared" si="425"/>
        <v>#N/A</v>
      </c>
      <c r="HK74" s="179" t="e">
        <f t="shared" si="426"/>
        <v>#N/A</v>
      </c>
      <c r="HL74" s="179" t="e">
        <f t="shared" si="427"/>
        <v>#N/A</v>
      </c>
      <c r="HM74" s="179" t="e">
        <f t="shared" si="428"/>
        <v>#N/A</v>
      </c>
      <c r="HN74" s="179" t="e">
        <f t="shared" si="429"/>
        <v>#N/A</v>
      </c>
      <c r="HO74" s="179" t="e">
        <f t="shared" si="430"/>
        <v>#N/A</v>
      </c>
      <c r="HP74" s="179" t="e">
        <f t="shared" si="431"/>
        <v>#N/A</v>
      </c>
      <c r="HQ74" s="179" t="e">
        <f t="shared" si="432"/>
        <v>#N/A</v>
      </c>
      <c r="HR74" s="179" t="e">
        <f t="shared" si="433"/>
        <v>#N/A</v>
      </c>
      <c r="HS74" s="179" t="e">
        <f t="shared" si="434"/>
        <v>#N/A</v>
      </c>
    </row>
    <row r="75" spans="1:227" hidden="1" x14ac:dyDescent="0.25">
      <c r="A75" s="4">
        <v>72</v>
      </c>
      <c r="B75" s="118"/>
      <c r="C75" s="126"/>
      <c r="D75" s="131" t="str">
        <f t="shared" si="507"/>
        <v/>
      </c>
      <c r="E75" s="103"/>
      <c r="F75" s="131" t="str">
        <f t="shared" si="508"/>
        <v/>
      </c>
      <c r="G75" s="126"/>
      <c r="H75" s="119"/>
      <c r="I75" s="38" t="str">
        <f t="shared" si="509"/>
        <v/>
      </c>
      <c r="J75" s="38" t="str">
        <f t="shared" si="510"/>
        <v/>
      </c>
      <c r="K75" s="81" t="str">
        <f t="shared" si="515"/>
        <v/>
      </c>
      <c r="L75" s="24"/>
      <c r="M75" s="61"/>
      <c r="N75" s="82" t="str">
        <f>IF(AND(D75&gt;0,E75&gt;0,F75&gt;0,NOT(ISBLANK(L75))),(F75-D75)*VLOOKUP(L75,VLookups!$A$2:$B$8,2,FALSE),"")</f>
        <v/>
      </c>
      <c r="O75" s="83" t="str">
        <f t="shared" si="511"/>
        <v/>
      </c>
      <c r="P75" s="103"/>
      <c r="Q75" s="34" t="str">
        <f>IF(AND(P75&gt;0,E75&gt;0,N75&gt;0,NOT(ISBLANK(L75))),ABS(VLOOKUP($P$1,VLookups!$A$38:$B$39,2,FALSE)-_xlfn.NORM.DIST(P75,K75,N75,TRUE)),"")</f>
        <v/>
      </c>
      <c r="R75" s="102" t="str">
        <f>IF(AND($D75&gt;0,$E75&gt;0,$F75&gt;0,NOT(ISBLANK($L75))),_xlfn.NORM.INV(ABS(VLOOKUP($P$1,VLookups!$A$38:$B$39,2,FALSE)-R$3),$K75,$N75),"")</f>
        <v/>
      </c>
      <c r="S75" s="101" t="str">
        <f>IF(AND($D75&gt;0,$E75&gt;0,$F75&gt;0,NOT(ISBLANK($L75))),_xlfn.NORM.INV(ABS(VLOOKUP($P$1,VLookups!$A$38:$B$39,2,FALSE)-S$3),$K75,$N75),"")</f>
        <v/>
      </c>
      <c r="T75" s="102" t="str">
        <f>IF(AND($D75&gt;0,$E75&gt;0,$F75&gt;0,NOT(ISBLANK($L75))),_xlfn.NORM.INV(ABS(VLOOKUP($P$1,VLookups!$A$38:$B$39,2,FALSE)-T$3),$K75,$N75),"")</f>
        <v/>
      </c>
      <c r="U75" s="101" t="str">
        <f>IF(AND($D75&gt;0,$E75&gt;0,$F75&gt;0,NOT(ISBLANK($L75))),_xlfn.NORM.INV(ABS(VLOOKUP($P$1,VLookups!$A$38:$B$39,2,FALSE)-U$3),$K75,$N75),"")</f>
        <v/>
      </c>
      <c r="V75" s="102" t="str">
        <f>IF(AND($D75&gt;0,$E75&gt;0,$F75&gt;0,NOT(ISBLANK($L75))),_xlfn.NORM.INV(ABS(VLOOKUP($P$1,VLookups!$A$38:$B$39,2,FALSE)-V$3),$K75,$N75),"")</f>
        <v/>
      </c>
      <c r="W75" s="101" t="str">
        <f>IF(AND($D75&gt;0,$E75&gt;0,$F75&gt;0,NOT(ISBLANK($L75))),_xlfn.NORM.INV(ABS(VLOOKUP($P$1,VLookups!$A$38:$B$39,2,FALSE)-W$3),$K75,$N75),"")</f>
        <v/>
      </c>
      <c r="X75" s="5"/>
      <c r="Y75" s="178" t="str">
        <f t="shared" si="516"/>
        <v/>
      </c>
      <c r="Z75" s="52" t="str">
        <f t="shared" ref="Z75:AS75" si="536">IF(ISNONTEXT($Y75),AA75-$Y75,"")</f>
        <v/>
      </c>
      <c r="AA75" s="52" t="str">
        <f t="shared" si="536"/>
        <v/>
      </c>
      <c r="AB75" s="52" t="str">
        <f t="shared" si="536"/>
        <v/>
      </c>
      <c r="AC75" s="52" t="str">
        <f t="shared" si="536"/>
        <v/>
      </c>
      <c r="AD75" s="52" t="str">
        <f t="shared" si="536"/>
        <v/>
      </c>
      <c r="AE75" s="52" t="str">
        <f t="shared" si="536"/>
        <v/>
      </c>
      <c r="AF75" s="52" t="str">
        <f t="shared" si="536"/>
        <v/>
      </c>
      <c r="AG75" s="52" t="str">
        <f t="shared" si="536"/>
        <v/>
      </c>
      <c r="AH75" s="52" t="str">
        <f t="shared" si="536"/>
        <v/>
      </c>
      <c r="AI75" s="52" t="str">
        <f t="shared" si="536"/>
        <v/>
      </c>
      <c r="AJ75" s="52" t="str">
        <f t="shared" si="536"/>
        <v/>
      </c>
      <c r="AK75" s="52" t="str">
        <f t="shared" si="536"/>
        <v/>
      </c>
      <c r="AL75" s="52" t="str">
        <f t="shared" si="536"/>
        <v/>
      </c>
      <c r="AM75" s="52" t="str">
        <f t="shared" si="536"/>
        <v/>
      </c>
      <c r="AN75" s="52" t="str">
        <f t="shared" si="536"/>
        <v/>
      </c>
      <c r="AO75" s="52" t="str">
        <f t="shared" si="536"/>
        <v/>
      </c>
      <c r="AP75" s="52" t="str">
        <f t="shared" si="536"/>
        <v/>
      </c>
      <c r="AQ75" s="52" t="str">
        <f t="shared" si="536"/>
        <v/>
      </c>
      <c r="AR75" s="52" t="str">
        <f t="shared" si="536"/>
        <v/>
      </c>
      <c r="AS75" s="52" t="str">
        <f t="shared" si="536"/>
        <v/>
      </c>
      <c r="AT75" s="52" t="str">
        <f t="shared" si="518"/>
        <v/>
      </c>
      <c r="AU75" s="52" t="str">
        <f t="shared" ref="AU75:DF75" si="537">IF(ISNONTEXT($Y75),AT75+$Y75,"")</f>
        <v/>
      </c>
      <c r="AV75" s="52" t="str">
        <f t="shared" si="537"/>
        <v/>
      </c>
      <c r="AW75" s="52" t="str">
        <f t="shared" si="537"/>
        <v/>
      </c>
      <c r="AX75" s="52" t="str">
        <f t="shared" si="537"/>
        <v/>
      </c>
      <c r="AY75" s="52" t="str">
        <f t="shared" si="537"/>
        <v/>
      </c>
      <c r="AZ75" s="52" t="str">
        <f t="shared" si="537"/>
        <v/>
      </c>
      <c r="BA75" s="52" t="str">
        <f t="shared" si="537"/>
        <v/>
      </c>
      <c r="BB75" s="52" t="str">
        <f t="shared" si="537"/>
        <v/>
      </c>
      <c r="BC75" s="52" t="str">
        <f t="shared" si="537"/>
        <v/>
      </c>
      <c r="BD75" s="52" t="str">
        <f t="shared" si="537"/>
        <v/>
      </c>
      <c r="BE75" s="52" t="str">
        <f t="shared" si="537"/>
        <v/>
      </c>
      <c r="BF75" s="52" t="str">
        <f t="shared" si="537"/>
        <v/>
      </c>
      <c r="BG75" s="52" t="str">
        <f t="shared" si="537"/>
        <v/>
      </c>
      <c r="BH75" s="52" t="str">
        <f t="shared" si="537"/>
        <v/>
      </c>
      <c r="BI75" s="52" t="str">
        <f t="shared" si="537"/>
        <v/>
      </c>
      <c r="BJ75" s="52" t="str">
        <f t="shared" si="537"/>
        <v/>
      </c>
      <c r="BK75" s="52" t="str">
        <f t="shared" si="537"/>
        <v/>
      </c>
      <c r="BL75" s="52" t="str">
        <f t="shared" si="537"/>
        <v/>
      </c>
      <c r="BM75" s="52" t="str">
        <f t="shared" si="537"/>
        <v/>
      </c>
      <c r="BN75" s="52" t="str">
        <f t="shared" si="537"/>
        <v/>
      </c>
      <c r="BO75" s="52" t="str">
        <f t="shared" si="537"/>
        <v/>
      </c>
      <c r="BP75" s="52" t="str">
        <f t="shared" si="537"/>
        <v/>
      </c>
      <c r="BQ75" s="52" t="str">
        <f t="shared" si="537"/>
        <v/>
      </c>
      <c r="BR75" s="52" t="str">
        <f t="shared" si="537"/>
        <v/>
      </c>
      <c r="BS75" s="52" t="str">
        <f t="shared" si="537"/>
        <v/>
      </c>
      <c r="BT75" s="52" t="str">
        <f t="shared" si="537"/>
        <v/>
      </c>
      <c r="BU75" s="52" t="str">
        <f t="shared" si="537"/>
        <v/>
      </c>
      <c r="BV75" s="52" t="str">
        <f t="shared" si="537"/>
        <v/>
      </c>
      <c r="BW75" s="52" t="str">
        <f t="shared" si="537"/>
        <v/>
      </c>
      <c r="BX75" s="52" t="str">
        <f t="shared" si="537"/>
        <v/>
      </c>
      <c r="BY75" s="52" t="str">
        <f t="shared" si="537"/>
        <v/>
      </c>
      <c r="BZ75" s="52" t="str">
        <f t="shared" si="537"/>
        <v/>
      </c>
      <c r="CA75" s="52" t="str">
        <f t="shared" si="537"/>
        <v/>
      </c>
      <c r="CB75" s="52" t="str">
        <f t="shared" si="537"/>
        <v/>
      </c>
      <c r="CC75" s="52" t="str">
        <f t="shared" si="537"/>
        <v/>
      </c>
      <c r="CD75" s="52" t="str">
        <f t="shared" si="537"/>
        <v/>
      </c>
      <c r="CE75" s="52" t="str">
        <f t="shared" si="537"/>
        <v/>
      </c>
      <c r="CF75" s="52" t="str">
        <f t="shared" si="537"/>
        <v/>
      </c>
      <c r="CG75" s="52" t="str">
        <f t="shared" si="537"/>
        <v/>
      </c>
      <c r="CH75" s="52" t="str">
        <f t="shared" si="537"/>
        <v/>
      </c>
      <c r="CI75" s="52" t="str">
        <f t="shared" si="537"/>
        <v/>
      </c>
      <c r="CJ75" s="52" t="str">
        <f t="shared" si="537"/>
        <v/>
      </c>
      <c r="CK75" s="52" t="str">
        <f t="shared" si="537"/>
        <v/>
      </c>
      <c r="CL75" s="52" t="str">
        <f t="shared" si="537"/>
        <v/>
      </c>
      <c r="CM75" s="52" t="str">
        <f t="shared" si="537"/>
        <v/>
      </c>
      <c r="CN75" s="52" t="str">
        <f t="shared" si="537"/>
        <v/>
      </c>
      <c r="CO75" s="52" t="str">
        <f t="shared" si="537"/>
        <v/>
      </c>
      <c r="CP75" s="52" t="str">
        <f t="shared" si="537"/>
        <v/>
      </c>
      <c r="CQ75" s="52" t="str">
        <f t="shared" si="537"/>
        <v/>
      </c>
      <c r="CR75" s="52" t="str">
        <f t="shared" si="537"/>
        <v/>
      </c>
      <c r="CS75" s="52" t="str">
        <f t="shared" si="537"/>
        <v/>
      </c>
      <c r="CT75" s="52" t="str">
        <f t="shared" si="537"/>
        <v/>
      </c>
      <c r="CU75" s="52" t="str">
        <f t="shared" si="537"/>
        <v/>
      </c>
      <c r="CV75" s="52" t="str">
        <f t="shared" si="537"/>
        <v/>
      </c>
      <c r="CW75" s="52" t="str">
        <f t="shared" si="537"/>
        <v/>
      </c>
      <c r="CX75" s="52" t="str">
        <f t="shared" si="537"/>
        <v/>
      </c>
      <c r="CY75" s="52" t="str">
        <f t="shared" si="537"/>
        <v/>
      </c>
      <c r="CZ75" s="52" t="str">
        <f t="shared" si="537"/>
        <v/>
      </c>
      <c r="DA75" s="52" t="str">
        <f t="shared" si="537"/>
        <v/>
      </c>
      <c r="DB75" s="52" t="str">
        <f t="shared" si="537"/>
        <v/>
      </c>
      <c r="DC75" s="52" t="str">
        <f t="shared" si="537"/>
        <v/>
      </c>
      <c r="DD75" s="52" t="str">
        <f t="shared" si="537"/>
        <v/>
      </c>
      <c r="DE75" s="52" t="str">
        <f t="shared" si="537"/>
        <v/>
      </c>
      <c r="DF75" s="52" t="str">
        <f t="shared" si="537"/>
        <v/>
      </c>
      <c r="DG75" s="52" t="str">
        <f t="shared" ref="DG75:DV75" si="538">IF(ISNONTEXT($Y75),DF75+$Y75,"")</f>
        <v/>
      </c>
      <c r="DH75" s="52" t="str">
        <f t="shared" si="538"/>
        <v/>
      </c>
      <c r="DI75" s="52" t="str">
        <f t="shared" si="538"/>
        <v/>
      </c>
      <c r="DJ75" s="52" t="str">
        <f t="shared" si="538"/>
        <v/>
      </c>
      <c r="DK75" s="52" t="str">
        <f t="shared" si="538"/>
        <v/>
      </c>
      <c r="DL75" s="52" t="str">
        <f t="shared" si="538"/>
        <v/>
      </c>
      <c r="DM75" s="52" t="str">
        <f t="shared" si="538"/>
        <v/>
      </c>
      <c r="DN75" s="52" t="str">
        <f t="shared" si="538"/>
        <v/>
      </c>
      <c r="DO75" s="52" t="str">
        <f t="shared" si="538"/>
        <v/>
      </c>
      <c r="DP75" s="52" t="str">
        <f t="shared" si="538"/>
        <v/>
      </c>
      <c r="DQ75" s="52" t="str">
        <f t="shared" si="538"/>
        <v/>
      </c>
      <c r="DR75" s="52" t="str">
        <f t="shared" si="538"/>
        <v/>
      </c>
      <c r="DS75" s="52" t="str">
        <f t="shared" si="538"/>
        <v/>
      </c>
      <c r="DT75" s="52" t="str">
        <f t="shared" si="538"/>
        <v/>
      </c>
      <c r="DU75" s="52" t="str">
        <f t="shared" si="538"/>
        <v/>
      </c>
      <c r="DV75" s="52" t="str">
        <f t="shared" si="538"/>
        <v/>
      </c>
      <c r="DW75" s="179" t="e">
        <f t="shared" ref="DW75:DW103" si="539">IF(ISNONTEXT($N75),_xlfn.NORM.DIST(Z75,$K75,$N75,FALSE),NA())</f>
        <v>#N/A</v>
      </c>
      <c r="DX75" s="179" t="e">
        <f t="shared" ref="DX75:DX103" si="540">IF(ISNONTEXT($N75),_xlfn.NORM.DIST(AA75,$K75,$N75,FALSE),NA())</f>
        <v>#N/A</v>
      </c>
      <c r="DY75" s="179" t="e">
        <f t="shared" ref="DY75:DY103" si="541">IF(ISNONTEXT($N75),_xlfn.NORM.DIST(AB75,$K75,$N75,FALSE),NA())</f>
        <v>#N/A</v>
      </c>
      <c r="DZ75" s="179" t="e">
        <f t="shared" ref="DZ75:DZ103" si="542">IF(ISNONTEXT($N75),_xlfn.NORM.DIST(AC75,$K75,$N75,FALSE),NA())</f>
        <v>#N/A</v>
      </c>
      <c r="EA75" s="179" t="e">
        <f t="shared" ref="EA75:EA103" si="543">IF(ISNONTEXT($N75),_xlfn.NORM.DIST(AD75,$K75,$N75,FALSE),NA())</f>
        <v>#N/A</v>
      </c>
      <c r="EB75" s="179" t="e">
        <f t="shared" ref="EB75:EB103" si="544">IF(ISNONTEXT($N75),_xlfn.NORM.DIST(AE75,$K75,$N75,FALSE),NA())</f>
        <v>#N/A</v>
      </c>
      <c r="EC75" s="179" t="e">
        <f t="shared" ref="EC75:EC103" si="545">IF(ISNONTEXT($N75),_xlfn.NORM.DIST(AF75,$K75,$N75,FALSE),NA())</f>
        <v>#N/A</v>
      </c>
      <c r="ED75" s="179" t="e">
        <f t="shared" ref="ED75:ED103" si="546">IF(ISNONTEXT($N75),_xlfn.NORM.DIST(AG75,$K75,$N75,FALSE),NA())</f>
        <v>#N/A</v>
      </c>
      <c r="EE75" s="179" t="e">
        <f t="shared" ref="EE75:EE103" si="547">IF(ISNONTEXT($N75),_xlfn.NORM.DIST(AH75,$K75,$N75,FALSE),NA())</f>
        <v>#N/A</v>
      </c>
      <c r="EF75" s="179" t="e">
        <f t="shared" ref="EF75:EF103" si="548">IF(ISNONTEXT($N75),_xlfn.NORM.DIST(AI75,$K75,$N75,FALSE),NA())</f>
        <v>#N/A</v>
      </c>
      <c r="EG75" s="179" t="e">
        <f t="shared" ref="EG75:EG103" si="549">IF(ISNONTEXT($N75),_xlfn.NORM.DIST(AJ75,$K75,$N75,FALSE),NA())</f>
        <v>#N/A</v>
      </c>
      <c r="EH75" s="179" t="e">
        <f t="shared" ref="EH75:EH103" si="550">IF(ISNONTEXT($N75),_xlfn.NORM.DIST(AK75,$K75,$N75,FALSE),NA())</f>
        <v>#N/A</v>
      </c>
      <c r="EI75" s="179" t="e">
        <f t="shared" ref="EI75:EI103" si="551">IF(ISNONTEXT($N75),_xlfn.NORM.DIST(AL75,$K75,$N75,FALSE),NA())</f>
        <v>#N/A</v>
      </c>
      <c r="EJ75" s="179" t="e">
        <f t="shared" ref="EJ75:EJ103" si="552">IF(ISNONTEXT($N75),_xlfn.NORM.DIST(AM75,$K75,$N75,FALSE),NA())</f>
        <v>#N/A</v>
      </c>
      <c r="EK75" s="179" t="e">
        <f t="shared" ref="EK75:EK103" si="553">IF(ISNONTEXT($N75),_xlfn.NORM.DIST(AN75,$K75,$N75,FALSE),NA())</f>
        <v>#N/A</v>
      </c>
      <c r="EL75" s="179" t="e">
        <f t="shared" ref="EL75:EL103" si="554">IF(ISNONTEXT($N75),_xlfn.NORM.DIST(AO75,$K75,$N75,FALSE),NA())</f>
        <v>#N/A</v>
      </c>
      <c r="EM75" s="179" t="e">
        <f t="shared" ref="EM75:EM103" si="555">IF(ISNONTEXT($N75),_xlfn.NORM.DIST(AP75,$K75,$N75,FALSE),NA())</f>
        <v>#N/A</v>
      </c>
      <c r="EN75" s="179" t="e">
        <f t="shared" ref="EN75:EN103" si="556">IF(ISNONTEXT($N75),_xlfn.NORM.DIST(AQ75,$K75,$N75,FALSE),NA())</f>
        <v>#N/A</v>
      </c>
      <c r="EO75" s="179" t="e">
        <f t="shared" ref="EO75:EO103" si="557">IF(ISNONTEXT($N75),_xlfn.NORM.DIST(AR75,$K75,$N75,FALSE),NA())</f>
        <v>#N/A</v>
      </c>
      <c r="EP75" s="179" t="e">
        <f t="shared" ref="EP75:EP103" si="558">IF(ISNONTEXT($N75),_xlfn.NORM.DIST(AS75,$K75,$N75,FALSE),NA())</f>
        <v>#N/A</v>
      </c>
      <c r="EQ75" s="179" t="e">
        <f t="shared" ref="EQ75:EQ103" si="559">IF(ISNONTEXT($N75),_xlfn.NORM.DIST(AT75,$K75,$N75,FALSE),NA())</f>
        <v>#N/A</v>
      </c>
      <c r="ER75" s="179" t="e">
        <f t="shared" ref="ER75:ER103" si="560">IF(ISNONTEXT($N75),_xlfn.NORM.DIST(AU75,$K75,$N75,FALSE),NA())</f>
        <v>#N/A</v>
      </c>
      <c r="ES75" s="179" t="e">
        <f t="shared" ref="ES75:ES103" si="561">IF(ISNONTEXT($N75),_xlfn.NORM.DIST(AV75,$K75,$N75,FALSE),NA())</f>
        <v>#N/A</v>
      </c>
      <c r="ET75" s="179" t="e">
        <f t="shared" ref="ET75:ET103" si="562">IF(ISNONTEXT($N75),_xlfn.NORM.DIST(AW75,$K75,$N75,FALSE),NA())</f>
        <v>#N/A</v>
      </c>
      <c r="EU75" s="179" t="e">
        <f t="shared" ref="EU75:EU103" si="563">IF(ISNONTEXT($N75),_xlfn.NORM.DIST(AX75,$K75,$N75,FALSE),NA())</f>
        <v>#N/A</v>
      </c>
      <c r="EV75" s="179" t="e">
        <f t="shared" ref="EV75:EV103" si="564">IF(ISNONTEXT($N75),_xlfn.NORM.DIST(AY75,$K75,$N75,FALSE),NA())</f>
        <v>#N/A</v>
      </c>
      <c r="EW75" s="179" t="e">
        <f t="shared" ref="EW75:EW103" si="565">IF(ISNONTEXT($N75),_xlfn.NORM.DIST(AZ75,$K75,$N75,FALSE),NA())</f>
        <v>#N/A</v>
      </c>
      <c r="EX75" s="179" t="e">
        <f t="shared" ref="EX75:EX103" si="566">IF(ISNONTEXT($N75),_xlfn.NORM.DIST(BA75,$K75,$N75,FALSE),NA())</f>
        <v>#N/A</v>
      </c>
      <c r="EY75" s="179" t="e">
        <f t="shared" ref="EY75:EY103" si="567">IF(ISNONTEXT($N75),_xlfn.NORM.DIST(BB75,$K75,$N75,FALSE),NA())</f>
        <v>#N/A</v>
      </c>
      <c r="EZ75" s="179" t="e">
        <f t="shared" ref="EZ75:EZ103" si="568">IF(ISNONTEXT($N75),_xlfn.NORM.DIST(BC75,$K75,$N75,FALSE),NA())</f>
        <v>#N/A</v>
      </c>
      <c r="FA75" s="179" t="e">
        <f t="shared" ref="FA75:FA103" si="569">IF(ISNONTEXT($N75),_xlfn.NORM.DIST(BD75,$K75,$N75,FALSE),NA())</f>
        <v>#N/A</v>
      </c>
      <c r="FB75" s="179" t="e">
        <f t="shared" ref="FB75:FB103" si="570">IF(ISNONTEXT($N75),_xlfn.NORM.DIST(BE75,$K75,$N75,FALSE),NA())</f>
        <v>#N/A</v>
      </c>
      <c r="FC75" s="179" t="e">
        <f t="shared" ref="FC75:FC103" si="571">IF(ISNONTEXT($N75),_xlfn.NORM.DIST(BF75,$K75,$N75,FALSE),NA())</f>
        <v>#N/A</v>
      </c>
      <c r="FD75" s="179" t="e">
        <f t="shared" ref="FD75:FD103" si="572">IF(ISNONTEXT($N75),_xlfn.NORM.DIST(BG75,$K75,$N75,FALSE),NA())</f>
        <v>#N/A</v>
      </c>
      <c r="FE75" s="179" t="e">
        <f t="shared" ref="FE75:FE103" si="573">IF(ISNONTEXT($N75),_xlfn.NORM.DIST(BH75,$K75,$N75,FALSE),NA())</f>
        <v>#N/A</v>
      </c>
      <c r="FF75" s="179" t="e">
        <f t="shared" ref="FF75:FF103" si="574">IF(ISNONTEXT($N75),_xlfn.NORM.DIST(BI75,$K75,$N75,FALSE),NA())</f>
        <v>#N/A</v>
      </c>
      <c r="FG75" s="179" t="e">
        <f t="shared" ref="FG75:FG103" si="575">IF(ISNONTEXT($N75),_xlfn.NORM.DIST(BJ75,$K75,$N75,FALSE),NA())</f>
        <v>#N/A</v>
      </c>
      <c r="FH75" s="179" t="e">
        <f t="shared" ref="FH75:FH103" si="576">IF(ISNONTEXT($N75),_xlfn.NORM.DIST(BK75,$K75,$N75,FALSE),NA())</f>
        <v>#N/A</v>
      </c>
      <c r="FI75" s="179" t="e">
        <f t="shared" ref="FI75:FI103" si="577">IF(ISNONTEXT($N75),_xlfn.NORM.DIST(BL75,$K75,$N75,FALSE),NA())</f>
        <v>#N/A</v>
      </c>
      <c r="FJ75" s="179" t="e">
        <f t="shared" ref="FJ75:FJ103" si="578">IF(ISNONTEXT($N75),_xlfn.NORM.DIST(BM75,$K75,$N75,FALSE),NA())</f>
        <v>#N/A</v>
      </c>
      <c r="FK75" s="179" t="e">
        <f t="shared" ref="FK75:FK103" si="579">IF(ISNONTEXT($N75),_xlfn.NORM.DIST(BN75,$K75,$N75,FALSE),NA())</f>
        <v>#N/A</v>
      </c>
      <c r="FL75" s="179" t="e">
        <f t="shared" ref="FL75:FL103" si="580">IF(ISNONTEXT($N75),_xlfn.NORM.DIST(BO75,$K75,$N75,FALSE),NA())</f>
        <v>#N/A</v>
      </c>
      <c r="FM75" s="179" t="e">
        <f t="shared" ref="FM75:FM103" si="581">IF(ISNONTEXT($N75),_xlfn.NORM.DIST(BP75,$K75,$N75,FALSE),NA())</f>
        <v>#N/A</v>
      </c>
      <c r="FN75" s="179" t="e">
        <f t="shared" ref="FN75:FN103" si="582">IF(ISNONTEXT($N75),_xlfn.NORM.DIST(BQ75,$K75,$N75,FALSE),NA())</f>
        <v>#N/A</v>
      </c>
      <c r="FO75" s="179" t="e">
        <f t="shared" ref="FO75:FO103" si="583">IF(ISNONTEXT($N75),_xlfn.NORM.DIST(BR75,$K75,$N75,FALSE),NA())</f>
        <v>#N/A</v>
      </c>
      <c r="FP75" s="179" t="e">
        <f t="shared" ref="FP75:FP103" si="584">IF(ISNONTEXT($N75),_xlfn.NORM.DIST(BS75,$K75,$N75,FALSE),NA())</f>
        <v>#N/A</v>
      </c>
      <c r="FQ75" s="179" t="e">
        <f t="shared" ref="FQ75:FQ103" si="585">IF(ISNONTEXT($N75),_xlfn.NORM.DIST(BT75,$K75,$N75,FALSE),NA())</f>
        <v>#N/A</v>
      </c>
      <c r="FR75" s="179" t="e">
        <f t="shared" ref="FR75:FR103" si="586">IF(ISNONTEXT($N75),_xlfn.NORM.DIST(BU75,$K75,$N75,FALSE),NA())</f>
        <v>#N/A</v>
      </c>
      <c r="FS75" s="179" t="e">
        <f t="shared" ref="FS75:FS103" si="587">IF(ISNONTEXT($N75),_xlfn.NORM.DIST(BV75,$K75,$N75,FALSE),NA())</f>
        <v>#N/A</v>
      </c>
      <c r="FT75" s="179" t="e">
        <f t="shared" ref="FT75:FT103" si="588">IF(ISNONTEXT($N75),_xlfn.NORM.DIST(BW75,$K75,$N75,FALSE),NA())</f>
        <v>#N/A</v>
      </c>
      <c r="FU75" s="179" t="e">
        <f t="shared" ref="FU75:FU103" si="589">IF(ISNONTEXT($N75),_xlfn.NORM.DIST(BX75,$K75,$N75,FALSE),NA())</f>
        <v>#N/A</v>
      </c>
      <c r="FV75" s="179" t="e">
        <f t="shared" ref="FV75:FV103" si="590">IF(ISNONTEXT($N75),_xlfn.NORM.DIST(BY75,$K75,$N75,FALSE),NA())</f>
        <v>#N/A</v>
      </c>
      <c r="FW75" s="179" t="e">
        <f t="shared" ref="FW75:FW103" si="591">IF(ISNONTEXT($N75),_xlfn.NORM.DIST(BZ75,$K75,$N75,FALSE),NA())</f>
        <v>#N/A</v>
      </c>
      <c r="FX75" s="179" t="e">
        <f t="shared" ref="FX75:FX103" si="592">IF(ISNONTEXT($N75),_xlfn.NORM.DIST(CA75,$K75,$N75,FALSE),NA())</f>
        <v>#N/A</v>
      </c>
      <c r="FY75" s="179" t="e">
        <f t="shared" ref="FY75:FY103" si="593">IF(ISNONTEXT($N75),_xlfn.NORM.DIST(CB75,$K75,$N75,FALSE),NA())</f>
        <v>#N/A</v>
      </c>
      <c r="FZ75" s="179" t="e">
        <f t="shared" ref="FZ75:FZ103" si="594">IF(ISNONTEXT($N75),_xlfn.NORM.DIST(CC75,$K75,$N75,FALSE),NA())</f>
        <v>#N/A</v>
      </c>
      <c r="GA75" s="179" t="e">
        <f t="shared" ref="GA75:GA103" si="595">IF(ISNONTEXT($N75),_xlfn.NORM.DIST(CD75,$K75,$N75,FALSE),NA())</f>
        <v>#N/A</v>
      </c>
      <c r="GB75" s="179" t="e">
        <f t="shared" ref="GB75:GB103" si="596">IF(ISNONTEXT($N75),_xlfn.NORM.DIST(CE75,$K75,$N75,FALSE),NA())</f>
        <v>#N/A</v>
      </c>
      <c r="GC75" s="179" t="e">
        <f t="shared" ref="GC75:GC103" si="597">IF(ISNONTEXT($N75),_xlfn.NORM.DIST(CF75,$K75,$N75,FALSE),NA())</f>
        <v>#N/A</v>
      </c>
      <c r="GD75" s="179" t="e">
        <f t="shared" ref="GD75:GD103" si="598">IF(ISNONTEXT($N75),_xlfn.NORM.DIST(CG75,$K75,$N75,FALSE),NA())</f>
        <v>#N/A</v>
      </c>
      <c r="GE75" s="179" t="e">
        <f t="shared" ref="GE75:GE103" si="599">IF(ISNONTEXT($N75),_xlfn.NORM.DIST(CH75,$K75,$N75,FALSE),NA())</f>
        <v>#N/A</v>
      </c>
      <c r="GF75" s="179" t="e">
        <f t="shared" ref="GF75:GF103" si="600">IF(ISNONTEXT($N75),_xlfn.NORM.DIST(CI75,$K75,$N75,FALSE),NA())</f>
        <v>#N/A</v>
      </c>
      <c r="GG75" s="179" t="e">
        <f t="shared" ref="GG75:GG103" si="601">IF(ISNONTEXT($N75),_xlfn.NORM.DIST(CJ75,$K75,$N75,FALSE),NA())</f>
        <v>#N/A</v>
      </c>
      <c r="GH75" s="179" t="e">
        <f t="shared" ref="GH75:GH103" si="602">IF(ISNONTEXT($N75),_xlfn.NORM.DIST(CK75,$K75,$N75,FALSE),NA())</f>
        <v>#N/A</v>
      </c>
      <c r="GI75" s="179" t="e">
        <f t="shared" ref="GI75:GI103" si="603">IF(ISNONTEXT($N75),_xlfn.NORM.DIST(CL75,$K75,$N75,FALSE),NA())</f>
        <v>#N/A</v>
      </c>
      <c r="GJ75" s="179" t="e">
        <f t="shared" ref="GJ75:GJ103" si="604">IF(ISNONTEXT($N75),_xlfn.NORM.DIST(CM75,$K75,$N75,FALSE),NA())</f>
        <v>#N/A</v>
      </c>
      <c r="GK75" s="179" t="e">
        <f t="shared" ref="GK75:GK103" si="605">IF(ISNONTEXT($N75),_xlfn.NORM.DIST(CN75,$K75,$N75,FALSE),NA())</f>
        <v>#N/A</v>
      </c>
      <c r="GL75" s="179" t="e">
        <f t="shared" ref="GL75:GL103" si="606">IF(ISNONTEXT($N75),_xlfn.NORM.DIST(CO75,$K75,$N75,FALSE),NA())</f>
        <v>#N/A</v>
      </c>
      <c r="GM75" s="179" t="e">
        <f t="shared" ref="GM75:GM103" si="607">IF(ISNONTEXT($N75),_xlfn.NORM.DIST(CP75,$K75,$N75,FALSE),NA())</f>
        <v>#N/A</v>
      </c>
      <c r="GN75" s="179" t="e">
        <f t="shared" ref="GN75:GN103" si="608">IF(ISNONTEXT($N75),_xlfn.NORM.DIST(CQ75,$K75,$N75,FALSE),NA())</f>
        <v>#N/A</v>
      </c>
      <c r="GO75" s="179" t="e">
        <f t="shared" ref="GO75:GO103" si="609">IF(ISNONTEXT($N75),_xlfn.NORM.DIST(CR75,$K75,$N75,FALSE),NA())</f>
        <v>#N/A</v>
      </c>
      <c r="GP75" s="179" t="e">
        <f t="shared" ref="GP75:GP103" si="610">IF(ISNONTEXT($N75),_xlfn.NORM.DIST(CS75,$K75,$N75,FALSE),NA())</f>
        <v>#N/A</v>
      </c>
      <c r="GQ75" s="179" t="e">
        <f t="shared" ref="GQ75:GQ103" si="611">IF(ISNONTEXT($N75),_xlfn.NORM.DIST(CT75,$K75,$N75,FALSE),NA())</f>
        <v>#N/A</v>
      </c>
      <c r="GR75" s="179" t="e">
        <f t="shared" ref="GR75:GR103" si="612">IF(ISNONTEXT($N75),_xlfn.NORM.DIST(CU75,$K75,$N75,FALSE),NA())</f>
        <v>#N/A</v>
      </c>
      <c r="GS75" s="179" t="e">
        <f t="shared" ref="GS75:GS103" si="613">IF(ISNONTEXT($N75),_xlfn.NORM.DIST(CV75,$K75,$N75,FALSE),NA())</f>
        <v>#N/A</v>
      </c>
      <c r="GT75" s="179" t="e">
        <f t="shared" ref="GT75:GT103" si="614">IF(ISNONTEXT($N75),_xlfn.NORM.DIST(CW75,$K75,$N75,FALSE),NA())</f>
        <v>#N/A</v>
      </c>
      <c r="GU75" s="179" t="e">
        <f t="shared" ref="GU75:GU103" si="615">IF(ISNONTEXT($N75),_xlfn.NORM.DIST(CX75,$K75,$N75,FALSE),NA())</f>
        <v>#N/A</v>
      </c>
      <c r="GV75" s="179" t="e">
        <f t="shared" ref="GV75:GV103" si="616">IF(ISNONTEXT($N75),_xlfn.NORM.DIST(CY75,$K75,$N75,FALSE),NA())</f>
        <v>#N/A</v>
      </c>
      <c r="GW75" s="179" t="e">
        <f t="shared" ref="GW75:GW103" si="617">IF(ISNONTEXT($N75),_xlfn.NORM.DIST(CZ75,$K75,$N75,FALSE),NA())</f>
        <v>#N/A</v>
      </c>
      <c r="GX75" s="179" t="e">
        <f t="shared" ref="GX75:GX103" si="618">IF(ISNONTEXT($N75),_xlfn.NORM.DIST(DA75,$K75,$N75,FALSE),NA())</f>
        <v>#N/A</v>
      </c>
      <c r="GY75" s="179" t="e">
        <f t="shared" ref="GY75:GY103" si="619">IF(ISNONTEXT($N75),_xlfn.NORM.DIST(DB75,$K75,$N75,FALSE),NA())</f>
        <v>#N/A</v>
      </c>
      <c r="GZ75" s="179" t="e">
        <f t="shared" ref="GZ75:GZ103" si="620">IF(ISNONTEXT($N75),_xlfn.NORM.DIST(DC75,$K75,$N75,FALSE),NA())</f>
        <v>#N/A</v>
      </c>
      <c r="HA75" s="179" t="e">
        <f t="shared" ref="HA75:HA103" si="621">IF(ISNONTEXT($N75),_xlfn.NORM.DIST(DD75,$K75,$N75,FALSE),NA())</f>
        <v>#N/A</v>
      </c>
      <c r="HB75" s="179" t="e">
        <f t="shared" ref="HB75:HB103" si="622">IF(ISNONTEXT($N75),_xlfn.NORM.DIST(DE75,$K75,$N75,FALSE),NA())</f>
        <v>#N/A</v>
      </c>
      <c r="HC75" s="179" t="e">
        <f t="shared" ref="HC75:HC103" si="623">IF(ISNONTEXT($N75),_xlfn.NORM.DIST(DF75,$K75,$N75,FALSE),NA())</f>
        <v>#N/A</v>
      </c>
      <c r="HD75" s="179" t="e">
        <f t="shared" ref="HD75:HD103" si="624">IF(ISNONTEXT($N75),_xlfn.NORM.DIST(DG75,$K75,$N75,FALSE),NA())</f>
        <v>#N/A</v>
      </c>
      <c r="HE75" s="179" t="e">
        <f t="shared" ref="HE75:HE103" si="625">IF(ISNONTEXT($N75),_xlfn.NORM.DIST(DH75,$K75,$N75,FALSE),NA())</f>
        <v>#N/A</v>
      </c>
      <c r="HF75" s="179" t="e">
        <f t="shared" ref="HF75:HF103" si="626">IF(ISNONTEXT($N75),_xlfn.NORM.DIST(DI75,$K75,$N75,FALSE),NA())</f>
        <v>#N/A</v>
      </c>
      <c r="HG75" s="179" t="e">
        <f t="shared" ref="HG75:HG103" si="627">IF(ISNONTEXT($N75),_xlfn.NORM.DIST(DJ75,$K75,$N75,FALSE),NA())</f>
        <v>#N/A</v>
      </c>
      <c r="HH75" s="179" t="e">
        <f t="shared" ref="HH75:HH103" si="628">IF(ISNONTEXT($N75),_xlfn.NORM.DIST(DK75,$K75,$N75,FALSE),NA())</f>
        <v>#N/A</v>
      </c>
      <c r="HI75" s="179" t="e">
        <f t="shared" ref="HI75:HI103" si="629">IF(ISNONTEXT($N75),_xlfn.NORM.DIST(DL75,$K75,$N75,FALSE),NA())</f>
        <v>#N/A</v>
      </c>
      <c r="HJ75" s="179" t="e">
        <f t="shared" ref="HJ75:HJ103" si="630">IF(ISNONTEXT($N75),_xlfn.NORM.DIST(DM75,$K75,$N75,FALSE),NA())</f>
        <v>#N/A</v>
      </c>
      <c r="HK75" s="179" t="e">
        <f t="shared" ref="HK75:HK103" si="631">IF(ISNONTEXT($N75),_xlfn.NORM.DIST(DN75,$K75,$N75,FALSE),NA())</f>
        <v>#N/A</v>
      </c>
      <c r="HL75" s="179" t="e">
        <f t="shared" ref="HL75:HL103" si="632">IF(ISNONTEXT($N75),_xlfn.NORM.DIST(DO75,$K75,$N75,FALSE),NA())</f>
        <v>#N/A</v>
      </c>
      <c r="HM75" s="179" t="e">
        <f t="shared" ref="HM75:HM103" si="633">IF(ISNONTEXT($N75),_xlfn.NORM.DIST(DP75,$K75,$N75,FALSE),NA())</f>
        <v>#N/A</v>
      </c>
      <c r="HN75" s="179" t="e">
        <f t="shared" ref="HN75:HN103" si="634">IF(ISNONTEXT($N75),_xlfn.NORM.DIST(DQ75,$K75,$N75,FALSE),NA())</f>
        <v>#N/A</v>
      </c>
      <c r="HO75" s="179" t="e">
        <f t="shared" ref="HO75:HO103" si="635">IF(ISNONTEXT($N75),_xlfn.NORM.DIST(DR75,$K75,$N75,FALSE),NA())</f>
        <v>#N/A</v>
      </c>
      <c r="HP75" s="179" t="e">
        <f t="shared" ref="HP75:HP103" si="636">IF(ISNONTEXT($N75),_xlfn.NORM.DIST(DS75,$K75,$N75,FALSE),NA())</f>
        <v>#N/A</v>
      </c>
      <c r="HQ75" s="179" t="e">
        <f t="shared" ref="HQ75:HQ103" si="637">IF(ISNONTEXT($N75),_xlfn.NORM.DIST(DT75,$K75,$N75,FALSE),NA())</f>
        <v>#N/A</v>
      </c>
      <c r="HR75" s="179" t="e">
        <f t="shared" ref="HR75:HR103" si="638">IF(ISNONTEXT($N75),_xlfn.NORM.DIST(DU75,$K75,$N75,FALSE),NA())</f>
        <v>#N/A</v>
      </c>
      <c r="HS75" s="179" t="e">
        <f t="shared" ref="HS75:HS103" si="639">IF(ISNONTEXT($N75),_xlfn.NORM.DIST(DV75,$K75,$N75,FALSE),NA())</f>
        <v>#N/A</v>
      </c>
    </row>
    <row r="76" spans="1:227" hidden="1" x14ac:dyDescent="0.25">
      <c r="A76" s="4">
        <v>73</v>
      </c>
      <c r="B76" s="118"/>
      <c r="C76" s="126"/>
      <c r="D76" s="131" t="str">
        <f t="shared" si="507"/>
        <v/>
      </c>
      <c r="E76" s="103"/>
      <c r="F76" s="131" t="str">
        <f t="shared" si="508"/>
        <v/>
      </c>
      <c r="G76" s="126"/>
      <c r="H76" s="119"/>
      <c r="I76" s="38" t="str">
        <f t="shared" si="509"/>
        <v/>
      </c>
      <c r="J76" s="38" t="str">
        <f t="shared" si="510"/>
        <v/>
      </c>
      <c r="K76" s="81" t="str">
        <f t="shared" si="515"/>
        <v/>
      </c>
      <c r="L76" s="24"/>
      <c r="M76" s="61"/>
      <c r="N76" s="82" t="str">
        <f>IF(AND(D76&gt;0,E76&gt;0,F76&gt;0,NOT(ISBLANK(L76))),(F76-D76)*VLOOKUP(L76,VLookups!$A$2:$B$8,2,FALSE),"")</f>
        <v/>
      </c>
      <c r="O76" s="83" t="str">
        <f t="shared" si="511"/>
        <v/>
      </c>
      <c r="P76" s="103"/>
      <c r="Q76" s="34" t="str">
        <f>IF(AND(P76&gt;0,E76&gt;0,N76&gt;0,NOT(ISBLANK(L76))),ABS(VLOOKUP($P$1,VLookups!$A$38:$B$39,2,FALSE)-_xlfn.NORM.DIST(P76,K76,N76,TRUE)),"")</f>
        <v/>
      </c>
      <c r="R76" s="102" t="str">
        <f>IF(AND($D76&gt;0,$E76&gt;0,$F76&gt;0,NOT(ISBLANK($L76))),_xlfn.NORM.INV(ABS(VLOOKUP($P$1,VLookups!$A$38:$B$39,2,FALSE)-R$3),$K76,$N76),"")</f>
        <v/>
      </c>
      <c r="S76" s="101" t="str">
        <f>IF(AND($D76&gt;0,$E76&gt;0,$F76&gt;0,NOT(ISBLANK($L76))),_xlfn.NORM.INV(ABS(VLOOKUP($P$1,VLookups!$A$38:$B$39,2,FALSE)-S$3),$K76,$N76),"")</f>
        <v/>
      </c>
      <c r="T76" s="102" t="str">
        <f>IF(AND($D76&gt;0,$E76&gt;0,$F76&gt;0,NOT(ISBLANK($L76))),_xlfn.NORM.INV(ABS(VLOOKUP($P$1,VLookups!$A$38:$B$39,2,FALSE)-T$3),$K76,$N76),"")</f>
        <v/>
      </c>
      <c r="U76" s="101" t="str">
        <f>IF(AND($D76&gt;0,$E76&gt;0,$F76&gt;0,NOT(ISBLANK($L76))),_xlfn.NORM.INV(ABS(VLOOKUP($P$1,VLookups!$A$38:$B$39,2,FALSE)-U$3),$K76,$N76),"")</f>
        <v/>
      </c>
      <c r="V76" s="102" t="str">
        <f>IF(AND($D76&gt;0,$E76&gt;0,$F76&gt;0,NOT(ISBLANK($L76))),_xlfn.NORM.INV(ABS(VLOOKUP($P$1,VLookups!$A$38:$B$39,2,FALSE)-V$3),$K76,$N76),"")</f>
        <v/>
      </c>
      <c r="W76" s="101" t="str">
        <f>IF(AND($D76&gt;0,$E76&gt;0,$F76&gt;0,NOT(ISBLANK($L76))),_xlfn.NORM.INV(ABS(VLOOKUP($P$1,VLookups!$A$38:$B$39,2,FALSE)-W$3),$K76,$N76),"")</f>
        <v/>
      </c>
      <c r="X76" s="5"/>
      <c r="Y76" s="178" t="str">
        <f t="shared" si="516"/>
        <v/>
      </c>
      <c r="Z76" s="52" t="str">
        <f t="shared" ref="Z76:AS76" si="640">IF(ISNONTEXT($Y76),AA76-$Y76,"")</f>
        <v/>
      </c>
      <c r="AA76" s="52" t="str">
        <f t="shared" si="640"/>
        <v/>
      </c>
      <c r="AB76" s="52" t="str">
        <f t="shared" si="640"/>
        <v/>
      </c>
      <c r="AC76" s="52" t="str">
        <f t="shared" si="640"/>
        <v/>
      </c>
      <c r="AD76" s="52" t="str">
        <f t="shared" si="640"/>
        <v/>
      </c>
      <c r="AE76" s="52" t="str">
        <f t="shared" si="640"/>
        <v/>
      </c>
      <c r="AF76" s="52" t="str">
        <f t="shared" si="640"/>
        <v/>
      </c>
      <c r="AG76" s="52" t="str">
        <f t="shared" si="640"/>
        <v/>
      </c>
      <c r="AH76" s="52" t="str">
        <f t="shared" si="640"/>
        <v/>
      </c>
      <c r="AI76" s="52" t="str">
        <f t="shared" si="640"/>
        <v/>
      </c>
      <c r="AJ76" s="52" t="str">
        <f t="shared" si="640"/>
        <v/>
      </c>
      <c r="AK76" s="52" t="str">
        <f t="shared" si="640"/>
        <v/>
      </c>
      <c r="AL76" s="52" t="str">
        <f t="shared" si="640"/>
        <v/>
      </c>
      <c r="AM76" s="52" t="str">
        <f t="shared" si="640"/>
        <v/>
      </c>
      <c r="AN76" s="52" t="str">
        <f t="shared" si="640"/>
        <v/>
      </c>
      <c r="AO76" s="52" t="str">
        <f t="shared" si="640"/>
        <v/>
      </c>
      <c r="AP76" s="52" t="str">
        <f t="shared" si="640"/>
        <v/>
      </c>
      <c r="AQ76" s="52" t="str">
        <f t="shared" si="640"/>
        <v/>
      </c>
      <c r="AR76" s="52" t="str">
        <f t="shared" si="640"/>
        <v/>
      </c>
      <c r="AS76" s="52" t="str">
        <f t="shared" si="640"/>
        <v/>
      </c>
      <c r="AT76" s="52" t="str">
        <f t="shared" si="518"/>
        <v/>
      </c>
      <c r="AU76" s="52" t="str">
        <f t="shared" ref="AU76:DF76" si="641">IF(ISNONTEXT($Y76),AT76+$Y76,"")</f>
        <v/>
      </c>
      <c r="AV76" s="52" t="str">
        <f t="shared" si="641"/>
        <v/>
      </c>
      <c r="AW76" s="52" t="str">
        <f t="shared" si="641"/>
        <v/>
      </c>
      <c r="AX76" s="52" t="str">
        <f t="shared" si="641"/>
        <v/>
      </c>
      <c r="AY76" s="52" t="str">
        <f t="shared" si="641"/>
        <v/>
      </c>
      <c r="AZ76" s="52" t="str">
        <f t="shared" si="641"/>
        <v/>
      </c>
      <c r="BA76" s="52" t="str">
        <f t="shared" si="641"/>
        <v/>
      </c>
      <c r="BB76" s="52" t="str">
        <f t="shared" si="641"/>
        <v/>
      </c>
      <c r="BC76" s="52" t="str">
        <f t="shared" si="641"/>
        <v/>
      </c>
      <c r="BD76" s="52" t="str">
        <f t="shared" si="641"/>
        <v/>
      </c>
      <c r="BE76" s="52" t="str">
        <f t="shared" si="641"/>
        <v/>
      </c>
      <c r="BF76" s="52" t="str">
        <f t="shared" si="641"/>
        <v/>
      </c>
      <c r="BG76" s="52" t="str">
        <f t="shared" si="641"/>
        <v/>
      </c>
      <c r="BH76" s="52" t="str">
        <f t="shared" si="641"/>
        <v/>
      </c>
      <c r="BI76" s="52" t="str">
        <f t="shared" si="641"/>
        <v/>
      </c>
      <c r="BJ76" s="52" t="str">
        <f t="shared" si="641"/>
        <v/>
      </c>
      <c r="BK76" s="52" t="str">
        <f t="shared" si="641"/>
        <v/>
      </c>
      <c r="BL76" s="52" t="str">
        <f t="shared" si="641"/>
        <v/>
      </c>
      <c r="BM76" s="52" t="str">
        <f t="shared" si="641"/>
        <v/>
      </c>
      <c r="BN76" s="52" t="str">
        <f t="shared" si="641"/>
        <v/>
      </c>
      <c r="BO76" s="52" t="str">
        <f t="shared" si="641"/>
        <v/>
      </c>
      <c r="BP76" s="52" t="str">
        <f t="shared" si="641"/>
        <v/>
      </c>
      <c r="BQ76" s="52" t="str">
        <f t="shared" si="641"/>
        <v/>
      </c>
      <c r="BR76" s="52" t="str">
        <f t="shared" si="641"/>
        <v/>
      </c>
      <c r="BS76" s="52" t="str">
        <f t="shared" si="641"/>
        <v/>
      </c>
      <c r="BT76" s="52" t="str">
        <f t="shared" si="641"/>
        <v/>
      </c>
      <c r="BU76" s="52" t="str">
        <f t="shared" si="641"/>
        <v/>
      </c>
      <c r="BV76" s="52" t="str">
        <f t="shared" si="641"/>
        <v/>
      </c>
      <c r="BW76" s="52" t="str">
        <f t="shared" si="641"/>
        <v/>
      </c>
      <c r="BX76" s="52" t="str">
        <f t="shared" si="641"/>
        <v/>
      </c>
      <c r="BY76" s="52" t="str">
        <f t="shared" si="641"/>
        <v/>
      </c>
      <c r="BZ76" s="52" t="str">
        <f t="shared" si="641"/>
        <v/>
      </c>
      <c r="CA76" s="52" t="str">
        <f t="shared" si="641"/>
        <v/>
      </c>
      <c r="CB76" s="52" t="str">
        <f t="shared" si="641"/>
        <v/>
      </c>
      <c r="CC76" s="52" t="str">
        <f t="shared" si="641"/>
        <v/>
      </c>
      <c r="CD76" s="52" t="str">
        <f t="shared" si="641"/>
        <v/>
      </c>
      <c r="CE76" s="52" t="str">
        <f t="shared" si="641"/>
        <v/>
      </c>
      <c r="CF76" s="52" t="str">
        <f t="shared" si="641"/>
        <v/>
      </c>
      <c r="CG76" s="52" t="str">
        <f t="shared" si="641"/>
        <v/>
      </c>
      <c r="CH76" s="52" t="str">
        <f t="shared" si="641"/>
        <v/>
      </c>
      <c r="CI76" s="52" t="str">
        <f t="shared" si="641"/>
        <v/>
      </c>
      <c r="CJ76" s="52" t="str">
        <f t="shared" si="641"/>
        <v/>
      </c>
      <c r="CK76" s="52" t="str">
        <f t="shared" si="641"/>
        <v/>
      </c>
      <c r="CL76" s="52" t="str">
        <f t="shared" si="641"/>
        <v/>
      </c>
      <c r="CM76" s="52" t="str">
        <f t="shared" si="641"/>
        <v/>
      </c>
      <c r="CN76" s="52" t="str">
        <f t="shared" si="641"/>
        <v/>
      </c>
      <c r="CO76" s="52" t="str">
        <f t="shared" si="641"/>
        <v/>
      </c>
      <c r="CP76" s="52" t="str">
        <f t="shared" si="641"/>
        <v/>
      </c>
      <c r="CQ76" s="52" t="str">
        <f t="shared" si="641"/>
        <v/>
      </c>
      <c r="CR76" s="52" t="str">
        <f t="shared" si="641"/>
        <v/>
      </c>
      <c r="CS76" s="52" t="str">
        <f t="shared" si="641"/>
        <v/>
      </c>
      <c r="CT76" s="52" t="str">
        <f t="shared" si="641"/>
        <v/>
      </c>
      <c r="CU76" s="52" t="str">
        <f t="shared" si="641"/>
        <v/>
      </c>
      <c r="CV76" s="52" t="str">
        <f t="shared" si="641"/>
        <v/>
      </c>
      <c r="CW76" s="52" t="str">
        <f t="shared" si="641"/>
        <v/>
      </c>
      <c r="CX76" s="52" t="str">
        <f t="shared" si="641"/>
        <v/>
      </c>
      <c r="CY76" s="52" t="str">
        <f t="shared" si="641"/>
        <v/>
      </c>
      <c r="CZ76" s="52" t="str">
        <f t="shared" si="641"/>
        <v/>
      </c>
      <c r="DA76" s="52" t="str">
        <f t="shared" si="641"/>
        <v/>
      </c>
      <c r="DB76" s="52" t="str">
        <f t="shared" si="641"/>
        <v/>
      </c>
      <c r="DC76" s="52" t="str">
        <f t="shared" si="641"/>
        <v/>
      </c>
      <c r="DD76" s="52" t="str">
        <f t="shared" si="641"/>
        <v/>
      </c>
      <c r="DE76" s="52" t="str">
        <f t="shared" si="641"/>
        <v/>
      </c>
      <c r="DF76" s="52" t="str">
        <f t="shared" si="641"/>
        <v/>
      </c>
      <c r="DG76" s="52" t="str">
        <f t="shared" ref="DG76:DV76" si="642">IF(ISNONTEXT($Y76),DF76+$Y76,"")</f>
        <v/>
      </c>
      <c r="DH76" s="52" t="str">
        <f t="shared" si="642"/>
        <v/>
      </c>
      <c r="DI76" s="52" t="str">
        <f t="shared" si="642"/>
        <v/>
      </c>
      <c r="DJ76" s="52" t="str">
        <f t="shared" si="642"/>
        <v/>
      </c>
      <c r="DK76" s="52" t="str">
        <f t="shared" si="642"/>
        <v/>
      </c>
      <c r="DL76" s="52" t="str">
        <f t="shared" si="642"/>
        <v/>
      </c>
      <c r="DM76" s="52" t="str">
        <f t="shared" si="642"/>
        <v/>
      </c>
      <c r="DN76" s="52" t="str">
        <f t="shared" si="642"/>
        <v/>
      </c>
      <c r="DO76" s="52" t="str">
        <f t="shared" si="642"/>
        <v/>
      </c>
      <c r="DP76" s="52" t="str">
        <f t="shared" si="642"/>
        <v/>
      </c>
      <c r="DQ76" s="52" t="str">
        <f t="shared" si="642"/>
        <v/>
      </c>
      <c r="DR76" s="52" t="str">
        <f t="shared" si="642"/>
        <v/>
      </c>
      <c r="DS76" s="52" t="str">
        <f t="shared" si="642"/>
        <v/>
      </c>
      <c r="DT76" s="52" t="str">
        <f t="shared" si="642"/>
        <v/>
      </c>
      <c r="DU76" s="52" t="str">
        <f t="shared" si="642"/>
        <v/>
      </c>
      <c r="DV76" s="52" t="str">
        <f t="shared" si="642"/>
        <v/>
      </c>
      <c r="DW76" s="179" t="e">
        <f t="shared" si="539"/>
        <v>#N/A</v>
      </c>
      <c r="DX76" s="179" t="e">
        <f t="shared" si="540"/>
        <v>#N/A</v>
      </c>
      <c r="DY76" s="179" t="e">
        <f t="shared" si="541"/>
        <v>#N/A</v>
      </c>
      <c r="DZ76" s="179" t="e">
        <f t="shared" si="542"/>
        <v>#N/A</v>
      </c>
      <c r="EA76" s="179" t="e">
        <f t="shared" si="543"/>
        <v>#N/A</v>
      </c>
      <c r="EB76" s="179" t="e">
        <f t="shared" si="544"/>
        <v>#N/A</v>
      </c>
      <c r="EC76" s="179" t="e">
        <f t="shared" si="545"/>
        <v>#N/A</v>
      </c>
      <c r="ED76" s="179" t="e">
        <f t="shared" si="546"/>
        <v>#N/A</v>
      </c>
      <c r="EE76" s="179" t="e">
        <f t="shared" si="547"/>
        <v>#N/A</v>
      </c>
      <c r="EF76" s="179" t="e">
        <f t="shared" si="548"/>
        <v>#N/A</v>
      </c>
      <c r="EG76" s="179" t="e">
        <f t="shared" si="549"/>
        <v>#N/A</v>
      </c>
      <c r="EH76" s="179" t="e">
        <f t="shared" si="550"/>
        <v>#N/A</v>
      </c>
      <c r="EI76" s="179" t="e">
        <f t="shared" si="551"/>
        <v>#N/A</v>
      </c>
      <c r="EJ76" s="179" t="e">
        <f t="shared" si="552"/>
        <v>#N/A</v>
      </c>
      <c r="EK76" s="179" t="e">
        <f t="shared" si="553"/>
        <v>#N/A</v>
      </c>
      <c r="EL76" s="179" t="e">
        <f t="shared" si="554"/>
        <v>#N/A</v>
      </c>
      <c r="EM76" s="179" t="e">
        <f t="shared" si="555"/>
        <v>#N/A</v>
      </c>
      <c r="EN76" s="179" t="e">
        <f t="shared" si="556"/>
        <v>#N/A</v>
      </c>
      <c r="EO76" s="179" t="e">
        <f t="shared" si="557"/>
        <v>#N/A</v>
      </c>
      <c r="EP76" s="179" t="e">
        <f t="shared" si="558"/>
        <v>#N/A</v>
      </c>
      <c r="EQ76" s="179" t="e">
        <f t="shared" si="559"/>
        <v>#N/A</v>
      </c>
      <c r="ER76" s="179" t="e">
        <f t="shared" si="560"/>
        <v>#N/A</v>
      </c>
      <c r="ES76" s="179" t="e">
        <f t="shared" si="561"/>
        <v>#N/A</v>
      </c>
      <c r="ET76" s="179" t="e">
        <f t="shared" si="562"/>
        <v>#N/A</v>
      </c>
      <c r="EU76" s="179" t="e">
        <f t="shared" si="563"/>
        <v>#N/A</v>
      </c>
      <c r="EV76" s="179" t="e">
        <f t="shared" si="564"/>
        <v>#N/A</v>
      </c>
      <c r="EW76" s="179" t="e">
        <f t="shared" si="565"/>
        <v>#N/A</v>
      </c>
      <c r="EX76" s="179" t="e">
        <f t="shared" si="566"/>
        <v>#N/A</v>
      </c>
      <c r="EY76" s="179" t="e">
        <f t="shared" si="567"/>
        <v>#N/A</v>
      </c>
      <c r="EZ76" s="179" t="e">
        <f t="shared" si="568"/>
        <v>#N/A</v>
      </c>
      <c r="FA76" s="179" t="e">
        <f t="shared" si="569"/>
        <v>#N/A</v>
      </c>
      <c r="FB76" s="179" t="e">
        <f t="shared" si="570"/>
        <v>#N/A</v>
      </c>
      <c r="FC76" s="179" t="e">
        <f t="shared" si="571"/>
        <v>#N/A</v>
      </c>
      <c r="FD76" s="179" t="e">
        <f t="shared" si="572"/>
        <v>#N/A</v>
      </c>
      <c r="FE76" s="179" t="e">
        <f t="shared" si="573"/>
        <v>#N/A</v>
      </c>
      <c r="FF76" s="179" t="e">
        <f t="shared" si="574"/>
        <v>#N/A</v>
      </c>
      <c r="FG76" s="179" t="e">
        <f t="shared" si="575"/>
        <v>#N/A</v>
      </c>
      <c r="FH76" s="179" t="e">
        <f t="shared" si="576"/>
        <v>#N/A</v>
      </c>
      <c r="FI76" s="179" t="e">
        <f t="shared" si="577"/>
        <v>#N/A</v>
      </c>
      <c r="FJ76" s="179" t="e">
        <f t="shared" si="578"/>
        <v>#N/A</v>
      </c>
      <c r="FK76" s="179" t="e">
        <f t="shared" si="579"/>
        <v>#N/A</v>
      </c>
      <c r="FL76" s="179" t="e">
        <f t="shared" si="580"/>
        <v>#N/A</v>
      </c>
      <c r="FM76" s="179" t="e">
        <f t="shared" si="581"/>
        <v>#N/A</v>
      </c>
      <c r="FN76" s="179" t="e">
        <f t="shared" si="582"/>
        <v>#N/A</v>
      </c>
      <c r="FO76" s="179" t="e">
        <f t="shared" si="583"/>
        <v>#N/A</v>
      </c>
      <c r="FP76" s="179" t="e">
        <f t="shared" si="584"/>
        <v>#N/A</v>
      </c>
      <c r="FQ76" s="179" t="e">
        <f t="shared" si="585"/>
        <v>#N/A</v>
      </c>
      <c r="FR76" s="179" t="e">
        <f t="shared" si="586"/>
        <v>#N/A</v>
      </c>
      <c r="FS76" s="179" t="e">
        <f t="shared" si="587"/>
        <v>#N/A</v>
      </c>
      <c r="FT76" s="179" t="e">
        <f t="shared" si="588"/>
        <v>#N/A</v>
      </c>
      <c r="FU76" s="179" t="e">
        <f t="shared" si="589"/>
        <v>#N/A</v>
      </c>
      <c r="FV76" s="179" t="e">
        <f t="shared" si="590"/>
        <v>#N/A</v>
      </c>
      <c r="FW76" s="179" t="e">
        <f t="shared" si="591"/>
        <v>#N/A</v>
      </c>
      <c r="FX76" s="179" t="e">
        <f t="shared" si="592"/>
        <v>#N/A</v>
      </c>
      <c r="FY76" s="179" t="e">
        <f t="shared" si="593"/>
        <v>#N/A</v>
      </c>
      <c r="FZ76" s="179" t="e">
        <f t="shared" si="594"/>
        <v>#N/A</v>
      </c>
      <c r="GA76" s="179" t="e">
        <f t="shared" si="595"/>
        <v>#N/A</v>
      </c>
      <c r="GB76" s="179" t="e">
        <f t="shared" si="596"/>
        <v>#N/A</v>
      </c>
      <c r="GC76" s="179" t="e">
        <f t="shared" si="597"/>
        <v>#N/A</v>
      </c>
      <c r="GD76" s="179" t="e">
        <f t="shared" si="598"/>
        <v>#N/A</v>
      </c>
      <c r="GE76" s="179" t="e">
        <f t="shared" si="599"/>
        <v>#N/A</v>
      </c>
      <c r="GF76" s="179" t="e">
        <f t="shared" si="600"/>
        <v>#N/A</v>
      </c>
      <c r="GG76" s="179" t="e">
        <f t="shared" si="601"/>
        <v>#N/A</v>
      </c>
      <c r="GH76" s="179" t="e">
        <f t="shared" si="602"/>
        <v>#N/A</v>
      </c>
      <c r="GI76" s="179" t="e">
        <f t="shared" si="603"/>
        <v>#N/A</v>
      </c>
      <c r="GJ76" s="179" t="e">
        <f t="shared" si="604"/>
        <v>#N/A</v>
      </c>
      <c r="GK76" s="179" t="e">
        <f t="shared" si="605"/>
        <v>#N/A</v>
      </c>
      <c r="GL76" s="179" t="e">
        <f t="shared" si="606"/>
        <v>#N/A</v>
      </c>
      <c r="GM76" s="179" t="e">
        <f t="shared" si="607"/>
        <v>#N/A</v>
      </c>
      <c r="GN76" s="179" t="e">
        <f t="shared" si="608"/>
        <v>#N/A</v>
      </c>
      <c r="GO76" s="179" t="e">
        <f t="shared" si="609"/>
        <v>#N/A</v>
      </c>
      <c r="GP76" s="179" t="e">
        <f t="shared" si="610"/>
        <v>#N/A</v>
      </c>
      <c r="GQ76" s="179" t="e">
        <f t="shared" si="611"/>
        <v>#N/A</v>
      </c>
      <c r="GR76" s="179" t="e">
        <f t="shared" si="612"/>
        <v>#N/A</v>
      </c>
      <c r="GS76" s="179" t="e">
        <f t="shared" si="613"/>
        <v>#N/A</v>
      </c>
      <c r="GT76" s="179" t="e">
        <f t="shared" si="614"/>
        <v>#N/A</v>
      </c>
      <c r="GU76" s="179" t="e">
        <f t="shared" si="615"/>
        <v>#N/A</v>
      </c>
      <c r="GV76" s="179" t="e">
        <f t="shared" si="616"/>
        <v>#N/A</v>
      </c>
      <c r="GW76" s="179" t="e">
        <f t="shared" si="617"/>
        <v>#N/A</v>
      </c>
      <c r="GX76" s="179" t="e">
        <f t="shared" si="618"/>
        <v>#N/A</v>
      </c>
      <c r="GY76" s="179" t="e">
        <f t="shared" si="619"/>
        <v>#N/A</v>
      </c>
      <c r="GZ76" s="179" t="e">
        <f t="shared" si="620"/>
        <v>#N/A</v>
      </c>
      <c r="HA76" s="179" t="e">
        <f t="shared" si="621"/>
        <v>#N/A</v>
      </c>
      <c r="HB76" s="179" t="e">
        <f t="shared" si="622"/>
        <v>#N/A</v>
      </c>
      <c r="HC76" s="179" t="e">
        <f t="shared" si="623"/>
        <v>#N/A</v>
      </c>
      <c r="HD76" s="179" t="e">
        <f t="shared" si="624"/>
        <v>#N/A</v>
      </c>
      <c r="HE76" s="179" t="e">
        <f t="shared" si="625"/>
        <v>#N/A</v>
      </c>
      <c r="HF76" s="179" t="e">
        <f t="shared" si="626"/>
        <v>#N/A</v>
      </c>
      <c r="HG76" s="179" t="e">
        <f t="shared" si="627"/>
        <v>#N/A</v>
      </c>
      <c r="HH76" s="179" t="e">
        <f t="shared" si="628"/>
        <v>#N/A</v>
      </c>
      <c r="HI76" s="179" t="e">
        <f t="shared" si="629"/>
        <v>#N/A</v>
      </c>
      <c r="HJ76" s="179" t="e">
        <f t="shared" si="630"/>
        <v>#N/A</v>
      </c>
      <c r="HK76" s="179" t="e">
        <f t="shared" si="631"/>
        <v>#N/A</v>
      </c>
      <c r="HL76" s="179" t="e">
        <f t="shared" si="632"/>
        <v>#N/A</v>
      </c>
      <c r="HM76" s="179" t="e">
        <f t="shared" si="633"/>
        <v>#N/A</v>
      </c>
      <c r="HN76" s="179" t="e">
        <f t="shared" si="634"/>
        <v>#N/A</v>
      </c>
      <c r="HO76" s="179" t="e">
        <f t="shared" si="635"/>
        <v>#N/A</v>
      </c>
      <c r="HP76" s="179" t="e">
        <f t="shared" si="636"/>
        <v>#N/A</v>
      </c>
      <c r="HQ76" s="179" t="e">
        <f t="shared" si="637"/>
        <v>#N/A</v>
      </c>
      <c r="HR76" s="179" t="e">
        <f t="shared" si="638"/>
        <v>#N/A</v>
      </c>
      <c r="HS76" s="179" t="e">
        <f t="shared" si="639"/>
        <v>#N/A</v>
      </c>
    </row>
    <row r="77" spans="1:227" hidden="1" x14ac:dyDescent="0.25">
      <c r="A77" s="4">
        <v>74</v>
      </c>
      <c r="B77" s="118"/>
      <c r="C77" s="126"/>
      <c r="D77" s="131" t="str">
        <f t="shared" si="507"/>
        <v/>
      </c>
      <c r="E77" s="103"/>
      <c r="F77" s="131" t="str">
        <f t="shared" si="508"/>
        <v/>
      </c>
      <c r="G77" s="126"/>
      <c r="H77" s="119"/>
      <c r="I77" s="38" t="str">
        <f t="shared" si="509"/>
        <v/>
      </c>
      <c r="J77" s="38" t="str">
        <f t="shared" si="510"/>
        <v/>
      </c>
      <c r="K77" s="81" t="str">
        <f t="shared" si="515"/>
        <v/>
      </c>
      <c r="L77" s="24"/>
      <c r="M77" s="61"/>
      <c r="N77" s="82" t="str">
        <f>IF(AND(D77&gt;0,E77&gt;0,F77&gt;0,NOT(ISBLANK(L77))),(F77-D77)*VLOOKUP(L77,VLookups!$A$2:$B$8,2,FALSE),"")</f>
        <v/>
      </c>
      <c r="O77" s="83" t="str">
        <f t="shared" si="511"/>
        <v/>
      </c>
      <c r="P77" s="103"/>
      <c r="Q77" s="34" t="str">
        <f>IF(AND(P77&gt;0,E77&gt;0,N77&gt;0,NOT(ISBLANK(L77))),ABS(VLOOKUP($P$1,VLookups!$A$38:$B$39,2,FALSE)-_xlfn.NORM.DIST(P77,K77,N77,TRUE)),"")</f>
        <v/>
      </c>
      <c r="R77" s="102" t="str">
        <f>IF(AND($D77&gt;0,$E77&gt;0,$F77&gt;0,NOT(ISBLANK($L77))),_xlfn.NORM.INV(ABS(VLOOKUP($P$1,VLookups!$A$38:$B$39,2,FALSE)-R$3),$K77,$N77),"")</f>
        <v/>
      </c>
      <c r="S77" s="101" t="str">
        <f>IF(AND($D77&gt;0,$E77&gt;0,$F77&gt;0,NOT(ISBLANK($L77))),_xlfn.NORM.INV(ABS(VLOOKUP($P$1,VLookups!$A$38:$B$39,2,FALSE)-S$3),$K77,$N77),"")</f>
        <v/>
      </c>
      <c r="T77" s="102" t="str">
        <f>IF(AND($D77&gt;0,$E77&gt;0,$F77&gt;0,NOT(ISBLANK($L77))),_xlfn.NORM.INV(ABS(VLOOKUP($P$1,VLookups!$A$38:$B$39,2,FALSE)-T$3),$K77,$N77),"")</f>
        <v/>
      </c>
      <c r="U77" s="101" t="str">
        <f>IF(AND($D77&gt;0,$E77&gt;0,$F77&gt;0,NOT(ISBLANK($L77))),_xlfn.NORM.INV(ABS(VLOOKUP($P$1,VLookups!$A$38:$B$39,2,FALSE)-U$3),$K77,$N77),"")</f>
        <v/>
      </c>
      <c r="V77" s="102" t="str">
        <f>IF(AND($D77&gt;0,$E77&gt;0,$F77&gt;0,NOT(ISBLANK($L77))),_xlfn.NORM.INV(ABS(VLOOKUP($P$1,VLookups!$A$38:$B$39,2,FALSE)-V$3),$K77,$N77),"")</f>
        <v/>
      </c>
      <c r="W77" s="101" t="str">
        <f>IF(AND($D77&gt;0,$E77&gt;0,$F77&gt;0,NOT(ISBLANK($L77))),_xlfn.NORM.INV(ABS(VLOOKUP($P$1,VLookups!$A$38:$B$39,2,FALSE)-W$3),$K77,$N77),"")</f>
        <v/>
      </c>
      <c r="X77" s="5"/>
      <c r="Y77" s="178" t="str">
        <f t="shared" si="516"/>
        <v/>
      </c>
      <c r="Z77" s="52" t="str">
        <f t="shared" ref="Z77:AS77" si="643">IF(ISNONTEXT($Y77),AA77-$Y77,"")</f>
        <v/>
      </c>
      <c r="AA77" s="52" t="str">
        <f t="shared" si="643"/>
        <v/>
      </c>
      <c r="AB77" s="52" t="str">
        <f t="shared" si="643"/>
        <v/>
      </c>
      <c r="AC77" s="52" t="str">
        <f t="shared" si="643"/>
        <v/>
      </c>
      <c r="AD77" s="52" t="str">
        <f t="shared" si="643"/>
        <v/>
      </c>
      <c r="AE77" s="52" t="str">
        <f t="shared" si="643"/>
        <v/>
      </c>
      <c r="AF77" s="52" t="str">
        <f t="shared" si="643"/>
        <v/>
      </c>
      <c r="AG77" s="52" t="str">
        <f t="shared" si="643"/>
        <v/>
      </c>
      <c r="AH77" s="52" t="str">
        <f t="shared" si="643"/>
        <v/>
      </c>
      <c r="AI77" s="52" t="str">
        <f t="shared" si="643"/>
        <v/>
      </c>
      <c r="AJ77" s="52" t="str">
        <f t="shared" si="643"/>
        <v/>
      </c>
      <c r="AK77" s="52" t="str">
        <f t="shared" si="643"/>
        <v/>
      </c>
      <c r="AL77" s="52" t="str">
        <f t="shared" si="643"/>
        <v/>
      </c>
      <c r="AM77" s="52" t="str">
        <f t="shared" si="643"/>
        <v/>
      </c>
      <c r="AN77" s="52" t="str">
        <f t="shared" si="643"/>
        <v/>
      </c>
      <c r="AO77" s="52" t="str">
        <f t="shared" si="643"/>
        <v/>
      </c>
      <c r="AP77" s="52" t="str">
        <f t="shared" si="643"/>
        <v/>
      </c>
      <c r="AQ77" s="52" t="str">
        <f t="shared" si="643"/>
        <v/>
      </c>
      <c r="AR77" s="52" t="str">
        <f t="shared" si="643"/>
        <v/>
      </c>
      <c r="AS77" s="52" t="str">
        <f t="shared" si="643"/>
        <v/>
      </c>
      <c r="AT77" s="52" t="str">
        <f t="shared" si="518"/>
        <v/>
      </c>
      <c r="AU77" s="52" t="str">
        <f t="shared" ref="AU77:DF77" si="644">IF(ISNONTEXT($Y77),AT77+$Y77,"")</f>
        <v/>
      </c>
      <c r="AV77" s="52" t="str">
        <f t="shared" si="644"/>
        <v/>
      </c>
      <c r="AW77" s="52" t="str">
        <f t="shared" si="644"/>
        <v/>
      </c>
      <c r="AX77" s="52" t="str">
        <f t="shared" si="644"/>
        <v/>
      </c>
      <c r="AY77" s="52" t="str">
        <f t="shared" si="644"/>
        <v/>
      </c>
      <c r="AZ77" s="52" t="str">
        <f t="shared" si="644"/>
        <v/>
      </c>
      <c r="BA77" s="52" t="str">
        <f t="shared" si="644"/>
        <v/>
      </c>
      <c r="BB77" s="52" t="str">
        <f t="shared" si="644"/>
        <v/>
      </c>
      <c r="BC77" s="52" t="str">
        <f t="shared" si="644"/>
        <v/>
      </c>
      <c r="BD77" s="52" t="str">
        <f t="shared" si="644"/>
        <v/>
      </c>
      <c r="BE77" s="52" t="str">
        <f t="shared" si="644"/>
        <v/>
      </c>
      <c r="BF77" s="52" t="str">
        <f t="shared" si="644"/>
        <v/>
      </c>
      <c r="BG77" s="52" t="str">
        <f t="shared" si="644"/>
        <v/>
      </c>
      <c r="BH77" s="52" t="str">
        <f t="shared" si="644"/>
        <v/>
      </c>
      <c r="BI77" s="52" t="str">
        <f t="shared" si="644"/>
        <v/>
      </c>
      <c r="BJ77" s="52" t="str">
        <f t="shared" si="644"/>
        <v/>
      </c>
      <c r="BK77" s="52" t="str">
        <f t="shared" si="644"/>
        <v/>
      </c>
      <c r="BL77" s="52" t="str">
        <f t="shared" si="644"/>
        <v/>
      </c>
      <c r="BM77" s="52" t="str">
        <f t="shared" si="644"/>
        <v/>
      </c>
      <c r="BN77" s="52" t="str">
        <f t="shared" si="644"/>
        <v/>
      </c>
      <c r="BO77" s="52" t="str">
        <f t="shared" si="644"/>
        <v/>
      </c>
      <c r="BP77" s="52" t="str">
        <f t="shared" si="644"/>
        <v/>
      </c>
      <c r="BQ77" s="52" t="str">
        <f t="shared" si="644"/>
        <v/>
      </c>
      <c r="BR77" s="52" t="str">
        <f t="shared" si="644"/>
        <v/>
      </c>
      <c r="BS77" s="52" t="str">
        <f t="shared" si="644"/>
        <v/>
      </c>
      <c r="BT77" s="52" t="str">
        <f t="shared" si="644"/>
        <v/>
      </c>
      <c r="BU77" s="52" t="str">
        <f t="shared" si="644"/>
        <v/>
      </c>
      <c r="BV77" s="52" t="str">
        <f t="shared" si="644"/>
        <v/>
      </c>
      <c r="BW77" s="52" t="str">
        <f t="shared" si="644"/>
        <v/>
      </c>
      <c r="BX77" s="52" t="str">
        <f t="shared" si="644"/>
        <v/>
      </c>
      <c r="BY77" s="52" t="str">
        <f t="shared" si="644"/>
        <v/>
      </c>
      <c r="BZ77" s="52" t="str">
        <f t="shared" si="644"/>
        <v/>
      </c>
      <c r="CA77" s="52" t="str">
        <f t="shared" si="644"/>
        <v/>
      </c>
      <c r="CB77" s="52" t="str">
        <f t="shared" si="644"/>
        <v/>
      </c>
      <c r="CC77" s="52" t="str">
        <f t="shared" si="644"/>
        <v/>
      </c>
      <c r="CD77" s="52" t="str">
        <f t="shared" si="644"/>
        <v/>
      </c>
      <c r="CE77" s="52" t="str">
        <f t="shared" si="644"/>
        <v/>
      </c>
      <c r="CF77" s="52" t="str">
        <f t="shared" si="644"/>
        <v/>
      </c>
      <c r="CG77" s="52" t="str">
        <f t="shared" si="644"/>
        <v/>
      </c>
      <c r="CH77" s="52" t="str">
        <f t="shared" si="644"/>
        <v/>
      </c>
      <c r="CI77" s="52" t="str">
        <f t="shared" si="644"/>
        <v/>
      </c>
      <c r="CJ77" s="52" t="str">
        <f t="shared" si="644"/>
        <v/>
      </c>
      <c r="CK77" s="52" t="str">
        <f t="shared" si="644"/>
        <v/>
      </c>
      <c r="CL77" s="52" t="str">
        <f t="shared" si="644"/>
        <v/>
      </c>
      <c r="CM77" s="52" t="str">
        <f t="shared" si="644"/>
        <v/>
      </c>
      <c r="CN77" s="52" t="str">
        <f t="shared" si="644"/>
        <v/>
      </c>
      <c r="CO77" s="52" t="str">
        <f t="shared" si="644"/>
        <v/>
      </c>
      <c r="CP77" s="52" t="str">
        <f t="shared" si="644"/>
        <v/>
      </c>
      <c r="CQ77" s="52" t="str">
        <f t="shared" si="644"/>
        <v/>
      </c>
      <c r="CR77" s="52" t="str">
        <f t="shared" si="644"/>
        <v/>
      </c>
      <c r="CS77" s="52" t="str">
        <f t="shared" si="644"/>
        <v/>
      </c>
      <c r="CT77" s="52" t="str">
        <f t="shared" si="644"/>
        <v/>
      </c>
      <c r="CU77" s="52" t="str">
        <f t="shared" si="644"/>
        <v/>
      </c>
      <c r="CV77" s="52" t="str">
        <f t="shared" si="644"/>
        <v/>
      </c>
      <c r="CW77" s="52" t="str">
        <f t="shared" si="644"/>
        <v/>
      </c>
      <c r="CX77" s="52" t="str">
        <f t="shared" si="644"/>
        <v/>
      </c>
      <c r="CY77" s="52" t="str">
        <f t="shared" si="644"/>
        <v/>
      </c>
      <c r="CZ77" s="52" t="str">
        <f t="shared" si="644"/>
        <v/>
      </c>
      <c r="DA77" s="52" t="str">
        <f t="shared" si="644"/>
        <v/>
      </c>
      <c r="DB77" s="52" t="str">
        <f t="shared" si="644"/>
        <v/>
      </c>
      <c r="DC77" s="52" t="str">
        <f t="shared" si="644"/>
        <v/>
      </c>
      <c r="DD77" s="52" t="str">
        <f t="shared" si="644"/>
        <v/>
      </c>
      <c r="DE77" s="52" t="str">
        <f t="shared" si="644"/>
        <v/>
      </c>
      <c r="DF77" s="52" t="str">
        <f t="shared" si="644"/>
        <v/>
      </c>
      <c r="DG77" s="52" t="str">
        <f t="shared" ref="DG77:DV77" si="645">IF(ISNONTEXT($Y77),DF77+$Y77,"")</f>
        <v/>
      </c>
      <c r="DH77" s="52" t="str">
        <f t="shared" si="645"/>
        <v/>
      </c>
      <c r="DI77" s="52" t="str">
        <f t="shared" si="645"/>
        <v/>
      </c>
      <c r="DJ77" s="52" t="str">
        <f t="shared" si="645"/>
        <v/>
      </c>
      <c r="DK77" s="52" t="str">
        <f t="shared" si="645"/>
        <v/>
      </c>
      <c r="DL77" s="52" t="str">
        <f t="shared" si="645"/>
        <v/>
      </c>
      <c r="DM77" s="52" t="str">
        <f t="shared" si="645"/>
        <v/>
      </c>
      <c r="DN77" s="52" t="str">
        <f t="shared" si="645"/>
        <v/>
      </c>
      <c r="DO77" s="52" t="str">
        <f t="shared" si="645"/>
        <v/>
      </c>
      <c r="DP77" s="52" t="str">
        <f t="shared" si="645"/>
        <v/>
      </c>
      <c r="DQ77" s="52" t="str">
        <f t="shared" si="645"/>
        <v/>
      </c>
      <c r="DR77" s="52" t="str">
        <f t="shared" si="645"/>
        <v/>
      </c>
      <c r="DS77" s="52" t="str">
        <f t="shared" si="645"/>
        <v/>
      </c>
      <c r="DT77" s="52" t="str">
        <f t="shared" si="645"/>
        <v/>
      </c>
      <c r="DU77" s="52" t="str">
        <f t="shared" si="645"/>
        <v/>
      </c>
      <c r="DV77" s="52" t="str">
        <f t="shared" si="645"/>
        <v/>
      </c>
      <c r="DW77" s="179" t="e">
        <f t="shared" si="539"/>
        <v>#N/A</v>
      </c>
      <c r="DX77" s="179" t="e">
        <f t="shared" si="540"/>
        <v>#N/A</v>
      </c>
      <c r="DY77" s="179" t="e">
        <f t="shared" si="541"/>
        <v>#N/A</v>
      </c>
      <c r="DZ77" s="179" t="e">
        <f t="shared" si="542"/>
        <v>#N/A</v>
      </c>
      <c r="EA77" s="179" t="e">
        <f t="shared" si="543"/>
        <v>#N/A</v>
      </c>
      <c r="EB77" s="179" t="e">
        <f t="shared" si="544"/>
        <v>#N/A</v>
      </c>
      <c r="EC77" s="179" t="e">
        <f t="shared" si="545"/>
        <v>#N/A</v>
      </c>
      <c r="ED77" s="179" t="e">
        <f t="shared" si="546"/>
        <v>#N/A</v>
      </c>
      <c r="EE77" s="179" t="e">
        <f t="shared" si="547"/>
        <v>#N/A</v>
      </c>
      <c r="EF77" s="179" t="e">
        <f t="shared" si="548"/>
        <v>#N/A</v>
      </c>
      <c r="EG77" s="179" t="e">
        <f t="shared" si="549"/>
        <v>#N/A</v>
      </c>
      <c r="EH77" s="179" t="e">
        <f t="shared" si="550"/>
        <v>#N/A</v>
      </c>
      <c r="EI77" s="179" t="e">
        <f t="shared" si="551"/>
        <v>#N/A</v>
      </c>
      <c r="EJ77" s="179" t="e">
        <f t="shared" si="552"/>
        <v>#N/A</v>
      </c>
      <c r="EK77" s="179" t="e">
        <f t="shared" si="553"/>
        <v>#N/A</v>
      </c>
      <c r="EL77" s="179" t="e">
        <f t="shared" si="554"/>
        <v>#N/A</v>
      </c>
      <c r="EM77" s="179" t="e">
        <f t="shared" si="555"/>
        <v>#N/A</v>
      </c>
      <c r="EN77" s="179" t="e">
        <f t="shared" si="556"/>
        <v>#N/A</v>
      </c>
      <c r="EO77" s="179" t="e">
        <f t="shared" si="557"/>
        <v>#N/A</v>
      </c>
      <c r="EP77" s="179" t="e">
        <f t="shared" si="558"/>
        <v>#N/A</v>
      </c>
      <c r="EQ77" s="179" t="e">
        <f t="shared" si="559"/>
        <v>#N/A</v>
      </c>
      <c r="ER77" s="179" t="e">
        <f t="shared" si="560"/>
        <v>#N/A</v>
      </c>
      <c r="ES77" s="179" t="e">
        <f t="shared" si="561"/>
        <v>#N/A</v>
      </c>
      <c r="ET77" s="179" t="e">
        <f t="shared" si="562"/>
        <v>#N/A</v>
      </c>
      <c r="EU77" s="179" t="e">
        <f t="shared" si="563"/>
        <v>#N/A</v>
      </c>
      <c r="EV77" s="179" t="e">
        <f t="shared" si="564"/>
        <v>#N/A</v>
      </c>
      <c r="EW77" s="179" t="e">
        <f t="shared" si="565"/>
        <v>#N/A</v>
      </c>
      <c r="EX77" s="179" t="e">
        <f t="shared" si="566"/>
        <v>#N/A</v>
      </c>
      <c r="EY77" s="179" t="e">
        <f t="shared" si="567"/>
        <v>#N/A</v>
      </c>
      <c r="EZ77" s="179" t="e">
        <f t="shared" si="568"/>
        <v>#N/A</v>
      </c>
      <c r="FA77" s="179" t="e">
        <f t="shared" si="569"/>
        <v>#N/A</v>
      </c>
      <c r="FB77" s="179" t="e">
        <f t="shared" si="570"/>
        <v>#N/A</v>
      </c>
      <c r="FC77" s="179" t="e">
        <f t="shared" si="571"/>
        <v>#N/A</v>
      </c>
      <c r="FD77" s="179" t="e">
        <f t="shared" si="572"/>
        <v>#N/A</v>
      </c>
      <c r="FE77" s="179" t="e">
        <f t="shared" si="573"/>
        <v>#N/A</v>
      </c>
      <c r="FF77" s="179" t="e">
        <f t="shared" si="574"/>
        <v>#N/A</v>
      </c>
      <c r="FG77" s="179" t="e">
        <f t="shared" si="575"/>
        <v>#N/A</v>
      </c>
      <c r="FH77" s="179" t="e">
        <f t="shared" si="576"/>
        <v>#N/A</v>
      </c>
      <c r="FI77" s="179" t="e">
        <f t="shared" si="577"/>
        <v>#N/A</v>
      </c>
      <c r="FJ77" s="179" t="e">
        <f t="shared" si="578"/>
        <v>#N/A</v>
      </c>
      <c r="FK77" s="179" t="e">
        <f t="shared" si="579"/>
        <v>#N/A</v>
      </c>
      <c r="FL77" s="179" t="e">
        <f t="shared" si="580"/>
        <v>#N/A</v>
      </c>
      <c r="FM77" s="179" t="e">
        <f t="shared" si="581"/>
        <v>#N/A</v>
      </c>
      <c r="FN77" s="179" t="e">
        <f t="shared" si="582"/>
        <v>#N/A</v>
      </c>
      <c r="FO77" s="179" t="e">
        <f t="shared" si="583"/>
        <v>#N/A</v>
      </c>
      <c r="FP77" s="179" t="e">
        <f t="shared" si="584"/>
        <v>#N/A</v>
      </c>
      <c r="FQ77" s="179" t="e">
        <f t="shared" si="585"/>
        <v>#N/A</v>
      </c>
      <c r="FR77" s="179" t="e">
        <f t="shared" si="586"/>
        <v>#N/A</v>
      </c>
      <c r="FS77" s="179" t="e">
        <f t="shared" si="587"/>
        <v>#N/A</v>
      </c>
      <c r="FT77" s="179" t="e">
        <f t="shared" si="588"/>
        <v>#N/A</v>
      </c>
      <c r="FU77" s="179" t="e">
        <f t="shared" si="589"/>
        <v>#N/A</v>
      </c>
      <c r="FV77" s="179" t="e">
        <f t="shared" si="590"/>
        <v>#N/A</v>
      </c>
      <c r="FW77" s="179" t="e">
        <f t="shared" si="591"/>
        <v>#N/A</v>
      </c>
      <c r="FX77" s="179" t="e">
        <f t="shared" si="592"/>
        <v>#N/A</v>
      </c>
      <c r="FY77" s="179" t="e">
        <f t="shared" si="593"/>
        <v>#N/A</v>
      </c>
      <c r="FZ77" s="179" t="e">
        <f t="shared" si="594"/>
        <v>#N/A</v>
      </c>
      <c r="GA77" s="179" t="e">
        <f t="shared" si="595"/>
        <v>#N/A</v>
      </c>
      <c r="GB77" s="179" t="e">
        <f t="shared" si="596"/>
        <v>#N/A</v>
      </c>
      <c r="GC77" s="179" t="e">
        <f t="shared" si="597"/>
        <v>#N/A</v>
      </c>
      <c r="GD77" s="179" t="e">
        <f t="shared" si="598"/>
        <v>#N/A</v>
      </c>
      <c r="GE77" s="179" t="e">
        <f t="shared" si="599"/>
        <v>#N/A</v>
      </c>
      <c r="GF77" s="179" t="e">
        <f t="shared" si="600"/>
        <v>#N/A</v>
      </c>
      <c r="GG77" s="179" t="e">
        <f t="shared" si="601"/>
        <v>#N/A</v>
      </c>
      <c r="GH77" s="179" t="e">
        <f t="shared" si="602"/>
        <v>#N/A</v>
      </c>
      <c r="GI77" s="179" t="e">
        <f t="shared" si="603"/>
        <v>#N/A</v>
      </c>
      <c r="GJ77" s="179" t="e">
        <f t="shared" si="604"/>
        <v>#N/A</v>
      </c>
      <c r="GK77" s="179" t="e">
        <f t="shared" si="605"/>
        <v>#N/A</v>
      </c>
      <c r="GL77" s="179" t="e">
        <f t="shared" si="606"/>
        <v>#N/A</v>
      </c>
      <c r="GM77" s="179" t="e">
        <f t="shared" si="607"/>
        <v>#N/A</v>
      </c>
      <c r="GN77" s="179" t="e">
        <f t="shared" si="608"/>
        <v>#N/A</v>
      </c>
      <c r="GO77" s="179" t="e">
        <f t="shared" si="609"/>
        <v>#N/A</v>
      </c>
      <c r="GP77" s="179" t="e">
        <f t="shared" si="610"/>
        <v>#N/A</v>
      </c>
      <c r="GQ77" s="179" t="e">
        <f t="shared" si="611"/>
        <v>#N/A</v>
      </c>
      <c r="GR77" s="179" t="e">
        <f t="shared" si="612"/>
        <v>#N/A</v>
      </c>
      <c r="GS77" s="179" t="e">
        <f t="shared" si="613"/>
        <v>#N/A</v>
      </c>
      <c r="GT77" s="179" t="e">
        <f t="shared" si="614"/>
        <v>#N/A</v>
      </c>
      <c r="GU77" s="179" t="e">
        <f t="shared" si="615"/>
        <v>#N/A</v>
      </c>
      <c r="GV77" s="179" t="e">
        <f t="shared" si="616"/>
        <v>#N/A</v>
      </c>
      <c r="GW77" s="179" t="e">
        <f t="shared" si="617"/>
        <v>#N/A</v>
      </c>
      <c r="GX77" s="179" t="e">
        <f t="shared" si="618"/>
        <v>#N/A</v>
      </c>
      <c r="GY77" s="179" t="e">
        <f t="shared" si="619"/>
        <v>#N/A</v>
      </c>
      <c r="GZ77" s="179" t="e">
        <f t="shared" si="620"/>
        <v>#N/A</v>
      </c>
      <c r="HA77" s="179" t="e">
        <f t="shared" si="621"/>
        <v>#N/A</v>
      </c>
      <c r="HB77" s="179" t="e">
        <f t="shared" si="622"/>
        <v>#N/A</v>
      </c>
      <c r="HC77" s="179" t="e">
        <f t="shared" si="623"/>
        <v>#N/A</v>
      </c>
      <c r="HD77" s="179" t="e">
        <f t="shared" si="624"/>
        <v>#N/A</v>
      </c>
      <c r="HE77" s="179" t="e">
        <f t="shared" si="625"/>
        <v>#N/A</v>
      </c>
      <c r="HF77" s="179" t="e">
        <f t="shared" si="626"/>
        <v>#N/A</v>
      </c>
      <c r="HG77" s="179" t="e">
        <f t="shared" si="627"/>
        <v>#N/A</v>
      </c>
      <c r="HH77" s="179" t="e">
        <f t="shared" si="628"/>
        <v>#N/A</v>
      </c>
      <c r="HI77" s="179" t="e">
        <f t="shared" si="629"/>
        <v>#N/A</v>
      </c>
      <c r="HJ77" s="179" t="e">
        <f t="shared" si="630"/>
        <v>#N/A</v>
      </c>
      <c r="HK77" s="179" t="e">
        <f t="shared" si="631"/>
        <v>#N/A</v>
      </c>
      <c r="HL77" s="179" t="e">
        <f t="shared" si="632"/>
        <v>#N/A</v>
      </c>
      <c r="HM77" s="179" t="e">
        <f t="shared" si="633"/>
        <v>#N/A</v>
      </c>
      <c r="HN77" s="179" t="e">
        <f t="shared" si="634"/>
        <v>#N/A</v>
      </c>
      <c r="HO77" s="179" t="e">
        <f t="shared" si="635"/>
        <v>#N/A</v>
      </c>
      <c r="HP77" s="179" t="e">
        <f t="shared" si="636"/>
        <v>#N/A</v>
      </c>
      <c r="HQ77" s="179" t="e">
        <f t="shared" si="637"/>
        <v>#N/A</v>
      </c>
      <c r="HR77" s="179" t="e">
        <f t="shared" si="638"/>
        <v>#N/A</v>
      </c>
      <c r="HS77" s="179" t="e">
        <f t="shared" si="639"/>
        <v>#N/A</v>
      </c>
    </row>
    <row r="78" spans="1:227" hidden="1" x14ac:dyDescent="0.25">
      <c r="A78" s="4">
        <v>75</v>
      </c>
      <c r="B78" s="118"/>
      <c r="C78" s="126"/>
      <c r="D78" s="131" t="str">
        <f t="shared" si="507"/>
        <v/>
      </c>
      <c r="E78" s="103"/>
      <c r="F78" s="131" t="str">
        <f t="shared" si="508"/>
        <v/>
      </c>
      <c r="G78" s="126"/>
      <c r="H78" s="119"/>
      <c r="I78" s="38" t="str">
        <f t="shared" si="509"/>
        <v/>
      </c>
      <c r="J78" s="38" t="str">
        <f t="shared" si="510"/>
        <v/>
      </c>
      <c r="K78" s="81" t="str">
        <f t="shared" si="515"/>
        <v/>
      </c>
      <c r="L78" s="24"/>
      <c r="M78" s="61"/>
      <c r="N78" s="82" t="str">
        <f>IF(AND(D78&gt;0,E78&gt;0,F78&gt;0,NOT(ISBLANK(L78))),(F78-D78)*VLOOKUP(L78,VLookups!$A$2:$B$8,2,FALSE),"")</f>
        <v/>
      </c>
      <c r="O78" s="83" t="str">
        <f t="shared" si="511"/>
        <v/>
      </c>
      <c r="P78" s="103"/>
      <c r="Q78" s="34" t="str">
        <f>IF(AND(P78&gt;0,E78&gt;0,N78&gt;0,NOT(ISBLANK(L78))),ABS(VLOOKUP($P$1,VLookups!$A$38:$B$39,2,FALSE)-_xlfn.NORM.DIST(P78,K78,N78,TRUE)),"")</f>
        <v/>
      </c>
      <c r="R78" s="102" t="str">
        <f>IF(AND($D78&gt;0,$E78&gt;0,$F78&gt;0,NOT(ISBLANK($L78))),_xlfn.NORM.INV(ABS(VLOOKUP($P$1,VLookups!$A$38:$B$39,2,FALSE)-R$3),$K78,$N78),"")</f>
        <v/>
      </c>
      <c r="S78" s="101" t="str">
        <f>IF(AND($D78&gt;0,$E78&gt;0,$F78&gt;0,NOT(ISBLANK($L78))),_xlfn.NORM.INV(ABS(VLOOKUP($P$1,VLookups!$A$38:$B$39,2,FALSE)-S$3),$K78,$N78),"")</f>
        <v/>
      </c>
      <c r="T78" s="102" t="str">
        <f>IF(AND($D78&gt;0,$E78&gt;0,$F78&gt;0,NOT(ISBLANK($L78))),_xlfn.NORM.INV(ABS(VLOOKUP($P$1,VLookups!$A$38:$B$39,2,FALSE)-T$3),$K78,$N78),"")</f>
        <v/>
      </c>
      <c r="U78" s="101" t="str">
        <f>IF(AND($D78&gt;0,$E78&gt;0,$F78&gt;0,NOT(ISBLANK($L78))),_xlfn.NORM.INV(ABS(VLOOKUP($P$1,VLookups!$A$38:$B$39,2,FALSE)-U$3),$K78,$N78),"")</f>
        <v/>
      </c>
      <c r="V78" s="102" t="str">
        <f>IF(AND($D78&gt;0,$E78&gt;0,$F78&gt;0,NOT(ISBLANK($L78))),_xlfn.NORM.INV(ABS(VLOOKUP($P$1,VLookups!$A$38:$B$39,2,FALSE)-V$3),$K78,$N78),"")</f>
        <v/>
      </c>
      <c r="W78" s="101" t="str">
        <f>IF(AND($D78&gt;0,$E78&gt;0,$F78&gt;0,NOT(ISBLANK($L78))),_xlfn.NORM.INV(ABS(VLOOKUP($P$1,VLookups!$A$38:$B$39,2,FALSE)-W$3),$K78,$N78),"")</f>
        <v/>
      </c>
      <c r="X78" s="5"/>
      <c r="Y78" s="178" t="str">
        <f t="shared" si="516"/>
        <v/>
      </c>
      <c r="Z78" s="52" t="str">
        <f t="shared" ref="Z78:AS78" si="646">IF(ISNONTEXT($Y78),AA78-$Y78,"")</f>
        <v/>
      </c>
      <c r="AA78" s="52" t="str">
        <f t="shared" si="646"/>
        <v/>
      </c>
      <c r="AB78" s="52" t="str">
        <f t="shared" si="646"/>
        <v/>
      </c>
      <c r="AC78" s="52" t="str">
        <f t="shared" si="646"/>
        <v/>
      </c>
      <c r="AD78" s="52" t="str">
        <f t="shared" si="646"/>
        <v/>
      </c>
      <c r="AE78" s="52" t="str">
        <f t="shared" si="646"/>
        <v/>
      </c>
      <c r="AF78" s="52" t="str">
        <f t="shared" si="646"/>
        <v/>
      </c>
      <c r="AG78" s="52" t="str">
        <f t="shared" si="646"/>
        <v/>
      </c>
      <c r="AH78" s="52" t="str">
        <f t="shared" si="646"/>
        <v/>
      </c>
      <c r="AI78" s="52" t="str">
        <f t="shared" si="646"/>
        <v/>
      </c>
      <c r="AJ78" s="52" t="str">
        <f t="shared" si="646"/>
        <v/>
      </c>
      <c r="AK78" s="52" t="str">
        <f t="shared" si="646"/>
        <v/>
      </c>
      <c r="AL78" s="52" t="str">
        <f t="shared" si="646"/>
        <v/>
      </c>
      <c r="AM78" s="52" t="str">
        <f t="shared" si="646"/>
        <v/>
      </c>
      <c r="AN78" s="52" t="str">
        <f t="shared" si="646"/>
        <v/>
      </c>
      <c r="AO78" s="52" t="str">
        <f t="shared" si="646"/>
        <v/>
      </c>
      <c r="AP78" s="52" t="str">
        <f t="shared" si="646"/>
        <v/>
      </c>
      <c r="AQ78" s="52" t="str">
        <f t="shared" si="646"/>
        <v/>
      </c>
      <c r="AR78" s="52" t="str">
        <f t="shared" si="646"/>
        <v/>
      </c>
      <c r="AS78" s="52" t="str">
        <f t="shared" si="646"/>
        <v/>
      </c>
      <c r="AT78" s="52" t="str">
        <f t="shared" si="518"/>
        <v/>
      </c>
      <c r="AU78" s="52" t="str">
        <f t="shared" ref="AU78:DF78" si="647">IF(ISNONTEXT($Y78),AT78+$Y78,"")</f>
        <v/>
      </c>
      <c r="AV78" s="52" t="str">
        <f t="shared" si="647"/>
        <v/>
      </c>
      <c r="AW78" s="52" t="str">
        <f t="shared" si="647"/>
        <v/>
      </c>
      <c r="AX78" s="52" t="str">
        <f t="shared" si="647"/>
        <v/>
      </c>
      <c r="AY78" s="52" t="str">
        <f t="shared" si="647"/>
        <v/>
      </c>
      <c r="AZ78" s="52" t="str">
        <f t="shared" si="647"/>
        <v/>
      </c>
      <c r="BA78" s="52" t="str">
        <f t="shared" si="647"/>
        <v/>
      </c>
      <c r="BB78" s="52" t="str">
        <f t="shared" si="647"/>
        <v/>
      </c>
      <c r="BC78" s="52" t="str">
        <f t="shared" si="647"/>
        <v/>
      </c>
      <c r="BD78" s="52" t="str">
        <f t="shared" si="647"/>
        <v/>
      </c>
      <c r="BE78" s="52" t="str">
        <f t="shared" si="647"/>
        <v/>
      </c>
      <c r="BF78" s="52" t="str">
        <f t="shared" si="647"/>
        <v/>
      </c>
      <c r="BG78" s="52" t="str">
        <f t="shared" si="647"/>
        <v/>
      </c>
      <c r="BH78" s="52" t="str">
        <f t="shared" si="647"/>
        <v/>
      </c>
      <c r="BI78" s="52" t="str">
        <f t="shared" si="647"/>
        <v/>
      </c>
      <c r="BJ78" s="52" t="str">
        <f t="shared" si="647"/>
        <v/>
      </c>
      <c r="BK78" s="52" t="str">
        <f t="shared" si="647"/>
        <v/>
      </c>
      <c r="BL78" s="52" t="str">
        <f t="shared" si="647"/>
        <v/>
      </c>
      <c r="BM78" s="52" t="str">
        <f t="shared" si="647"/>
        <v/>
      </c>
      <c r="BN78" s="52" t="str">
        <f t="shared" si="647"/>
        <v/>
      </c>
      <c r="BO78" s="52" t="str">
        <f t="shared" si="647"/>
        <v/>
      </c>
      <c r="BP78" s="52" t="str">
        <f t="shared" si="647"/>
        <v/>
      </c>
      <c r="BQ78" s="52" t="str">
        <f t="shared" si="647"/>
        <v/>
      </c>
      <c r="BR78" s="52" t="str">
        <f t="shared" si="647"/>
        <v/>
      </c>
      <c r="BS78" s="52" t="str">
        <f t="shared" si="647"/>
        <v/>
      </c>
      <c r="BT78" s="52" t="str">
        <f t="shared" si="647"/>
        <v/>
      </c>
      <c r="BU78" s="52" t="str">
        <f t="shared" si="647"/>
        <v/>
      </c>
      <c r="BV78" s="52" t="str">
        <f t="shared" si="647"/>
        <v/>
      </c>
      <c r="BW78" s="52" t="str">
        <f t="shared" si="647"/>
        <v/>
      </c>
      <c r="BX78" s="52" t="str">
        <f t="shared" si="647"/>
        <v/>
      </c>
      <c r="BY78" s="52" t="str">
        <f t="shared" si="647"/>
        <v/>
      </c>
      <c r="BZ78" s="52" t="str">
        <f t="shared" si="647"/>
        <v/>
      </c>
      <c r="CA78" s="52" t="str">
        <f t="shared" si="647"/>
        <v/>
      </c>
      <c r="CB78" s="52" t="str">
        <f t="shared" si="647"/>
        <v/>
      </c>
      <c r="CC78" s="52" t="str">
        <f t="shared" si="647"/>
        <v/>
      </c>
      <c r="CD78" s="52" t="str">
        <f t="shared" si="647"/>
        <v/>
      </c>
      <c r="CE78" s="52" t="str">
        <f t="shared" si="647"/>
        <v/>
      </c>
      <c r="CF78" s="52" t="str">
        <f t="shared" si="647"/>
        <v/>
      </c>
      <c r="CG78" s="52" t="str">
        <f t="shared" si="647"/>
        <v/>
      </c>
      <c r="CH78" s="52" t="str">
        <f t="shared" si="647"/>
        <v/>
      </c>
      <c r="CI78" s="52" t="str">
        <f t="shared" si="647"/>
        <v/>
      </c>
      <c r="CJ78" s="52" t="str">
        <f t="shared" si="647"/>
        <v/>
      </c>
      <c r="CK78" s="52" t="str">
        <f t="shared" si="647"/>
        <v/>
      </c>
      <c r="CL78" s="52" t="str">
        <f t="shared" si="647"/>
        <v/>
      </c>
      <c r="CM78" s="52" t="str">
        <f t="shared" si="647"/>
        <v/>
      </c>
      <c r="CN78" s="52" t="str">
        <f t="shared" si="647"/>
        <v/>
      </c>
      <c r="CO78" s="52" t="str">
        <f t="shared" si="647"/>
        <v/>
      </c>
      <c r="CP78" s="52" t="str">
        <f t="shared" si="647"/>
        <v/>
      </c>
      <c r="CQ78" s="52" t="str">
        <f t="shared" si="647"/>
        <v/>
      </c>
      <c r="CR78" s="52" t="str">
        <f t="shared" si="647"/>
        <v/>
      </c>
      <c r="CS78" s="52" t="str">
        <f t="shared" si="647"/>
        <v/>
      </c>
      <c r="CT78" s="52" t="str">
        <f t="shared" si="647"/>
        <v/>
      </c>
      <c r="CU78" s="52" t="str">
        <f t="shared" si="647"/>
        <v/>
      </c>
      <c r="CV78" s="52" t="str">
        <f t="shared" si="647"/>
        <v/>
      </c>
      <c r="CW78" s="52" t="str">
        <f t="shared" si="647"/>
        <v/>
      </c>
      <c r="CX78" s="52" t="str">
        <f t="shared" si="647"/>
        <v/>
      </c>
      <c r="CY78" s="52" t="str">
        <f t="shared" si="647"/>
        <v/>
      </c>
      <c r="CZ78" s="52" t="str">
        <f t="shared" si="647"/>
        <v/>
      </c>
      <c r="DA78" s="52" t="str">
        <f t="shared" si="647"/>
        <v/>
      </c>
      <c r="DB78" s="52" t="str">
        <f t="shared" si="647"/>
        <v/>
      </c>
      <c r="DC78" s="52" t="str">
        <f t="shared" si="647"/>
        <v/>
      </c>
      <c r="DD78" s="52" t="str">
        <f t="shared" si="647"/>
        <v/>
      </c>
      <c r="DE78" s="52" t="str">
        <f t="shared" si="647"/>
        <v/>
      </c>
      <c r="DF78" s="52" t="str">
        <f t="shared" si="647"/>
        <v/>
      </c>
      <c r="DG78" s="52" t="str">
        <f t="shared" ref="DG78:DV78" si="648">IF(ISNONTEXT($Y78),DF78+$Y78,"")</f>
        <v/>
      </c>
      <c r="DH78" s="52" t="str">
        <f t="shared" si="648"/>
        <v/>
      </c>
      <c r="DI78" s="52" t="str">
        <f t="shared" si="648"/>
        <v/>
      </c>
      <c r="DJ78" s="52" t="str">
        <f t="shared" si="648"/>
        <v/>
      </c>
      <c r="DK78" s="52" t="str">
        <f t="shared" si="648"/>
        <v/>
      </c>
      <c r="DL78" s="52" t="str">
        <f t="shared" si="648"/>
        <v/>
      </c>
      <c r="DM78" s="52" t="str">
        <f t="shared" si="648"/>
        <v/>
      </c>
      <c r="DN78" s="52" t="str">
        <f t="shared" si="648"/>
        <v/>
      </c>
      <c r="DO78" s="52" t="str">
        <f t="shared" si="648"/>
        <v/>
      </c>
      <c r="DP78" s="52" t="str">
        <f t="shared" si="648"/>
        <v/>
      </c>
      <c r="DQ78" s="52" t="str">
        <f t="shared" si="648"/>
        <v/>
      </c>
      <c r="DR78" s="52" t="str">
        <f t="shared" si="648"/>
        <v/>
      </c>
      <c r="DS78" s="52" t="str">
        <f t="shared" si="648"/>
        <v/>
      </c>
      <c r="DT78" s="52" t="str">
        <f t="shared" si="648"/>
        <v/>
      </c>
      <c r="DU78" s="52" t="str">
        <f t="shared" si="648"/>
        <v/>
      </c>
      <c r="DV78" s="52" t="str">
        <f t="shared" si="648"/>
        <v/>
      </c>
      <c r="DW78" s="179" t="e">
        <f t="shared" si="539"/>
        <v>#N/A</v>
      </c>
      <c r="DX78" s="179" t="e">
        <f t="shared" si="540"/>
        <v>#N/A</v>
      </c>
      <c r="DY78" s="179" t="e">
        <f t="shared" si="541"/>
        <v>#N/A</v>
      </c>
      <c r="DZ78" s="179" t="e">
        <f t="shared" si="542"/>
        <v>#N/A</v>
      </c>
      <c r="EA78" s="179" t="e">
        <f t="shared" si="543"/>
        <v>#N/A</v>
      </c>
      <c r="EB78" s="179" t="e">
        <f t="shared" si="544"/>
        <v>#N/A</v>
      </c>
      <c r="EC78" s="179" t="e">
        <f t="shared" si="545"/>
        <v>#N/A</v>
      </c>
      <c r="ED78" s="179" t="e">
        <f t="shared" si="546"/>
        <v>#N/A</v>
      </c>
      <c r="EE78" s="179" t="e">
        <f t="shared" si="547"/>
        <v>#N/A</v>
      </c>
      <c r="EF78" s="179" t="e">
        <f t="shared" si="548"/>
        <v>#N/A</v>
      </c>
      <c r="EG78" s="179" t="e">
        <f t="shared" si="549"/>
        <v>#N/A</v>
      </c>
      <c r="EH78" s="179" t="e">
        <f t="shared" si="550"/>
        <v>#N/A</v>
      </c>
      <c r="EI78" s="179" t="e">
        <f t="shared" si="551"/>
        <v>#N/A</v>
      </c>
      <c r="EJ78" s="179" t="e">
        <f t="shared" si="552"/>
        <v>#N/A</v>
      </c>
      <c r="EK78" s="179" t="e">
        <f t="shared" si="553"/>
        <v>#N/A</v>
      </c>
      <c r="EL78" s="179" t="e">
        <f t="shared" si="554"/>
        <v>#N/A</v>
      </c>
      <c r="EM78" s="179" t="e">
        <f t="shared" si="555"/>
        <v>#N/A</v>
      </c>
      <c r="EN78" s="179" t="e">
        <f t="shared" si="556"/>
        <v>#N/A</v>
      </c>
      <c r="EO78" s="179" t="e">
        <f t="shared" si="557"/>
        <v>#N/A</v>
      </c>
      <c r="EP78" s="179" t="e">
        <f t="shared" si="558"/>
        <v>#N/A</v>
      </c>
      <c r="EQ78" s="179" t="e">
        <f t="shared" si="559"/>
        <v>#N/A</v>
      </c>
      <c r="ER78" s="179" t="e">
        <f t="shared" si="560"/>
        <v>#N/A</v>
      </c>
      <c r="ES78" s="179" t="e">
        <f t="shared" si="561"/>
        <v>#N/A</v>
      </c>
      <c r="ET78" s="179" t="e">
        <f t="shared" si="562"/>
        <v>#N/A</v>
      </c>
      <c r="EU78" s="179" t="e">
        <f t="shared" si="563"/>
        <v>#N/A</v>
      </c>
      <c r="EV78" s="179" t="e">
        <f t="shared" si="564"/>
        <v>#N/A</v>
      </c>
      <c r="EW78" s="179" t="e">
        <f t="shared" si="565"/>
        <v>#N/A</v>
      </c>
      <c r="EX78" s="179" t="e">
        <f t="shared" si="566"/>
        <v>#N/A</v>
      </c>
      <c r="EY78" s="179" t="e">
        <f t="shared" si="567"/>
        <v>#N/A</v>
      </c>
      <c r="EZ78" s="179" t="e">
        <f t="shared" si="568"/>
        <v>#N/A</v>
      </c>
      <c r="FA78" s="179" t="e">
        <f t="shared" si="569"/>
        <v>#N/A</v>
      </c>
      <c r="FB78" s="179" t="e">
        <f t="shared" si="570"/>
        <v>#N/A</v>
      </c>
      <c r="FC78" s="179" t="e">
        <f t="shared" si="571"/>
        <v>#N/A</v>
      </c>
      <c r="FD78" s="179" t="e">
        <f t="shared" si="572"/>
        <v>#N/A</v>
      </c>
      <c r="FE78" s="179" t="e">
        <f t="shared" si="573"/>
        <v>#N/A</v>
      </c>
      <c r="FF78" s="179" t="e">
        <f t="shared" si="574"/>
        <v>#N/A</v>
      </c>
      <c r="FG78" s="179" t="e">
        <f t="shared" si="575"/>
        <v>#N/A</v>
      </c>
      <c r="FH78" s="179" t="e">
        <f t="shared" si="576"/>
        <v>#N/A</v>
      </c>
      <c r="FI78" s="179" t="e">
        <f t="shared" si="577"/>
        <v>#N/A</v>
      </c>
      <c r="FJ78" s="179" t="e">
        <f t="shared" si="578"/>
        <v>#N/A</v>
      </c>
      <c r="FK78" s="179" t="e">
        <f t="shared" si="579"/>
        <v>#N/A</v>
      </c>
      <c r="FL78" s="179" t="e">
        <f t="shared" si="580"/>
        <v>#N/A</v>
      </c>
      <c r="FM78" s="179" t="e">
        <f t="shared" si="581"/>
        <v>#N/A</v>
      </c>
      <c r="FN78" s="179" t="e">
        <f t="shared" si="582"/>
        <v>#N/A</v>
      </c>
      <c r="FO78" s="179" t="e">
        <f t="shared" si="583"/>
        <v>#N/A</v>
      </c>
      <c r="FP78" s="179" t="e">
        <f t="shared" si="584"/>
        <v>#N/A</v>
      </c>
      <c r="FQ78" s="179" t="e">
        <f t="shared" si="585"/>
        <v>#N/A</v>
      </c>
      <c r="FR78" s="179" t="e">
        <f t="shared" si="586"/>
        <v>#N/A</v>
      </c>
      <c r="FS78" s="179" t="e">
        <f t="shared" si="587"/>
        <v>#N/A</v>
      </c>
      <c r="FT78" s="179" t="e">
        <f t="shared" si="588"/>
        <v>#N/A</v>
      </c>
      <c r="FU78" s="179" t="e">
        <f t="shared" si="589"/>
        <v>#N/A</v>
      </c>
      <c r="FV78" s="179" t="e">
        <f t="shared" si="590"/>
        <v>#N/A</v>
      </c>
      <c r="FW78" s="179" t="e">
        <f t="shared" si="591"/>
        <v>#N/A</v>
      </c>
      <c r="FX78" s="179" t="e">
        <f t="shared" si="592"/>
        <v>#N/A</v>
      </c>
      <c r="FY78" s="179" t="e">
        <f t="shared" si="593"/>
        <v>#N/A</v>
      </c>
      <c r="FZ78" s="179" t="e">
        <f t="shared" si="594"/>
        <v>#N/A</v>
      </c>
      <c r="GA78" s="179" t="e">
        <f t="shared" si="595"/>
        <v>#N/A</v>
      </c>
      <c r="GB78" s="179" t="e">
        <f t="shared" si="596"/>
        <v>#N/A</v>
      </c>
      <c r="GC78" s="179" t="e">
        <f t="shared" si="597"/>
        <v>#N/A</v>
      </c>
      <c r="GD78" s="179" t="e">
        <f t="shared" si="598"/>
        <v>#N/A</v>
      </c>
      <c r="GE78" s="179" t="e">
        <f t="shared" si="599"/>
        <v>#N/A</v>
      </c>
      <c r="GF78" s="179" t="e">
        <f t="shared" si="600"/>
        <v>#N/A</v>
      </c>
      <c r="GG78" s="179" t="e">
        <f t="shared" si="601"/>
        <v>#N/A</v>
      </c>
      <c r="GH78" s="179" t="e">
        <f t="shared" si="602"/>
        <v>#N/A</v>
      </c>
      <c r="GI78" s="179" t="e">
        <f t="shared" si="603"/>
        <v>#N/A</v>
      </c>
      <c r="GJ78" s="179" t="e">
        <f t="shared" si="604"/>
        <v>#N/A</v>
      </c>
      <c r="GK78" s="179" t="e">
        <f t="shared" si="605"/>
        <v>#N/A</v>
      </c>
      <c r="GL78" s="179" t="e">
        <f t="shared" si="606"/>
        <v>#N/A</v>
      </c>
      <c r="GM78" s="179" t="e">
        <f t="shared" si="607"/>
        <v>#N/A</v>
      </c>
      <c r="GN78" s="179" t="e">
        <f t="shared" si="608"/>
        <v>#N/A</v>
      </c>
      <c r="GO78" s="179" t="e">
        <f t="shared" si="609"/>
        <v>#N/A</v>
      </c>
      <c r="GP78" s="179" t="e">
        <f t="shared" si="610"/>
        <v>#N/A</v>
      </c>
      <c r="GQ78" s="179" t="e">
        <f t="shared" si="611"/>
        <v>#N/A</v>
      </c>
      <c r="GR78" s="179" t="e">
        <f t="shared" si="612"/>
        <v>#N/A</v>
      </c>
      <c r="GS78" s="179" t="e">
        <f t="shared" si="613"/>
        <v>#N/A</v>
      </c>
      <c r="GT78" s="179" t="e">
        <f t="shared" si="614"/>
        <v>#N/A</v>
      </c>
      <c r="GU78" s="179" t="e">
        <f t="shared" si="615"/>
        <v>#N/A</v>
      </c>
      <c r="GV78" s="179" t="e">
        <f t="shared" si="616"/>
        <v>#N/A</v>
      </c>
      <c r="GW78" s="179" t="e">
        <f t="shared" si="617"/>
        <v>#N/A</v>
      </c>
      <c r="GX78" s="179" t="e">
        <f t="shared" si="618"/>
        <v>#N/A</v>
      </c>
      <c r="GY78" s="179" t="e">
        <f t="shared" si="619"/>
        <v>#N/A</v>
      </c>
      <c r="GZ78" s="179" t="e">
        <f t="shared" si="620"/>
        <v>#N/A</v>
      </c>
      <c r="HA78" s="179" t="e">
        <f t="shared" si="621"/>
        <v>#N/A</v>
      </c>
      <c r="HB78" s="179" t="e">
        <f t="shared" si="622"/>
        <v>#N/A</v>
      </c>
      <c r="HC78" s="179" t="e">
        <f t="shared" si="623"/>
        <v>#N/A</v>
      </c>
      <c r="HD78" s="179" t="e">
        <f t="shared" si="624"/>
        <v>#N/A</v>
      </c>
      <c r="HE78" s="179" t="e">
        <f t="shared" si="625"/>
        <v>#N/A</v>
      </c>
      <c r="HF78" s="179" t="e">
        <f t="shared" si="626"/>
        <v>#N/A</v>
      </c>
      <c r="HG78" s="179" t="e">
        <f t="shared" si="627"/>
        <v>#N/A</v>
      </c>
      <c r="HH78" s="179" t="e">
        <f t="shared" si="628"/>
        <v>#N/A</v>
      </c>
      <c r="HI78" s="179" t="e">
        <f t="shared" si="629"/>
        <v>#N/A</v>
      </c>
      <c r="HJ78" s="179" t="e">
        <f t="shared" si="630"/>
        <v>#N/A</v>
      </c>
      <c r="HK78" s="179" t="e">
        <f t="shared" si="631"/>
        <v>#N/A</v>
      </c>
      <c r="HL78" s="179" t="e">
        <f t="shared" si="632"/>
        <v>#N/A</v>
      </c>
      <c r="HM78" s="179" t="e">
        <f t="shared" si="633"/>
        <v>#N/A</v>
      </c>
      <c r="HN78" s="179" t="e">
        <f t="shared" si="634"/>
        <v>#N/A</v>
      </c>
      <c r="HO78" s="179" t="e">
        <f t="shared" si="635"/>
        <v>#N/A</v>
      </c>
      <c r="HP78" s="179" t="e">
        <f t="shared" si="636"/>
        <v>#N/A</v>
      </c>
      <c r="HQ78" s="179" t="e">
        <f t="shared" si="637"/>
        <v>#N/A</v>
      </c>
      <c r="HR78" s="179" t="e">
        <f t="shared" si="638"/>
        <v>#N/A</v>
      </c>
      <c r="HS78" s="179" t="e">
        <f t="shared" si="639"/>
        <v>#N/A</v>
      </c>
    </row>
    <row r="79" spans="1:227" hidden="1" x14ac:dyDescent="0.25">
      <c r="A79" s="4">
        <v>76</v>
      </c>
      <c r="B79" s="118"/>
      <c r="C79" s="126"/>
      <c r="D79" s="131" t="str">
        <f t="shared" si="507"/>
        <v/>
      </c>
      <c r="E79" s="103"/>
      <c r="F79" s="131" t="str">
        <f t="shared" si="508"/>
        <v/>
      </c>
      <c r="G79" s="126"/>
      <c r="H79" s="119"/>
      <c r="I79" s="38" t="str">
        <f t="shared" si="509"/>
        <v/>
      </c>
      <c r="J79" s="38" t="str">
        <f t="shared" si="510"/>
        <v/>
      </c>
      <c r="K79" s="81" t="str">
        <f t="shared" si="515"/>
        <v/>
      </c>
      <c r="L79" s="24"/>
      <c r="M79" s="61"/>
      <c r="N79" s="82" t="str">
        <f>IF(AND(D79&gt;0,E79&gt;0,F79&gt;0,NOT(ISBLANK(L79))),(F79-D79)*VLOOKUP(L79,VLookups!$A$2:$B$8,2,FALSE),"")</f>
        <v/>
      </c>
      <c r="O79" s="83" t="str">
        <f t="shared" si="511"/>
        <v/>
      </c>
      <c r="P79" s="103"/>
      <c r="Q79" s="34" t="str">
        <f>IF(AND(P79&gt;0,E79&gt;0,N79&gt;0,NOT(ISBLANK(L79))),ABS(VLOOKUP($P$1,VLookups!$A$38:$B$39,2,FALSE)-_xlfn.NORM.DIST(P79,K79,N79,TRUE)),"")</f>
        <v/>
      </c>
      <c r="R79" s="102" t="str">
        <f>IF(AND($D79&gt;0,$E79&gt;0,$F79&gt;0,NOT(ISBLANK($L79))),_xlfn.NORM.INV(ABS(VLOOKUP($P$1,VLookups!$A$38:$B$39,2,FALSE)-R$3),$K79,$N79),"")</f>
        <v/>
      </c>
      <c r="S79" s="101" t="str">
        <f>IF(AND($D79&gt;0,$E79&gt;0,$F79&gt;0,NOT(ISBLANK($L79))),_xlfn.NORM.INV(ABS(VLOOKUP($P$1,VLookups!$A$38:$B$39,2,FALSE)-S$3),$K79,$N79),"")</f>
        <v/>
      </c>
      <c r="T79" s="102" t="str">
        <f>IF(AND($D79&gt;0,$E79&gt;0,$F79&gt;0,NOT(ISBLANK($L79))),_xlfn.NORM.INV(ABS(VLOOKUP($P$1,VLookups!$A$38:$B$39,2,FALSE)-T$3),$K79,$N79),"")</f>
        <v/>
      </c>
      <c r="U79" s="101" t="str">
        <f>IF(AND($D79&gt;0,$E79&gt;0,$F79&gt;0,NOT(ISBLANK($L79))),_xlfn.NORM.INV(ABS(VLOOKUP($P$1,VLookups!$A$38:$B$39,2,FALSE)-U$3),$K79,$N79),"")</f>
        <v/>
      </c>
      <c r="V79" s="102" t="str">
        <f>IF(AND($D79&gt;0,$E79&gt;0,$F79&gt;0,NOT(ISBLANK($L79))),_xlfn.NORM.INV(ABS(VLOOKUP($P$1,VLookups!$A$38:$B$39,2,FALSE)-V$3),$K79,$N79),"")</f>
        <v/>
      </c>
      <c r="W79" s="101" t="str">
        <f>IF(AND($D79&gt;0,$E79&gt;0,$F79&gt;0,NOT(ISBLANK($L79))),_xlfn.NORM.INV(ABS(VLOOKUP($P$1,VLookups!$A$38:$B$39,2,FALSE)-W$3),$K79,$N79),"")</f>
        <v/>
      </c>
      <c r="X79" s="5"/>
      <c r="Y79" s="178" t="str">
        <f t="shared" si="516"/>
        <v/>
      </c>
      <c r="Z79" s="52" t="str">
        <f t="shared" ref="Z79:AS79" si="649">IF(ISNONTEXT($Y79),AA79-$Y79,"")</f>
        <v/>
      </c>
      <c r="AA79" s="52" t="str">
        <f t="shared" si="649"/>
        <v/>
      </c>
      <c r="AB79" s="52" t="str">
        <f t="shared" si="649"/>
        <v/>
      </c>
      <c r="AC79" s="52" t="str">
        <f t="shared" si="649"/>
        <v/>
      </c>
      <c r="AD79" s="52" t="str">
        <f t="shared" si="649"/>
        <v/>
      </c>
      <c r="AE79" s="52" t="str">
        <f t="shared" si="649"/>
        <v/>
      </c>
      <c r="AF79" s="52" t="str">
        <f t="shared" si="649"/>
        <v/>
      </c>
      <c r="AG79" s="52" t="str">
        <f t="shared" si="649"/>
        <v/>
      </c>
      <c r="AH79" s="52" t="str">
        <f t="shared" si="649"/>
        <v/>
      </c>
      <c r="AI79" s="52" t="str">
        <f t="shared" si="649"/>
        <v/>
      </c>
      <c r="AJ79" s="52" t="str">
        <f t="shared" si="649"/>
        <v/>
      </c>
      <c r="AK79" s="52" t="str">
        <f t="shared" si="649"/>
        <v/>
      </c>
      <c r="AL79" s="52" t="str">
        <f t="shared" si="649"/>
        <v/>
      </c>
      <c r="AM79" s="52" t="str">
        <f t="shared" si="649"/>
        <v/>
      </c>
      <c r="AN79" s="52" t="str">
        <f t="shared" si="649"/>
        <v/>
      </c>
      <c r="AO79" s="52" t="str">
        <f t="shared" si="649"/>
        <v/>
      </c>
      <c r="AP79" s="52" t="str">
        <f t="shared" si="649"/>
        <v/>
      </c>
      <c r="AQ79" s="52" t="str">
        <f t="shared" si="649"/>
        <v/>
      </c>
      <c r="AR79" s="52" t="str">
        <f t="shared" si="649"/>
        <v/>
      </c>
      <c r="AS79" s="52" t="str">
        <f t="shared" si="649"/>
        <v/>
      </c>
      <c r="AT79" s="52" t="str">
        <f t="shared" si="518"/>
        <v/>
      </c>
      <c r="AU79" s="52" t="str">
        <f t="shared" ref="AU79:DF79" si="650">IF(ISNONTEXT($Y79),AT79+$Y79,"")</f>
        <v/>
      </c>
      <c r="AV79" s="52" t="str">
        <f t="shared" si="650"/>
        <v/>
      </c>
      <c r="AW79" s="52" t="str">
        <f t="shared" si="650"/>
        <v/>
      </c>
      <c r="AX79" s="52" t="str">
        <f t="shared" si="650"/>
        <v/>
      </c>
      <c r="AY79" s="52" t="str">
        <f t="shared" si="650"/>
        <v/>
      </c>
      <c r="AZ79" s="52" t="str">
        <f t="shared" si="650"/>
        <v/>
      </c>
      <c r="BA79" s="52" t="str">
        <f t="shared" si="650"/>
        <v/>
      </c>
      <c r="BB79" s="52" t="str">
        <f t="shared" si="650"/>
        <v/>
      </c>
      <c r="BC79" s="52" t="str">
        <f t="shared" si="650"/>
        <v/>
      </c>
      <c r="BD79" s="52" t="str">
        <f t="shared" si="650"/>
        <v/>
      </c>
      <c r="BE79" s="52" t="str">
        <f t="shared" si="650"/>
        <v/>
      </c>
      <c r="BF79" s="52" t="str">
        <f t="shared" si="650"/>
        <v/>
      </c>
      <c r="BG79" s="52" t="str">
        <f t="shared" si="650"/>
        <v/>
      </c>
      <c r="BH79" s="52" t="str">
        <f t="shared" si="650"/>
        <v/>
      </c>
      <c r="BI79" s="52" t="str">
        <f t="shared" si="650"/>
        <v/>
      </c>
      <c r="BJ79" s="52" t="str">
        <f t="shared" si="650"/>
        <v/>
      </c>
      <c r="BK79" s="52" t="str">
        <f t="shared" si="650"/>
        <v/>
      </c>
      <c r="BL79" s="52" t="str">
        <f t="shared" si="650"/>
        <v/>
      </c>
      <c r="BM79" s="52" t="str">
        <f t="shared" si="650"/>
        <v/>
      </c>
      <c r="BN79" s="52" t="str">
        <f t="shared" si="650"/>
        <v/>
      </c>
      <c r="BO79" s="52" t="str">
        <f t="shared" si="650"/>
        <v/>
      </c>
      <c r="BP79" s="52" t="str">
        <f t="shared" si="650"/>
        <v/>
      </c>
      <c r="BQ79" s="52" t="str">
        <f t="shared" si="650"/>
        <v/>
      </c>
      <c r="BR79" s="52" t="str">
        <f t="shared" si="650"/>
        <v/>
      </c>
      <c r="BS79" s="52" t="str">
        <f t="shared" si="650"/>
        <v/>
      </c>
      <c r="BT79" s="52" t="str">
        <f t="shared" si="650"/>
        <v/>
      </c>
      <c r="BU79" s="52" t="str">
        <f t="shared" si="650"/>
        <v/>
      </c>
      <c r="BV79" s="52" t="str">
        <f t="shared" si="650"/>
        <v/>
      </c>
      <c r="BW79" s="52" t="str">
        <f t="shared" si="650"/>
        <v/>
      </c>
      <c r="BX79" s="52" t="str">
        <f t="shared" si="650"/>
        <v/>
      </c>
      <c r="BY79" s="52" t="str">
        <f t="shared" si="650"/>
        <v/>
      </c>
      <c r="BZ79" s="52" t="str">
        <f t="shared" si="650"/>
        <v/>
      </c>
      <c r="CA79" s="52" t="str">
        <f t="shared" si="650"/>
        <v/>
      </c>
      <c r="CB79" s="52" t="str">
        <f t="shared" si="650"/>
        <v/>
      </c>
      <c r="CC79" s="52" t="str">
        <f t="shared" si="650"/>
        <v/>
      </c>
      <c r="CD79" s="52" t="str">
        <f t="shared" si="650"/>
        <v/>
      </c>
      <c r="CE79" s="52" t="str">
        <f t="shared" si="650"/>
        <v/>
      </c>
      <c r="CF79" s="52" t="str">
        <f t="shared" si="650"/>
        <v/>
      </c>
      <c r="CG79" s="52" t="str">
        <f t="shared" si="650"/>
        <v/>
      </c>
      <c r="CH79" s="52" t="str">
        <f t="shared" si="650"/>
        <v/>
      </c>
      <c r="CI79" s="52" t="str">
        <f t="shared" si="650"/>
        <v/>
      </c>
      <c r="CJ79" s="52" t="str">
        <f t="shared" si="650"/>
        <v/>
      </c>
      <c r="CK79" s="52" t="str">
        <f t="shared" si="650"/>
        <v/>
      </c>
      <c r="CL79" s="52" t="str">
        <f t="shared" si="650"/>
        <v/>
      </c>
      <c r="CM79" s="52" t="str">
        <f t="shared" si="650"/>
        <v/>
      </c>
      <c r="CN79" s="52" t="str">
        <f t="shared" si="650"/>
        <v/>
      </c>
      <c r="CO79" s="52" t="str">
        <f t="shared" si="650"/>
        <v/>
      </c>
      <c r="CP79" s="52" t="str">
        <f t="shared" si="650"/>
        <v/>
      </c>
      <c r="CQ79" s="52" t="str">
        <f t="shared" si="650"/>
        <v/>
      </c>
      <c r="CR79" s="52" t="str">
        <f t="shared" si="650"/>
        <v/>
      </c>
      <c r="CS79" s="52" t="str">
        <f t="shared" si="650"/>
        <v/>
      </c>
      <c r="CT79" s="52" t="str">
        <f t="shared" si="650"/>
        <v/>
      </c>
      <c r="CU79" s="52" t="str">
        <f t="shared" si="650"/>
        <v/>
      </c>
      <c r="CV79" s="52" t="str">
        <f t="shared" si="650"/>
        <v/>
      </c>
      <c r="CW79" s="52" t="str">
        <f t="shared" si="650"/>
        <v/>
      </c>
      <c r="CX79" s="52" t="str">
        <f t="shared" si="650"/>
        <v/>
      </c>
      <c r="CY79" s="52" t="str">
        <f t="shared" si="650"/>
        <v/>
      </c>
      <c r="CZ79" s="52" t="str">
        <f t="shared" si="650"/>
        <v/>
      </c>
      <c r="DA79" s="52" t="str">
        <f t="shared" si="650"/>
        <v/>
      </c>
      <c r="DB79" s="52" t="str">
        <f t="shared" si="650"/>
        <v/>
      </c>
      <c r="DC79" s="52" t="str">
        <f t="shared" si="650"/>
        <v/>
      </c>
      <c r="DD79" s="52" t="str">
        <f t="shared" si="650"/>
        <v/>
      </c>
      <c r="DE79" s="52" t="str">
        <f t="shared" si="650"/>
        <v/>
      </c>
      <c r="DF79" s="52" t="str">
        <f t="shared" si="650"/>
        <v/>
      </c>
      <c r="DG79" s="52" t="str">
        <f t="shared" ref="DG79:DV79" si="651">IF(ISNONTEXT($Y79),DF79+$Y79,"")</f>
        <v/>
      </c>
      <c r="DH79" s="52" t="str">
        <f t="shared" si="651"/>
        <v/>
      </c>
      <c r="DI79" s="52" t="str">
        <f t="shared" si="651"/>
        <v/>
      </c>
      <c r="DJ79" s="52" t="str">
        <f t="shared" si="651"/>
        <v/>
      </c>
      <c r="DK79" s="52" t="str">
        <f t="shared" si="651"/>
        <v/>
      </c>
      <c r="DL79" s="52" t="str">
        <f t="shared" si="651"/>
        <v/>
      </c>
      <c r="DM79" s="52" t="str">
        <f t="shared" si="651"/>
        <v/>
      </c>
      <c r="DN79" s="52" t="str">
        <f t="shared" si="651"/>
        <v/>
      </c>
      <c r="DO79" s="52" t="str">
        <f t="shared" si="651"/>
        <v/>
      </c>
      <c r="DP79" s="52" t="str">
        <f t="shared" si="651"/>
        <v/>
      </c>
      <c r="DQ79" s="52" t="str">
        <f t="shared" si="651"/>
        <v/>
      </c>
      <c r="DR79" s="52" t="str">
        <f t="shared" si="651"/>
        <v/>
      </c>
      <c r="DS79" s="52" t="str">
        <f t="shared" si="651"/>
        <v/>
      </c>
      <c r="DT79" s="52" t="str">
        <f t="shared" si="651"/>
        <v/>
      </c>
      <c r="DU79" s="52" t="str">
        <f t="shared" si="651"/>
        <v/>
      </c>
      <c r="DV79" s="52" t="str">
        <f t="shared" si="651"/>
        <v/>
      </c>
      <c r="DW79" s="179" t="e">
        <f t="shared" si="539"/>
        <v>#N/A</v>
      </c>
      <c r="DX79" s="179" t="e">
        <f t="shared" si="540"/>
        <v>#N/A</v>
      </c>
      <c r="DY79" s="179" t="e">
        <f t="shared" si="541"/>
        <v>#N/A</v>
      </c>
      <c r="DZ79" s="179" t="e">
        <f t="shared" si="542"/>
        <v>#N/A</v>
      </c>
      <c r="EA79" s="179" t="e">
        <f t="shared" si="543"/>
        <v>#N/A</v>
      </c>
      <c r="EB79" s="179" t="e">
        <f t="shared" si="544"/>
        <v>#N/A</v>
      </c>
      <c r="EC79" s="179" t="e">
        <f t="shared" si="545"/>
        <v>#N/A</v>
      </c>
      <c r="ED79" s="179" t="e">
        <f t="shared" si="546"/>
        <v>#N/A</v>
      </c>
      <c r="EE79" s="179" t="e">
        <f t="shared" si="547"/>
        <v>#N/A</v>
      </c>
      <c r="EF79" s="179" t="e">
        <f t="shared" si="548"/>
        <v>#N/A</v>
      </c>
      <c r="EG79" s="179" t="e">
        <f t="shared" si="549"/>
        <v>#N/A</v>
      </c>
      <c r="EH79" s="179" t="e">
        <f t="shared" si="550"/>
        <v>#N/A</v>
      </c>
      <c r="EI79" s="179" t="e">
        <f t="shared" si="551"/>
        <v>#N/A</v>
      </c>
      <c r="EJ79" s="179" t="e">
        <f t="shared" si="552"/>
        <v>#N/A</v>
      </c>
      <c r="EK79" s="179" t="e">
        <f t="shared" si="553"/>
        <v>#N/A</v>
      </c>
      <c r="EL79" s="179" t="e">
        <f t="shared" si="554"/>
        <v>#N/A</v>
      </c>
      <c r="EM79" s="179" t="e">
        <f t="shared" si="555"/>
        <v>#N/A</v>
      </c>
      <c r="EN79" s="179" t="e">
        <f t="shared" si="556"/>
        <v>#N/A</v>
      </c>
      <c r="EO79" s="179" t="e">
        <f t="shared" si="557"/>
        <v>#N/A</v>
      </c>
      <c r="EP79" s="179" t="e">
        <f t="shared" si="558"/>
        <v>#N/A</v>
      </c>
      <c r="EQ79" s="179" t="e">
        <f t="shared" si="559"/>
        <v>#N/A</v>
      </c>
      <c r="ER79" s="179" t="e">
        <f t="shared" si="560"/>
        <v>#N/A</v>
      </c>
      <c r="ES79" s="179" t="e">
        <f t="shared" si="561"/>
        <v>#N/A</v>
      </c>
      <c r="ET79" s="179" t="e">
        <f t="shared" si="562"/>
        <v>#N/A</v>
      </c>
      <c r="EU79" s="179" t="e">
        <f t="shared" si="563"/>
        <v>#N/A</v>
      </c>
      <c r="EV79" s="179" t="e">
        <f t="shared" si="564"/>
        <v>#N/A</v>
      </c>
      <c r="EW79" s="179" t="e">
        <f t="shared" si="565"/>
        <v>#N/A</v>
      </c>
      <c r="EX79" s="179" t="e">
        <f t="shared" si="566"/>
        <v>#N/A</v>
      </c>
      <c r="EY79" s="179" t="e">
        <f t="shared" si="567"/>
        <v>#N/A</v>
      </c>
      <c r="EZ79" s="179" t="e">
        <f t="shared" si="568"/>
        <v>#N/A</v>
      </c>
      <c r="FA79" s="179" t="e">
        <f t="shared" si="569"/>
        <v>#N/A</v>
      </c>
      <c r="FB79" s="179" t="e">
        <f t="shared" si="570"/>
        <v>#N/A</v>
      </c>
      <c r="FC79" s="179" t="e">
        <f t="shared" si="571"/>
        <v>#N/A</v>
      </c>
      <c r="FD79" s="179" t="e">
        <f t="shared" si="572"/>
        <v>#N/A</v>
      </c>
      <c r="FE79" s="179" t="e">
        <f t="shared" si="573"/>
        <v>#N/A</v>
      </c>
      <c r="FF79" s="179" t="e">
        <f t="shared" si="574"/>
        <v>#N/A</v>
      </c>
      <c r="FG79" s="179" t="e">
        <f t="shared" si="575"/>
        <v>#N/A</v>
      </c>
      <c r="FH79" s="179" t="e">
        <f t="shared" si="576"/>
        <v>#N/A</v>
      </c>
      <c r="FI79" s="179" t="e">
        <f t="shared" si="577"/>
        <v>#N/A</v>
      </c>
      <c r="FJ79" s="179" t="e">
        <f t="shared" si="578"/>
        <v>#N/A</v>
      </c>
      <c r="FK79" s="179" t="e">
        <f t="shared" si="579"/>
        <v>#N/A</v>
      </c>
      <c r="FL79" s="179" t="e">
        <f t="shared" si="580"/>
        <v>#N/A</v>
      </c>
      <c r="FM79" s="179" t="e">
        <f t="shared" si="581"/>
        <v>#N/A</v>
      </c>
      <c r="FN79" s="179" t="e">
        <f t="shared" si="582"/>
        <v>#N/A</v>
      </c>
      <c r="FO79" s="179" t="e">
        <f t="shared" si="583"/>
        <v>#N/A</v>
      </c>
      <c r="FP79" s="179" t="e">
        <f t="shared" si="584"/>
        <v>#N/A</v>
      </c>
      <c r="FQ79" s="179" t="e">
        <f t="shared" si="585"/>
        <v>#N/A</v>
      </c>
      <c r="FR79" s="179" t="e">
        <f t="shared" si="586"/>
        <v>#N/A</v>
      </c>
      <c r="FS79" s="179" t="e">
        <f t="shared" si="587"/>
        <v>#N/A</v>
      </c>
      <c r="FT79" s="179" t="e">
        <f t="shared" si="588"/>
        <v>#N/A</v>
      </c>
      <c r="FU79" s="179" t="e">
        <f t="shared" si="589"/>
        <v>#N/A</v>
      </c>
      <c r="FV79" s="179" t="e">
        <f t="shared" si="590"/>
        <v>#N/A</v>
      </c>
      <c r="FW79" s="179" t="e">
        <f t="shared" si="591"/>
        <v>#N/A</v>
      </c>
      <c r="FX79" s="179" t="e">
        <f t="shared" si="592"/>
        <v>#N/A</v>
      </c>
      <c r="FY79" s="179" t="e">
        <f t="shared" si="593"/>
        <v>#N/A</v>
      </c>
      <c r="FZ79" s="179" t="e">
        <f t="shared" si="594"/>
        <v>#N/A</v>
      </c>
      <c r="GA79" s="179" t="e">
        <f t="shared" si="595"/>
        <v>#N/A</v>
      </c>
      <c r="GB79" s="179" t="e">
        <f t="shared" si="596"/>
        <v>#N/A</v>
      </c>
      <c r="GC79" s="179" t="e">
        <f t="shared" si="597"/>
        <v>#N/A</v>
      </c>
      <c r="GD79" s="179" t="e">
        <f t="shared" si="598"/>
        <v>#N/A</v>
      </c>
      <c r="GE79" s="179" t="e">
        <f t="shared" si="599"/>
        <v>#N/A</v>
      </c>
      <c r="GF79" s="179" t="e">
        <f t="shared" si="600"/>
        <v>#N/A</v>
      </c>
      <c r="GG79" s="179" t="e">
        <f t="shared" si="601"/>
        <v>#N/A</v>
      </c>
      <c r="GH79" s="179" t="e">
        <f t="shared" si="602"/>
        <v>#N/A</v>
      </c>
      <c r="GI79" s="179" t="e">
        <f t="shared" si="603"/>
        <v>#N/A</v>
      </c>
      <c r="GJ79" s="179" t="e">
        <f t="shared" si="604"/>
        <v>#N/A</v>
      </c>
      <c r="GK79" s="179" t="e">
        <f t="shared" si="605"/>
        <v>#N/A</v>
      </c>
      <c r="GL79" s="179" t="e">
        <f t="shared" si="606"/>
        <v>#N/A</v>
      </c>
      <c r="GM79" s="179" t="e">
        <f t="shared" si="607"/>
        <v>#N/A</v>
      </c>
      <c r="GN79" s="179" t="e">
        <f t="shared" si="608"/>
        <v>#N/A</v>
      </c>
      <c r="GO79" s="179" t="e">
        <f t="shared" si="609"/>
        <v>#N/A</v>
      </c>
      <c r="GP79" s="179" t="e">
        <f t="shared" si="610"/>
        <v>#N/A</v>
      </c>
      <c r="GQ79" s="179" t="e">
        <f t="shared" si="611"/>
        <v>#N/A</v>
      </c>
      <c r="GR79" s="179" t="e">
        <f t="shared" si="612"/>
        <v>#N/A</v>
      </c>
      <c r="GS79" s="179" t="e">
        <f t="shared" si="613"/>
        <v>#N/A</v>
      </c>
      <c r="GT79" s="179" t="e">
        <f t="shared" si="614"/>
        <v>#N/A</v>
      </c>
      <c r="GU79" s="179" t="e">
        <f t="shared" si="615"/>
        <v>#N/A</v>
      </c>
      <c r="GV79" s="179" t="e">
        <f t="shared" si="616"/>
        <v>#N/A</v>
      </c>
      <c r="GW79" s="179" t="e">
        <f t="shared" si="617"/>
        <v>#N/A</v>
      </c>
      <c r="GX79" s="179" t="e">
        <f t="shared" si="618"/>
        <v>#N/A</v>
      </c>
      <c r="GY79" s="179" t="e">
        <f t="shared" si="619"/>
        <v>#N/A</v>
      </c>
      <c r="GZ79" s="179" t="e">
        <f t="shared" si="620"/>
        <v>#N/A</v>
      </c>
      <c r="HA79" s="179" t="e">
        <f t="shared" si="621"/>
        <v>#N/A</v>
      </c>
      <c r="HB79" s="179" t="e">
        <f t="shared" si="622"/>
        <v>#N/A</v>
      </c>
      <c r="HC79" s="179" t="e">
        <f t="shared" si="623"/>
        <v>#N/A</v>
      </c>
      <c r="HD79" s="179" t="e">
        <f t="shared" si="624"/>
        <v>#N/A</v>
      </c>
      <c r="HE79" s="179" t="e">
        <f t="shared" si="625"/>
        <v>#N/A</v>
      </c>
      <c r="HF79" s="179" t="e">
        <f t="shared" si="626"/>
        <v>#N/A</v>
      </c>
      <c r="HG79" s="179" t="e">
        <f t="shared" si="627"/>
        <v>#N/A</v>
      </c>
      <c r="HH79" s="179" t="e">
        <f t="shared" si="628"/>
        <v>#N/A</v>
      </c>
      <c r="HI79" s="179" t="e">
        <f t="shared" si="629"/>
        <v>#N/A</v>
      </c>
      <c r="HJ79" s="179" t="e">
        <f t="shared" si="630"/>
        <v>#N/A</v>
      </c>
      <c r="HK79" s="179" t="e">
        <f t="shared" si="631"/>
        <v>#N/A</v>
      </c>
      <c r="HL79" s="179" t="e">
        <f t="shared" si="632"/>
        <v>#N/A</v>
      </c>
      <c r="HM79" s="179" t="e">
        <f t="shared" si="633"/>
        <v>#N/A</v>
      </c>
      <c r="HN79" s="179" t="e">
        <f t="shared" si="634"/>
        <v>#N/A</v>
      </c>
      <c r="HO79" s="179" t="e">
        <f t="shared" si="635"/>
        <v>#N/A</v>
      </c>
      <c r="HP79" s="179" t="e">
        <f t="shared" si="636"/>
        <v>#N/A</v>
      </c>
      <c r="HQ79" s="179" t="e">
        <f t="shared" si="637"/>
        <v>#N/A</v>
      </c>
      <c r="HR79" s="179" t="e">
        <f t="shared" si="638"/>
        <v>#N/A</v>
      </c>
      <c r="HS79" s="179" t="e">
        <f t="shared" si="639"/>
        <v>#N/A</v>
      </c>
    </row>
    <row r="80" spans="1:227" hidden="1" x14ac:dyDescent="0.25">
      <c r="A80" s="4">
        <v>77</v>
      </c>
      <c r="B80" s="118"/>
      <c r="C80" s="126"/>
      <c r="D80" s="131" t="str">
        <f t="shared" si="507"/>
        <v/>
      </c>
      <c r="E80" s="103"/>
      <c r="F80" s="131" t="str">
        <f t="shared" si="508"/>
        <v/>
      </c>
      <c r="G80" s="126"/>
      <c r="H80" s="119"/>
      <c r="I80" s="38" t="str">
        <f t="shared" si="509"/>
        <v/>
      </c>
      <c r="J80" s="38" t="str">
        <f t="shared" si="510"/>
        <v/>
      </c>
      <c r="K80" s="81" t="str">
        <f t="shared" si="515"/>
        <v/>
      </c>
      <c r="L80" s="24"/>
      <c r="M80" s="61"/>
      <c r="N80" s="82" t="str">
        <f>IF(AND(D80&gt;0,E80&gt;0,F80&gt;0,NOT(ISBLANK(L80))),(F80-D80)*VLOOKUP(L80,VLookups!$A$2:$B$8,2,FALSE),"")</f>
        <v/>
      </c>
      <c r="O80" s="83" t="str">
        <f t="shared" si="511"/>
        <v/>
      </c>
      <c r="P80" s="103"/>
      <c r="Q80" s="34" t="str">
        <f>IF(AND(P80&gt;0,E80&gt;0,N80&gt;0,NOT(ISBLANK(L80))),ABS(VLOOKUP($P$1,VLookups!$A$38:$B$39,2,FALSE)-_xlfn.NORM.DIST(P80,K80,N80,TRUE)),"")</f>
        <v/>
      </c>
      <c r="R80" s="102" t="str">
        <f>IF(AND($D80&gt;0,$E80&gt;0,$F80&gt;0,NOT(ISBLANK($L80))),_xlfn.NORM.INV(ABS(VLOOKUP($P$1,VLookups!$A$38:$B$39,2,FALSE)-R$3),$K80,$N80),"")</f>
        <v/>
      </c>
      <c r="S80" s="101" t="str">
        <f>IF(AND($D80&gt;0,$E80&gt;0,$F80&gt;0,NOT(ISBLANK($L80))),_xlfn.NORM.INV(ABS(VLOOKUP($P$1,VLookups!$A$38:$B$39,2,FALSE)-S$3),$K80,$N80),"")</f>
        <v/>
      </c>
      <c r="T80" s="102" t="str">
        <f>IF(AND($D80&gt;0,$E80&gt;0,$F80&gt;0,NOT(ISBLANK($L80))),_xlfn.NORM.INV(ABS(VLOOKUP($P$1,VLookups!$A$38:$B$39,2,FALSE)-T$3),$K80,$N80),"")</f>
        <v/>
      </c>
      <c r="U80" s="101" t="str">
        <f>IF(AND($D80&gt;0,$E80&gt;0,$F80&gt;0,NOT(ISBLANK($L80))),_xlfn.NORM.INV(ABS(VLOOKUP($P$1,VLookups!$A$38:$B$39,2,FALSE)-U$3),$K80,$N80),"")</f>
        <v/>
      </c>
      <c r="V80" s="102" t="str">
        <f>IF(AND($D80&gt;0,$E80&gt;0,$F80&gt;0,NOT(ISBLANK($L80))),_xlfn.NORM.INV(ABS(VLOOKUP($P$1,VLookups!$A$38:$B$39,2,FALSE)-V$3),$K80,$N80),"")</f>
        <v/>
      </c>
      <c r="W80" s="101" t="str">
        <f>IF(AND($D80&gt;0,$E80&gt;0,$F80&gt;0,NOT(ISBLANK($L80))),_xlfn.NORM.INV(ABS(VLOOKUP($P$1,VLookups!$A$38:$B$39,2,FALSE)-W$3),$K80,$N80),"")</f>
        <v/>
      </c>
      <c r="X80" s="5"/>
      <c r="Y80" s="178" t="str">
        <f t="shared" si="516"/>
        <v/>
      </c>
      <c r="Z80" s="52" t="str">
        <f t="shared" ref="Z80:AS80" si="652">IF(ISNONTEXT($Y80),AA80-$Y80,"")</f>
        <v/>
      </c>
      <c r="AA80" s="52" t="str">
        <f t="shared" si="652"/>
        <v/>
      </c>
      <c r="AB80" s="52" t="str">
        <f t="shared" si="652"/>
        <v/>
      </c>
      <c r="AC80" s="52" t="str">
        <f t="shared" si="652"/>
        <v/>
      </c>
      <c r="AD80" s="52" t="str">
        <f t="shared" si="652"/>
        <v/>
      </c>
      <c r="AE80" s="52" t="str">
        <f t="shared" si="652"/>
        <v/>
      </c>
      <c r="AF80" s="52" t="str">
        <f t="shared" si="652"/>
        <v/>
      </c>
      <c r="AG80" s="52" t="str">
        <f t="shared" si="652"/>
        <v/>
      </c>
      <c r="AH80" s="52" t="str">
        <f t="shared" si="652"/>
        <v/>
      </c>
      <c r="AI80" s="52" t="str">
        <f t="shared" si="652"/>
        <v/>
      </c>
      <c r="AJ80" s="52" t="str">
        <f t="shared" si="652"/>
        <v/>
      </c>
      <c r="AK80" s="52" t="str">
        <f t="shared" si="652"/>
        <v/>
      </c>
      <c r="AL80" s="52" t="str">
        <f t="shared" si="652"/>
        <v/>
      </c>
      <c r="AM80" s="52" t="str">
        <f t="shared" si="652"/>
        <v/>
      </c>
      <c r="AN80" s="52" t="str">
        <f t="shared" si="652"/>
        <v/>
      </c>
      <c r="AO80" s="52" t="str">
        <f t="shared" si="652"/>
        <v/>
      </c>
      <c r="AP80" s="52" t="str">
        <f t="shared" si="652"/>
        <v/>
      </c>
      <c r="AQ80" s="52" t="str">
        <f t="shared" si="652"/>
        <v/>
      </c>
      <c r="AR80" s="52" t="str">
        <f t="shared" si="652"/>
        <v/>
      </c>
      <c r="AS80" s="52" t="str">
        <f t="shared" si="652"/>
        <v/>
      </c>
      <c r="AT80" s="52" t="str">
        <f t="shared" si="518"/>
        <v/>
      </c>
      <c r="AU80" s="52" t="str">
        <f t="shared" ref="AU80:DF80" si="653">IF(ISNONTEXT($Y80),AT80+$Y80,"")</f>
        <v/>
      </c>
      <c r="AV80" s="52" t="str">
        <f t="shared" si="653"/>
        <v/>
      </c>
      <c r="AW80" s="52" t="str">
        <f t="shared" si="653"/>
        <v/>
      </c>
      <c r="AX80" s="52" t="str">
        <f t="shared" si="653"/>
        <v/>
      </c>
      <c r="AY80" s="52" t="str">
        <f t="shared" si="653"/>
        <v/>
      </c>
      <c r="AZ80" s="52" t="str">
        <f t="shared" si="653"/>
        <v/>
      </c>
      <c r="BA80" s="52" t="str">
        <f t="shared" si="653"/>
        <v/>
      </c>
      <c r="BB80" s="52" t="str">
        <f t="shared" si="653"/>
        <v/>
      </c>
      <c r="BC80" s="52" t="str">
        <f t="shared" si="653"/>
        <v/>
      </c>
      <c r="BD80" s="52" t="str">
        <f t="shared" si="653"/>
        <v/>
      </c>
      <c r="BE80" s="52" t="str">
        <f t="shared" si="653"/>
        <v/>
      </c>
      <c r="BF80" s="52" t="str">
        <f t="shared" si="653"/>
        <v/>
      </c>
      <c r="BG80" s="52" t="str">
        <f t="shared" si="653"/>
        <v/>
      </c>
      <c r="BH80" s="52" t="str">
        <f t="shared" si="653"/>
        <v/>
      </c>
      <c r="BI80" s="52" t="str">
        <f t="shared" si="653"/>
        <v/>
      </c>
      <c r="BJ80" s="52" t="str">
        <f t="shared" si="653"/>
        <v/>
      </c>
      <c r="BK80" s="52" t="str">
        <f t="shared" si="653"/>
        <v/>
      </c>
      <c r="BL80" s="52" t="str">
        <f t="shared" si="653"/>
        <v/>
      </c>
      <c r="BM80" s="52" t="str">
        <f t="shared" si="653"/>
        <v/>
      </c>
      <c r="BN80" s="52" t="str">
        <f t="shared" si="653"/>
        <v/>
      </c>
      <c r="BO80" s="52" t="str">
        <f t="shared" si="653"/>
        <v/>
      </c>
      <c r="BP80" s="52" t="str">
        <f t="shared" si="653"/>
        <v/>
      </c>
      <c r="BQ80" s="52" t="str">
        <f t="shared" si="653"/>
        <v/>
      </c>
      <c r="BR80" s="52" t="str">
        <f t="shared" si="653"/>
        <v/>
      </c>
      <c r="BS80" s="52" t="str">
        <f t="shared" si="653"/>
        <v/>
      </c>
      <c r="BT80" s="52" t="str">
        <f t="shared" si="653"/>
        <v/>
      </c>
      <c r="BU80" s="52" t="str">
        <f t="shared" si="653"/>
        <v/>
      </c>
      <c r="BV80" s="52" t="str">
        <f t="shared" si="653"/>
        <v/>
      </c>
      <c r="BW80" s="52" t="str">
        <f t="shared" si="653"/>
        <v/>
      </c>
      <c r="BX80" s="52" t="str">
        <f t="shared" si="653"/>
        <v/>
      </c>
      <c r="BY80" s="52" t="str">
        <f t="shared" si="653"/>
        <v/>
      </c>
      <c r="BZ80" s="52" t="str">
        <f t="shared" si="653"/>
        <v/>
      </c>
      <c r="CA80" s="52" t="str">
        <f t="shared" si="653"/>
        <v/>
      </c>
      <c r="CB80" s="52" t="str">
        <f t="shared" si="653"/>
        <v/>
      </c>
      <c r="CC80" s="52" t="str">
        <f t="shared" si="653"/>
        <v/>
      </c>
      <c r="CD80" s="52" t="str">
        <f t="shared" si="653"/>
        <v/>
      </c>
      <c r="CE80" s="52" t="str">
        <f t="shared" si="653"/>
        <v/>
      </c>
      <c r="CF80" s="52" t="str">
        <f t="shared" si="653"/>
        <v/>
      </c>
      <c r="CG80" s="52" t="str">
        <f t="shared" si="653"/>
        <v/>
      </c>
      <c r="CH80" s="52" t="str">
        <f t="shared" si="653"/>
        <v/>
      </c>
      <c r="CI80" s="52" t="str">
        <f t="shared" si="653"/>
        <v/>
      </c>
      <c r="CJ80" s="52" t="str">
        <f t="shared" si="653"/>
        <v/>
      </c>
      <c r="CK80" s="52" t="str">
        <f t="shared" si="653"/>
        <v/>
      </c>
      <c r="CL80" s="52" t="str">
        <f t="shared" si="653"/>
        <v/>
      </c>
      <c r="CM80" s="52" t="str">
        <f t="shared" si="653"/>
        <v/>
      </c>
      <c r="CN80" s="52" t="str">
        <f t="shared" si="653"/>
        <v/>
      </c>
      <c r="CO80" s="52" t="str">
        <f t="shared" si="653"/>
        <v/>
      </c>
      <c r="CP80" s="52" t="str">
        <f t="shared" si="653"/>
        <v/>
      </c>
      <c r="CQ80" s="52" t="str">
        <f t="shared" si="653"/>
        <v/>
      </c>
      <c r="CR80" s="52" t="str">
        <f t="shared" si="653"/>
        <v/>
      </c>
      <c r="CS80" s="52" t="str">
        <f t="shared" si="653"/>
        <v/>
      </c>
      <c r="CT80" s="52" t="str">
        <f t="shared" si="653"/>
        <v/>
      </c>
      <c r="CU80" s="52" t="str">
        <f t="shared" si="653"/>
        <v/>
      </c>
      <c r="CV80" s="52" t="str">
        <f t="shared" si="653"/>
        <v/>
      </c>
      <c r="CW80" s="52" t="str">
        <f t="shared" si="653"/>
        <v/>
      </c>
      <c r="CX80" s="52" t="str">
        <f t="shared" si="653"/>
        <v/>
      </c>
      <c r="CY80" s="52" t="str">
        <f t="shared" si="653"/>
        <v/>
      </c>
      <c r="CZ80" s="52" t="str">
        <f t="shared" si="653"/>
        <v/>
      </c>
      <c r="DA80" s="52" t="str">
        <f t="shared" si="653"/>
        <v/>
      </c>
      <c r="DB80" s="52" t="str">
        <f t="shared" si="653"/>
        <v/>
      </c>
      <c r="DC80" s="52" t="str">
        <f t="shared" si="653"/>
        <v/>
      </c>
      <c r="DD80" s="52" t="str">
        <f t="shared" si="653"/>
        <v/>
      </c>
      <c r="DE80" s="52" t="str">
        <f t="shared" si="653"/>
        <v/>
      </c>
      <c r="DF80" s="52" t="str">
        <f t="shared" si="653"/>
        <v/>
      </c>
      <c r="DG80" s="52" t="str">
        <f t="shared" ref="DG80:DV80" si="654">IF(ISNONTEXT($Y80),DF80+$Y80,"")</f>
        <v/>
      </c>
      <c r="DH80" s="52" t="str">
        <f t="shared" si="654"/>
        <v/>
      </c>
      <c r="DI80" s="52" t="str">
        <f t="shared" si="654"/>
        <v/>
      </c>
      <c r="DJ80" s="52" t="str">
        <f t="shared" si="654"/>
        <v/>
      </c>
      <c r="DK80" s="52" t="str">
        <f t="shared" si="654"/>
        <v/>
      </c>
      <c r="DL80" s="52" t="str">
        <f t="shared" si="654"/>
        <v/>
      </c>
      <c r="DM80" s="52" t="str">
        <f t="shared" si="654"/>
        <v/>
      </c>
      <c r="DN80" s="52" t="str">
        <f t="shared" si="654"/>
        <v/>
      </c>
      <c r="DO80" s="52" t="str">
        <f t="shared" si="654"/>
        <v/>
      </c>
      <c r="DP80" s="52" t="str">
        <f t="shared" si="654"/>
        <v/>
      </c>
      <c r="DQ80" s="52" t="str">
        <f t="shared" si="654"/>
        <v/>
      </c>
      <c r="DR80" s="52" t="str">
        <f t="shared" si="654"/>
        <v/>
      </c>
      <c r="DS80" s="52" t="str">
        <f t="shared" si="654"/>
        <v/>
      </c>
      <c r="DT80" s="52" t="str">
        <f t="shared" si="654"/>
        <v/>
      </c>
      <c r="DU80" s="52" t="str">
        <f t="shared" si="654"/>
        <v/>
      </c>
      <c r="DV80" s="52" t="str">
        <f t="shared" si="654"/>
        <v/>
      </c>
      <c r="DW80" s="179" t="e">
        <f t="shared" si="539"/>
        <v>#N/A</v>
      </c>
      <c r="DX80" s="179" t="e">
        <f t="shared" si="540"/>
        <v>#N/A</v>
      </c>
      <c r="DY80" s="179" t="e">
        <f t="shared" si="541"/>
        <v>#N/A</v>
      </c>
      <c r="DZ80" s="179" t="e">
        <f t="shared" si="542"/>
        <v>#N/A</v>
      </c>
      <c r="EA80" s="179" t="e">
        <f t="shared" si="543"/>
        <v>#N/A</v>
      </c>
      <c r="EB80" s="179" t="e">
        <f t="shared" si="544"/>
        <v>#N/A</v>
      </c>
      <c r="EC80" s="179" t="e">
        <f t="shared" si="545"/>
        <v>#N/A</v>
      </c>
      <c r="ED80" s="179" t="e">
        <f t="shared" si="546"/>
        <v>#N/A</v>
      </c>
      <c r="EE80" s="179" t="e">
        <f t="shared" si="547"/>
        <v>#N/A</v>
      </c>
      <c r="EF80" s="179" t="e">
        <f t="shared" si="548"/>
        <v>#N/A</v>
      </c>
      <c r="EG80" s="179" t="e">
        <f t="shared" si="549"/>
        <v>#N/A</v>
      </c>
      <c r="EH80" s="179" t="e">
        <f t="shared" si="550"/>
        <v>#N/A</v>
      </c>
      <c r="EI80" s="179" t="e">
        <f t="shared" si="551"/>
        <v>#N/A</v>
      </c>
      <c r="EJ80" s="179" t="e">
        <f t="shared" si="552"/>
        <v>#N/A</v>
      </c>
      <c r="EK80" s="179" t="e">
        <f t="shared" si="553"/>
        <v>#N/A</v>
      </c>
      <c r="EL80" s="179" t="e">
        <f t="shared" si="554"/>
        <v>#N/A</v>
      </c>
      <c r="EM80" s="179" t="e">
        <f t="shared" si="555"/>
        <v>#N/A</v>
      </c>
      <c r="EN80" s="179" t="e">
        <f t="shared" si="556"/>
        <v>#N/A</v>
      </c>
      <c r="EO80" s="179" t="e">
        <f t="shared" si="557"/>
        <v>#N/A</v>
      </c>
      <c r="EP80" s="179" t="e">
        <f t="shared" si="558"/>
        <v>#N/A</v>
      </c>
      <c r="EQ80" s="179" t="e">
        <f t="shared" si="559"/>
        <v>#N/A</v>
      </c>
      <c r="ER80" s="179" t="e">
        <f t="shared" si="560"/>
        <v>#N/A</v>
      </c>
      <c r="ES80" s="179" t="e">
        <f t="shared" si="561"/>
        <v>#N/A</v>
      </c>
      <c r="ET80" s="179" t="e">
        <f t="shared" si="562"/>
        <v>#N/A</v>
      </c>
      <c r="EU80" s="179" t="e">
        <f t="shared" si="563"/>
        <v>#N/A</v>
      </c>
      <c r="EV80" s="179" t="e">
        <f t="shared" si="564"/>
        <v>#N/A</v>
      </c>
      <c r="EW80" s="179" t="e">
        <f t="shared" si="565"/>
        <v>#N/A</v>
      </c>
      <c r="EX80" s="179" t="e">
        <f t="shared" si="566"/>
        <v>#N/A</v>
      </c>
      <c r="EY80" s="179" t="e">
        <f t="shared" si="567"/>
        <v>#N/A</v>
      </c>
      <c r="EZ80" s="179" t="e">
        <f t="shared" si="568"/>
        <v>#N/A</v>
      </c>
      <c r="FA80" s="179" t="e">
        <f t="shared" si="569"/>
        <v>#N/A</v>
      </c>
      <c r="FB80" s="179" t="e">
        <f t="shared" si="570"/>
        <v>#N/A</v>
      </c>
      <c r="FC80" s="179" t="e">
        <f t="shared" si="571"/>
        <v>#N/A</v>
      </c>
      <c r="FD80" s="179" t="e">
        <f t="shared" si="572"/>
        <v>#N/A</v>
      </c>
      <c r="FE80" s="179" t="e">
        <f t="shared" si="573"/>
        <v>#N/A</v>
      </c>
      <c r="FF80" s="179" t="e">
        <f t="shared" si="574"/>
        <v>#N/A</v>
      </c>
      <c r="FG80" s="179" t="e">
        <f t="shared" si="575"/>
        <v>#N/A</v>
      </c>
      <c r="FH80" s="179" t="e">
        <f t="shared" si="576"/>
        <v>#N/A</v>
      </c>
      <c r="FI80" s="179" t="e">
        <f t="shared" si="577"/>
        <v>#N/A</v>
      </c>
      <c r="FJ80" s="179" t="e">
        <f t="shared" si="578"/>
        <v>#N/A</v>
      </c>
      <c r="FK80" s="179" t="e">
        <f t="shared" si="579"/>
        <v>#N/A</v>
      </c>
      <c r="FL80" s="179" t="e">
        <f t="shared" si="580"/>
        <v>#N/A</v>
      </c>
      <c r="FM80" s="179" t="e">
        <f t="shared" si="581"/>
        <v>#N/A</v>
      </c>
      <c r="FN80" s="179" t="e">
        <f t="shared" si="582"/>
        <v>#N/A</v>
      </c>
      <c r="FO80" s="179" t="e">
        <f t="shared" si="583"/>
        <v>#N/A</v>
      </c>
      <c r="FP80" s="179" t="e">
        <f t="shared" si="584"/>
        <v>#N/A</v>
      </c>
      <c r="FQ80" s="179" t="e">
        <f t="shared" si="585"/>
        <v>#N/A</v>
      </c>
      <c r="FR80" s="179" t="e">
        <f t="shared" si="586"/>
        <v>#N/A</v>
      </c>
      <c r="FS80" s="179" t="e">
        <f t="shared" si="587"/>
        <v>#N/A</v>
      </c>
      <c r="FT80" s="179" t="e">
        <f t="shared" si="588"/>
        <v>#N/A</v>
      </c>
      <c r="FU80" s="179" t="e">
        <f t="shared" si="589"/>
        <v>#N/A</v>
      </c>
      <c r="FV80" s="179" t="e">
        <f t="shared" si="590"/>
        <v>#N/A</v>
      </c>
      <c r="FW80" s="179" t="e">
        <f t="shared" si="591"/>
        <v>#N/A</v>
      </c>
      <c r="FX80" s="179" t="e">
        <f t="shared" si="592"/>
        <v>#N/A</v>
      </c>
      <c r="FY80" s="179" t="e">
        <f t="shared" si="593"/>
        <v>#N/A</v>
      </c>
      <c r="FZ80" s="179" t="e">
        <f t="shared" si="594"/>
        <v>#N/A</v>
      </c>
      <c r="GA80" s="179" t="e">
        <f t="shared" si="595"/>
        <v>#N/A</v>
      </c>
      <c r="GB80" s="179" t="e">
        <f t="shared" si="596"/>
        <v>#N/A</v>
      </c>
      <c r="GC80" s="179" t="e">
        <f t="shared" si="597"/>
        <v>#N/A</v>
      </c>
      <c r="GD80" s="179" t="e">
        <f t="shared" si="598"/>
        <v>#N/A</v>
      </c>
      <c r="GE80" s="179" t="e">
        <f t="shared" si="599"/>
        <v>#N/A</v>
      </c>
      <c r="GF80" s="179" t="e">
        <f t="shared" si="600"/>
        <v>#N/A</v>
      </c>
      <c r="GG80" s="179" t="e">
        <f t="shared" si="601"/>
        <v>#N/A</v>
      </c>
      <c r="GH80" s="179" t="e">
        <f t="shared" si="602"/>
        <v>#N/A</v>
      </c>
      <c r="GI80" s="179" t="e">
        <f t="shared" si="603"/>
        <v>#N/A</v>
      </c>
      <c r="GJ80" s="179" t="e">
        <f t="shared" si="604"/>
        <v>#N/A</v>
      </c>
      <c r="GK80" s="179" t="e">
        <f t="shared" si="605"/>
        <v>#N/A</v>
      </c>
      <c r="GL80" s="179" t="e">
        <f t="shared" si="606"/>
        <v>#N/A</v>
      </c>
      <c r="GM80" s="179" t="e">
        <f t="shared" si="607"/>
        <v>#N/A</v>
      </c>
      <c r="GN80" s="179" t="e">
        <f t="shared" si="608"/>
        <v>#N/A</v>
      </c>
      <c r="GO80" s="179" t="e">
        <f t="shared" si="609"/>
        <v>#N/A</v>
      </c>
      <c r="GP80" s="179" t="e">
        <f t="shared" si="610"/>
        <v>#N/A</v>
      </c>
      <c r="GQ80" s="179" t="e">
        <f t="shared" si="611"/>
        <v>#N/A</v>
      </c>
      <c r="GR80" s="179" t="e">
        <f t="shared" si="612"/>
        <v>#N/A</v>
      </c>
      <c r="GS80" s="179" t="e">
        <f t="shared" si="613"/>
        <v>#N/A</v>
      </c>
      <c r="GT80" s="179" t="e">
        <f t="shared" si="614"/>
        <v>#N/A</v>
      </c>
      <c r="GU80" s="179" t="e">
        <f t="shared" si="615"/>
        <v>#N/A</v>
      </c>
      <c r="GV80" s="179" t="e">
        <f t="shared" si="616"/>
        <v>#N/A</v>
      </c>
      <c r="GW80" s="179" t="e">
        <f t="shared" si="617"/>
        <v>#N/A</v>
      </c>
      <c r="GX80" s="179" t="e">
        <f t="shared" si="618"/>
        <v>#N/A</v>
      </c>
      <c r="GY80" s="179" t="e">
        <f t="shared" si="619"/>
        <v>#N/A</v>
      </c>
      <c r="GZ80" s="179" t="e">
        <f t="shared" si="620"/>
        <v>#N/A</v>
      </c>
      <c r="HA80" s="179" t="e">
        <f t="shared" si="621"/>
        <v>#N/A</v>
      </c>
      <c r="HB80" s="179" t="e">
        <f t="shared" si="622"/>
        <v>#N/A</v>
      </c>
      <c r="HC80" s="179" t="e">
        <f t="shared" si="623"/>
        <v>#N/A</v>
      </c>
      <c r="HD80" s="179" t="e">
        <f t="shared" si="624"/>
        <v>#N/A</v>
      </c>
      <c r="HE80" s="179" t="e">
        <f t="shared" si="625"/>
        <v>#N/A</v>
      </c>
      <c r="HF80" s="179" t="e">
        <f t="shared" si="626"/>
        <v>#N/A</v>
      </c>
      <c r="HG80" s="179" t="e">
        <f t="shared" si="627"/>
        <v>#N/A</v>
      </c>
      <c r="HH80" s="179" t="e">
        <f t="shared" si="628"/>
        <v>#N/A</v>
      </c>
      <c r="HI80" s="179" t="e">
        <f t="shared" si="629"/>
        <v>#N/A</v>
      </c>
      <c r="HJ80" s="179" t="e">
        <f t="shared" si="630"/>
        <v>#N/A</v>
      </c>
      <c r="HK80" s="179" t="e">
        <f t="shared" si="631"/>
        <v>#N/A</v>
      </c>
      <c r="HL80" s="179" t="e">
        <f t="shared" si="632"/>
        <v>#N/A</v>
      </c>
      <c r="HM80" s="179" t="e">
        <f t="shared" si="633"/>
        <v>#N/A</v>
      </c>
      <c r="HN80" s="179" t="e">
        <f t="shared" si="634"/>
        <v>#N/A</v>
      </c>
      <c r="HO80" s="179" t="e">
        <f t="shared" si="635"/>
        <v>#N/A</v>
      </c>
      <c r="HP80" s="179" t="e">
        <f t="shared" si="636"/>
        <v>#N/A</v>
      </c>
      <c r="HQ80" s="179" t="e">
        <f t="shared" si="637"/>
        <v>#N/A</v>
      </c>
      <c r="HR80" s="179" t="e">
        <f t="shared" si="638"/>
        <v>#N/A</v>
      </c>
      <c r="HS80" s="179" t="e">
        <f t="shared" si="639"/>
        <v>#N/A</v>
      </c>
    </row>
    <row r="81" spans="1:227" hidden="1" x14ac:dyDescent="0.25">
      <c r="A81" s="4">
        <v>78</v>
      </c>
      <c r="B81" s="118"/>
      <c r="C81" s="126"/>
      <c r="D81" s="131" t="str">
        <f t="shared" si="507"/>
        <v/>
      </c>
      <c r="E81" s="103"/>
      <c r="F81" s="131" t="str">
        <f t="shared" si="508"/>
        <v/>
      </c>
      <c r="G81" s="126"/>
      <c r="H81" s="119"/>
      <c r="I81" s="38" t="str">
        <f t="shared" si="509"/>
        <v/>
      </c>
      <c r="J81" s="38" t="str">
        <f t="shared" si="510"/>
        <v/>
      </c>
      <c r="K81" s="81" t="str">
        <f t="shared" si="515"/>
        <v/>
      </c>
      <c r="L81" s="24"/>
      <c r="M81" s="61"/>
      <c r="N81" s="82" t="str">
        <f>IF(AND(D81&gt;0,E81&gt;0,F81&gt;0,NOT(ISBLANK(L81))),(F81-D81)*VLOOKUP(L81,VLookups!$A$2:$B$8,2,FALSE),"")</f>
        <v/>
      </c>
      <c r="O81" s="83" t="str">
        <f t="shared" si="511"/>
        <v/>
      </c>
      <c r="P81" s="103"/>
      <c r="Q81" s="34" t="str">
        <f>IF(AND(P81&gt;0,E81&gt;0,N81&gt;0,NOT(ISBLANK(L81))),ABS(VLOOKUP($P$1,VLookups!$A$38:$B$39,2,FALSE)-_xlfn.NORM.DIST(P81,K81,N81,TRUE)),"")</f>
        <v/>
      </c>
      <c r="R81" s="102" t="str">
        <f>IF(AND($D81&gt;0,$E81&gt;0,$F81&gt;0,NOT(ISBLANK($L81))),_xlfn.NORM.INV(ABS(VLOOKUP($P$1,VLookups!$A$38:$B$39,2,FALSE)-R$3),$K81,$N81),"")</f>
        <v/>
      </c>
      <c r="S81" s="101" t="str">
        <f>IF(AND($D81&gt;0,$E81&gt;0,$F81&gt;0,NOT(ISBLANK($L81))),_xlfn.NORM.INV(ABS(VLOOKUP($P$1,VLookups!$A$38:$B$39,2,FALSE)-S$3),$K81,$N81),"")</f>
        <v/>
      </c>
      <c r="T81" s="102" t="str">
        <f>IF(AND($D81&gt;0,$E81&gt;0,$F81&gt;0,NOT(ISBLANK($L81))),_xlfn.NORM.INV(ABS(VLOOKUP($P$1,VLookups!$A$38:$B$39,2,FALSE)-T$3),$K81,$N81),"")</f>
        <v/>
      </c>
      <c r="U81" s="101" t="str">
        <f>IF(AND($D81&gt;0,$E81&gt;0,$F81&gt;0,NOT(ISBLANK($L81))),_xlfn.NORM.INV(ABS(VLOOKUP($P$1,VLookups!$A$38:$B$39,2,FALSE)-U$3),$K81,$N81),"")</f>
        <v/>
      </c>
      <c r="V81" s="102" t="str">
        <f>IF(AND($D81&gt;0,$E81&gt;0,$F81&gt;0,NOT(ISBLANK($L81))),_xlfn.NORM.INV(ABS(VLOOKUP($P$1,VLookups!$A$38:$B$39,2,FALSE)-V$3),$K81,$N81),"")</f>
        <v/>
      </c>
      <c r="W81" s="101" t="str">
        <f>IF(AND($D81&gt;0,$E81&gt;0,$F81&gt;0,NOT(ISBLANK($L81))),_xlfn.NORM.INV(ABS(VLOOKUP($P$1,VLookups!$A$38:$B$39,2,FALSE)-W$3),$K81,$N81),"")</f>
        <v/>
      </c>
      <c r="X81" s="5"/>
      <c r="Y81" s="178" t="str">
        <f t="shared" si="516"/>
        <v/>
      </c>
      <c r="Z81" s="52" t="str">
        <f t="shared" ref="Z81:AS81" si="655">IF(ISNONTEXT($Y81),AA81-$Y81,"")</f>
        <v/>
      </c>
      <c r="AA81" s="52" t="str">
        <f t="shared" si="655"/>
        <v/>
      </c>
      <c r="AB81" s="52" t="str">
        <f t="shared" si="655"/>
        <v/>
      </c>
      <c r="AC81" s="52" t="str">
        <f t="shared" si="655"/>
        <v/>
      </c>
      <c r="AD81" s="52" t="str">
        <f t="shared" si="655"/>
        <v/>
      </c>
      <c r="AE81" s="52" t="str">
        <f t="shared" si="655"/>
        <v/>
      </c>
      <c r="AF81" s="52" t="str">
        <f t="shared" si="655"/>
        <v/>
      </c>
      <c r="AG81" s="52" t="str">
        <f t="shared" si="655"/>
        <v/>
      </c>
      <c r="AH81" s="52" t="str">
        <f t="shared" si="655"/>
        <v/>
      </c>
      <c r="AI81" s="52" t="str">
        <f t="shared" si="655"/>
        <v/>
      </c>
      <c r="AJ81" s="52" t="str">
        <f t="shared" si="655"/>
        <v/>
      </c>
      <c r="AK81" s="52" t="str">
        <f t="shared" si="655"/>
        <v/>
      </c>
      <c r="AL81" s="52" t="str">
        <f t="shared" si="655"/>
        <v/>
      </c>
      <c r="AM81" s="52" t="str">
        <f t="shared" si="655"/>
        <v/>
      </c>
      <c r="AN81" s="52" t="str">
        <f t="shared" si="655"/>
        <v/>
      </c>
      <c r="AO81" s="52" t="str">
        <f t="shared" si="655"/>
        <v/>
      </c>
      <c r="AP81" s="52" t="str">
        <f t="shared" si="655"/>
        <v/>
      </c>
      <c r="AQ81" s="52" t="str">
        <f t="shared" si="655"/>
        <v/>
      </c>
      <c r="AR81" s="52" t="str">
        <f t="shared" si="655"/>
        <v/>
      </c>
      <c r="AS81" s="52" t="str">
        <f t="shared" si="655"/>
        <v/>
      </c>
      <c r="AT81" s="52" t="str">
        <f t="shared" si="518"/>
        <v/>
      </c>
      <c r="AU81" s="52" t="str">
        <f t="shared" ref="AU81:DF81" si="656">IF(ISNONTEXT($Y81),AT81+$Y81,"")</f>
        <v/>
      </c>
      <c r="AV81" s="52" t="str">
        <f t="shared" si="656"/>
        <v/>
      </c>
      <c r="AW81" s="52" t="str">
        <f t="shared" si="656"/>
        <v/>
      </c>
      <c r="AX81" s="52" t="str">
        <f t="shared" si="656"/>
        <v/>
      </c>
      <c r="AY81" s="52" t="str">
        <f t="shared" si="656"/>
        <v/>
      </c>
      <c r="AZ81" s="52" t="str">
        <f t="shared" si="656"/>
        <v/>
      </c>
      <c r="BA81" s="52" t="str">
        <f t="shared" si="656"/>
        <v/>
      </c>
      <c r="BB81" s="52" t="str">
        <f t="shared" si="656"/>
        <v/>
      </c>
      <c r="BC81" s="52" t="str">
        <f t="shared" si="656"/>
        <v/>
      </c>
      <c r="BD81" s="52" t="str">
        <f t="shared" si="656"/>
        <v/>
      </c>
      <c r="BE81" s="52" t="str">
        <f t="shared" si="656"/>
        <v/>
      </c>
      <c r="BF81" s="52" t="str">
        <f t="shared" si="656"/>
        <v/>
      </c>
      <c r="BG81" s="52" t="str">
        <f t="shared" si="656"/>
        <v/>
      </c>
      <c r="BH81" s="52" t="str">
        <f t="shared" si="656"/>
        <v/>
      </c>
      <c r="BI81" s="52" t="str">
        <f t="shared" si="656"/>
        <v/>
      </c>
      <c r="BJ81" s="52" t="str">
        <f t="shared" si="656"/>
        <v/>
      </c>
      <c r="BK81" s="52" t="str">
        <f t="shared" si="656"/>
        <v/>
      </c>
      <c r="BL81" s="52" t="str">
        <f t="shared" si="656"/>
        <v/>
      </c>
      <c r="BM81" s="52" t="str">
        <f t="shared" si="656"/>
        <v/>
      </c>
      <c r="BN81" s="52" t="str">
        <f t="shared" si="656"/>
        <v/>
      </c>
      <c r="BO81" s="52" t="str">
        <f t="shared" si="656"/>
        <v/>
      </c>
      <c r="BP81" s="52" t="str">
        <f t="shared" si="656"/>
        <v/>
      </c>
      <c r="BQ81" s="52" t="str">
        <f t="shared" si="656"/>
        <v/>
      </c>
      <c r="BR81" s="52" t="str">
        <f t="shared" si="656"/>
        <v/>
      </c>
      <c r="BS81" s="52" t="str">
        <f t="shared" si="656"/>
        <v/>
      </c>
      <c r="BT81" s="52" t="str">
        <f t="shared" si="656"/>
        <v/>
      </c>
      <c r="BU81" s="52" t="str">
        <f t="shared" si="656"/>
        <v/>
      </c>
      <c r="BV81" s="52" t="str">
        <f t="shared" si="656"/>
        <v/>
      </c>
      <c r="BW81" s="52" t="str">
        <f t="shared" si="656"/>
        <v/>
      </c>
      <c r="BX81" s="52" t="str">
        <f t="shared" si="656"/>
        <v/>
      </c>
      <c r="BY81" s="52" t="str">
        <f t="shared" si="656"/>
        <v/>
      </c>
      <c r="BZ81" s="52" t="str">
        <f t="shared" si="656"/>
        <v/>
      </c>
      <c r="CA81" s="52" t="str">
        <f t="shared" si="656"/>
        <v/>
      </c>
      <c r="CB81" s="52" t="str">
        <f t="shared" si="656"/>
        <v/>
      </c>
      <c r="CC81" s="52" t="str">
        <f t="shared" si="656"/>
        <v/>
      </c>
      <c r="CD81" s="52" t="str">
        <f t="shared" si="656"/>
        <v/>
      </c>
      <c r="CE81" s="52" t="str">
        <f t="shared" si="656"/>
        <v/>
      </c>
      <c r="CF81" s="52" t="str">
        <f t="shared" si="656"/>
        <v/>
      </c>
      <c r="CG81" s="52" t="str">
        <f t="shared" si="656"/>
        <v/>
      </c>
      <c r="CH81" s="52" t="str">
        <f t="shared" si="656"/>
        <v/>
      </c>
      <c r="CI81" s="52" t="str">
        <f t="shared" si="656"/>
        <v/>
      </c>
      <c r="CJ81" s="52" t="str">
        <f t="shared" si="656"/>
        <v/>
      </c>
      <c r="CK81" s="52" t="str">
        <f t="shared" si="656"/>
        <v/>
      </c>
      <c r="CL81" s="52" t="str">
        <f t="shared" si="656"/>
        <v/>
      </c>
      <c r="CM81" s="52" t="str">
        <f t="shared" si="656"/>
        <v/>
      </c>
      <c r="CN81" s="52" t="str">
        <f t="shared" si="656"/>
        <v/>
      </c>
      <c r="CO81" s="52" t="str">
        <f t="shared" si="656"/>
        <v/>
      </c>
      <c r="CP81" s="52" t="str">
        <f t="shared" si="656"/>
        <v/>
      </c>
      <c r="CQ81" s="52" t="str">
        <f t="shared" si="656"/>
        <v/>
      </c>
      <c r="CR81" s="52" t="str">
        <f t="shared" si="656"/>
        <v/>
      </c>
      <c r="CS81" s="52" t="str">
        <f t="shared" si="656"/>
        <v/>
      </c>
      <c r="CT81" s="52" t="str">
        <f t="shared" si="656"/>
        <v/>
      </c>
      <c r="CU81" s="52" t="str">
        <f t="shared" si="656"/>
        <v/>
      </c>
      <c r="CV81" s="52" t="str">
        <f t="shared" si="656"/>
        <v/>
      </c>
      <c r="CW81" s="52" t="str">
        <f t="shared" si="656"/>
        <v/>
      </c>
      <c r="CX81" s="52" t="str">
        <f t="shared" si="656"/>
        <v/>
      </c>
      <c r="CY81" s="52" t="str">
        <f t="shared" si="656"/>
        <v/>
      </c>
      <c r="CZ81" s="52" t="str">
        <f t="shared" si="656"/>
        <v/>
      </c>
      <c r="DA81" s="52" t="str">
        <f t="shared" si="656"/>
        <v/>
      </c>
      <c r="DB81" s="52" t="str">
        <f t="shared" si="656"/>
        <v/>
      </c>
      <c r="DC81" s="52" t="str">
        <f t="shared" si="656"/>
        <v/>
      </c>
      <c r="DD81" s="52" t="str">
        <f t="shared" si="656"/>
        <v/>
      </c>
      <c r="DE81" s="52" t="str">
        <f t="shared" si="656"/>
        <v/>
      </c>
      <c r="DF81" s="52" t="str">
        <f t="shared" si="656"/>
        <v/>
      </c>
      <c r="DG81" s="52" t="str">
        <f t="shared" ref="DG81:DV81" si="657">IF(ISNONTEXT($Y81),DF81+$Y81,"")</f>
        <v/>
      </c>
      <c r="DH81" s="52" t="str">
        <f t="shared" si="657"/>
        <v/>
      </c>
      <c r="DI81" s="52" t="str">
        <f t="shared" si="657"/>
        <v/>
      </c>
      <c r="DJ81" s="52" t="str">
        <f t="shared" si="657"/>
        <v/>
      </c>
      <c r="DK81" s="52" t="str">
        <f t="shared" si="657"/>
        <v/>
      </c>
      <c r="DL81" s="52" t="str">
        <f t="shared" si="657"/>
        <v/>
      </c>
      <c r="DM81" s="52" t="str">
        <f t="shared" si="657"/>
        <v/>
      </c>
      <c r="DN81" s="52" t="str">
        <f t="shared" si="657"/>
        <v/>
      </c>
      <c r="DO81" s="52" t="str">
        <f t="shared" si="657"/>
        <v/>
      </c>
      <c r="DP81" s="52" t="str">
        <f t="shared" si="657"/>
        <v/>
      </c>
      <c r="DQ81" s="52" t="str">
        <f t="shared" si="657"/>
        <v/>
      </c>
      <c r="DR81" s="52" t="str">
        <f t="shared" si="657"/>
        <v/>
      </c>
      <c r="DS81" s="52" t="str">
        <f t="shared" si="657"/>
        <v/>
      </c>
      <c r="DT81" s="52" t="str">
        <f t="shared" si="657"/>
        <v/>
      </c>
      <c r="DU81" s="52" t="str">
        <f t="shared" si="657"/>
        <v/>
      </c>
      <c r="DV81" s="52" t="str">
        <f t="shared" si="657"/>
        <v/>
      </c>
      <c r="DW81" s="179" t="e">
        <f t="shared" si="539"/>
        <v>#N/A</v>
      </c>
      <c r="DX81" s="179" t="e">
        <f t="shared" si="540"/>
        <v>#N/A</v>
      </c>
      <c r="DY81" s="179" t="e">
        <f t="shared" si="541"/>
        <v>#N/A</v>
      </c>
      <c r="DZ81" s="179" t="e">
        <f t="shared" si="542"/>
        <v>#N/A</v>
      </c>
      <c r="EA81" s="179" t="e">
        <f t="shared" si="543"/>
        <v>#N/A</v>
      </c>
      <c r="EB81" s="179" t="e">
        <f t="shared" si="544"/>
        <v>#N/A</v>
      </c>
      <c r="EC81" s="179" t="e">
        <f t="shared" si="545"/>
        <v>#N/A</v>
      </c>
      <c r="ED81" s="179" t="e">
        <f t="shared" si="546"/>
        <v>#N/A</v>
      </c>
      <c r="EE81" s="179" t="e">
        <f t="shared" si="547"/>
        <v>#N/A</v>
      </c>
      <c r="EF81" s="179" t="e">
        <f t="shared" si="548"/>
        <v>#N/A</v>
      </c>
      <c r="EG81" s="179" t="e">
        <f t="shared" si="549"/>
        <v>#N/A</v>
      </c>
      <c r="EH81" s="179" t="e">
        <f t="shared" si="550"/>
        <v>#N/A</v>
      </c>
      <c r="EI81" s="179" t="e">
        <f t="shared" si="551"/>
        <v>#N/A</v>
      </c>
      <c r="EJ81" s="179" t="e">
        <f t="shared" si="552"/>
        <v>#N/A</v>
      </c>
      <c r="EK81" s="179" t="e">
        <f t="shared" si="553"/>
        <v>#N/A</v>
      </c>
      <c r="EL81" s="179" t="e">
        <f t="shared" si="554"/>
        <v>#N/A</v>
      </c>
      <c r="EM81" s="179" t="e">
        <f t="shared" si="555"/>
        <v>#N/A</v>
      </c>
      <c r="EN81" s="179" t="e">
        <f t="shared" si="556"/>
        <v>#N/A</v>
      </c>
      <c r="EO81" s="179" t="e">
        <f t="shared" si="557"/>
        <v>#N/A</v>
      </c>
      <c r="EP81" s="179" t="e">
        <f t="shared" si="558"/>
        <v>#N/A</v>
      </c>
      <c r="EQ81" s="179" t="e">
        <f t="shared" si="559"/>
        <v>#N/A</v>
      </c>
      <c r="ER81" s="179" t="e">
        <f t="shared" si="560"/>
        <v>#N/A</v>
      </c>
      <c r="ES81" s="179" t="e">
        <f t="shared" si="561"/>
        <v>#N/A</v>
      </c>
      <c r="ET81" s="179" t="e">
        <f t="shared" si="562"/>
        <v>#N/A</v>
      </c>
      <c r="EU81" s="179" t="e">
        <f t="shared" si="563"/>
        <v>#N/A</v>
      </c>
      <c r="EV81" s="179" t="e">
        <f t="shared" si="564"/>
        <v>#N/A</v>
      </c>
      <c r="EW81" s="179" t="e">
        <f t="shared" si="565"/>
        <v>#N/A</v>
      </c>
      <c r="EX81" s="179" t="e">
        <f t="shared" si="566"/>
        <v>#N/A</v>
      </c>
      <c r="EY81" s="179" t="e">
        <f t="shared" si="567"/>
        <v>#N/A</v>
      </c>
      <c r="EZ81" s="179" t="e">
        <f t="shared" si="568"/>
        <v>#N/A</v>
      </c>
      <c r="FA81" s="179" t="e">
        <f t="shared" si="569"/>
        <v>#N/A</v>
      </c>
      <c r="FB81" s="179" t="e">
        <f t="shared" si="570"/>
        <v>#N/A</v>
      </c>
      <c r="FC81" s="179" t="e">
        <f t="shared" si="571"/>
        <v>#N/A</v>
      </c>
      <c r="FD81" s="179" t="e">
        <f t="shared" si="572"/>
        <v>#N/A</v>
      </c>
      <c r="FE81" s="179" t="e">
        <f t="shared" si="573"/>
        <v>#N/A</v>
      </c>
      <c r="FF81" s="179" t="e">
        <f t="shared" si="574"/>
        <v>#N/A</v>
      </c>
      <c r="FG81" s="179" t="e">
        <f t="shared" si="575"/>
        <v>#N/A</v>
      </c>
      <c r="FH81" s="179" t="e">
        <f t="shared" si="576"/>
        <v>#N/A</v>
      </c>
      <c r="FI81" s="179" t="e">
        <f t="shared" si="577"/>
        <v>#N/A</v>
      </c>
      <c r="FJ81" s="179" t="e">
        <f t="shared" si="578"/>
        <v>#N/A</v>
      </c>
      <c r="FK81" s="179" t="e">
        <f t="shared" si="579"/>
        <v>#N/A</v>
      </c>
      <c r="FL81" s="179" t="e">
        <f t="shared" si="580"/>
        <v>#N/A</v>
      </c>
      <c r="FM81" s="179" t="e">
        <f t="shared" si="581"/>
        <v>#N/A</v>
      </c>
      <c r="FN81" s="179" t="e">
        <f t="shared" si="582"/>
        <v>#N/A</v>
      </c>
      <c r="FO81" s="179" t="e">
        <f t="shared" si="583"/>
        <v>#N/A</v>
      </c>
      <c r="FP81" s="179" t="e">
        <f t="shared" si="584"/>
        <v>#N/A</v>
      </c>
      <c r="FQ81" s="179" t="e">
        <f t="shared" si="585"/>
        <v>#N/A</v>
      </c>
      <c r="FR81" s="179" t="e">
        <f t="shared" si="586"/>
        <v>#N/A</v>
      </c>
      <c r="FS81" s="179" t="e">
        <f t="shared" si="587"/>
        <v>#N/A</v>
      </c>
      <c r="FT81" s="179" t="e">
        <f t="shared" si="588"/>
        <v>#N/A</v>
      </c>
      <c r="FU81" s="179" t="e">
        <f t="shared" si="589"/>
        <v>#N/A</v>
      </c>
      <c r="FV81" s="179" t="e">
        <f t="shared" si="590"/>
        <v>#N/A</v>
      </c>
      <c r="FW81" s="179" t="e">
        <f t="shared" si="591"/>
        <v>#N/A</v>
      </c>
      <c r="FX81" s="179" t="e">
        <f t="shared" si="592"/>
        <v>#N/A</v>
      </c>
      <c r="FY81" s="179" t="e">
        <f t="shared" si="593"/>
        <v>#N/A</v>
      </c>
      <c r="FZ81" s="179" t="e">
        <f t="shared" si="594"/>
        <v>#N/A</v>
      </c>
      <c r="GA81" s="179" t="e">
        <f t="shared" si="595"/>
        <v>#N/A</v>
      </c>
      <c r="GB81" s="179" t="e">
        <f t="shared" si="596"/>
        <v>#N/A</v>
      </c>
      <c r="GC81" s="179" t="e">
        <f t="shared" si="597"/>
        <v>#N/A</v>
      </c>
      <c r="GD81" s="179" t="e">
        <f t="shared" si="598"/>
        <v>#N/A</v>
      </c>
      <c r="GE81" s="179" t="e">
        <f t="shared" si="599"/>
        <v>#N/A</v>
      </c>
      <c r="GF81" s="179" t="e">
        <f t="shared" si="600"/>
        <v>#N/A</v>
      </c>
      <c r="GG81" s="179" t="e">
        <f t="shared" si="601"/>
        <v>#N/A</v>
      </c>
      <c r="GH81" s="179" t="e">
        <f t="shared" si="602"/>
        <v>#N/A</v>
      </c>
      <c r="GI81" s="179" t="e">
        <f t="shared" si="603"/>
        <v>#N/A</v>
      </c>
      <c r="GJ81" s="179" t="e">
        <f t="shared" si="604"/>
        <v>#N/A</v>
      </c>
      <c r="GK81" s="179" t="e">
        <f t="shared" si="605"/>
        <v>#N/A</v>
      </c>
      <c r="GL81" s="179" t="e">
        <f t="shared" si="606"/>
        <v>#N/A</v>
      </c>
      <c r="GM81" s="179" t="e">
        <f t="shared" si="607"/>
        <v>#N/A</v>
      </c>
      <c r="GN81" s="179" t="e">
        <f t="shared" si="608"/>
        <v>#N/A</v>
      </c>
      <c r="GO81" s="179" t="e">
        <f t="shared" si="609"/>
        <v>#N/A</v>
      </c>
      <c r="GP81" s="179" t="e">
        <f t="shared" si="610"/>
        <v>#N/A</v>
      </c>
      <c r="GQ81" s="179" t="e">
        <f t="shared" si="611"/>
        <v>#N/A</v>
      </c>
      <c r="GR81" s="179" t="e">
        <f t="shared" si="612"/>
        <v>#N/A</v>
      </c>
      <c r="GS81" s="179" t="e">
        <f t="shared" si="613"/>
        <v>#N/A</v>
      </c>
      <c r="GT81" s="179" t="e">
        <f t="shared" si="614"/>
        <v>#N/A</v>
      </c>
      <c r="GU81" s="179" t="e">
        <f t="shared" si="615"/>
        <v>#N/A</v>
      </c>
      <c r="GV81" s="179" t="e">
        <f t="shared" si="616"/>
        <v>#N/A</v>
      </c>
      <c r="GW81" s="179" t="e">
        <f t="shared" si="617"/>
        <v>#N/A</v>
      </c>
      <c r="GX81" s="179" t="e">
        <f t="shared" si="618"/>
        <v>#N/A</v>
      </c>
      <c r="GY81" s="179" t="e">
        <f t="shared" si="619"/>
        <v>#N/A</v>
      </c>
      <c r="GZ81" s="179" t="e">
        <f t="shared" si="620"/>
        <v>#N/A</v>
      </c>
      <c r="HA81" s="179" t="e">
        <f t="shared" si="621"/>
        <v>#N/A</v>
      </c>
      <c r="HB81" s="179" t="e">
        <f t="shared" si="622"/>
        <v>#N/A</v>
      </c>
      <c r="HC81" s="179" t="e">
        <f t="shared" si="623"/>
        <v>#N/A</v>
      </c>
      <c r="HD81" s="179" t="e">
        <f t="shared" si="624"/>
        <v>#N/A</v>
      </c>
      <c r="HE81" s="179" t="e">
        <f t="shared" si="625"/>
        <v>#N/A</v>
      </c>
      <c r="HF81" s="179" t="e">
        <f t="shared" si="626"/>
        <v>#N/A</v>
      </c>
      <c r="HG81" s="179" t="e">
        <f t="shared" si="627"/>
        <v>#N/A</v>
      </c>
      <c r="HH81" s="179" t="e">
        <f t="shared" si="628"/>
        <v>#N/A</v>
      </c>
      <c r="HI81" s="179" t="e">
        <f t="shared" si="629"/>
        <v>#N/A</v>
      </c>
      <c r="HJ81" s="179" t="e">
        <f t="shared" si="630"/>
        <v>#N/A</v>
      </c>
      <c r="HK81" s="179" t="e">
        <f t="shared" si="631"/>
        <v>#N/A</v>
      </c>
      <c r="HL81" s="179" t="e">
        <f t="shared" si="632"/>
        <v>#N/A</v>
      </c>
      <c r="HM81" s="179" t="e">
        <f t="shared" si="633"/>
        <v>#N/A</v>
      </c>
      <c r="HN81" s="179" t="e">
        <f t="shared" si="634"/>
        <v>#N/A</v>
      </c>
      <c r="HO81" s="179" t="e">
        <f t="shared" si="635"/>
        <v>#N/A</v>
      </c>
      <c r="HP81" s="179" t="e">
        <f t="shared" si="636"/>
        <v>#N/A</v>
      </c>
      <c r="HQ81" s="179" t="e">
        <f t="shared" si="637"/>
        <v>#N/A</v>
      </c>
      <c r="HR81" s="179" t="e">
        <f t="shared" si="638"/>
        <v>#N/A</v>
      </c>
      <c r="HS81" s="179" t="e">
        <f t="shared" si="639"/>
        <v>#N/A</v>
      </c>
    </row>
    <row r="82" spans="1:227" hidden="1" x14ac:dyDescent="0.25">
      <c r="A82" s="4">
        <v>79</v>
      </c>
      <c r="B82" s="118"/>
      <c r="C82" s="126"/>
      <c r="D82" s="131" t="str">
        <f t="shared" si="507"/>
        <v/>
      </c>
      <c r="E82" s="103"/>
      <c r="F82" s="131" t="str">
        <f t="shared" si="508"/>
        <v/>
      </c>
      <c r="G82" s="126"/>
      <c r="H82" s="119"/>
      <c r="I82" s="38" t="str">
        <f t="shared" si="509"/>
        <v/>
      </c>
      <c r="J82" s="38" t="str">
        <f t="shared" si="510"/>
        <v/>
      </c>
      <c r="K82" s="81" t="str">
        <f t="shared" si="515"/>
        <v/>
      </c>
      <c r="L82" s="24"/>
      <c r="M82" s="61"/>
      <c r="N82" s="82" t="str">
        <f>IF(AND(D82&gt;0,E82&gt;0,F82&gt;0,NOT(ISBLANK(L82))),(F82-D82)*VLOOKUP(L82,VLookups!$A$2:$B$8,2,FALSE),"")</f>
        <v/>
      </c>
      <c r="O82" s="83" t="str">
        <f t="shared" si="511"/>
        <v/>
      </c>
      <c r="P82" s="103"/>
      <c r="Q82" s="34" t="str">
        <f>IF(AND(P82&gt;0,E82&gt;0,N82&gt;0,NOT(ISBLANK(L82))),ABS(VLOOKUP($P$1,VLookups!$A$38:$B$39,2,FALSE)-_xlfn.NORM.DIST(P82,K82,N82,TRUE)),"")</f>
        <v/>
      </c>
      <c r="R82" s="102" t="str">
        <f>IF(AND($D82&gt;0,$E82&gt;0,$F82&gt;0,NOT(ISBLANK($L82))),_xlfn.NORM.INV(ABS(VLOOKUP($P$1,VLookups!$A$38:$B$39,2,FALSE)-R$3),$K82,$N82),"")</f>
        <v/>
      </c>
      <c r="S82" s="101" t="str">
        <f>IF(AND($D82&gt;0,$E82&gt;0,$F82&gt;0,NOT(ISBLANK($L82))),_xlfn.NORM.INV(ABS(VLOOKUP($P$1,VLookups!$A$38:$B$39,2,FALSE)-S$3),$K82,$N82),"")</f>
        <v/>
      </c>
      <c r="T82" s="102" t="str">
        <f>IF(AND($D82&gt;0,$E82&gt;0,$F82&gt;0,NOT(ISBLANK($L82))),_xlfn.NORM.INV(ABS(VLOOKUP($P$1,VLookups!$A$38:$B$39,2,FALSE)-T$3),$K82,$N82),"")</f>
        <v/>
      </c>
      <c r="U82" s="101" t="str">
        <f>IF(AND($D82&gt;0,$E82&gt;0,$F82&gt;0,NOT(ISBLANK($L82))),_xlfn.NORM.INV(ABS(VLOOKUP($P$1,VLookups!$A$38:$B$39,2,FALSE)-U$3),$K82,$N82),"")</f>
        <v/>
      </c>
      <c r="V82" s="102" t="str">
        <f>IF(AND($D82&gt;0,$E82&gt;0,$F82&gt;0,NOT(ISBLANK($L82))),_xlfn.NORM.INV(ABS(VLOOKUP($P$1,VLookups!$A$38:$B$39,2,FALSE)-V$3),$K82,$N82),"")</f>
        <v/>
      </c>
      <c r="W82" s="101" t="str">
        <f>IF(AND($D82&gt;0,$E82&gt;0,$F82&gt;0,NOT(ISBLANK($L82))),_xlfn.NORM.INV(ABS(VLOOKUP($P$1,VLookups!$A$38:$B$39,2,FALSE)-W$3),$K82,$N82),"")</f>
        <v/>
      </c>
      <c r="X82" s="5"/>
      <c r="Y82" s="178" t="str">
        <f t="shared" si="516"/>
        <v/>
      </c>
      <c r="Z82" s="52" t="str">
        <f t="shared" ref="Z82:AS82" si="658">IF(ISNONTEXT($Y82),AA82-$Y82,"")</f>
        <v/>
      </c>
      <c r="AA82" s="52" t="str">
        <f t="shared" si="658"/>
        <v/>
      </c>
      <c r="AB82" s="52" t="str">
        <f t="shared" si="658"/>
        <v/>
      </c>
      <c r="AC82" s="52" t="str">
        <f t="shared" si="658"/>
        <v/>
      </c>
      <c r="AD82" s="52" t="str">
        <f t="shared" si="658"/>
        <v/>
      </c>
      <c r="AE82" s="52" t="str">
        <f t="shared" si="658"/>
        <v/>
      </c>
      <c r="AF82" s="52" t="str">
        <f t="shared" si="658"/>
        <v/>
      </c>
      <c r="AG82" s="52" t="str">
        <f t="shared" si="658"/>
        <v/>
      </c>
      <c r="AH82" s="52" t="str">
        <f t="shared" si="658"/>
        <v/>
      </c>
      <c r="AI82" s="52" t="str">
        <f t="shared" si="658"/>
        <v/>
      </c>
      <c r="AJ82" s="52" t="str">
        <f t="shared" si="658"/>
        <v/>
      </c>
      <c r="AK82" s="52" t="str">
        <f t="shared" si="658"/>
        <v/>
      </c>
      <c r="AL82" s="52" t="str">
        <f t="shared" si="658"/>
        <v/>
      </c>
      <c r="AM82" s="52" t="str">
        <f t="shared" si="658"/>
        <v/>
      </c>
      <c r="AN82" s="52" t="str">
        <f t="shared" si="658"/>
        <v/>
      </c>
      <c r="AO82" s="52" t="str">
        <f t="shared" si="658"/>
        <v/>
      </c>
      <c r="AP82" s="52" t="str">
        <f t="shared" si="658"/>
        <v/>
      </c>
      <c r="AQ82" s="52" t="str">
        <f t="shared" si="658"/>
        <v/>
      </c>
      <c r="AR82" s="52" t="str">
        <f t="shared" si="658"/>
        <v/>
      </c>
      <c r="AS82" s="52" t="str">
        <f t="shared" si="658"/>
        <v/>
      </c>
      <c r="AT82" s="52" t="str">
        <f t="shared" si="518"/>
        <v/>
      </c>
      <c r="AU82" s="52" t="str">
        <f t="shared" ref="AU82:DF82" si="659">IF(ISNONTEXT($Y82),AT82+$Y82,"")</f>
        <v/>
      </c>
      <c r="AV82" s="52" t="str">
        <f t="shared" si="659"/>
        <v/>
      </c>
      <c r="AW82" s="52" t="str">
        <f t="shared" si="659"/>
        <v/>
      </c>
      <c r="AX82" s="52" t="str">
        <f t="shared" si="659"/>
        <v/>
      </c>
      <c r="AY82" s="52" t="str">
        <f t="shared" si="659"/>
        <v/>
      </c>
      <c r="AZ82" s="52" t="str">
        <f t="shared" si="659"/>
        <v/>
      </c>
      <c r="BA82" s="52" t="str">
        <f t="shared" si="659"/>
        <v/>
      </c>
      <c r="BB82" s="52" t="str">
        <f t="shared" si="659"/>
        <v/>
      </c>
      <c r="BC82" s="52" t="str">
        <f t="shared" si="659"/>
        <v/>
      </c>
      <c r="BD82" s="52" t="str">
        <f t="shared" si="659"/>
        <v/>
      </c>
      <c r="BE82" s="52" t="str">
        <f t="shared" si="659"/>
        <v/>
      </c>
      <c r="BF82" s="52" t="str">
        <f t="shared" si="659"/>
        <v/>
      </c>
      <c r="BG82" s="52" t="str">
        <f t="shared" si="659"/>
        <v/>
      </c>
      <c r="BH82" s="52" t="str">
        <f t="shared" si="659"/>
        <v/>
      </c>
      <c r="BI82" s="52" t="str">
        <f t="shared" si="659"/>
        <v/>
      </c>
      <c r="BJ82" s="52" t="str">
        <f t="shared" si="659"/>
        <v/>
      </c>
      <c r="BK82" s="52" t="str">
        <f t="shared" si="659"/>
        <v/>
      </c>
      <c r="BL82" s="52" t="str">
        <f t="shared" si="659"/>
        <v/>
      </c>
      <c r="BM82" s="52" t="str">
        <f t="shared" si="659"/>
        <v/>
      </c>
      <c r="BN82" s="52" t="str">
        <f t="shared" si="659"/>
        <v/>
      </c>
      <c r="BO82" s="52" t="str">
        <f t="shared" si="659"/>
        <v/>
      </c>
      <c r="BP82" s="52" t="str">
        <f t="shared" si="659"/>
        <v/>
      </c>
      <c r="BQ82" s="52" t="str">
        <f t="shared" si="659"/>
        <v/>
      </c>
      <c r="BR82" s="52" t="str">
        <f t="shared" si="659"/>
        <v/>
      </c>
      <c r="BS82" s="52" t="str">
        <f t="shared" si="659"/>
        <v/>
      </c>
      <c r="BT82" s="52" t="str">
        <f t="shared" si="659"/>
        <v/>
      </c>
      <c r="BU82" s="52" t="str">
        <f t="shared" si="659"/>
        <v/>
      </c>
      <c r="BV82" s="52" t="str">
        <f t="shared" si="659"/>
        <v/>
      </c>
      <c r="BW82" s="52" t="str">
        <f t="shared" si="659"/>
        <v/>
      </c>
      <c r="BX82" s="52" t="str">
        <f t="shared" si="659"/>
        <v/>
      </c>
      <c r="BY82" s="52" t="str">
        <f t="shared" si="659"/>
        <v/>
      </c>
      <c r="BZ82" s="52" t="str">
        <f t="shared" si="659"/>
        <v/>
      </c>
      <c r="CA82" s="52" t="str">
        <f t="shared" si="659"/>
        <v/>
      </c>
      <c r="CB82" s="52" t="str">
        <f t="shared" si="659"/>
        <v/>
      </c>
      <c r="CC82" s="52" t="str">
        <f t="shared" si="659"/>
        <v/>
      </c>
      <c r="CD82" s="52" t="str">
        <f t="shared" si="659"/>
        <v/>
      </c>
      <c r="CE82" s="52" t="str">
        <f t="shared" si="659"/>
        <v/>
      </c>
      <c r="CF82" s="52" t="str">
        <f t="shared" si="659"/>
        <v/>
      </c>
      <c r="CG82" s="52" t="str">
        <f t="shared" si="659"/>
        <v/>
      </c>
      <c r="CH82" s="52" t="str">
        <f t="shared" si="659"/>
        <v/>
      </c>
      <c r="CI82" s="52" t="str">
        <f t="shared" si="659"/>
        <v/>
      </c>
      <c r="CJ82" s="52" t="str">
        <f t="shared" si="659"/>
        <v/>
      </c>
      <c r="CK82" s="52" t="str">
        <f t="shared" si="659"/>
        <v/>
      </c>
      <c r="CL82" s="52" t="str">
        <f t="shared" si="659"/>
        <v/>
      </c>
      <c r="CM82" s="52" t="str">
        <f t="shared" si="659"/>
        <v/>
      </c>
      <c r="CN82" s="52" t="str">
        <f t="shared" si="659"/>
        <v/>
      </c>
      <c r="CO82" s="52" t="str">
        <f t="shared" si="659"/>
        <v/>
      </c>
      <c r="CP82" s="52" t="str">
        <f t="shared" si="659"/>
        <v/>
      </c>
      <c r="CQ82" s="52" t="str">
        <f t="shared" si="659"/>
        <v/>
      </c>
      <c r="CR82" s="52" t="str">
        <f t="shared" si="659"/>
        <v/>
      </c>
      <c r="CS82" s="52" t="str">
        <f t="shared" si="659"/>
        <v/>
      </c>
      <c r="CT82" s="52" t="str">
        <f t="shared" si="659"/>
        <v/>
      </c>
      <c r="CU82" s="52" t="str">
        <f t="shared" si="659"/>
        <v/>
      </c>
      <c r="CV82" s="52" t="str">
        <f t="shared" si="659"/>
        <v/>
      </c>
      <c r="CW82" s="52" t="str">
        <f t="shared" si="659"/>
        <v/>
      </c>
      <c r="CX82" s="52" t="str">
        <f t="shared" si="659"/>
        <v/>
      </c>
      <c r="CY82" s="52" t="str">
        <f t="shared" si="659"/>
        <v/>
      </c>
      <c r="CZ82" s="52" t="str">
        <f t="shared" si="659"/>
        <v/>
      </c>
      <c r="DA82" s="52" t="str">
        <f t="shared" si="659"/>
        <v/>
      </c>
      <c r="DB82" s="52" t="str">
        <f t="shared" si="659"/>
        <v/>
      </c>
      <c r="DC82" s="52" t="str">
        <f t="shared" si="659"/>
        <v/>
      </c>
      <c r="DD82" s="52" t="str">
        <f t="shared" si="659"/>
        <v/>
      </c>
      <c r="DE82" s="52" t="str">
        <f t="shared" si="659"/>
        <v/>
      </c>
      <c r="DF82" s="52" t="str">
        <f t="shared" si="659"/>
        <v/>
      </c>
      <c r="DG82" s="52" t="str">
        <f t="shared" ref="DG82:DV82" si="660">IF(ISNONTEXT($Y82),DF82+$Y82,"")</f>
        <v/>
      </c>
      <c r="DH82" s="52" t="str">
        <f t="shared" si="660"/>
        <v/>
      </c>
      <c r="DI82" s="52" t="str">
        <f t="shared" si="660"/>
        <v/>
      </c>
      <c r="DJ82" s="52" t="str">
        <f t="shared" si="660"/>
        <v/>
      </c>
      <c r="DK82" s="52" t="str">
        <f t="shared" si="660"/>
        <v/>
      </c>
      <c r="DL82" s="52" t="str">
        <f t="shared" si="660"/>
        <v/>
      </c>
      <c r="DM82" s="52" t="str">
        <f t="shared" si="660"/>
        <v/>
      </c>
      <c r="DN82" s="52" t="str">
        <f t="shared" si="660"/>
        <v/>
      </c>
      <c r="DO82" s="52" t="str">
        <f t="shared" si="660"/>
        <v/>
      </c>
      <c r="DP82" s="52" t="str">
        <f t="shared" si="660"/>
        <v/>
      </c>
      <c r="DQ82" s="52" t="str">
        <f t="shared" si="660"/>
        <v/>
      </c>
      <c r="DR82" s="52" t="str">
        <f t="shared" si="660"/>
        <v/>
      </c>
      <c r="DS82" s="52" t="str">
        <f t="shared" si="660"/>
        <v/>
      </c>
      <c r="DT82" s="52" t="str">
        <f t="shared" si="660"/>
        <v/>
      </c>
      <c r="DU82" s="52" t="str">
        <f t="shared" si="660"/>
        <v/>
      </c>
      <c r="DV82" s="52" t="str">
        <f t="shared" si="660"/>
        <v/>
      </c>
      <c r="DW82" s="179" t="e">
        <f t="shared" si="539"/>
        <v>#N/A</v>
      </c>
      <c r="DX82" s="179" t="e">
        <f t="shared" si="540"/>
        <v>#N/A</v>
      </c>
      <c r="DY82" s="179" t="e">
        <f t="shared" si="541"/>
        <v>#N/A</v>
      </c>
      <c r="DZ82" s="179" t="e">
        <f t="shared" si="542"/>
        <v>#N/A</v>
      </c>
      <c r="EA82" s="179" t="e">
        <f t="shared" si="543"/>
        <v>#N/A</v>
      </c>
      <c r="EB82" s="179" t="e">
        <f t="shared" si="544"/>
        <v>#N/A</v>
      </c>
      <c r="EC82" s="179" t="e">
        <f t="shared" si="545"/>
        <v>#N/A</v>
      </c>
      <c r="ED82" s="179" t="e">
        <f t="shared" si="546"/>
        <v>#N/A</v>
      </c>
      <c r="EE82" s="179" t="e">
        <f t="shared" si="547"/>
        <v>#N/A</v>
      </c>
      <c r="EF82" s="179" t="e">
        <f t="shared" si="548"/>
        <v>#N/A</v>
      </c>
      <c r="EG82" s="179" t="e">
        <f t="shared" si="549"/>
        <v>#N/A</v>
      </c>
      <c r="EH82" s="179" t="e">
        <f t="shared" si="550"/>
        <v>#N/A</v>
      </c>
      <c r="EI82" s="179" t="e">
        <f t="shared" si="551"/>
        <v>#N/A</v>
      </c>
      <c r="EJ82" s="179" t="e">
        <f t="shared" si="552"/>
        <v>#N/A</v>
      </c>
      <c r="EK82" s="179" t="e">
        <f t="shared" si="553"/>
        <v>#N/A</v>
      </c>
      <c r="EL82" s="179" t="e">
        <f t="shared" si="554"/>
        <v>#N/A</v>
      </c>
      <c r="EM82" s="179" t="e">
        <f t="shared" si="555"/>
        <v>#N/A</v>
      </c>
      <c r="EN82" s="179" t="e">
        <f t="shared" si="556"/>
        <v>#N/A</v>
      </c>
      <c r="EO82" s="179" t="e">
        <f t="shared" si="557"/>
        <v>#N/A</v>
      </c>
      <c r="EP82" s="179" t="e">
        <f t="shared" si="558"/>
        <v>#N/A</v>
      </c>
      <c r="EQ82" s="179" t="e">
        <f t="shared" si="559"/>
        <v>#N/A</v>
      </c>
      <c r="ER82" s="179" t="e">
        <f t="shared" si="560"/>
        <v>#N/A</v>
      </c>
      <c r="ES82" s="179" t="e">
        <f t="shared" si="561"/>
        <v>#N/A</v>
      </c>
      <c r="ET82" s="179" t="e">
        <f t="shared" si="562"/>
        <v>#N/A</v>
      </c>
      <c r="EU82" s="179" t="e">
        <f t="shared" si="563"/>
        <v>#N/A</v>
      </c>
      <c r="EV82" s="179" t="e">
        <f t="shared" si="564"/>
        <v>#N/A</v>
      </c>
      <c r="EW82" s="179" t="e">
        <f t="shared" si="565"/>
        <v>#N/A</v>
      </c>
      <c r="EX82" s="179" t="e">
        <f t="shared" si="566"/>
        <v>#N/A</v>
      </c>
      <c r="EY82" s="179" t="e">
        <f t="shared" si="567"/>
        <v>#N/A</v>
      </c>
      <c r="EZ82" s="179" t="e">
        <f t="shared" si="568"/>
        <v>#N/A</v>
      </c>
      <c r="FA82" s="179" t="e">
        <f t="shared" si="569"/>
        <v>#N/A</v>
      </c>
      <c r="FB82" s="179" t="e">
        <f t="shared" si="570"/>
        <v>#N/A</v>
      </c>
      <c r="FC82" s="179" t="e">
        <f t="shared" si="571"/>
        <v>#N/A</v>
      </c>
      <c r="FD82" s="179" t="e">
        <f t="shared" si="572"/>
        <v>#N/A</v>
      </c>
      <c r="FE82" s="179" t="e">
        <f t="shared" si="573"/>
        <v>#N/A</v>
      </c>
      <c r="FF82" s="179" t="e">
        <f t="shared" si="574"/>
        <v>#N/A</v>
      </c>
      <c r="FG82" s="179" t="e">
        <f t="shared" si="575"/>
        <v>#N/A</v>
      </c>
      <c r="FH82" s="179" t="e">
        <f t="shared" si="576"/>
        <v>#N/A</v>
      </c>
      <c r="FI82" s="179" t="e">
        <f t="shared" si="577"/>
        <v>#N/A</v>
      </c>
      <c r="FJ82" s="179" t="e">
        <f t="shared" si="578"/>
        <v>#N/A</v>
      </c>
      <c r="FK82" s="179" t="e">
        <f t="shared" si="579"/>
        <v>#N/A</v>
      </c>
      <c r="FL82" s="179" t="e">
        <f t="shared" si="580"/>
        <v>#N/A</v>
      </c>
      <c r="FM82" s="179" t="e">
        <f t="shared" si="581"/>
        <v>#N/A</v>
      </c>
      <c r="FN82" s="179" t="e">
        <f t="shared" si="582"/>
        <v>#N/A</v>
      </c>
      <c r="FO82" s="179" t="e">
        <f t="shared" si="583"/>
        <v>#N/A</v>
      </c>
      <c r="FP82" s="179" t="e">
        <f t="shared" si="584"/>
        <v>#N/A</v>
      </c>
      <c r="FQ82" s="179" t="e">
        <f t="shared" si="585"/>
        <v>#N/A</v>
      </c>
      <c r="FR82" s="179" t="e">
        <f t="shared" si="586"/>
        <v>#N/A</v>
      </c>
      <c r="FS82" s="179" t="e">
        <f t="shared" si="587"/>
        <v>#N/A</v>
      </c>
      <c r="FT82" s="179" t="e">
        <f t="shared" si="588"/>
        <v>#N/A</v>
      </c>
      <c r="FU82" s="179" t="e">
        <f t="shared" si="589"/>
        <v>#N/A</v>
      </c>
      <c r="FV82" s="179" t="e">
        <f t="shared" si="590"/>
        <v>#N/A</v>
      </c>
      <c r="FW82" s="179" t="e">
        <f t="shared" si="591"/>
        <v>#N/A</v>
      </c>
      <c r="FX82" s="179" t="e">
        <f t="shared" si="592"/>
        <v>#N/A</v>
      </c>
      <c r="FY82" s="179" t="e">
        <f t="shared" si="593"/>
        <v>#N/A</v>
      </c>
      <c r="FZ82" s="179" t="e">
        <f t="shared" si="594"/>
        <v>#N/A</v>
      </c>
      <c r="GA82" s="179" t="e">
        <f t="shared" si="595"/>
        <v>#N/A</v>
      </c>
      <c r="GB82" s="179" t="e">
        <f t="shared" si="596"/>
        <v>#N/A</v>
      </c>
      <c r="GC82" s="179" t="e">
        <f t="shared" si="597"/>
        <v>#N/A</v>
      </c>
      <c r="GD82" s="179" t="e">
        <f t="shared" si="598"/>
        <v>#N/A</v>
      </c>
      <c r="GE82" s="179" t="e">
        <f t="shared" si="599"/>
        <v>#N/A</v>
      </c>
      <c r="GF82" s="179" t="e">
        <f t="shared" si="600"/>
        <v>#N/A</v>
      </c>
      <c r="GG82" s="179" t="e">
        <f t="shared" si="601"/>
        <v>#N/A</v>
      </c>
      <c r="GH82" s="179" t="e">
        <f t="shared" si="602"/>
        <v>#N/A</v>
      </c>
      <c r="GI82" s="179" t="e">
        <f t="shared" si="603"/>
        <v>#N/A</v>
      </c>
      <c r="GJ82" s="179" t="e">
        <f t="shared" si="604"/>
        <v>#N/A</v>
      </c>
      <c r="GK82" s="179" t="e">
        <f t="shared" si="605"/>
        <v>#N/A</v>
      </c>
      <c r="GL82" s="179" t="e">
        <f t="shared" si="606"/>
        <v>#N/A</v>
      </c>
      <c r="GM82" s="179" t="e">
        <f t="shared" si="607"/>
        <v>#N/A</v>
      </c>
      <c r="GN82" s="179" t="e">
        <f t="shared" si="608"/>
        <v>#N/A</v>
      </c>
      <c r="GO82" s="179" t="e">
        <f t="shared" si="609"/>
        <v>#N/A</v>
      </c>
      <c r="GP82" s="179" t="e">
        <f t="shared" si="610"/>
        <v>#N/A</v>
      </c>
      <c r="GQ82" s="179" t="e">
        <f t="shared" si="611"/>
        <v>#N/A</v>
      </c>
      <c r="GR82" s="179" t="e">
        <f t="shared" si="612"/>
        <v>#N/A</v>
      </c>
      <c r="GS82" s="179" t="e">
        <f t="shared" si="613"/>
        <v>#N/A</v>
      </c>
      <c r="GT82" s="179" t="e">
        <f t="shared" si="614"/>
        <v>#N/A</v>
      </c>
      <c r="GU82" s="179" t="e">
        <f t="shared" si="615"/>
        <v>#N/A</v>
      </c>
      <c r="GV82" s="179" t="e">
        <f t="shared" si="616"/>
        <v>#N/A</v>
      </c>
      <c r="GW82" s="179" t="e">
        <f t="shared" si="617"/>
        <v>#N/A</v>
      </c>
      <c r="GX82" s="179" t="e">
        <f t="shared" si="618"/>
        <v>#N/A</v>
      </c>
      <c r="GY82" s="179" t="e">
        <f t="shared" si="619"/>
        <v>#N/A</v>
      </c>
      <c r="GZ82" s="179" t="e">
        <f t="shared" si="620"/>
        <v>#N/A</v>
      </c>
      <c r="HA82" s="179" t="e">
        <f t="shared" si="621"/>
        <v>#N/A</v>
      </c>
      <c r="HB82" s="179" t="e">
        <f t="shared" si="622"/>
        <v>#N/A</v>
      </c>
      <c r="HC82" s="179" t="e">
        <f t="shared" si="623"/>
        <v>#N/A</v>
      </c>
      <c r="HD82" s="179" t="e">
        <f t="shared" si="624"/>
        <v>#N/A</v>
      </c>
      <c r="HE82" s="179" t="e">
        <f t="shared" si="625"/>
        <v>#N/A</v>
      </c>
      <c r="HF82" s="179" t="e">
        <f t="shared" si="626"/>
        <v>#N/A</v>
      </c>
      <c r="HG82" s="179" t="e">
        <f t="shared" si="627"/>
        <v>#N/A</v>
      </c>
      <c r="HH82" s="179" t="e">
        <f t="shared" si="628"/>
        <v>#N/A</v>
      </c>
      <c r="HI82" s="179" t="e">
        <f t="shared" si="629"/>
        <v>#N/A</v>
      </c>
      <c r="HJ82" s="179" t="e">
        <f t="shared" si="630"/>
        <v>#N/A</v>
      </c>
      <c r="HK82" s="179" t="e">
        <f t="shared" si="631"/>
        <v>#N/A</v>
      </c>
      <c r="HL82" s="179" t="e">
        <f t="shared" si="632"/>
        <v>#N/A</v>
      </c>
      <c r="HM82" s="179" t="e">
        <f t="shared" si="633"/>
        <v>#N/A</v>
      </c>
      <c r="HN82" s="179" t="e">
        <f t="shared" si="634"/>
        <v>#N/A</v>
      </c>
      <c r="HO82" s="179" t="e">
        <f t="shared" si="635"/>
        <v>#N/A</v>
      </c>
      <c r="HP82" s="179" t="e">
        <f t="shared" si="636"/>
        <v>#N/A</v>
      </c>
      <c r="HQ82" s="179" t="e">
        <f t="shared" si="637"/>
        <v>#N/A</v>
      </c>
      <c r="HR82" s="179" t="e">
        <f t="shared" si="638"/>
        <v>#N/A</v>
      </c>
      <c r="HS82" s="179" t="e">
        <f t="shared" si="639"/>
        <v>#N/A</v>
      </c>
    </row>
    <row r="83" spans="1:227" hidden="1" x14ac:dyDescent="0.25">
      <c r="A83" s="4">
        <v>80</v>
      </c>
      <c r="B83" s="118"/>
      <c r="C83" s="126"/>
      <c r="D83" s="131" t="str">
        <f t="shared" si="507"/>
        <v/>
      </c>
      <c r="E83" s="103"/>
      <c r="F83" s="131" t="str">
        <f t="shared" si="508"/>
        <v/>
      </c>
      <c r="G83" s="126"/>
      <c r="H83" s="119"/>
      <c r="I83" s="38" t="str">
        <f t="shared" si="509"/>
        <v/>
      </c>
      <c r="J83" s="38" t="str">
        <f t="shared" si="510"/>
        <v/>
      </c>
      <c r="K83" s="81" t="str">
        <f t="shared" si="515"/>
        <v/>
      </c>
      <c r="L83" s="24"/>
      <c r="M83" s="61"/>
      <c r="N83" s="82" t="str">
        <f>IF(AND(D83&gt;0,E83&gt;0,F83&gt;0,NOT(ISBLANK(L83))),(F83-D83)*VLOOKUP(L83,VLookups!$A$2:$B$8,2,FALSE),"")</f>
        <v/>
      </c>
      <c r="O83" s="83" t="str">
        <f t="shared" si="511"/>
        <v/>
      </c>
      <c r="P83" s="103"/>
      <c r="Q83" s="34" t="str">
        <f>IF(AND(P83&gt;0,E83&gt;0,N83&gt;0,NOT(ISBLANK(L83))),ABS(VLOOKUP($P$1,VLookups!$A$38:$B$39,2,FALSE)-_xlfn.NORM.DIST(P83,K83,N83,TRUE)),"")</f>
        <v/>
      </c>
      <c r="R83" s="102" t="str">
        <f>IF(AND($D83&gt;0,$E83&gt;0,$F83&gt;0,NOT(ISBLANK($L83))),_xlfn.NORM.INV(ABS(VLOOKUP($P$1,VLookups!$A$38:$B$39,2,FALSE)-R$3),$K83,$N83),"")</f>
        <v/>
      </c>
      <c r="S83" s="101" t="str">
        <f>IF(AND($D83&gt;0,$E83&gt;0,$F83&gt;0,NOT(ISBLANK($L83))),_xlfn.NORM.INV(ABS(VLOOKUP($P$1,VLookups!$A$38:$B$39,2,FALSE)-S$3),$K83,$N83),"")</f>
        <v/>
      </c>
      <c r="T83" s="102" t="str">
        <f>IF(AND($D83&gt;0,$E83&gt;0,$F83&gt;0,NOT(ISBLANK($L83))),_xlfn.NORM.INV(ABS(VLOOKUP($P$1,VLookups!$A$38:$B$39,2,FALSE)-T$3),$K83,$N83),"")</f>
        <v/>
      </c>
      <c r="U83" s="101" t="str">
        <f>IF(AND($D83&gt;0,$E83&gt;0,$F83&gt;0,NOT(ISBLANK($L83))),_xlfn.NORM.INV(ABS(VLOOKUP($P$1,VLookups!$A$38:$B$39,2,FALSE)-U$3),$K83,$N83),"")</f>
        <v/>
      </c>
      <c r="V83" s="102" t="str">
        <f>IF(AND($D83&gt;0,$E83&gt;0,$F83&gt;0,NOT(ISBLANK($L83))),_xlfn.NORM.INV(ABS(VLOOKUP($P$1,VLookups!$A$38:$B$39,2,FALSE)-V$3),$K83,$N83),"")</f>
        <v/>
      </c>
      <c r="W83" s="101" t="str">
        <f>IF(AND($D83&gt;0,$E83&gt;0,$F83&gt;0,NOT(ISBLANK($L83))),_xlfn.NORM.INV(ABS(VLOOKUP($P$1,VLookups!$A$38:$B$39,2,FALSE)-W$3),$K83,$N83),"")</f>
        <v/>
      </c>
      <c r="X83" s="5"/>
      <c r="Y83" s="178" t="str">
        <f t="shared" si="516"/>
        <v/>
      </c>
      <c r="Z83" s="52" t="str">
        <f t="shared" ref="Z83:AS83" si="661">IF(ISNONTEXT($Y83),AA83-$Y83,"")</f>
        <v/>
      </c>
      <c r="AA83" s="52" t="str">
        <f t="shared" si="661"/>
        <v/>
      </c>
      <c r="AB83" s="52" t="str">
        <f t="shared" si="661"/>
        <v/>
      </c>
      <c r="AC83" s="52" t="str">
        <f t="shared" si="661"/>
        <v/>
      </c>
      <c r="AD83" s="52" t="str">
        <f t="shared" si="661"/>
        <v/>
      </c>
      <c r="AE83" s="52" t="str">
        <f t="shared" si="661"/>
        <v/>
      </c>
      <c r="AF83" s="52" t="str">
        <f t="shared" si="661"/>
        <v/>
      </c>
      <c r="AG83" s="52" t="str">
        <f t="shared" si="661"/>
        <v/>
      </c>
      <c r="AH83" s="52" t="str">
        <f t="shared" si="661"/>
        <v/>
      </c>
      <c r="AI83" s="52" t="str">
        <f t="shared" si="661"/>
        <v/>
      </c>
      <c r="AJ83" s="52" t="str">
        <f t="shared" si="661"/>
        <v/>
      </c>
      <c r="AK83" s="52" t="str">
        <f t="shared" si="661"/>
        <v/>
      </c>
      <c r="AL83" s="52" t="str">
        <f t="shared" si="661"/>
        <v/>
      </c>
      <c r="AM83" s="52" t="str">
        <f t="shared" si="661"/>
        <v/>
      </c>
      <c r="AN83" s="52" t="str">
        <f t="shared" si="661"/>
        <v/>
      </c>
      <c r="AO83" s="52" t="str">
        <f t="shared" si="661"/>
        <v/>
      </c>
      <c r="AP83" s="52" t="str">
        <f t="shared" si="661"/>
        <v/>
      </c>
      <c r="AQ83" s="52" t="str">
        <f t="shared" si="661"/>
        <v/>
      </c>
      <c r="AR83" s="52" t="str">
        <f t="shared" si="661"/>
        <v/>
      </c>
      <c r="AS83" s="52" t="str">
        <f t="shared" si="661"/>
        <v/>
      </c>
      <c r="AT83" s="52" t="str">
        <f t="shared" si="518"/>
        <v/>
      </c>
      <c r="AU83" s="52" t="str">
        <f t="shared" ref="AU83:DF83" si="662">IF(ISNONTEXT($Y83),AT83+$Y83,"")</f>
        <v/>
      </c>
      <c r="AV83" s="52" t="str">
        <f t="shared" si="662"/>
        <v/>
      </c>
      <c r="AW83" s="52" t="str">
        <f t="shared" si="662"/>
        <v/>
      </c>
      <c r="AX83" s="52" t="str">
        <f t="shared" si="662"/>
        <v/>
      </c>
      <c r="AY83" s="52" t="str">
        <f t="shared" si="662"/>
        <v/>
      </c>
      <c r="AZ83" s="52" t="str">
        <f t="shared" si="662"/>
        <v/>
      </c>
      <c r="BA83" s="52" t="str">
        <f t="shared" si="662"/>
        <v/>
      </c>
      <c r="BB83" s="52" t="str">
        <f t="shared" si="662"/>
        <v/>
      </c>
      <c r="BC83" s="52" t="str">
        <f t="shared" si="662"/>
        <v/>
      </c>
      <c r="BD83" s="52" t="str">
        <f t="shared" si="662"/>
        <v/>
      </c>
      <c r="BE83" s="52" t="str">
        <f t="shared" si="662"/>
        <v/>
      </c>
      <c r="BF83" s="52" t="str">
        <f t="shared" si="662"/>
        <v/>
      </c>
      <c r="BG83" s="52" t="str">
        <f t="shared" si="662"/>
        <v/>
      </c>
      <c r="BH83" s="52" t="str">
        <f t="shared" si="662"/>
        <v/>
      </c>
      <c r="BI83" s="52" t="str">
        <f t="shared" si="662"/>
        <v/>
      </c>
      <c r="BJ83" s="52" t="str">
        <f t="shared" si="662"/>
        <v/>
      </c>
      <c r="BK83" s="52" t="str">
        <f t="shared" si="662"/>
        <v/>
      </c>
      <c r="BL83" s="52" t="str">
        <f t="shared" si="662"/>
        <v/>
      </c>
      <c r="BM83" s="52" t="str">
        <f t="shared" si="662"/>
        <v/>
      </c>
      <c r="BN83" s="52" t="str">
        <f t="shared" si="662"/>
        <v/>
      </c>
      <c r="BO83" s="52" t="str">
        <f t="shared" si="662"/>
        <v/>
      </c>
      <c r="BP83" s="52" t="str">
        <f t="shared" si="662"/>
        <v/>
      </c>
      <c r="BQ83" s="52" t="str">
        <f t="shared" si="662"/>
        <v/>
      </c>
      <c r="BR83" s="52" t="str">
        <f t="shared" si="662"/>
        <v/>
      </c>
      <c r="BS83" s="52" t="str">
        <f t="shared" si="662"/>
        <v/>
      </c>
      <c r="BT83" s="52" t="str">
        <f t="shared" si="662"/>
        <v/>
      </c>
      <c r="BU83" s="52" t="str">
        <f t="shared" si="662"/>
        <v/>
      </c>
      <c r="BV83" s="52" t="str">
        <f t="shared" si="662"/>
        <v/>
      </c>
      <c r="BW83" s="52" t="str">
        <f t="shared" si="662"/>
        <v/>
      </c>
      <c r="BX83" s="52" t="str">
        <f t="shared" si="662"/>
        <v/>
      </c>
      <c r="BY83" s="52" t="str">
        <f t="shared" si="662"/>
        <v/>
      </c>
      <c r="BZ83" s="52" t="str">
        <f t="shared" si="662"/>
        <v/>
      </c>
      <c r="CA83" s="52" t="str">
        <f t="shared" si="662"/>
        <v/>
      </c>
      <c r="CB83" s="52" t="str">
        <f t="shared" si="662"/>
        <v/>
      </c>
      <c r="CC83" s="52" t="str">
        <f t="shared" si="662"/>
        <v/>
      </c>
      <c r="CD83" s="52" t="str">
        <f t="shared" si="662"/>
        <v/>
      </c>
      <c r="CE83" s="52" t="str">
        <f t="shared" si="662"/>
        <v/>
      </c>
      <c r="CF83" s="52" t="str">
        <f t="shared" si="662"/>
        <v/>
      </c>
      <c r="CG83" s="52" t="str">
        <f t="shared" si="662"/>
        <v/>
      </c>
      <c r="CH83" s="52" t="str">
        <f t="shared" si="662"/>
        <v/>
      </c>
      <c r="CI83" s="52" t="str">
        <f t="shared" si="662"/>
        <v/>
      </c>
      <c r="CJ83" s="52" t="str">
        <f t="shared" si="662"/>
        <v/>
      </c>
      <c r="CK83" s="52" t="str">
        <f t="shared" si="662"/>
        <v/>
      </c>
      <c r="CL83" s="52" t="str">
        <f t="shared" si="662"/>
        <v/>
      </c>
      <c r="CM83" s="52" t="str">
        <f t="shared" si="662"/>
        <v/>
      </c>
      <c r="CN83" s="52" t="str">
        <f t="shared" si="662"/>
        <v/>
      </c>
      <c r="CO83" s="52" t="str">
        <f t="shared" si="662"/>
        <v/>
      </c>
      <c r="CP83" s="52" t="str">
        <f t="shared" si="662"/>
        <v/>
      </c>
      <c r="CQ83" s="52" t="str">
        <f t="shared" si="662"/>
        <v/>
      </c>
      <c r="CR83" s="52" t="str">
        <f t="shared" si="662"/>
        <v/>
      </c>
      <c r="CS83" s="52" t="str">
        <f t="shared" si="662"/>
        <v/>
      </c>
      <c r="CT83" s="52" t="str">
        <f t="shared" si="662"/>
        <v/>
      </c>
      <c r="CU83" s="52" t="str">
        <f t="shared" si="662"/>
        <v/>
      </c>
      <c r="CV83" s="52" t="str">
        <f t="shared" si="662"/>
        <v/>
      </c>
      <c r="CW83" s="52" t="str">
        <f t="shared" si="662"/>
        <v/>
      </c>
      <c r="CX83" s="52" t="str">
        <f t="shared" si="662"/>
        <v/>
      </c>
      <c r="CY83" s="52" t="str">
        <f t="shared" si="662"/>
        <v/>
      </c>
      <c r="CZ83" s="52" t="str">
        <f t="shared" si="662"/>
        <v/>
      </c>
      <c r="DA83" s="52" t="str">
        <f t="shared" si="662"/>
        <v/>
      </c>
      <c r="DB83" s="52" t="str">
        <f t="shared" si="662"/>
        <v/>
      </c>
      <c r="DC83" s="52" t="str">
        <f t="shared" si="662"/>
        <v/>
      </c>
      <c r="DD83" s="52" t="str">
        <f t="shared" si="662"/>
        <v/>
      </c>
      <c r="DE83" s="52" t="str">
        <f t="shared" si="662"/>
        <v/>
      </c>
      <c r="DF83" s="52" t="str">
        <f t="shared" si="662"/>
        <v/>
      </c>
      <c r="DG83" s="52" t="str">
        <f t="shared" ref="DG83:DV83" si="663">IF(ISNONTEXT($Y83),DF83+$Y83,"")</f>
        <v/>
      </c>
      <c r="DH83" s="52" t="str">
        <f t="shared" si="663"/>
        <v/>
      </c>
      <c r="DI83" s="52" t="str">
        <f t="shared" si="663"/>
        <v/>
      </c>
      <c r="DJ83" s="52" t="str">
        <f t="shared" si="663"/>
        <v/>
      </c>
      <c r="DK83" s="52" t="str">
        <f t="shared" si="663"/>
        <v/>
      </c>
      <c r="DL83" s="52" t="str">
        <f t="shared" si="663"/>
        <v/>
      </c>
      <c r="DM83" s="52" t="str">
        <f t="shared" si="663"/>
        <v/>
      </c>
      <c r="DN83" s="52" t="str">
        <f t="shared" si="663"/>
        <v/>
      </c>
      <c r="DO83" s="52" t="str">
        <f t="shared" si="663"/>
        <v/>
      </c>
      <c r="DP83" s="52" t="str">
        <f t="shared" si="663"/>
        <v/>
      </c>
      <c r="DQ83" s="52" t="str">
        <f t="shared" si="663"/>
        <v/>
      </c>
      <c r="DR83" s="52" t="str">
        <f t="shared" si="663"/>
        <v/>
      </c>
      <c r="DS83" s="52" t="str">
        <f t="shared" si="663"/>
        <v/>
      </c>
      <c r="DT83" s="52" t="str">
        <f t="shared" si="663"/>
        <v/>
      </c>
      <c r="DU83" s="52" t="str">
        <f t="shared" si="663"/>
        <v/>
      </c>
      <c r="DV83" s="52" t="str">
        <f t="shared" si="663"/>
        <v/>
      </c>
      <c r="DW83" s="179" t="e">
        <f t="shared" si="539"/>
        <v>#N/A</v>
      </c>
      <c r="DX83" s="179" t="e">
        <f t="shared" si="540"/>
        <v>#N/A</v>
      </c>
      <c r="DY83" s="179" t="e">
        <f t="shared" si="541"/>
        <v>#N/A</v>
      </c>
      <c r="DZ83" s="179" t="e">
        <f t="shared" si="542"/>
        <v>#N/A</v>
      </c>
      <c r="EA83" s="179" t="e">
        <f t="shared" si="543"/>
        <v>#N/A</v>
      </c>
      <c r="EB83" s="179" t="e">
        <f t="shared" si="544"/>
        <v>#N/A</v>
      </c>
      <c r="EC83" s="179" t="e">
        <f t="shared" si="545"/>
        <v>#N/A</v>
      </c>
      <c r="ED83" s="179" t="e">
        <f t="shared" si="546"/>
        <v>#N/A</v>
      </c>
      <c r="EE83" s="179" t="e">
        <f t="shared" si="547"/>
        <v>#N/A</v>
      </c>
      <c r="EF83" s="179" t="e">
        <f t="shared" si="548"/>
        <v>#N/A</v>
      </c>
      <c r="EG83" s="179" t="e">
        <f t="shared" si="549"/>
        <v>#N/A</v>
      </c>
      <c r="EH83" s="179" t="e">
        <f t="shared" si="550"/>
        <v>#N/A</v>
      </c>
      <c r="EI83" s="179" t="e">
        <f t="shared" si="551"/>
        <v>#N/A</v>
      </c>
      <c r="EJ83" s="179" t="e">
        <f t="shared" si="552"/>
        <v>#N/A</v>
      </c>
      <c r="EK83" s="179" t="e">
        <f t="shared" si="553"/>
        <v>#N/A</v>
      </c>
      <c r="EL83" s="179" t="e">
        <f t="shared" si="554"/>
        <v>#N/A</v>
      </c>
      <c r="EM83" s="179" t="e">
        <f t="shared" si="555"/>
        <v>#N/A</v>
      </c>
      <c r="EN83" s="179" t="e">
        <f t="shared" si="556"/>
        <v>#N/A</v>
      </c>
      <c r="EO83" s="179" t="e">
        <f t="shared" si="557"/>
        <v>#N/A</v>
      </c>
      <c r="EP83" s="179" t="e">
        <f t="shared" si="558"/>
        <v>#N/A</v>
      </c>
      <c r="EQ83" s="179" t="e">
        <f t="shared" si="559"/>
        <v>#N/A</v>
      </c>
      <c r="ER83" s="179" t="e">
        <f t="shared" si="560"/>
        <v>#N/A</v>
      </c>
      <c r="ES83" s="179" t="e">
        <f t="shared" si="561"/>
        <v>#N/A</v>
      </c>
      <c r="ET83" s="179" t="e">
        <f t="shared" si="562"/>
        <v>#N/A</v>
      </c>
      <c r="EU83" s="179" t="e">
        <f t="shared" si="563"/>
        <v>#N/A</v>
      </c>
      <c r="EV83" s="179" t="e">
        <f t="shared" si="564"/>
        <v>#N/A</v>
      </c>
      <c r="EW83" s="179" t="e">
        <f t="shared" si="565"/>
        <v>#N/A</v>
      </c>
      <c r="EX83" s="179" t="e">
        <f t="shared" si="566"/>
        <v>#N/A</v>
      </c>
      <c r="EY83" s="179" t="e">
        <f t="shared" si="567"/>
        <v>#N/A</v>
      </c>
      <c r="EZ83" s="179" t="e">
        <f t="shared" si="568"/>
        <v>#N/A</v>
      </c>
      <c r="FA83" s="179" t="e">
        <f t="shared" si="569"/>
        <v>#N/A</v>
      </c>
      <c r="FB83" s="179" t="e">
        <f t="shared" si="570"/>
        <v>#N/A</v>
      </c>
      <c r="FC83" s="179" t="e">
        <f t="shared" si="571"/>
        <v>#N/A</v>
      </c>
      <c r="FD83" s="179" t="e">
        <f t="shared" si="572"/>
        <v>#N/A</v>
      </c>
      <c r="FE83" s="179" t="e">
        <f t="shared" si="573"/>
        <v>#N/A</v>
      </c>
      <c r="FF83" s="179" t="e">
        <f t="shared" si="574"/>
        <v>#N/A</v>
      </c>
      <c r="FG83" s="179" t="e">
        <f t="shared" si="575"/>
        <v>#N/A</v>
      </c>
      <c r="FH83" s="179" t="e">
        <f t="shared" si="576"/>
        <v>#N/A</v>
      </c>
      <c r="FI83" s="179" t="e">
        <f t="shared" si="577"/>
        <v>#N/A</v>
      </c>
      <c r="FJ83" s="179" t="e">
        <f t="shared" si="578"/>
        <v>#N/A</v>
      </c>
      <c r="FK83" s="179" t="e">
        <f t="shared" si="579"/>
        <v>#N/A</v>
      </c>
      <c r="FL83" s="179" t="e">
        <f t="shared" si="580"/>
        <v>#N/A</v>
      </c>
      <c r="FM83" s="179" t="e">
        <f t="shared" si="581"/>
        <v>#N/A</v>
      </c>
      <c r="FN83" s="179" t="e">
        <f t="shared" si="582"/>
        <v>#N/A</v>
      </c>
      <c r="FO83" s="179" t="e">
        <f t="shared" si="583"/>
        <v>#N/A</v>
      </c>
      <c r="FP83" s="179" t="e">
        <f t="shared" si="584"/>
        <v>#N/A</v>
      </c>
      <c r="FQ83" s="179" t="e">
        <f t="shared" si="585"/>
        <v>#N/A</v>
      </c>
      <c r="FR83" s="179" t="e">
        <f t="shared" si="586"/>
        <v>#N/A</v>
      </c>
      <c r="FS83" s="179" t="e">
        <f t="shared" si="587"/>
        <v>#N/A</v>
      </c>
      <c r="FT83" s="179" t="e">
        <f t="shared" si="588"/>
        <v>#N/A</v>
      </c>
      <c r="FU83" s="179" t="e">
        <f t="shared" si="589"/>
        <v>#N/A</v>
      </c>
      <c r="FV83" s="179" t="e">
        <f t="shared" si="590"/>
        <v>#N/A</v>
      </c>
      <c r="FW83" s="179" t="e">
        <f t="shared" si="591"/>
        <v>#N/A</v>
      </c>
      <c r="FX83" s="179" t="e">
        <f t="shared" si="592"/>
        <v>#N/A</v>
      </c>
      <c r="FY83" s="179" t="e">
        <f t="shared" si="593"/>
        <v>#N/A</v>
      </c>
      <c r="FZ83" s="179" t="e">
        <f t="shared" si="594"/>
        <v>#N/A</v>
      </c>
      <c r="GA83" s="179" t="e">
        <f t="shared" si="595"/>
        <v>#N/A</v>
      </c>
      <c r="GB83" s="179" t="e">
        <f t="shared" si="596"/>
        <v>#N/A</v>
      </c>
      <c r="GC83" s="179" t="e">
        <f t="shared" si="597"/>
        <v>#N/A</v>
      </c>
      <c r="GD83" s="179" t="e">
        <f t="shared" si="598"/>
        <v>#N/A</v>
      </c>
      <c r="GE83" s="179" t="e">
        <f t="shared" si="599"/>
        <v>#N/A</v>
      </c>
      <c r="GF83" s="179" t="e">
        <f t="shared" si="600"/>
        <v>#N/A</v>
      </c>
      <c r="GG83" s="179" t="e">
        <f t="shared" si="601"/>
        <v>#N/A</v>
      </c>
      <c r="GH83" s="179" t="e">
        <f t="shared" si="602"/>
        <v>#N/A</v>
      </c>
      <c r="GI83" s="179" t="e">
        <f t="shared" si="603"/>
        <v>#N/A</v>
      </c>
      <c r="GJ83" s="179" t="e">
        <f t="shared" si="604"/>
        <v>#N/A</v>
      </c>
      <c r="GK83" s="179" t="e">
        <f t="shared" si="605"/>
        <v>#N/A</v>
      </c>
      <c r="GL83" s="179" t="e">
        <f t="shared" si="606"/>
        <v>#N/A</v>
      </c>
      <c r="GM83" s="179" t="e">
        <f t="shared" si="607"/>
        <v>#N/A</v>
      </c>
      <c r="GN83" s="179" t="e">
        <f t="shared" si="608"/>
        <v>#N/A</v>
      </c>
      <c r="GO83" s="179" t="e">
        <f t="shared" si="609"/>
        <v>#N/A</v>
      </c>
      <c r="GP83" s="179" t="e">
        <f t="shared" si="610"/>
        <v>#N/A</v>
      </c>
      <c r="GQ83" s="179" t="e">
        <f t="shared" si="611"/>
        <v>#N/A</v>
      </c>
      <c r="GR83" s="179" t="e">
        <f t="shared" si="612"/>
        <v>#N/A</v>
      </c>
      <c r="GS83" s="179" t="e">
        <f t="shared" si="613"/>
        <v>#N/A</v>
      </c>
      <c r="GT83" s="179" t="e">
        <f t="shared" si="614"/>
        <v>#N/A</v>
      </c>
      <c r="GU83" s="179" t="e">
        <f t="shared" si="615"/>
        <v>#N/A</v>
      </c>
      <c r="GV83" s="179" t="e">
        <f t="shared" si="616"/>
        <v>#N/A</v>
      </c>
      <c r="GW83" s="179" t="e">
        <f t="shared" si="617"/>
        <v>#N/A</v>
      </c>
      <c r="GX83" s="179" t="e">
        <f t="shared" si="618"/>
        <v>#N/A</v>
      </c>
      <c r="GY83" s="179" t="e">
        <f t="shared" si="619"/>
        <v>#N/A</v>
      </c>
      <c r="GZ83" s="179" t="e">
        <f t="shared" si="620"/>
        <v>#N/A</v>
      </c>
      <c r="HA83" s="179" t="e">
        <f t="shared" si="621"/>
        <v>#N/A</v>
      </c>
      <c r="HB83" s="179" t="e">
        <f t="shared" si="622"/>
        <v>#N/A</v>
      </c>
      <c r="HC83" s="179" t="e">
        <f t="shared" si="623"/>
        <v>#N/A</v>
      </c>
      <c r="HD83" s="179" t="e">
        <f t="shared" si="624"/>
        <v>#N/A</v>
      </c>
      <c r="HE83" s="179" t="e">
        <f t="shared" si="625"/>
        <v>#N/A</v>
      </c>
      <c r="HF83" s="179" t="e">
        <f t="shared" si="626"/>
        <v>#N/A</v>
      </c>
      <c r="HG83" s="179" t="e">
        <f t="shared" si="627"/>
        <v>#N/A</v>
      </c>
      <c r="HH83" s="179" t="e">
        <f t="shared" si="628"/>
        <v>#N/A</v>
      </c>
      <c r="HI83" s="179" t="e">
        <f t="shared" si="629"/>
        <v>#N/A</v>
      </c>
      <c r="HJ83" s="179" t="e">
        <f t="shared" si="630"/>
        <v>#N/A</v>
      </c>
      <c r="HK83" s="179" t="e">
        <f t="shared" si="631"/>
        <v>#N/A</v>
      </c>
      <c r="HL83" s="179" t="e">
        <f t="shared" si="632"/>
        <v>#N/A</v>
      </c>
      <c r="HM83" s="179" t="e">
        <f t="shared" si="633"/>
        <v>#N/A</v>
      </c>
      <c r="HN83" s="179" t="e">
        <f t="shared" si="634"/>
        <v>#N/A</v>
      </c>
      <c r="HO83" s="179" t="e">
        <f t="shared" si="635"/>
        <v>#N/A</v>
      </c>
      <c r="HP83" s="179" t="e">
        <f t="shared" si="636"/>
        <v>#N/A</v>
      </c>
      <c r="HQ83" s="179" t="e">
        <f t="shared" si="637"/>
        <v>#N/A</v>
      </c>
      <c r="HR83" s="179" t="e">
        <f t="shared" si="638"/>
        <v>#N/A</v>
      </c>
      <c r="HS83" s="179" t="e">
        <f t="shared" si="639"/>
        <v>#N/A</v>
      </c>
    </row>
    <row r="84" spans="1:227" hidden="1" x14ac:dyDescent="0.25">
      <c r="A84" s="4">
        <v>81</v>
      </c>
      <c r="B84" s="118"/>
      <c r="C84" s="126"/>
      <c r="D84" s="131" t="str">
        <f t="shared" si="507"/>
        <v/>
      </c>
      <c r="E84" s="103"/>
      <c r="F84" s="131" t="str">
        <f t="shared" si="508"/>
        <v/>
      </c>
      <c r="G84" s="126"/>
      <c r="H84" s="119"/>
      <c r="I84" s="38" t="str">
        <f t="shared" si="509"/>
        <v/>
      </c>
      <c r="J84" s="38" t="str">
        <f t="shared" si="510"/>
        <v/>
      </c>
      <c r="K84" s="81" t="str">
        <f t="shared" si="515"/>
        <v/>
      </c>
      <c r="L84" s="24"/>
      <c r="M84" s="61"/>
      <c r="N84" s="82" t="str">
        <f>IF(AND(D84&gt;0,E84&gt;0,F84&gt;0,NOT(ISBLANK(L84))),(F84-D84)*VLOOKUP(L84,VLookups!$A$2:$B$8,2,FALSE),"")</f>
        <v/>
      </c>
      <c r="O84" s="83" t="str">
        <f t="shared" si="511"/>
        <v/>
      </c>
      <c r="P84" s="103"/>
      <c r="Q84" s="34" t="str">
        <f>IF(AND(P84&gt;0,E84&gt;0,N84&gt;0,NOT(ISBLANK(L84))),ABS(VLOOKUP($P$1,VLookups!$A$38:$B$39,2,FALSE)-_xlfn.NORM.DIST(P84,K84,N84,TRUE)),"")</f>
        <v/>
      </c>
      <c r="R84" s="102" t="str">
        <f>IF(AND($D84&gt;0,$E84&gt;0,$F84&gt;0,NOT(ISBLANK($L84))),_xlfn.NORM.INV(ABS(VLOOKUP($P$1,VLookups!$A$38:$B$39,2,FALSE)-R$3),$K84,$N84),"")</f>
        <v/>
      </c>
      <c r="S84" s="101" t="str">
        <f>IF(AND($D84&gt;0,$E84&gt;0,$F84&gt;0,NOT(ISBLANK($L84))),_xlfn.NORM.INV(ABS(VLOOKUP($P$1,VLookups!$A$38:$B$39,2,FALSE)-S$3),$K84,$N84),"")</f>
        <v/>
      </c>
      <c r="T84" s="102" t="str">
        <f>IF(AND($D84&gt;0,$E84&gt;0,$F84&gt;0,NOT(ISBLANK($L84))),_xlfn.NORM.INV(ABS(VLOOKUP($P$1,VLookups!$A$38:$B$39,2,FALSE)-T$3),$K84,$N84),"")</f>
        <v/>
      </c>
      <c r="U84" s="101" t="str">
        <f>IF(AND($D84&gt;0,$E84&gt;0,$F84&gt;0,NOT(ISBLANK($L84))),_xlfn.NORM.INV(ABS(VLOOKUP($P$1,VLookups!$A$38:$B$39,2,FALSE)-U$3),$K84,$N84),"")</f>
        <v/>
      </c>
      <c r="V84" s="102" t="str">
        <f>IF(AND($D84&gt;0,$E84&gt;0,$F84&gt;0,NOT(ISBLANK($L84))),_xlfn.NORM.INV(ABS(VLOOKUP($P$1,VLookups!$A$38:$B$39,2,FALSE)-V$3),$K84,$N84),"")</f>
        <v/>
      </c>
      <c r="W84" s="101" t="str">
        <f>IF(AND($D84&gt;0,$E84&gt;0,$F84&gt;0,NOT(ISBLANK($L84))),_xlfn.NORM.INV(ABS(VLOOKUP($P$1,VLookups!$A$38:$B$39,2,FALSE)-W$3),$K84,$N84),"")</f>
        <v/>
      </c>
      <c r="X84" s="5"/>
      <c r="Y84" s="178" t="str">
        <f t="shared" si="516"/>
        <v/>
      </c>
      <c r="Z84" s="52" t="str">
        <f t="shared" ref="Z84:AS84" si="664">IF(ISNONTEXT($Y84),AA84-$Y84,"")</f>
        <v/>
      </c>
      <c r="AA84" s="52" t="str">
        <f t="shared" si="664"/>
        <v/>
      </c>
      <c r="AB84" s="52" t="str">
        <f t="shared" si="664"/>
        <v/>
      </c>
      <c r="AC84" s="52" t="str">
        <f t="shared" si="664"/>
        <v/>
      </c>
      <c r="AD84" s="52" t="str">
        <f t="shared" si="664"/>
        <v/>
      </c>
      <c r="AE84" s="52" t="str">
        <f t="shared" si="664"/>
        <v/>
      </c>
      <c r="AF84" s="52" t="str">
        <f t="shared" si="664"/>
        <v/>
      </c>
      <c r="AG84" s="52" t="str">
        <f t="shared" si="664"/>
        <v/>
      </c>
      <c r="AH84" s="52" t="str">
        <f t="shared" si="664"/>
        <v/>
      </c>
      <c r="AI84" s="52" t="str">
        <f t="shared" si="664"/>
        <v/>
      </c>
      <c r="AJ84" s="52" t="str">
        <f t="shared" si="664"/>
        <v/>
      </c>
      <c r="AK84" s="52" t="str">
        <f t="shared" si="664"/>
        <v/>
      </c>
      <c r="AL84" s="52" t="str">
        <f t="shared" si="664"/>
        <v/>
      </c>
      <c r="AM84" s="52" t="str">
        <f t="shared" si="664"/>
        <v/>
      </c>
      <c r="AN84" s="52" t="str">
        <f t="shared" si="664"/>
        <v/>
      </c>
      <c r="AO84" s="52" t="str">
        <f t="shared" si="664"/>
        <v/>
      </c>
      <c r="AP84" s="52" t="str">
        <f t="shared" si="664"/>
        <v/>
      </c>
      <c r="AQ84" s="52" t="str">
        <f t="shared" si="664"/>
        <v/>
      </c>
      <c r="AR84" s="52" t="str">
        <f t="shared" si="664"/>
        <v/>
      </c>
      <c r="AS84" s="52" t="str">
        <f t="shared" si="664"/>
        <v/>
      </c>
      <c r="AT84" s="52" t="str">
        <f t="shared" si="518"/>
        <v/>
      </c>
      <c r="AU84" s="52" t="str">
        <f t="shared" ref="AU84:DF84" si="665">IF(ISNONTEXT($Y84),AT84+$Y84,"")</f>
        <v/>
      </c>
      <c r="AV84" s="52" t="str">
        <f t="shared" si="665"/>
        <v/>
      </c>
      <c r="AW84" s="52" t="str">
        <f t="shared" si="665"/>
        <v/>
      </c>
      <c r="AX84" s="52" t="str">
        <f t="shared" si="665"/>
        <v/>
      </c>
      <c r="AY84" s="52" t="str">
        <f t="shared" si="665"/>
        <v/>
      </c>
      <c r="AZ84" s="52" t="str">
        <f t="shared" si="665"/>
        <v/>
      </c>
      <c r="BA84" s="52" t="str">
        <f t="shared" si="665"/>
        <v/>
      </c>
      <c r="BB84" s="52" t="str">
        <f t="shared" si="665"/>
        <v/>
      </c>
      <c r="BC84" s="52" t="str">
        <f t="shared" si="665"/>
        <v/>
      </c>
      <c r="BD84" s="52" t="str">
        <f t="shared" si="665"/>
        <v/>
      </c>
      <c r="BE84" s="52" t="str">
        <f t="shared" si="665"/>
        <v/>
      </c>
      <c r="BF84" s="52" t="str">
        <f t="shared" si="665"/>
        <v/>
      </c>
      <c r="BG84" s="52" t="str">
        <f t="shared" si="665"/>
        <v/>
      </c>
      <c r="BH84" s="52" t="str">
        <f t="shared" si="665"/>
        <v/>
      </c>
      <c r="BI84" s="52" t="str">
        <f t="shared" si="665"/>
        <v/>
      </c>
      <c r="BJ84" s="52" t="str">
        <f t="shared" si="665"/>
        <v/>
      </c>
      <c r="BK84" s="52" t="str">
        <f t="shared" si="665"/>
        <v/>
      </c>
      <c r="BL84" s="52" t="str">
        <f t="shared" si="665"/>
        <v/>
      </c>
      <c r="BM84" s="52" t="str">
        <f t="shared" si="665"/>
        <v/>
      </c>
      <c r="BN84" s="52" t="str">
        <f t="shared" si="665"/>
        <v/>
      </c>
      <c r="BO84" s="52" t="str">
        <f t="shared" si="665"/>
        <v/>
      </c>
      <c r="BP84" s="52" t="str">
        <f t="shared" si="665"/>
        <v/>
      </c>
      <c r="BQ84" s="52" t="str">
        <f t="shared" si="665"/>
        <v/>
      </c>
      <c r="BR84" s="52" t="str">
        <f t="shared" si="665"/>
        <v/>
      </c>
      <c r="BS84" s="52" t="str">
        <f t="shared" si="665"/>
        <v/>
      </c>
      <c r="BT84" s="52" t="str">
        <f t="shared" si="665"/>
        <v/>
      </c>
      <c r="BU84" s="52" t="str">
        <f t="shared" si="665"/>
        <v/>
      </c>
      <c r="BV84" s="52" t="str">
        <f t="shared" si="665"/>
        <v/>
      </c>
      <c r="BW84" s="52" t="str">
        <f t="shared" si="665"/>
        <v/>
      </c>
      <c r="BX84" s="52" t="str">
        <f t="shared" si="665"/>
        <v/>
      </c>
      <c r="BY84" s="52" t="str">
        <f t="shared" si="665"/>
        <v/>
      </c>
      <c r="BZ84" s="52" t="str">
        <f t="shared" si="665"/>
        <v/>
      </c>
      <c r="CA84" s="52" t="str">
        <f t="shared" si="665"/>
        <v/>
      </c>
      <c r="CB84" s="52" t="str">
        <f t="shared" si="665"/>
        <v/>
      </c>
      <c r="CC84" s="52" t="str">
        <f t="shared" si="665"/>
        <v/>
      </c>
      <c r="CD84" s="52" t="str">
        <f t="shared" si="665"/>
        <v/>
      </c>
      <c r="CE84" s="52" t="str">
        <f t="shared" si="665"/>
        <v/>
      </c>
      <c r="CF84" s="52" t="str">
        <f t="shared" si="665"/>
        <v/>
      </c>
      <c r="CG84" s="52" t="str">
        <f t="shared" si="665"/>
        <v/>
      </c>
      <c r="CH84" s="52" t="str">
        <f t="shared" si="665"/>
        <v/>
      </c>
      <c r="CI84" s="52" t="str">
        <f t="shared" si="665"/>
        <v/>
      </c>
      <c r="CJ84" s="52" t="str">
        <f t="shared" si="665"/>
        <v/>
      </c>
      <c r="CK84" s="52" t="str">
        <f t="shared" si="665"/>
        <v/>
      </c>
      <c r="CL84" s="52" t="str">
        <f t="shared" si="665"/>
        <v/>
      </c>
      <c r="CM84" s="52" t="str">
        <f t="shared" si="665"/>
        <v/>
      </c>
      <c r="CN84" s="52" t="str">
        <f t="shared" si="665"/>
        <v/>
      </c>
      <c r="CO84" s="52" t="str">
        <f t="shared" si="665"/>
        <v/>
      </c>
      <c r="CP84" s="52" t="str">
        <f t="shared" si="665"/>
        <v/>
      </c>
      <c r="CQ84" s="52" t="str">
        <f t="shared" si="665"/>
        <v/>
      </c>
      <c r="CR84" s="52" t="str">
        <f t="shared" si="665"/>
        <v/>
      </c>
      <c r="CS84" s="52" t="str">
        <f t="shared" si="665"/>
        <v/>
      </c>
      <c r="CT84" s="52" t="str">
        <f t="shared" si="665"/>
        <v/>
      </c>
      <c r="CU84" s="52" t="str">
        <f t="shared" si="665"/>
        <v/>
      </c>
      <c r="CV84" s="52" t="str">
        <f t="shared" si="665"/>
        <v/>
      </c>
      <c r="CW84" s="52" t="str">
        <f t="shared" si="665"/>
        <v/>
      </c>
      <c r="CX84" s="52" t="str">
        <f t="shared" si="665"/>
        <v/>
      </c>
      <c r="CY84" s="52" t="str">
        <f t="shared" si="665"/>
        <v/>
      </c>
      <c r="CZ84" s="52" t="str">
        <f t="shared" si="665"/>
        <v/>
      </c>
      <c r="DA84" s="52" t="str">
        <f t="shared" si="665"/>
        <v/>
      </c>
      <c r="DB84" s="52" t="str">
        <f t="shared" si="665"/>
        <v/>
      </c>
      <c r="DC84" s="52" t="str">
        <f t="shared" si="665"/>
        <v/>
      </c>
      <c r="DD84" s="52" t="str">
        <f t="shared" si="665"/>
        <v/>
      </c>
      <c r="DE84" s="52" t="str">
        <f t="shared" si="665"/>
        <v/>
      </c>
      <c r="DF84" s="52" t="str">
        <f t="shared" si="665"/>
        <v/>
      </c>
      <c r="DG84" s="52" t="str">
        <f t="shared" ref="DG84:DV84" si="666">IF(ISNONTEXT($Y84),DF84+$Y84,"")</f>
        <v/>
      </c>
      <c r="DH84" s="52" t="str">
        <f t="shared" si="666"/>
        <v/>
      </c>
      <c r="DI84" s="52" t="str">
        <f t="shared" si="666"/>
        <v/>
      </c>
      <c r="DJ84" s="52" t="str">
        <f t="shared" si="666"/>
        <v/>
      </c>
      <c r="DK84" s="52" t="str">
        <f t="shared" si="666"/>
        <v/>
      </c>
      <c r="DL84" s="52" t="str">
        <f t="shared" si="666"/>
        <v/>
      </c>
      <c r="DM84" s="52" t="str">
        <f t="shared" si="666"/>
        <v/>
      </c>
      <c r="DN84" s="52" t="str">
        <f t="shared" si="666"/>
        <v/>
      </c>
      <c r="DO84" s="52" t="str">
        <f t="shared" si="666"/>
        <v/>
      </c>
      <c r="DP84" s="52" t="str">
        <f t="shared" si="666"/>
        <v/>
      </c>
      <c r="DQ84" s="52" t="str">
        <f t="shared" si="666"/>
        <v/>
      </c>
      <c r="DR84" s="52" t="str">
        <f t="shared" si="666"/>
        <v/>
      </c>
      <c r="DS84" s="52" t="str">
        <f t="shared" si="666"/>
        <v/>
      </c>
      <c r="DT84" s="52" t="str">
        <f t="shared" si="666"/>
        <v/>
      </c>
      <c r="DU84" s="52" t="str">
        <f t="shared" si="666"/>
        <v/>
      </c>
      <c r="DV84" s="52" t="str">
        <f t="shared" si="666"/>
        <v/>
      </c>
      <c r="DW84" s="179" t="e">
        <f t="shared" si="539"/>
        <v>#N/A</v>
      </c>
      <c r="DX84" s="179" t="e">
        <f t="shared" si="540"/>
        <v>#N/A</v>
      </c>
      <c r="DY84" s="179" t="e">
        <f t="shared" si="541"/>
        <v>#N/A</v>
      </c>
      <c r="DZ84" s="179" t="e">
        <f t="shared" si="542"/>
        <v>#N/A</v>
      </c>
      <c r="EA84" s="179" t="e">
        <f t="shared" si="543"/>
        <v>#N/A</v>
      </c>
      <c r="EB84" s="179" t="e">
        <f t="shared" si="544"/>
        <v>#N/A</v>
      </c>
      <c r="EC84" s="179" t="e">
        <f t="shared" si="545"/>
        <v>#N/A</v>
      </c>
      <c r="ED84" s="179" t="e">
        <f t="shared" si="546"/>
        <v>#N/A</v>
      </c>
      <c r="EE84" s="179" t="e">
        <f t="shared" si="547"/>
        <v>#N/A</v>
      </c>
      <c r="EF84" s="179" t="e">
        <f t="shared" si="548"/>
        <v>#N/A</v>
      </c>
      <c r="EG84" s="179" t="e">
        <f t="shared" si="549"/>
        <v>#N/A</v>
      </c>
      <c r="EH84" s="179" t="e">
        <f t="shared" si="550"/>
        <v>#N/A</v>
      </c>
      <c r="EI84" s="179" t="e">
        <f t="shared" si="551"/>
        <v>#N/A</v>
      </c>
      <c r="EJ84" s="179" t="e">
        <f t="shared" si="552"/>
        <v>#N/A</v>
      </c>
      <c r="EK84" s="179" t="e">
        <f t="shared" si="553"/>
        <v>#N/A</v>
      </c>
      <c r="EL84" s="179" t="e">
        <f t="shared" si="554"/>
        <v>#N/A</v>
      </c>
      <c r="EM84" s="179" t="e">
        <f t="shared" si="555"/>
        <v>#N/A</v>
      </c>
      <c r="EN84" s="179" t="e">
        <f t="shared" si="556"/>
        <v>#N/A</v>
      </c>
      <c r="EO84" s="179" t="e">
        <f t="shared" si="557"/>
        <v>#N/A</v>
      </c>
      <c r="EP84" s="179" t="e">
        <f t="shared" si="558"/>
        <v>#N/A</v>
      </c>
      <c r="EQ84" s="179" t="e">
        <f t="shared" si="559"/>
        <v>#N/A</v>
      </c>
      <c r="ER84" s="179" t="e">
        <f t="shared" si="560"/>
        <v>#N/A</v>
      </c>
      <c r="ES84" s="179" t="e">
        <f t="shared" si="561"/>
        <v>#N/A</v>
      </c>
      <c r="ET84" s="179" t="e">
        <f t="shared" si="562"/>
        <v>#N/A</v>
      </c>
      <c r="EU84" s="179" t="e">
        <f t="shared" si="563"/>
        <v>#N/A</v>
      </c>
      <c r="EV84" s="179" t="e">
        <f t="shared" si="564"/>
        <v>#N/A</v>
      </c>
      <c r="EW84" s="179" t="e">
        <f t="shared" si="565"/>
        <v>#N/A</v>
      </c>
      <c r="EX84" s="179" t="e">
        <f t="shared" si="566"/>
        <v>#N/A</v>
      </c>
      <c r="EY84" s="179" t="e">
        <f t="shared" si="567"/>
        <v>#N/A</v>
      </c>
      <c r="EZ84" s="179" t="e">
        <f t="shared" si="568"/>
        <v>#N/A</v>
      </c>
      <c r="FA84" s="179" t="e">
        <f t="shared" si="569"/>
        <v>#N/A</v>
      </c>
      <c r="FB84" s="179" t="e">
        <f t="shared" si="570"/>
        <v>#N/A</v>
      </c>
      <c r="FC84" s="179" t="e">
        <f t="shared" si="571"/>
        <v>#N/A</v>
      </c>
      <c r="FD84" s="179" t="e">
        <f t="shared" si="572"/>
        <v>#N/A</v>
      </c>
      <c r="FE84" s="179" t="e">
        <f t="shared" si="573"/>
        <v>#N/A</v>
      </c>
      <c r="FF84" s="179" t="e">
        <f t="shared" si="574"/>
        <v>#N/A</v>
      </c>
      <c r="FG84" s="179" t="e">
        <f t="shared" si="575"/>
        <v>#N/A</v>
      </c>
      <c r="FH84" s="179" t="e">
        <f t="shared" si="576"/>
        <v>#N/A</v>
      </c>
      <c r="FI84" s="179" t="e">
        <f t="shared" si="577"/>
        <v>#N/A</v>
      </c>
      <c r="FJ84" s="179" t="e">
        <f t="shared" si="578"/>
        <v>#N/A</v>
      </c>
      <c r="FK84" s="179" t="e">
        <f t="shared" si="579"/>
        <v>#N/A</v>
      </c>
      <c r="FL84" s="179" t="e">
        <f t="shared" si="580"/>
        <v>#N/A</v>
      </c>
      <c r="FM84" s="179" t="e">
        <f t="shared" si="581"/>
        <v>#N/A</v>
      </c>
      <c r="FN84" s="179" t="e">
        <f t="shared" si="582"/>
        <v>#N/A</v>
      </c>
      <c r="FO84" s="179" t="e">
        <f t="shared" si="583"/>
        <v>#N/A</v>
      </c>
      <c r="FP84" s="179" t="e">
        <f t="shared" si="584"/>
        <v>#N/A</v>
      </c>
      <c r="FQ84" s="179" t="e">
        <f t="shared" si="585"/>
        <v>#N/A</v>
      </c>
      <c r="FR84" s="179" t="e">
        <f t="shared" si="586"/>
        <v>#N/A</v>
      </c>
      <c r="FS84" s="179" t="e">
        <f t="shared" si="587"/>
        <v>#N/A</v>
      </c>
      <c r="FT84" s="179" t="e">
        <f t="shared" si="588"/>
        <v>#N/A</v>
      </c>
      <c r="FU84" s="179" t="e">
        <f t="shared" si="589"/>
        <v>#N/A</v>
      </c>
      <c r="FV84" s="179" t="e">
        <f t="shared" si="590"/>
        <v>#N/A</v>
      </c>
      <c r="FW84" s="179" t="e">
        <f t="shared" si="591"/>
        <v>#N/A</v>
      </c>
      <c r="FX84" s="179" t="e">
        <f t="shared" si="592"/>
        <v>#N/A</v>
      </c>
      <c r="FY84" s="179" t="e">
        <f t="shared" si="593"/>
        <v>#N/A</v>
      </c>
      <c r="FZ84" s="179" t="e">
        <f t="shared" si="594"/>
        <v>#N/A</v>
      </c>
      <c r="GA84" s="179" t="e">
        <f t="shared" si="595"/>
        <v>#N/A</v>
      </c>
      <c r="GB84" s="179" t="e">
        <f t="shared" si="596"/>
        <v>#N/A</v>
      </c>
      <c r="GC84" s="179" t="e">
        <f t="shared" si="597"/>
        <v>#N/A</v>
      </c>
      <c r="GD84" s="179" t="e">
        <f t="shared" si="598"/>
        <v>#N/A</v>
      </c>
      <c r="GE84" s="179" t="e">
        <f t="shared" si="599"/>
        <v>#N/A</v>
      </c>
      <c r="GF84" s="179" t="e">
        <f t="shared" si="600"/>
        <v>#N/A</v>
      </c>
      <c r="GG84" s="179" t="e">
        <f t="shared" si="601"/>
        <v>#N/A</v>
      </c>
      <c r="GH84" s="179" t="e">
        <f t="shared" si="602"/>
        <v>#N/A</v>
      </c>
      <c r="GI84" s="179" t="e">
        <f t="shared" si="603"/>
        <v>#N/A</v>
      </c>
      <c r="GJ84" s="179" t="e">
        <f t="shared" si="604"/>
        <v>#N/A</v>
      </c>
      <c r="GK84" s="179" t="e">
        <f t="shared" si="605"/>
        <v>#N/A</v>
      </c>
      <c r="GL84" s="179" t="e">
        <f t="shared" si="606"/>
        <v>#N/A</v>
      </c>
      <c r="GM84" s="179" t="e">
        <f t="shared" si="607"/>
        <v>#N/A</v>
      </c>
      <c r="GN84" s="179" t="e">
        <f t="shared" si="608"/>
        <v>#N/A</v>
      </c>
      <c r="GO84" s="179" t="e">
        <f t="shared" si="609"/>
        <v>#N/A</v>
      </c>
      <c r="GP84" s="179" t="e">
        <f t="shared" si="610"/>
        <v>#N/A</v>
      </c>
      <c r="GQ84" s="179" t="e">
        <f t="shared" si="611"/>
        <v>#N/A</v>
      </c>
      <c r="GR84" s="179" t="e">
        <f t="shared" si="612"/>
        <v>#N/A</v>
      </c>
      <c r="GS84" s="179" t="e">
        <f t="shared" si="613"/>
        <v>#N/A</v>
      </c>
      <c r="GT84" s="179" t="e">
        <f t="shared" si="614"/>
        <v>#N/A</v>
      </c>
      <c r="GU84" s="179" t="e">
        <f t="shared" si="615"/>
        <v>#N/A</v>
      </c>
      <c r="GV84" s="179" t="e">
        <f t="shared" si="616"/>
        <v>#N/A</v>
      </c>
      <c r="GW84" s="179" t="e">
        <f t="shared" si="617"/>
        <v>#N/A</v>
      </c>
      <c r="GX84" s="179" t="e">
        <f t="shared" si="618"/>
        <v>#N/A</v>
      </c>
      <c r="GY84" s="179" t="e">
        <f t="shared" si="619"/>
        <v>#N/A</v>
      </c>
      <c r="GZ84" s="179" t="e">
        <f t="shared" si="620"/>
        <v>#N/A</v>
      </c>
      <c r="HA84" s="179" t="e">
        <f t="shared" si="621"/>
        <v>#N/A</v>
      </c>
      <c r="HB84" s="179" t="e">
        <f t="shared" si="622"/>
        <v>#N/A</v>
      </c>
      <c r="HC84" s="179" t="e">
        <f t="shared" si="623"/>
        <v>#N/A</v>
      </c>
      <c r="HD84" s="179" t="e">
        <f t="shared" si="624"/>
        <v>#N/A</v>
      </c>
      <c r="HE84" s="179" t="e">
        <f t="shared" si="625"/>
        <v>#N/A</v>
      </c>
      <c r="HF84" s="179" t="e">
        <f t="shared" si="626"/>
        <v>#N/A</v>
      </c>
      <c r="HG84" s="179" t="e">
        <f t="shared" si="627"/>
        <v>#N/A</v>
      </c>
      <c r="HH84" s="179" t="e">
        <f t="shared" si="628"/>
        <v>#N/A</v>
      </c>
      <c r="HI84" s="179" t="e">
        <f t="shared" si="629"/>
        <v>#N/A</v>
      </c>
      <c r="HJ84" s="179" t="e">
        <f t="shared" si="630"/>
        <v>#N/A</v>
      </c>
      <c r="HK84" s="179" t="e">
        <f t="shared" si="631"/>
        <v>#N/A</v>
      </c>
      <c r="HL84" s="179" t="e">
        <f t="shared" si="632"/>
        <v>#N/A</v>
      </c>
      <c r="HM84" s="179" t="e">
        <f t="shared" si="633"/>
        <v>#N/A</v>
      </c>
      <c r="HN84" s="179" t="e">
        <f t="shared" si="634"/>
        <v>#N/A</v>
      </c>
      <c r="HO84" s="179" t="e">
        <f t="shared" si="635"/>
        <v>#N/A</v>
      </c>
      <c r="HP84" s="179" t="e">
        <f t="shared" si="636"/>
        <v>#N/A</v>
      </c>
      <c r="HQ84" s="179" t="e">
        <f t="shared" si="637"/>
        <v>#N/A</v>
      </c>
      <c r="HR84" s="179" t="e">
        <f t="shared" si="638"/>
        <v>#N/A</v>
      </c>
      <c r="HS84" s="179" t="e">
        <f t="shared" si="639"/>
        <v>#N/A</v>
      </c>
    </row>
    <row r="85" spans="1:227" hidden="1" x14ac:dyDescent="0.25">
      <c r="A85" s="4">
        <v>82</v>
      </c>
      <c r="B85" s="118"/>
      <c r="C85" s="126"/>
      <c r="D85" s="131" t="str">
        <f t="shared" si="507"/>
        <v/>
      </c>
      <c r="E85" s="103"/>
      <c r="F85" s="131" t="str">
        <f t="shared" si="508"/>
        <v/>
      </c>
      <c r="G85" s="126"/>
      <c r="H85" s="119"/>
      <c r="I85" s="38" t="str">
        <f t="shared" si="509"/>
        <v/>
      </c>
      <c r="J85" s="38" t="str">
        <f t="shared" si="510"/>
        <v/>
      </c>
      <c r="K85" s="81" t="str">
        <f t="shared" si="515"/>
        <v/>
      </c>
      <c r="L85" s="24"/>
      <c r="M85" s="61"/>
      <c r="N85" s="82" t="str">
        <f>IF(AND(D85&gt;0,E85&gt;0,F85&gt;0,NOT(ISBLANK(L85))),(F85-D85)*VLOOKUP(L85,VLookups!$A$2:$B$8,2,FALSE),"")</f>
        <v/>
      </c>
      <c r="O85" s="83" t="str">
        <f t="shared" si="511"/>
        <v/>
      </c>
      <c r="P85" s="103"/>
      <c r="Q85" s="34" t="str">
        <f>IF(AND(P85&gt;0,E85&gt;0,N85&gt;0,NOT(ISBLANK(L85))),ABS(VLOOKUP($P$1,VLookups!$A$38:$B$39,2,FALSE)-_xlfn.NORM.DIST(P85,K85,N85,TRUE)),"")</f>
        <v/>
      </c>
      <c r="R85" s="102" t="str">
        <f>IF(AND($D85&gt;0,$E85&gt;0,$F85&gt;0,NOT(ISBLANK($L85))),_xlfn.NORM.INV(ABS(VLOOKUP($P$1,VLookups!$A$38:$B$39,2,FALSE)-R$3),$K85,$N85),"")</f>
        <v/>
      </c>
      <c r="S85" s="101" t="str">
        <f>IF(AND($D85&gt;0,$E85&gt;0,$F85&gt;0,NOT(ISBLANK($L85))),_xlfn.NORM.INV(ABS(VLOOKUP($P$1,VLookups!$A$38:$B$39,2,FALSE)-S$3),$K85,$N85),"")</f>
        <v/>
      </c>
      <c r="T85" s="102" t="str">
        <f>IF(AND($D85&gt;0,$E85&gt;0,$F85&gt;0,NOT(ISBLANK($L85))),_xlfn.NORM.INV(ABS(VLOOKUP($P$1,VLookups!$A$38:$B$39,2,FALSE)-T$3),$K85,$N85),"")</f>
        <v/>
      </c>
      <c r="U85" s="101" t="str">
        <f>IF(AND($D85&gt;0,$E85&gt;0,$F85&gt;0,NOT(ISBLANK($L85))),_xlfn.NORM.INV(ABS(VLOOKUP($P$1,VLookups!$A$38:$B$39,2,FALSE)-U$3),$K85,$N85),"")</f>
        <v/>
      </c>
      <c r="V85" s="102" t="str">
        <f>IF(AND($D85&gt;0,$E85&gt;0,$F85&gt;0,NOT(ISBLANK($L85))),_xlfn.NORM.INV(ABS(VLOOKUP($P$1,VLookups!$A$38:$B$39,2,FALSE)-V$3),$K85,$N85),"")</f>
        <v/>
      </c>
      <c r="W85" s="101" t="str">
        <f>IF(AND($D85&gt;0,$E85&gt;0,$F85&gt;0,NOT(ISBLANK($L85))),_xlfn.NORM.INV(ABS(VLOOKUP($P$1,VLookups!$A$38:$B$39,2,FALSE)-W$3),$K85,$N85),"")</f>
        <v/>
      </c>
      <c r="X85" s="5"/>
      <c r="Y85" s="178" t="str">
        <f t="shared" si="516"/>
        <v/>
      </c>
      <c r="Z85" s="52" t="str">
        <f t="shared" ref="Z85:AS85" si="667">IF(ISNONTEXT($Y85),AA85-$Y85,"")</f>
        <v/>
      </c>
      <c r="AA85" s="52" t="str">
        <f t="shared" si="667"/>
        <v/>
      </c>
      <c r="AB85" s="52" t="str">
        <f t="shared" si="667"/>
        <v/>
      </c>
      <c r="AC85" s="52" t="str">
        <f t="shared" si="667"/>
        <v/>
      </c>
      <c r="AD85" s="52" t="str">
        <f t="shared" si="667"/>
        <v/>
      </c>
      <c r="AE85" s="52" t="str">
        <f t="shared" si="667"/>
        <v/>
      </c>
      <c r="AF85" s="52" t="str">
        <f t="shared" si="667"/>
        <v/>
      </c>
      <c r="AG85" s="52" t="str">
        <f t="shared" si="667"/>
        <v/>
      </c>
      <c r="AH85" s="52" t="str">
        <f t="shared" si="667"/>
        <v/>
      </c>
      <c r="AI85" s="52" t="str">
        <f t="shared" si="667"/>
        <v/>
      </c>
      <c r="AJ85" s="52" t="str">
        <f t="shared" si="667"/>
        <v/>
      </c>
      <c r="AK85" s="52" t="str">
        <f t="shared" si="667"/>
        <v/>
      </c>
      <c r="AL85" s="52" t="str">
        <f t="shared" si="667"/>
        <v/>
      </c>
      <c r="AM85" s="52" t="str">
        <f t="shared" si="667"/>
        <v/>
      </c>
      <c r="AN85" s="52" t="str">
        <f t="shared" si="667"/>
        <v/>
      </c>
      <c r="AO85" s="52" t="str">
        <f t="shared" si="667"/>
        <v/>
      </c>
      <c r="AP85" s="52" t="str">
        <f t="shared" si="667"/>
        <v/>
      </c>
      <c r="AQ85" s="52" t="str">
        <f t="shared" si="667"/>
        <v/>
      </c>
      <c r="AR85" s="52" t="str">
        <f t="shared" si="667"/>
        <v/>
      </c>
      <c r="AS85" s="52" t="str">
        <f t="shared" si="667"/>
        <v/>
      </c>
      <c r="AT85" s="52" t="str">
        <f t="shared" si="518"/>
        <v/>
      </c>
      <c r="AU85" s="52" t="str">
        <f t="shared" ref="AU85:DF85" si="668">IF(ISNONTEXT($Y85),AT85+$Y85,"")</f>
        <v/>
      </c>
      <c r="AV85" s="52" t="str">
        <f t="shared" si="668"/>
        <v/>
      </c>
      <c r="AW85" s="52" t="str">
        <f t="shared" si="668"/>
        <v/>
      </c>
      <c r="AX85" s="52" t="str">
        <f t="shared" si="668"/>
        <v/>
      </c>
      <c r="AY85" s="52" t="str">
        <f t="shared" si="668"/>
        <v/>
      </c>
      <c r="AZ85" s="52" t="str">
        <f t="shared" si="668"/>
        <v/>
      </c>
      <c r="BA85" s="52" t="str">
        <f t="shared" si="668"/>
        <v/>
      </c>
      <c r="BB85" s="52" t="str">
        <f t="shared" si="668"/>
        <v/>
      </c>
      <c r="BC85" s="52" t="str">
        <f t="shared" si="668"/>
        <v/>
      </c>
      <c r="BD85" s="52" t="str">
        <f t="shared" si="668"/>
        <v/>
      </c>
      <c r="BE85" s="52" t="str">
        <f t="shared" si="668"/>
        <v/>
      </c>
      <c r="BF85" s="52" t="str">
        <f t="shared" si="668"/>
        <v/>
      </c>
      <c r="BG85" s="52" t="str">
        <f t="shared" si="668"/>
        <v/>
      </c>
      <c r="BH85" s="52" t="str">
        <f t="shared" si="668"/>
        <v/>
      </c>
      <c r="BI85" s="52" t="str">
        <f t="shared" si="668"/>
        <v/>
      </c>
      <c r="BJ85" s="52" t="str">
        <f t="shared" si="668"/>
        <v/>
      </c>
      <c r="BK85" s="52" t="str">
        <f t="shared" si="668"/>
        <v/>
      </c>
      <c r="BL85" s="52" t="str">
        <f t="shared" si="668"/>
        <v/>
      </c>
      <c r="BM85" s="52" t="str">
        <f t="shared" si="668"/>
        <v/>
      </c>
      <c r="BN85" s="52" t="str">
        <f t="shared" si="668"/>
        <v/>
      </c>
      <c r="BO85" s="52" t="str">
        <f t="shared" si="668"/>
        <v/>
      </c>
      <c r="BP85" s="52" t="str">
        <f t="shared" si="668"/>
        <v/>
      </c>
      <c r="BQ85" s="52" t="str">
        <f t="shared" si="668"/>
        <v/>
      </c>
      <c r="BR85" s="52" t="str">
        <f t="shared" si="668"/>
        <v/>
      </c>
      <c r="BS85" s="52" t="str">
        <f t="shared" si="668"/>
        <v/>
      </c>
      <c r="BT85" s="52" t="str">
        <f t="shared" si="668"/>
        <v/>
      </c>
      <c r="BU85" s="52" t="str">
        <f t="shared" si="668"/>
        <v/>
      </c>
      <c r="BV85" s="52" t="str">
        <f t="shared" si="668"/>
        <v/>
      </c>
      <c r="BW85" s="52" t="str">
        <f t="shared" si="668"/>
        <v/>
      </c>
      <c r="BX85" s="52" t="str">
        <f t="shared" si="668"/>
        <v/>
      </c>
      <c r="BY85" s="52" t="str">
        <f t="shared" si="668"/>
        <v/>
      </c>
      <c r="BZ85" s="52" t="str">
        <f t="shared" si="668"/>
        <v/>
      </c>
      <c r="CA85" s="52" t="str">
        <f t="shared" si="668"/>
        <v/>
      </c>
      <c r="CB85" s="52" t="str">
        <f t="shared" si="668"/>
        <v/>
      </c>
      <c r="CC85" s="52" t="str">
        <f t="shared" si="668"/>
        <v/>
      </c>
      <c r="CD85" s="52" t="str">
        <f t="shared" si="668"/>
        <v/>
      </c>
      <c r="CE85" s="52" t="str">
        <f t="shared" si="668"/>
        <v/>
      </c>
      <c r="CF85" s="52" t="str">
        <f t="shared" si="668"/>
        <v/>
      </c>
      <c r="CG85" s="52" t="str">
        <f t="shared" si="668"/>
        <v/>
      </c>
      <c r="CH85" s="52" t="str">
        <f t="shared" si="668"/>
        <v/>
      </c>
      <c r="CI85" s="52" t="str">
        <f t="shared" si="668"/>
        <v/>
      </c>
      <c r="CJ85" s="52" t="str">
        <f t="shared" si="668"/>
        <v/>
      </c>
      <c r="CK85" s="52" t="str">
        <f t="shared" si="668"/>
        <v/>
      </c>
      <c r="CL85" s="52" t="str">
        <f t="shared" si="668"/>
        <v/>
      </c>
      <c r="CM85" s="52" t="str">
        <f t="shared" si="668"/>
        <v/>
      </c>
      <c r="CN85" s="52" t="str">
        <f t="shared" si="668"/>
        <v/>
      </c>
      <c r="CO85" s="52" t="str">
        <f t="shared" si="668"/>
        <v/>
      </c>
      <c r="CP85" s="52" t="str">
        <f t="shared" si="668"/>
        <v/>
      </c>
      <c r="CQ85" s="52" t="str">
        <f t="shared" si="668"/>
        <v/>
      </c>
      <c r="CR85" s="52" t="str">
        <f t="shared" si="668"/>
        <v/>
      </c>
      <c r="CS85" s="52" t="str">
        <f t="shared" si="668"/>
        <v/>
      </c>
      <c r="CT85" s="52" t="str">
        <f t="shared" si="668"/>
        <v/>
      </c>
      <c r="CU85" s="52" t="str">
        <f t="shared" si="668"/>
        <v/>
      </c>
      <c r="CV85" s="52" t="str">
        <f t="shared" si="668"/>
        <v/>
      </c>
      <c r="CW85" s="52" t="str">
        <f t="shared" si="668"/>
        <v/>
      </c>
      <c r="CX85" s="52" t="str">
        <f t="shared" si="668"/>
        <v/>
      </c>
      <c r="CY85" s="52" t="str">
        <f t="shared" si="668"/>
        <v/>
      </c>
      <c r="CZ85" s="52" t="str">
        <f t="shared" si="668"/>
        <v/>
      </c>
      <c r="DA85" s="52" t="str">
        <f t="shared" si="668"/>
        <v/>
      </c>
      <c r="DB85" s="52" t="str">
        <f t="shared" si="668"/>
        <v/>
      </c>
      <c r="DC85" s="52" t="str">
        <f t="shared" si="668"/>
        <v/>
      </c>
      <c r="DD85" s="52" t="str">
        <f t="shared" si="668"/>
        <v/>
      </c>
      <c r="DE85" s="52" t="str">
        <f t="shared" si="668"/>
        <v/>
      </c>
      <c r="DF85" s="52" t="str">
        <f t="shared" si="668"/>
        <v/>
      </c>
      <c r="DG85" s="52" t="str">
        <f t="shared" ref="DG85:DV85" si="669">IF(ISNONTEXT($Y85),DF85+$Y85,"")</f>
        <v/>
      </c>
      <c r="DH85" s="52" t="str">
        <f t="shared" si="669"/>
        <v/>
      </c>
      <c r="DI85" s="52" t="str">
        <f t="shared" si="669"/>
        <v/>
      </c>
      <c r="DJ85" s="52" t="str">
        <f t="shared" si="669"/>
        <v/>
      </c>
      <c r="DK85" s="52" t="str">
        <f t="shared" si="669"/>
        <v/>
      </c>
      <c r="DL85" s="52" t="str">
        <f t="shared" si="669"/>
        <v/>
      </c>
      <c r="DM85" s="52" t="str">
        <f t="shared" si="669"/>
        <v/>
      </c>
      <c r="DN85" s="52" t="str">
        <f t="shared" si="669"/>
        <v/>
      </c>
      <c r="DO85" s="52" t="str">
        <f t="shared" si="669"/>
        <v/>
      </c>
      <c r="DP85" s="52" t="str">
        <f t="shared" si="669"/>
        <v/>
      </c>
      <c r="DQ85" s="52" t="str">
        <f t="shared" si="669"/>
        <v/>
      </c>
      <c r="DR85" s="52" t="str">
        <f t="shared" si="669"/>
        <v/>
      </c>
      <c r="DS85" s="52" t="str">
        <f t="shared" si="669"/>
        <v/>
      </c>
      <c r="DT85" s="52" t="str">
        <f t="shared" si="669"/>
        <v/>
      </c>
      <c r="DU85" s="52" t="str">
        <f t="shared" si="669"/>
        <v/>
      </c>
      <c r="DV85" s="52" t="str">
        <f t="shared" si="669"/>
        <v/>
      </c>
      <c r="DW85" s="179" t="e">
        <f t="shared" si="539"/>
        <v>#N/A</v>
      </c>
      <c r="DX85" s="179" t="e">
        <f t="shared" si="540"/>
        <v>#N/A</v>
      </c>
      <c r="DY85" s="179" t="e">
        <f t="shared" si="541"/>
        <v>#N/A</v>
      </c>
      <c r="DZ85" s="179" t="e">
        <f t="shared" si="542"/>
        <v>#N/A</v>
      </c>
      <c r="EA85" s="179" t="e">
        <f t="shared" si="543"/>
        <v>#N/A</v>
      </c>
      <c r="EB85" s="179" t="e">
        <f t="shared" si="544"/>
        <v>#N/A</v>
      </c>
      <c r="EC85" s="179" t="e">
        <f t="shared" si="545"/>
        <v>#N/A</v>
      </c>
      <c r="ED85" s="179" t="e">
        <f t="shared" si="546"/>
        <v>#N/A</v>
      </c>
      <c r="EE85" s="179" t="e">
        <f t="shared" si="547"/>
        <v>#N/A</v>
      </c>
      <c r="EF85" s="179" t="e">
        <f t="shared" si="548"/>
        <v>#N/A</v>
      </c>
      <c r="EG85" s="179" t="e">
        <f t="shared" si="549"/>
        <v>#N/A</v>
      </c>
      <c r="EH85" s="179" t="e">
        <f t="shared" si="550"/>
        <v>#N/A</v>
      </c>
      <c r="EI85" s="179" t="e">
        <f t="shared" si="551"/>
        <v>#N/A</v>
      </c>
      <c r="EJ85" s="179" t="e">
        <f t="shared" si="552"/>
        <v>#N/A</v>
      </c>
      <c r="EK85" s="179" t="e">
        <f t="shared" si="553"/>
        <v>#N/A</v>
      </c>
      <c r="EL85" s="179" t="e">
        <f t="shared" si="554"/>
        <v>#N/A</v>
      </c>
      <c r="EM85" s="179" t="e">
        <f t="shared" si="555"/>
        <v>#N/A</v>
      </c>
      <c r="EN85" s="179" t="e">
        <f t="shared" si="556"/>
        <v>#N/A</v>
      </c>
      <c r="EO85" s="179" t="e">
        <f t="shared" si="557"/>
        <v>#N/A</v>
      </c>
      <c r="EP85" s="179" t="e">
        <f t="shared" si="558"/>
        <v>#N/A</v>
      </c>
      <c r="EQ85" s="179" t="e">
        <f t="shared" si="559"/>
        <v>#N/A</v>
      </c>
      <c r="ER85" s="179" t="e">
        <f t="shared" si="560"/>
        <v>#N/A</v>
      </c>
      <c r="ES85" s="179" t="e">
        <f t="shared" si="561"/>
        <v>#N/A</v>
      </c>
      <c r="ET85" s="179" t="e">
        <f t="shared" si="562"/>
        <v>#N/A</v>
      </c>
      <c r="EU85" s="179" t="e">
        <f t="shared" si="563"/>
        <v>#N/A</v>
      </c>
      <c r="EV85" s="179" t="e">
        <f t="shared" si="564"/>
        <v>#N/A</v>
      </c>
      <c r="EW85" s="179" t="e">
        <f t="shared" si="565"/>
        <v>#N/A</v>
      </c>
      <c r="EX85" s="179" t="e">
        <f t="shared" si="566"/>
        <v>#N/A</v>
      </c>
      <c r="EY85" s="179" t="e">
        <f t="shared" si="567"/>
        <v>#N/A</v>
      </c>
      <c r="EZ85" s="179" t="e">
        <f t="shared" si="568"/>
        <v>#N/A</v>
      </c>
      <c r="FA85" s="179" t="e">
        <f t="shared" si="569"/>
        <v>#N/A</v>
      </c>
      <c r="FB85" s="179" t="e">
        <f t="shared" si="570"/>
        <v>#N/A</v>
      </c>
      <c r="FC85" s="179" t="e">
        <f t="shared" si="571"/>
        <v>#N/A</v>
      </c>
      <c r="FD85" s="179" t="e">
        <f t="shared" si="572"/>
        <v>#N/A</v>
      </c>
      <c r="FE85" s="179" t="e">
        <f t="shared" si="573"/>
        <v>#N/A</v>
      </c>
      <c r="FF85" s="179" t="e">
        <f t="shared" si="574"/>
        <v>#N/A</v>
      </c>
      <c r="FG85" s="179" t="e">
        <f t="shared" si="575"/>
        <v>#N/A</v>
      </c>
      <c r="FH85" s="179" t="e">
        <f t="shared" si="576"/>
        <v>#N/A</v>
      </c>
      <c r="FI85" s="179" t="e">
        <f t="shared" si="577"/>
        <v>#N/A</v>
      </c>
      <c r="FJ85" s="179" t="e">
        <f t="shared" si="578"/>
        <v>#N/A</v>
      </c>
      <c r="FK85" s="179" t="e">
        <f t="shared" si="579"/>
        <v>#N/A</v>
      </c>
      <c r="FL85" s="179" t="e">
        <f t="shared" si="580"/>
        <v>#N/A</v>
      </c>
      <c r="FM85" s="179" t="e">
        <f t="shared" si="581"/>
        <v>#N/A</v>
      </c>
      <c r="FN85" s="179" t="e">
        <f t="shared" si="582"/>
        <v>#N/A</v>
      </c>
      <c r="FO85" s="179" t="e">
        <f t="shared" si="583"/>
        <v>#N/A</v>
      </c>
      <c r="FP85" s="179" t="e">
        <f t="shared" si="584"/>
        <v>#N/A</v>
      </c>
      <c r="FQ85" s="179" t="e">
        <f t="shared" si="585"/>
        <v>#N/A</v>
      </c>
      <c r="FR85" s="179" t="e">
        <f t="shared" si="586"/>
        <v>#N/A</v>
      </c>
      <c r="FS85" s="179" t="e">
        <f t="shared" si="587"/>
        <v>#N/A</v>
      </c>
      <c r="FT85" s="179" t="e">
        <f t="shared" si="588"/>
        <v>#N/A</v>
      </c>
      <c r="FU85" s="179" t="e">
        <f t="shared" si="589"/>
        <v>#N/A</v>
      </c>
      <c r="FV85" s="179" t="e">
        <f t="shared" si="590"/>
        <v>#N/A</v>
      </c>
      <c r="FW85" s="179" t="e">
        <f t="shared" si="591"/>
        <v>#N/A</v>
      </c>
      <c r="FX85" s="179" t="e">
        <f t="shared" si="592"/>
        <v>#N/A</v>
      </c>
      <c r="FY85" s="179" t="e">
        <f t="shared" si="593"/>
        <v>#N/A</v>
      </c>
      <c r="FZ85" s="179" t="e">
        <f t="shared" si="594"/>
        <v>#N/A</v>
      </c>
      <c r="GA85" s="179" t="e">
        <f t="shared" si="595"/>
        <v>#N/A</v>
      </c>
      <c r="GB85" s="179" t="e">
        <f t="shared" si="596"/>
        <v>#N/A</v>
      </c>
      <c r="GC85" s="179" t="e">
        <f t="shared" si="597"/>
        <v>#N/A</v>
      </c>
      <c r="GD85" s="179" t="e">
        <f t="shared" si="598"/>
        <v>#N/A</v>
      </c>
      <c r="GE85" s="179" t="e">
        <f t="shared" si="599"/>
        <v>#N/A</v>
      </c>
      <c r="GF85" s="179" t="e">
        <f t="shared" si="600"/>
        <v>#N/A</v>
      </c>
      <c r="GG85" s="179" t="e">
        <f t="shared" si="601"/>
        <v>#N/A</v>
      </c>
      <c r="GH85" s="179" t="e">
        <f t="shared" si="602"/>
        <v>#N/A</v>
      </c>
      <c r="GI85" s="179" t="e">
        <f t="shared" si="603"/>
        <v>#N/A</v>
      </c>
      <c r="GJ85" s="179" t="e">
        <f t="shared" si="604"/>
        <v>#N/A</v>
      </c>
      <c r="GK85" s="179" t="e">
        <f t="shared" si="605"/>
        <v>#N/A</v>
      </c>
      <c r="GL85" s="179" t="e">
        <f t="shared" si="606"/>
        <v>#N/A</v>
      </c>
      <c r="GM85" s="179" t="e">
        <f t="shared" si="607"/>
        <v>#N/A</v>
      </c>
      <c r="GN85" s="179" t="e">
        <f t="shared" si="608"/>
        <v>#N/A</v>
      </c>
      <c r="GO85" s="179" t="e">
        <f t="shared" si="609"/>
        <v>#N/A</v>
      </c>
      <c r="GP85" s="179" t="e">
        <f t="shared" si="610"/>
        <v>#N/A</v>
      </c>
      <c r="GQ85" s="179" t="e">
        <f t="shared" si="611"/>
        <v>#N/A</v>
      </c>
      <c r="GR85" s="179" t="e">
        <f t="shared" si="612"/>
        <v>#N/A</v>
      </c>
      <c r="GS85" s="179" t="e">
        <f t="shared" si="613"/>
        <v>#N/A</v>
      </c>
      <c r="GT85" s="179" t="e">
        <f t="shared" si="614"/>
        <v>#N/A</v>
      </c>
      <c r="GU85" s="179" t="e">
        <f t="shared" si="615"/>
        <v>#N/A</v>
      </c>
      <c r="GV85" s="179" t="e">
        <f t="shared" si="616"/>
        <v>#N/A</v>
      </c>
      <c r="GW85" s="179" t="e">
        <f t="shared" si="617"/>
        <v>#N/A</v>
      </c>
      <c r="GX85" s="179" t="e">
        <f t="shared" si="618"/>
        <v>#N/A</v>
      </c>
      <c r="GY85" s="179" t="e">
        <f t="shared" si="619"/>
        <v>#N/A</v>
      </c>
      <c r="GZ85" s="179" t="e">
        <f t="shared" si="620"/>
        <v>#N/A</v>
      </c>
      <c r="HA85" s="179" t="e">
        <f t="shared" si="621"/>
        <v>#N/A</v>
      </c>
      <c r="HB85" s="179" t="e">
        <f t="shared" si="622"/>
        <v>#N/A</v>
      </c>
      <c r="HC85" s="179" t="e">
        <f t="shared" si="623"/>
        <v>#N/A</v>
      </c>
      <c r="HD85" s="179" t="e">
        <f t="shared" si="624"/>
        <v>#N/A</v>
      </c>
      <c r="HE85" s="179" t="e">
        <f t="shared" si="625"/>
        <v>#N/A</v>
      </c>
      <c r="HF85" s="179" t="e">
        <f t="shared" si="626"/>
        <v>#N/A</v>
      </c>
      <c r="HG85" s="179" t="e">
        <f t="shared" si="627"/>
        <v>#N/A</v>
      </c>
      <c r="HH85" s="179" t="e">
        <f t="shared" si="628"/>
        <v>#N/A</v>
      </c>
      <c r="HI85" s="179" t="e">
        <f t="shared" si="629"/>
        <v>#N/A</v>
      </c>
      <c r="HJ85" s="179" t="e">
        <f t="shared" si="630"/>
        <v>#N/A</v>
      </c>
      <c r="HK85" s="179" t="e">
        <f t="shared" si="631"/>
        <v>#N/A</v>
      </c>
      <c r="HL85" s="179" t="e">
        <f t="shared" si="632"/>
        <v>#N/A</v>
      </c>
      <c r="HM85" s="179" t="e">
        <f t="shared" si="633"/>
        <v>#N/A</v>
      </c>
      <c r="HN85" s="179" t="e">
        <f t="shared" si="634"/>
        <v>#N/A</v>
      </c>
      <c r="HO85" s="179" t="e">
        <f t="shared" si="635"/>
        <v>#N/A</v>
      </c>
      <c r="HP85" s="179" t="e">
        <f t="shared" si="636"/>
        <v>#N/A</v>
      </c>
      <c r="HQ85" s="179" t="e">
        <f t="shared" si="637"/>
        <v>#N/A</v>
      </c>
      <c r="HR85" s="179" t="e">
        <f t="shared" si="638"/>
        <v>#N/A</v>
      </c>
      <c r="HS85" s="179" t="e">
        <f t="shared" si="639"/>
        <v>#N/A</v>
      </c>
    </row>
    <row r="86" spans="1:227" hidden="1" x14ac:dyDescent="0.25">
      <c r="A86" s="4">
        <v>83</v>
      </c>
      <c r="B86" s="118"/>
      <c r="C86" s="126"/>
      <c r="D86" s="131" t="str">
        <f t="shared" si="507"/>
        <v/>
      </c>
      <c r="E86" s="103"/>
      <c r="F86" s="131" t="str">
        <f t="shared" si="508"/>
        <v/>
      </c>
      <c r="G86" s="126"/>
      <c r="H86" s="119"/>
      <c r="I86" s="38" t="str">
        <f t="shared" si="509"/>
        <v/>
      </c>
      <c r="J86" s="38" t="str">
        <f t="shared" si="510"/>
        <v/>
      </c>
      <c r="K86" s="81" t="str">
        <f t="shared" si="515"/>
        <v/>
      </c>
      <c r="L86" s="24"/>
      <c r="M86" s="61"/>
      <c r="N86" s="82" t="str">
        <f>IF(AND(D86&gt;0,E86&gt;0,F86&gt;0,NOT(ISBLANK(L86))),(F86-D86)*VLOOKUP(L86,VLookups!$A$2:$B$8,2,FALSE),"")</f>
        <v/>
      </c>
      <c r="O86" s="83" t="str">
        <f t="shared" si="511"/>
        <v/>
      </c>
      <c r="P86" s="103"/>
      <c r="Q86" s="34" t="str">
        <f>IF(AND(P86&gt;0,E86&gt;0,N86&gt;0,NOT(ISBLANK(L86))),ABS(VLOOKUP($P$1,VLookups!$A$38:$B$39,2,FALSE)-_xlfn.NORM.DIST(P86,K86,N86,TRUE)),"")</f>
        <v/>
      </c>
      <c r="R86" s="102" t="str">
        <f>IF(AND($D86&gt;0,$E86&gt;0,$F86&gt;0,NOT(ISBLANK($L86))),_xlfn.NORM.INV(ABS(VLOOKUP($P$1,VLookups!$A$38:$B$39,2,FALSE)-R$3),$K86,$N86),"")</f>
        <v/>
      </c>
      <c r="S86" s="101" t="str">
        <f>IF(AND($D86&gt;0,$E86&gt;0,$F86&gt;0,NOT(ISBLANK($L86))),_xlfn.NORM.INV(ABS(VLOOKUP($P$1,VLookups!$A$38:$B$39,2,FALSE)-S$3),$K86,$N86),"")</f>
        <v/>
      </c>
      <c r="T86" s="102" t="str">
        <f>IF(AND($D86&gt;0,$E86&gt;0,$F86&gt;0,NOT(ISBLANK($L86))),_xlfn.NORM.INV(ABS(VLOOKUP($P$1,VLookups!$A$38:$B$39,2,FALSE)-T$3),$K86,$N86),"")</f>
        <v/>
      </c>
      <c r="U86" s="101" t="str">
        <f>IF(AND($D86&gt;0,$E86&gt;0,$F86&gt;0,NOT(ISBLANK($L86))),_xlfn.NORM.INV(ABS(VLOOKUP($P$1,VLookups!$A$38:$B$39,2,FALSE)-U$3),$K86,$N86),"")</f>
        <v/>
      </c>
      <c r="V86" s="102" t="str">
        <f>IF(AND($D86&gt;0,$E86&gt;0,$F86&gt;0,NOT(ISBLANK($L86))),_xlfn.NORM.INV(ABS(VLOOKUP($P$1,VLookups!$A$38:$B$39,2,FALSE)-V$3),$K86,$N86),"")</f>
        <v/>
      </c>
      <c r="W86" s="101" t="str">
        <f>IF(AND($D86&gt;0,$E86&gt;0,$F86&gt;0,NOT(ISBLANK($L86))),_xlfn.NORM.INV(ABS(VLOOKUP($P$1,VLookups!$A$38:$B$39,2,FALSE)-W$3),$K86,$N86),"")</f>
        <v/>
      </c>
      <c r="X86" s="5"/>
      <c r="Y86" s="178" t="str">
        <f t="shared" si="516"/>
        <v/>
      </c>
      <c r="Z86" s="52" t="str">
        <f t="shared" ref="Z86:AS86" si="670">IF(ISNONTEXT($Y86),AA86-$Y86,"")</f>
        <v/>
      </c>
      <c r="AA86" s="52" t="str">
        <f t="shared" si="670"/>
        <v/>
      </c>
      <c r="AB86" s="52" t="str">
        <f t="shared" si="670"/>
        <v/>
      </c>
      <c r="AC86" s="52" t="str">
        <f t="shared" si="670"/>
        <v/>
      </c>
      <c r="AD86" s="52" t="str">
        <f t="shared" si="670"/>
        <v/>
      </c>
      <c r="AE86" s="52" t="str">
        <f t="shared" si="670"/>
        <v/>
      </c>
      <c r="AF86" s="52" t="str">
        <f t="shared" si="670"/>
        <v/>
      </c>
      <c r="AG86" s="52" t="str">
        <f t="shared" si="670"/>
        <v/>
      </c>
      <c r="AH86" s="52" t="str">
        <f t="shared" si="670"/>
        <v/>
      </c>
      <c r="AI86" s="52" t="str">
        <f t="shared" si="670"/>
        <v/>
      </c>
      <c r="AJ86" s="52" t="str">
        <f t="shared" si="670"/>
        <v/>
      </c>
      <c r="AK86" s="52" t="str">
        <f t="shared" si="670"/>
        <v/>
      </c>
      <c r="AL86" s="52" t="str">
        <f t="shared" si="670"/>
        <v/>
      </c>
      <c r="AM86" s="52" t="str">
        <f t="shared" si="670"/>
        <v/>
      </c>
      <c r="AN86" s="52" t="str">
        <f t="shared" si="670"/>
        <v/>
      </c>
      <c r="AO86" s="52" t="str">
        <f t="shared" si="670"/>
        <v/>
      </c>
      <c r="AP86" s="52" t="str">
        <f t="shared" si="670"/>
        <v/>
      </c>
      <c r="AQ86" s="52" t="str">
        <f t="shared" si="670"/>
        <v/>
      </c>
      <c r="AR86" s="52" t="str">
        <f t="shared" si="670"/>
        <v/>
      </c>
      <c r="AS86" s="52" t="str">
        <f t="shared" si="670"/>
        <v/>
      </c>
      <c r="AT86" s="52" t="str">
        <f t="shared" si="518"/>
        <v/>
      </c>
      <c r="AU86" s="52" t="str">
        <f t="shared" ref="AU86:DF86" si="671">IF(ISNONTEXT($Y86),AT86+$Y86,"")</f>
        <v/>
      </c>
      <c r="AV86" s="52" t="str">
        <f t="shared" si="671"/>
        <v/>
      </c>
      <c r="AW86" s="52" t="str">
        <f t="shared" si="671"/>
        <v/>
      </c>
      <c r="AX86" s="52" t="str">
        <f t="shared" si="671"/>
        <v/>
      </c>
      <c r="AY86" s="52" t="str">
        <f t="shared" si="671"/>
        <v/>
      </c>
      <c r="AZ86" s="52" t="str">
        <f t="shared" si="671"/>
        <v/>
      </c>
      <c r="BA86" s="52" t="str">
        <f t="shared" si="671"/>
        <v/>
      </c>
      <c r="BB86" s="52" t="str">
        <f t="shared" si="671"/>
        <v/>
      </c>
      <c r="BC86" s="52" t="str">
        <f t="shared" si="671"/>
        <v/>
      </c>
      <c r="BD86" s="52" t="str">
        <f t="shared" si="671"/>
        <v/>
      </c>
      <c r="BE86" s="52" t="str">
        <f t="shared" si="671"/>
        <v/>
      </c>
      <c r="BF86" s="52" t="str">
        <f t="shared" si="671"/>
        <v/>
      </c>
      <c r="BG86" s="52" t="str">
        <f t="shared" si="671"/>
        <v/>
      </c>
      <c r="BH86" s="52" t="str">
        <f t="shared" si="671"/>
        <v/>
      </c>
      <c r="BI86" s="52" t="str">
        <f t="shared" si="671"/>
        <v/>
      </c>
      <c r="BJ86" s="52" t="str">
        <f t="shared" si="671"/>
        <v/>
      </c>
      <c r="BK86" s="52" t="str">
        <f t="shared" si="671"/>
        <v/>
      </c>
      <c r="BL86" s="52" t="str">
        <f t="shared" si="671"/>
        <v/>
      </c>
      <c r="BM86" s="52" t="str">
        <f t="shared" si="671"/>
        <v/>
      </c>
      <c r="BN86" s="52" t="str">
        <f t="shared" si="671"/>
        <v/>
      </c>
      <c r="BO86" s="52" t="str">
        <f t="shared" si="671"/>
        <v/>
      </c>
      <c r="BP86" s="52" t="str">
        <f t="shared" si="671"/>
        <v/>
      </c>
      <c r="BQ86" s="52" t="str">
        <f t="shared" si="671"/>
        <v/>
      </c>
      <c r="BR86" s="52" t="str">
        <f t="shared" si="671"/>
        <v/>
      </c>
      <c r="BS86" s="52" t="str">
        <f t="shared" si="671"/>
        <v/>
      </c>
      <c r="BT86" s="52" t="str">
        <f t="shared" si="671"/>
        <v/>
      </c>
      <c r="BU86" s="52" t="str">
        <f t="shared" si="671"/>
        <v/>
      </c>
      <c r="BV86" s="52" t="str">
        <f t="shared" si="671"/>
        <v/>
      </c>
      <c r="BW86" s="52" t="str">
        <f t="shared" si="671"/>
        <v/>
      </c>
      <c r="BX86" s="52" t="str">
        <f t="shared" si="671"/>
        <v/>
      </c>
      <c r="BY86" s="52" t="str">
        <f t="shared" si="671"/>
        <v/>
      </c>
      <c r="BZ86" s="52" t="str">
        <f t="shared" si="671"/>
        <v/>
      </c>
      <c r="CA86" s="52" t="str">
        <f t="shared" si="671"/>
        <v/>
      </c>
      <c r="CB86" s="52" t="str">
        <f t="shared" si="671"/>
        <v/>
      </c>
      <c r="CC86" s="52" t="str">
        <f t="shared" si="671"/>
        <v/>
      </c>
      <c r="CD86" s="52" t="str">
        <f t="shared" si="671"/>
        <v/>
      </c>
      <c r="CE86" s="52" t="str">
        <f t="shared" si="671"/>
        <v/>
      </c>
      <c r="CF86" s="52" t="str">
        <f t="shared" si="671"/>
        <v/>
      </c>
      <c r="CG86" s="52" t="str">
        <f t="shared" si="671"/>
        <v/>
      </c>
      <c r="CH86" s="52" t="str">
        <f t="shared" si="671"/>
        <v/>
      </c>
      <c r="CI86" s="52" t="str">
        <f t="shared" si="671"/>
        <v/>
      </c>
      <c r="CJ86" s="52" t="str">
        <f t="shared" si="671"/>
        <v/>
      </c>
      <c r="CK86" s="52" t="str">
        <f t="shared" si="671"/>
        <v/>
      </c>
      <c r="CL86" s="52" t="str">
        <f t="shared" si="671"/>
        <v/>
      </c>
      <c r="CM86" s="52" t="str">
        <f t="shared" si="671"/>
        <v/>
      </c>
      <c r="CN86" s="52" t="str">
        <f t="shared" si="671"/>
        <v/>
      </c>
      <c r="CO86" s="52" t="str">
        <f t="shared" si="671"/>
        <v/>
      </c>
      <c r="CP86" s="52" t="str">
        <f t="shared" si="671"/>
        <v/>
      </c>
      <c r="CQ86" s="52" t="str">
        <f t="shared" si="671"/>
        <v/>
      </c>
      <c r="CR86" s="52" t="str">
        <f t="shared" si="671"/>
        <v/>
      </c>
      <c r="CS86" s="52" t="str">
        <f t="shared" si="671"/>
        <v/>
      </c>
      <c r="CT86" s="52" t="str">
        <f t="shared" si="671"/>
        <v/>
      </c>
      <c r="CU86" s="52" t="str">
        <f t="shared" si="671"/>
        <v/>
      </c>
      <c r="CV86" s="52" t="str">
        <f t="shared" si="671"/>
        <v/>
      </c>
      <c r="CW86" s="52" t="str">
        <f t="shared" si="671"/>
        <v/>
      </c>
      <c r="CX86" s="52" t="str">
        <f t="shared" si="671"/>
        <v/>
      </c>
      <c r="CY86" s="52" t="str">
        <f t="shared" si="671"/>
        <v/>
      </c>
      <c r="CZ86" s="52" t="str">
        <f t="shared" si="671"/>
        <v/>
      </c>
      <c r="DA86" s="52" t="str">
        <f t="shared" si="671"/>
        <v/>
      </c>
      <c r="DB86" s="52" t="str">
        <f t="shared" si="671"/>
        <v/>
      </c>
      <c r="DC86" s="52" t="str">
        <f t="shared" si="671"/>
        <v/>
      </c>
      <c r="DD86" s="52" t="str">
        <f t="shared" si="671"/>
        <v/>
      </c>
      <c r="DE86" s="52" t="str">
        <f t="shared" si="671"/>
        <v/>
      </c>
      <c r="DF86" s="52" t="str">
        <f t="shared" si="671"/>
        <v/>
      </c>
      <c r="DG86" s="52" t="str">
        <f t="shared" ref="DG86:DV86" si="672">IF(ISNONTEXT($Y86),DF86+$Y86,"")</f>
        <v/>
      </c>
      <c r="DH86" s="52" t="str">
        <f t="shared" si="672"/>
        <v/>
      </c>
      <c r="DI86" s="52" t="str">
        <f t="shared" si="672"/>
        <v/>
      </c>
      <c r="DJ86" s="52" t="str">
        <f t="shared" si="672"/>
        <v/>
      </c>
      <c r="DK86" s="52" t="str">
        <f t="shared" si="672"/>
        <v/>
      </c>
      <c r="DL86" s="52" t="str">
        <f t="shared" si="672"/>
        <v/>
      </c>
      <c r="DM86" s="52" t="str">
        <f t="shared" si="672"/>
        <v/>
      </c>
      <c r="DN86" s="52" t="str">
        <f t="shared" si="672"/>
        <v/>
      </c>
      <c r="DO86" s="52" t="str">
        <f t="shared" si="672"/>
        <v/>
      </c>
      <c r="DP86" s="52" t="str">
        <f t="shared" si="672"/>
        <v/>
      </c>
      <c r="DQ86" s="52" t="str">
        <f t="shared" si="672"/>
        <v/>
      </c>
      <c r="DR86" s="52" t="str">
        <f t="shared" si="672"/>
        <v/>
      </c>
      <c r="DS86" s="52" t="str">
        <f t="shared" si="672"/>
        <v/>
      </c>
      <c r="DT86" s="52" t="str">
        <f t="shared" si="672"/>
        <v/>
      </c>
      <c r="DU86" s="52" t="str">
        <f t="shared" si="672"/>
        <v/>
      </c>
      <c r="DV86" s="52" t="str">
        <f t="shared" si="672"/>
        <v/>
      </c>
      <c r="DW86" s="179" t="e">
        <f t="shared" si="539"/>
        <v>#N/A</v>
      </c>
      <c r="DX86" s="179" t="e">
        <f t="shared" si="540"/>
        <v>#N/A</v>
      </c>
      <c r="DY86" s="179" t="e">
        <f t="shared" si="541"/>
        <v>#N/A</v>
      </c>
      <c r="DZ86" s="179" t="e">
        <f t="shared" si="542"/>
        <v>#N/A</v>
      </c>
      <c r="EA86" s="179" t="e">
        <f t="shared" si="543"/>
        <v>#N/A</v>
      </c>
      <c r="EB86" s="179" t="e">
        <f t="shared" si="544"/>
        <v>#N/A</v>
      </c>
      <c r="EC86" s="179" t="e">
        <f t="shared" si="545"/>
        <v>#N/A</v>
      </c>
      <c r="ED86" s="179" t="e">
        <f t="shared" si="546"/>
        <v>#N/A</v>
      </c>
      <c r="EE86" s="179" t="e">
        <f t="shared" si="547"/>
        <v>#N/A</v>
      </c>
      <c r="EF86" s="179" t="e">
        <f t="shared" si="548"/>
        <v>#N/A</v>
      </c>
      <c r="EG86" s="179" t="e">
        <f t="shared" si="549"/>
        <v>#N/A</v>
      </c>
      <c r="EH86" s="179" t="e">
        <f t="shared" si="550"/>
        <v>#N/A</v>
      </c>
      <c r="EI86" s="179" t="e">
        <f t="shared" si="551"/>
        <v>#N/A</v>
      </c>
      <c r="EJ86" s="179" t="e">
        <f t="shared" si="552"/>
        <v>#N/A</v>
      </c>
      <c r="EK86" s="179" t="e">
        <f t="shared" si="553"/>
        <v>#N/A</v>
      </c>
      <c r="EL86" s="179" t="e">
        <f t="shared" si="554"/>
        <v>#N/A</v>
      </c>
      <c r="EM86" s="179" t="e">
        <f t="shared" si="555"/>
        <v>#N/A</v>
      </c>
      <c r="EN86" s="179" t="e">
        <f t="shared" si="556"/>
        <v>#N/A</v>
      </c>
      <c r="EO86" s="179" t="e">
        <f t="shared" si="557"/>
        <v>#N/A</v>
      </c>
      <c r="EP86" s="179" t="e">
        <f t="shared" si="558"/>
        <v>#N/A</v>
      </c>
      <c r="EQ86" s="179" t="e">
        <f t="shared" si="559"/>
        <v>#N/A</v>
      </c>
      <c r="ER86" s="179" t="e">
        <f t="shared" si="560"/>
        <v>#N/A</v>
      </c>
      <c r="ES86" s="179" t="e">
        <f t="shared" si="561"/>
        <v>#N/A</v>
      </c>
      <c r="ET86" s="179" t="e">
        <f t="shared" si="562"/>
        <v>#N/A</v>
      </c>
      <c r="EU86" s="179" t="e">
        <f t="shared" si="563"/>
        <v>#N/A</v>
      </c>
      <c r="EV86" s="179" t="e">
        <f t="shared" si="564"/>
        <v>#N/A</v>
      </c>
      <c r="EW86" s="179" t="e">
        <f t="shared" si="565"/>
        <v>#N/A</v>
      </c>
      <c r="EX86" s="179" t="e">
        <f t="shared" si="566"/>
        <v>#N/A</v>
      </c>
      <c r="EY86" s="179" t="e">
        <f t="shared" si="567"/>
        <v>#N/A</v>
      </c>
      <c r="EZ86" s="179" t="e">
        <f t="shared" si="568"/>
        <v>#N/A</v>
      </c>
      <c r="FA86" s="179" t="e">
        <f t="shared" si="569"/>
        <v>#N/A</v>
      </c>
      <c r="FB86" s="179" t="e">
        <f t="shared" si="570"/>
        <v>#N/A</v>
      </c>
      <c r="FC86" s="179" t="e">
        <f t="shared" si="571"/>
        <v>#N/A</v>
      </c>
      <c r="FD86" s="179" t="e">
        <f t="shared" si="572"/>
        <v>#N/A</v>
      </c>
      <c r="FE86" s="179" t="e">
        <f t="shared" si="573"/>
        <v>#N/A</v>
      </c>
      <c r="FF86" s="179" t="e">
        <f t="shared" si="574"/>
        <v>#N/A</v>
      </c>
      <c r="FG86" s="179" t="e">
        <f t="shared" si="575"/>
        <v>#N/A</v>
      </c>
      <c r="FH86" s="179" t="e">
        <f t="shared" si="576"/>
        <v>#N/A</v>
      </c>
      <c r="FI86" s="179" t="e">
        <f t="shared" si="577"/>
        <v>#N/A</v>
      </c>
      <c r="FJ86" s="179" t="e">
        <f t="shared" si="578"/>
        <v>#N/A</v>
      </c>
      <c r="FK86" s="179" t="e">
        <f t="shared" si="579"/>
        <v>#N/A</v>
      </c>
      <c r="FL86" s="179" t="e">
        <f t="shared" si="580"/>
        <v>#N/A</v>
      </c>
      <c r="FM86" s="179" t="e">
        <f t="shared" si="581"/>
        <v>#N/A</v>
      </c>
      <c r="FN86" s="179" t="e">
        <f t="shared" si="582"/>
        <v>#N/A</v>
      </c>
      <c r="FO86" s="179" t="e">
        <f t="shared" si="583"/>
        <v>#N/A</v>
      </c>
      <c r="FP86" s="179" t="e">
        <f t="shared" si="584"/>
        <v>#N/A</v>
      </c>
      <c r="FQ86" s="179" t="e">
        <f t="shared" si="585"/>
        <v>#N/A</v>
      </c>
      <c r="FR86" s="179" t="e">
        <f t="shared" si="586"/>
        <v>#N/A</v>
      </c>
      <c r="FS86" s="179" t="e">
        <f t="shared" si="587"/>
        <v>#N/A</v>
      </c>
      <c r="FT86" s="179" t="e">
        <f t="shared" si="588"/>
        <v>#N/A</v>
      </c>
      <c r="FU86" s="179" t="e">
        <f t="shared" si="589"/>
        <v>#N/A</v>
      </c>
      <c r="FV86" s="179" t="e">
        <f t="shared" si="590"/>
        <v>#N/A</v>
      </c>
      <c r="FW86" s="179" t="e">
        <f t="shared" si="591"/>
        <v>#N/A</v>
      </c>
      <c r="FX86" s="179" t="e">
        <f t="shared" si="592"/>
        <v>#N/A</v>
      </c>
      <c r="FY86" s="179" t="e">
        <f t="shared" si="593"/>
        <v>#N/A</v>
      </c>
      <c r="FZ86" s="179" t="e">
        <f t="shared" si="594"/>
        <v>#N/A</v>
      </c>
      <c r="GA86" s="179" t="e">
        <f t="shared" si="595"/>
        <v>#N/A</v>
      </c>
      <c r="GB86" s="179" t="e">
        <f t="shared" si="596"/>
        <v>#N/A</v>
      </c>
      <c r="GC86" s="179" t="e">
        <f t="shared" si="597"/>
        <v>#N/A</v>
      </c>
      <c r="GD86" s="179" t="e">
        <f t="shared" si="598"/>
        <v>#N/A</v>
      </c>
      <c r="GE86" s="179" t="e">
        <f t="shared" si="599"/>
        <v>#N/A</v>
      </c>
      <c r="GF86" s="179" t="e">
        <f t="shared" si="600"/>
        <v>#N/A</v>
      </c>
      <c r="GG86" s="179" t="e">
        <f t="shared" si="601"/>
        <v>#N/A</v>
      </c>
      <c r="GH86" s="179" t="e">
        <f t="shared" si="602"/>
        <v>#N/A</v>
      </c>
      <c r="GI86" s="179" t="e">
        <f t="shared" si="603"/>
        <v>#N/A</v>
      </c>
      <c r="GJ86" s="179" t="e">
        <f t="shared" si="604"/>
        <v>#N/A</v>
      </c>
      <c r="GK86" s="179" t="e">
        <f t="shared" si="605"/>
        <v>#N/A</v>
      </c>
      <c r="GL86" s="179" t="e">
        <f t="shared" si="606"/>
        <v>#N/A</v>
      </c>
      <c r="GM86" s="179" t="e">
        <f t="shared" si="607"/>
        <v>#N/A</v>
      </c>
      <c r="GN86" s="179" t="e">
        <f t="shared" si="608"/>
        <v>#N/A</v>
      </c>
      <c r="GO86" s="179" t="e">
        <f t="shared" si="609"/>
        <v>#N/A</v>
      </c>
      <c r="GP86" s="179" t="e">
        <f t="shared" si="610"/>
        <v>#N/A</v>
      </c>
      <c r="GQ86" s="179" t="e">
        <f t="shared" si="611"/>
        <v>#N/A</v>
      </c>
      <c r="GR86" s="179" t="e">
        <f t="shared" si="612"/>
        <v>#N/A</v>
      </c>
      <c r="GS86" s="179" t="e">
        <f t="shared" si="613"/>
        <v>#N/A</v>
      </c>
      <c r="GT86" s="179" t="e">
        <f t="shared" si="614"/>
        <v>#N/A</v>
      </c>
      <c r="GU86" s="179" t="e">
        <f t="shared" si="615"/>
        <v>#N/A</v>
      </c>
      <c r="GV86" s="179" t="e">
        <f t="shared" si="616"/>
        <v>#N/A</v>
      </c>
      <c r="GW86" s="179" t="e">
        <f t="shared" si="617"/>
        <v>#N/A</v>
      </c>
      <c r="GX86" s="179" t="e">
        <f t="shared" si="618"/>
        <v>#N/A</v>
      </c>
      <c r="GY86" s="179" t="e">
        <f t="shared" si="619"/>
        <v>#N/A</v>
      </c>
      <c r="GZ86" s="179" t="e">
        <f t="shared" si="620"/>
        <v>#N/A</v>
      </c>
      <c r="HA86" s="179" t="e">
        <f t="shared" si="621"/>
        <v>#N/A</v>
      </c>
      <c r="HB86" s="179" t="e">
        <f t="shared" si="622"/>
        <v>#N/A</v>
      </c>
      <c r="HC86" s="179" t="e">
        <f t="shared" si="623"/>
        <v>#N/A</v>
      </c>
      <c r="HD86" s="179" t="e">
        <f t="shared" si="624"/>
        <v>#N/A</v>
      </c>
      <c r="HE86" s="179" t="e">
        <f t="shared" si="625"/>
        <v>#N/A</v>
      </c>
      <c r="HF86" s="179" t="e">
        <f t="shared" si="626"/>
        <v>#N/A</v>
      </c>
      <c r="HG86" s="179" t="e">
        <f t="shared" si="627"/>
        <v>#N/A</v>
      </c>
      <c r="HH86" s="179" t="e">
        <f t="shared" si="628"/>
        <v>#N/A</v>
      </c>
      <c r="HI86" s="179" t="e">
        <f t="shared" si="629"/>
        <v>#N/A</v>
      </c>
      <c r="HJ86" s="179" t="e">
        <f t="shared" si="630"/>
        <v>#N/A</v>
      </c>
      <c r="HK86" s="179" t="e">
        <f t="shared" si="631"/>
        <v>#N/A</v>
      </c>
      <c r="HL86" s="179" t="e">
        <f t="shared" si="632"/>
        <v>#N/A</v>
      </c>
      <c r="HM86" s="179" t="e">
        <f t="shared" si="633"/>
        <v>#N/A</v>
      </c>
      <c r="HN86" s="179" t="e">
        <f t="shared" si="634"/>
        <v>#N/A</v>
      </c>
      <c r="HO86" s="179" t="e">
        <f t="shared" si="635"/>
        <v>#N/A</v>
      </c>
      <c r="HP86" s="179" t="e">
        <f t="shared" si="636"/>
        <v>#N/A</v>
      </c>
      <c r="HQ86" s="179" t="e">
        <f t="shared" si="637"/>
        <v>#N/A</v>
      </c>
      <c r="HR86" s="179" t="e">
        <f t="shared" si="638"/>
        <v>#N/A</v>
      </c>
      <c r="HS86" s="179" t="e">
        <f t="shared" si="639"/>
        <v>#N/A</v>
      </c>
    </row>
    <row r="87" spans="1:227" hidden="1" x14ac:dyDescent="0.25">
      <c r="A87" s="4">
        <v>84</v>
      </c>
      <c r="B87" s="118"/>
      <c r="C87" s="126"/>
      <c r="D87" s="131" t="str">
        <f t="shared" si="507"/>
        <v/>
      </c>
      <c r="E87" s="103"/>
      <c r="F87" s="131" t="str">
        <f t="shared" si="508"/>
        <v/>
      </c>
      <c r="G87" s="126"/>
      <c r="H87" s="119"/>
      <c r="I87" s="38" t="str">
        <f t="shared" si="509"/>
        <v/>
      </c>
      <c r="J87" s="38" t="str">
        <f t="shared" si="510"/>
        <v/>
      </c>
      <c r="K87" s="81" t="str">
        <f t="shared" si="515"/>
        <v/>
      </c>
      <c r="L87" s="24"/>
      <c r="M87" s="61"/>
      <c r="N87" s="82" t="str">
        <f>IF(AND(D87&gt;0,E87&gt;0,F87&gt;0,NOT(ISBLANK(L87))),(F87-D87)*VLOOKUP(L87,VLookups!$A$2:$B$8,2,FALSE),"")</f>
        <v/>
      </c>
      <c r="O87" s="83" t="str">
        <f t="shared" si="511"/>
        <v/>
      </c>
      <c r="P87" s="103"/>
      <c r="Q87" s="34" t="str">
        <f>IF(AND(P87&gt;0,E87&gt;0,N87&gt;0,NOT(ISBLANK(L87))),ABS(VLOOKUP($P$1,VLookups!$A$38:$B$39,2,FALSE)-_xlfn.NORM.DIST(P87,K87,N87,TRUE)),"")</f>
        <v/>
      </c>
      <c r="R87" s="102" t="str">
        <f>IF(AND($D87&gt;0,$E87&gt;0,$F87&gt;0,NOT(ISBLANK($L87))),_xlfn.NORM.INV(ABS(VLOOKUP($P$1,VLookups!$A$38:$B$39,2,FALSE)-R$3),$K87,$N87),"")</f>
        <v/>
      </c>
      <c r="S87" s="101" t="str">
        <f>IF(AND($D87&gt;0,$E87&gt;0,$F87&gt;0,NOT(ISBLANK($L87))),_xlfn.NORM.INV(ABS(VLOOKUP($P$1,VLookups!$A$38:$B$39,2,FALSE)-S$3),$K87,$N87),"")</f>
        <v/>
      </c>
      <c r="T87" s="102" t="str">
        <f>IF(AND($D87&gt;0,$E87&gt;0,$F87&gt;0,NOT(ISBLANK($L87))),_xlfn.NORM.INV(ABS(VLOOKUP($P$1,VLookups!$A$38:$B$39,2,FALSE)-T$3),$K87,$N87),"")</f>
        <v/>
      </c>
      <c r="U87" s="101" t="str">
        <f>IF(AND($D87&gt;0,$E87&gt;0,$F87&gt;0,NOT(ISBLANK($L87))),_xlfn.NORM.INV(ABS(VLOOKUP($P$1,VLookups!$A$38:$B$39,2,FALSE)-U$3),$K87,$N87),"")</f>
        <v/>
      </c>
      <c r="V87" s="102" t="str">
        <f>IF(AND($D87&gt;0,$E87&gt;0,$F87&gt;0,NOT(ISBLANK($L87))),_xlfn.NORM.INV(ABS(VLOOKUP($P$1,VLookups!$A$38:$B$39,2,FALSE)-V$3),$K87,$N87),"")</f>
        <v/>
      </c>
      <c r="W87" s="101" t="str">
        <f>IF(AND($D87&gt;0,$E87&gt;0,$F87&gt;0,NOT(ISBLANK($L87))),_xlfn.NORM.INV(ABS(VLOOKUP($P$1,VLookups!$A$38:$B$39,2,FALSE)-W$3),$K87,$N87),"")</f>
        <v/>
      </c>
      <c r="X87" s="5"/>
      <c r="Y87" s="178" t="str">
        <f t="shared" si="516"/>
        <v/>
      </c>
      <c r="Z87" s="52" t="str">
        <f t="shared" ref="Z87:AS87" si="673">IF(ISNONTEXT($Y87),AA87-$Y87,"")</f>
        <v/>
      </c>
      <c r="AA87" s="52" t="str">
        <f t="shared" si="673"/>
        <v/>
      </c>
      <c r="AB87" s="52" t="str">
        <f t="shared" si="673"/>
        <v/>
      </c>
      <c r="AC87" s="52" t="str">
        <f t="shared" si="673"/>
        <v/>
      </c>
      <c r="AD87" s="52" t="str">
        <f t="shared" si="673"/>
        <v/>
      </c>
      <c r="AE87" s="52" t="str">
        <f t="shared" si="673"/>
        <v/>
      </c>
      <c r="AF87" s="52" t="str">
        <f t="shared" si="673"/>
        <v/>
      </c>
      <c r="AG87" s="52" t="str">
        <f t="shared" si="673"/>
        <v/>
      </c>
      <c r="AH87" s="52" t="str">
        <f t="shared" si="673"/>
        <v/>
      </c>
      <c r="AI87" s="52" t="str">
        <f t="shared" si="673"/>
        <v/>
      </c>
      <c r="AJ87" s="52" t="str">
        <f t="shared" si="673"/>
        <v/>
      </c>
      <c r="AK87" s="52" t="str">
        <f t="shared" si="673"/>
        <v/>
      </c>
      <c r="AL87" s="52" t="str">
        <f t="shared" si="673"/>
        <v/>
      </c>
      <c r="AM87" s="52" t="str">
        <f t="shared" si="673"/>
        <v/>
      </c>
      <c r="AN87" s="52" t="str">
        <f t="shared" si="673"/>
        <v/>
      </c>
      <c r="AO87" s="52" t="str">
        <f t="shared" si="673"/>
        <v/>
      </c>
      <c r="AP87" s="52" t="str">
        <f t="shared" si="673"/>
        <v/>
      </c>
      <c r="AQ87" s="52" t="str">
        <f t="shared" si="673"/>
        <v/>
      </c>
      <c r="AR87" s="52" t="str">
        <f t="shared" si="673"/>
        <v/>
      </c>
      <c r="AS87" s="52" t="str">
        <f t="shared" si="673"/>
        <v/>
      </c>
      <c r="AT87" s="52" t="str">
        <f t="shared" si="518"/>
        <v/>
      </c>
      <c r="AU87" s="52" t="str">
        <f t="shared" ref="AU87:DF87" si="674">IF(ISNONTEXT($Y87),AT87+$Y87,"")</f>
        <v/>
      </c>
      <c r="AV87" s="52" t="str">
        <f t="shared" si="674"/>
        <v/>
      </c>
      <c r="AW87" s="52" t="str">
        <f t="shared" si="674"/>
        <v/>
      </c>
      <c r="AX87" s="52" t="str">
        <f t="shared" si="674"/>
        <v/>
      </c>
      <c r="AY87" s="52" t="str">
        <f t="shared" si="674"/>
        <v/>
      </c>
      <c r="AZ87" s="52" t="str">
        <f t="shared" si="674"/>
        <v/>
      </c>
      <c r="BA87" s="52" t="str">
        <f t="shared" si="674"/>
        <v/>
      </c>
      <c r="BB87" s="52" t="str">
        <f t="shared" si="674"/>
        <v/>
      </c>
      <c r="BC87" s="52" t="str">
        <f t="shared" si="674"/>
        <v/>
      </c>
      <c r="BD87" s="52" t="str">
        <f t="shared" si="674"/>
        <v/>
      </c>
      <c r="BE87" s="52" t="str">
        <f t="shared" si="674"/>
        <v/>
      </c>
      <c r="BF87" s="52" t="str">
        <f t="shared" si="674"/>
        <v/>
      </c>
      <c r="BG87" s="52" t="str">
        <f t="shared" si="674"/>
        <v/>
      </c>
      <c r="BH87" s="52" t="str">
        <f t="shared" si="674"/>
        <v/>
      </c>
      <c r="BI87" s="52" t="str">
        <f t="shared" si="674"/>
        <v/>
      </c>
      <c r="BJ87" s="52" t="str">
        <f t="shared" si="674"/>
        <v/>
      </c>
      <c r="BK87" s="52" t="str">
        <f t="shared" si="674"/>
        <v/>
      </c>
      <c r="BL87" s="52" t="str">
        <f t="shared" si="674"/>
        <v/>
      </c>
      <c r="BM87" s="52" t="str">
        <f t="shared" si="674"/>
        <v/>
      </c>
      <c r="BN87" s="52" t="str">
        <f t="shared" si="674"/>
        <v/>
      </c>
      <c r="BO87" s="52" t="str">
        <f t="shared" si="674"/>
        <v/>
      </c>
      <c r="BP87" s="52" t="str">
        <f t="shared" si="674"/>
        <v/>
      </c>
      <c r="BQ87" s="52" t="str">
        <f t="shared" si="674"/>
        <v/>
      </c>
      <c r="BR87" s="52" t="str">
        <f t="shared" si="674"/>
        <v/>
      </c>
      <c r="BS87" s="52" t="str">
        <f t="shared" si="674"/>
        <v/>
      </c>
      <c r="BT87" s="52" t="str">
        <f t="shared" si="674"/>
        <v/>
      </c>
      <c r="BU87" s="52" t="str">
        <f t="shared" si="674"/>
        <v/>
      </c>
      <c r="BV87" s="52" t="str">
        <f t="shared" si="674"/>
        <v/>
      </c>
      <c r="BW87" s="52" t="str">
        <f t="shared" si="674"/>
        <v/>
      </c>
      <c r="BX87" s="52" t="str">
        <f t="shared" si="674"/>
        <v/>
      </c>
      <c r="BY87" s="52" t="str">
        <f t="shared" si="674"/>
        <v/>
      </c>
      <c r="BZ87" s="52" t="str">
        <f t="shared" si="674"/>
        <v/>
      </c>
      <c r="CA87" s="52" t="str">
        <f t="shared" si="674"/>
        <v/>
      </c>
      <c r="CB87" s="52" t="str">
        <f t="shared" si="674"/>
        <v/>
      </c>
      <c r="CC87" s="52" t="str">
        <f t="shared" si="674"/>
        <v/>
      </c>
      <c r="CD87" s="52" t="str">
        <f t="shared" si="674"/>
        <v/>
      </c>
      <c r="CE87" s="52" t="str">
        <f t="shared" si="674"/>
        <v/>
      </c>
      <c r="CF87" s="52" t="str">
        <f t="shared" si="674"/>
        <v/>
      </c>
      <c r="CG87" s="52" t="str">
        <f t="shared" si="674"/>
        <v/>
      </c>
      <c r="CH87" s="52" t="str">
        <f t="shared" si="674"/>
        <v/>
      </c>
      <c r="CI87" s="52" t="str">
        <f t="shared" si="674"/>
        <v/>
      </c>
      <c r="CJ87" s="52" t="str">
        <f t="shared" si="674"/>
        <v/>
      </c>
      <c r="CK87" s="52" t="str">
        <f t="shared" si="674"/>
        <v/>
      </c>
      <c r="CL87" s="52" t="str">
        <f t="shared" si="674"/>
        <v/>
      </c>
      <c r="CM87" s="52" t="str">
        <f t="shared" si="674"/>
        <v/>
      </c>
      <c r="CN87" s="52" t="str">
        <f t="shared" si="674"/>
        <v/>
      </c>
      <c r="CO87" s="52" t="str">
        <f t="shared" si="674"/>
        <v/>
      </c>
      <c r="CP87" s="52" t="str">
        <f t="shared" si="674"/>
        <v/>
      </c>
      <c r="CQ87" s="52" t="str">
        <f t="shared" si="674"/>
        <v/>
      </c>
      <c r="CR87" s="52" t="str">
        <f t="shared" si="674"/>
        <v/>
      </c>
      <c r="CS87" s="52" t="str">
        <f t="shared" si="674"/>
        <v/>
      </c>
      <c r="CT87" s="52" t="str">
        <f t="shared" si="674"/>
        <v/>
      </c>
      <c r="CU87" s="52" t="str">
        <f t="shared" si="674"/>
        <v/>
      </c>
      <c r="CV87" s="52" t="str">
        <f t="shared" si="674"/>
        <v/>
      </c>
      <c r="CW87" s="52" t="str">
        <f t="shared" si="674"/>
        <v/>
      </c>
      <c r="CX87" s="52" t="str">
        <f t="shared" si="674"/>
        <v/>
      </c>
      <c r="CY87" s="52" t="str">
        <f t="shared" si="674"/>
        <v/>
      </c>
      <c r="CZ87" s="52" t="str">
        <f t="shared" si="674"/>
        <v/>
      </c>
      <c r="DA87" s="52" t="str">
        <f t="shared" si="674"/>
        <v/>
      </c>
      <c r="DB87" s="52" t="str">
        <f t="shared" si="674"/>
        <v/>
      </c>
      <c r="DC87" s="52" t="str">
        <f t="shared" si="674"/>
        <v/>
      </c>
      <c r="DD87" s="52" t="str">
        <f t="shared" si="674"/>
        <v/>
      </c>
      <c r="DE87" s="52" t="str">
        <f t="shared" si="674"/>
        <v/>
      </c>
      <c r="DF87" s="52" t="str">
        <f t="shared" si="674"/>
        <v/>
      </c>
      <c r="DG87" s="52" t="str">
        <f t="shared" ref="DG87:DV87" si="675">IF(ISNONTEXT($Y87),DF87+$Y87,"")</f>
        <v/>
      </c>
      <c r="DH87" s="52" t="str">
        <f t="shared" si="675"/>
        <v/>
      </c>
      <c r="DI87" s="52" t="str">
        <f t="shared" si="675"/>
        <v/>
      </c>
      <c r="DJ87" s="52" t="str">
        <f t="shared" si="675"/>
        <v/>
      </c>
      <c r="DK87" s="52" t="str">
        <f t="shared" si="675"/>
        <v/>
      </c>
      <c r="DL87" s="52" t="str">
        <f t="shared" si="675"/>
        <v/>
      </c>
      <c r="DM87" s="52" t="str">
        <f t="shared" si="675"/>
        <v/>
      </c>
      <c r="DN87" s="52" t="str">
        <f t="shared" si="675"/>
        <v/>
      </c>
      <c r="DO87" s="52" t="str">
        <f t="shared" si="675"/>
        <v/>
      </c>
      <c r="DP87" s="52" t="str">
        <f t="shared" si="675"/>
        <v/>
      </c>
      <c r="DQ87" s="52" t="str">
        <f t="shared" si="675"/>
        <v/>
      </c>
      <c r="DR87" s="52" t="str">
        <f t="shared" si="675"/>
        <v/>
      </c>
      <c r="DS87" s="52" t="str">
        <f t="shared" si="675"/>
        <v/>
      </c>
      <c r="DT87" s="52" t="str">
        <f t="shared" si="675"/>
        <v/>
      </c>
      <c r="DU87" s="52" t="str">
        <f t="shared" si="675"/>
        <v/>
      </c>
      <c r="DV87" s="52" t="str">
        <f t="shared" si="675"/>
        <v/>
      </c>
      <c r="DW87" s="179" t="e">
        <f t="shared" si="539"/>
        <v>#N/A</v>
      </c>
      <c r="DX87" s="179" t="e">
        <f t="shared" si="540"/>
        <v>#N/A</v>
      </c>
      <c r="DY87" s="179" t="e">
        <f t="shared" si="541"/>
        <v>#N/A</v>
      </c>
      <c r="DZ87" s="179" t="e">
        <f t="shared" si="542"/>
        <v>#N/A</v>
      </c>
      <c r="EA87" s="179" t="e">
        <f t="shared" si="543"/>
        <v>#N/A</v>
      </c>
      <c r="EB87" s="179" t="e">
        <f t="shared" si="544"/>
        <v>#N/A</v>
      </c>
      <c r="EC87" s="179" t="e">
        <f t="shared" si="545"/>
        <v>#N/A</v>
      </c>
      <c r="ED87" s="179" t="e">
        <f t="shared" si="546"/>
        <v>#N/A</v>
      </c>
      <c r="EE87" s="179" t="e">
        <f t="shared" si="547"/>
        <v>#N/A</v>
      </c>
      <c r="EF87" s="179" t="e">
        <f t="shared" si="548"/>
        <v>#N/A</v>
      </c>
      <c r="EG87" s="179" t="e">
        <f t="shared" si="549"/>
        <v>#N/A</v>
      </c>
      <c r="EH87" s="179" t="e">
        <f t="shared" si="550"/>
        <v>#N/A</v>
      </c>
      <c r="EI87" s="179" t="e">
        <f t="shared" si="551"/>
        <v>#N/A</v>
      </c>
      <c r="EJ87" s="179" t="e">
        <f t="shared" si="552"/>
        <v>#N/A</v>
      </c>
      <c r="EK87" s="179" t="e">
        <f t="shared" si="553"/>
        <v>#N/A</v>
      </c>
      <c r="EL87" s="179" t="e">
        <f t="shared" si="554"/>
        <v>#N/A</v>
      </c>
      <c r="EM87" s="179" t="e">
        <f t="shared" si="555"/>
        <v>#N/A</v>
      </c>
      <c r="EN87" s="179" t="e">
        <f t="shared" si="556"/>
        <v>#N/A</v>
      </c>
      <c r="EO87" s="179" t="e">
        <f t="shared" si="557"/>
        <v>#N/A</v>
      </c>
      <c r="EP87" s="179" t="e">
        <f t="shared" si="558"/>
        <v>#N/A</v>
      </c>
      <c r="EQ87" s="179" t="e">
        <f t="shared" si="559"/>
        <v>#N/A</v>
      </c>
      <c r="ER87" s="179" t="e">
        <f t="shared" si="560"/>
        <v>#N/A</v>
      </c>
      <c r="ES87" s="179" t="e">
        <f t="shared" si="561"/>
        <v>#N/A</v>
      </c>
      <c r="ET87" s="179" t="e">
        <f t="shared" si="562"/>
        <v>#N/A</v>
      </c>
      <c r="EU87" s="179" t="e">
        <f t="shared" si="563"/>
        <v>#N/A</v>
      </c>
      <c r="EV87" s="179" t="e">
        <f t="shared" si="564"/>
        <v>#N/A</v>
      </c>
      <c r="EW87" s="179" t="e">
        <f t="shared" si="565"/>
        <v>#N/A</v>
      </c>
      <c r="EX87" s="179" t="e">
        <f t="shared" si="566"/>
        <v>#N/A</v>
      </c>
      <c r="EY87" s="179" t="e">
        <f t="shared" si="567"/>
        <v>#N/A</v>
      </c>
      <c r="EZ87" s="179" t="e">
        <f t="shared" si="568"/>
        <v>#N/A</v>
      </c>
      <c r="FA87" s="179" t="e">
        <f t="shared" si="569"/>
        <v>#N/A</v>
      </c>
      <c r="FB87" s="179" t="e">
        <f t="shared" si="570"/>
        <v>#N/A</v>
      </c>
      <c r="FC87" s="179" t="e">
        <f t="shared" si="571"/>
        <v>#N/A</v>
      </c>
      <c r="FD87" s="179" t="e">
        <f t="shared" si="572"/>
        <v>#N/A</v>
      </c>
      <c r="FE87" s="179" t="e">
        <f t="shared" si="573"/>
        <v>#N/A</v>
      </c>
      <c r="FF87" s="179" t="e">
        <f t="shared" si="574"/>
        <v>#N/A</v>
      </c>
      <c r="FG87" s="179" t="e">
        <f t="shared" si="575"/>
        <v>#N/A</v>
      </c>
      <c r="FH87" s="179" t="e">
        <f t="shared" si="576"/>
        <v>#N/A</v>
      </c>
      <c r="FI87" s="179" t="e">
        <f t="shared" si="577"/>
        <v>#N/A</v>
      </c>
      <c r="FJ87" s="179" t="e">
        <f t="shared" si="578"/>
        <v>#N/A</v>
      </c>
      <c r="FK87" s="179" t="e">
        <f t="shared" si="579"/>
        <v>#N/A</v>
      </c>
      <c r="FL87" s="179" t="e">
        <f t="shared" si="580"/>
        <v>#N/A</v>
      </c>
      <c r="FM87" s="179" t="e">
        <f t="shared" si="581"/>
        <v>#N/A</v>
      </c>
      <c r="FN87" s="179" t="e">
        <f t="shared" si="582"/>
        <v>#N/A</v>
      </c>
      <c r="FO87" s="179" t="e">
        <f t="shared" si="583"/>
        <v>#N/A</v>
      </c>
      <c r="FP87" s="179" t="e">
        <f t="shared" si="584"/>
        <v>#N/A</v>
      </c>
      <c r="FQ87" s="179" t="e">
        <f t="shared" si="585"/>
        <v>#N/A</v>
      </c>
      <c r="FR87" s="179" t="e">
        <f t="shared" si="586"/>
        <v>#N/A</v>
      </c>
      <c r="FS87" s="179" t="e">
        <f t="shared" si="587"/>
        <v>#N/A</v>
      </c>
      <c r="FT87" s="179" t="e">
        <f t="shared" si="588"/>
        <v>#N/A</v>
      </c>
      <c r="FU87" s="179" t="e">
        <f t="shared" si="589"/>
        <v>#N/A</v>
      </c>
      <c r="FV87" s="179" t="e">
        <f t="shared" si="590"/>
        <v>#N/A</v>
      </c>
      <c r="FW87" s="179" t="e">
        <f t="shared" si="591"/>
        <v>#N/A</v>
      </c>
      <c r="FX87" s="179" t="e">
        <f t="shared" si="592"/>
        <v>#N/A</v>
      </c>
      <c r="FY87" s="179" t="e">
        <f t="shared" si="593"/>
        <v>#N/A</v>
      </c>
      <c r="FZ87" s="179" t="e">
        <f t="shared" si="594"/>
        <v>#N/A</v>
      </c>
      <c r="GA87" s="179" t="e">
        <f t="shared" si="595"/>
        <v>#N/A</v>
      </c>
      <c r="GB87" s="179" t="e">
        <f t="shared" si="596"/>
        <v>#N/A</v>
      </c>
      <c r="GC87" s="179" t="e">
        <f t="shared" si="597"/>
        <v>#N/A</v>
      </c>
      <c r="GD87" s="179" t="e">
        <f t="shared" si="598"/>
        <v>#N/A</v>
      </c>
      <c r="GE87" s="179" t="e">
        <f t="shared" si="599"/>
        <v>#N/A</v>
      </c>
      <c r="GF87" s="179" t="e">
        <f t="shared" si="600"/>
        <v>#N/A</v>
      </c>
      <c r="GG87" s="179" t="e">
        <f t="shared" si="601"/>
        <v>#N/A</v>
      </c>
      <c r="GH87" s="179" t="e">
        <f t="shared" si="602"/>
        <v>#N/A</v>
      </c>
      <c r="GI87" s="179" t="e">
        <f t="shared" si="603"/>
        <v>#N/A</v>
      </c>
      <c r="GJ87" s="179" t="e">
        <f t="shared" si="604"/>
        <v>#N/A</v>
      </c>
      <c r="GK87" s="179" t="e">
        <f t="shared" si="605"/>
        <v>#N/A</v>
      </c>
      <c r="GL87" s="179" t="e">
        <f t="shared" si="606"/>
        <v>#N/A</v>
      </c>
      <c r="GM87" s="179" t="e">
        <f t="shared" si="607"/>
        <v>#N/A</v>
      </c>
      <c r="GN87" s="179" t="e">
        <f t="shared" si="608"/>
        <v>#N/A</v>
      </c>
      <c r="GO87" s="179" t="e">
        <f t="shared" si="609"/>
        <v>#N/A</v>
      </c>
      <c r="GP87" s="179" t="e">
        <f t="shared" si="610"/>
        <v>#N/A</v>
      </c>
      <c r="GQ87" s="179" t="e">
        <f t="shared" si="611"/>
        <v>#N/A</v>
      </c>
      <c r="GR87" s="179" t="e">
        <f t="shared" si="612"/>
        <v>#N/A</v>
      </c>
      <c r="GS87" s="179" t="e">
        <f t="shared" si="613"/>
        <v>#N/A</v>
      </c>
      <c r="GT87" s="179" t="e">
        <f t="shared" si="614"/>
        <v>#N/A</v>
      </c>
      <c r="GU87" s="179" t="e">
        <f t="shared" si="615"/>
        <v>#N/A</v>
      </c>
      <c r="GV87" s="179" t="e">
        <f t="shared" si="616"/>
        <v>#N/A</v>
      </c>
      <c r="GW87" s="179" t="e">
        <f t="shared" si="617"/>
        <v>#N/A</v>
      </c>
      <c r="GX87" s="179" t="e">
        <f t="shared" si="618"/>
        <v>#N/A</v>
      </c>
      <c r="GY87" s="179" t="e">
        <f t="shared" si="619"/>
        <v>#N/A</v>
      </c>
      <c r="GZ87" s="179" t="e">
        <f t="shared" si="620"/>
        <v>#N/A</v>
      </c>
      <c r="HA87" s="179" t="e">
        <f t="shared" si="621"/>
        <v>#N/A</v>
      </c>
      <c r="HB87" s="179" t="e">
        <f t="shared" si="622"/>
        <v>#N/A</v>
      </c>
      <c r="HC87" s="179" t="e">
        <f t="shared" si="623"/>
        <v>#N/A</v>
      </c>
      <c r="HD87" s="179" t="e">
        <f t="shared" si="624"/>
        <v>#N/A</v>
      </c>
      <c r="HE87" s="179" t="e">
        <f t="shared" si="625"/>
        <v>#N/A</v>
      </c>
      <c r="HF87" s="179" t="e">
        <f t="shared" si="626"/>
        <v>#N/A</v>
      </c>
      <c r="HG87" s="179" t="e">
        <f t="shared" si="627"/>
        <v>#N/A</v>
      </c>
      <c r="HH87" s="179" t="e">
        <f t="shared" si="628"/>
        <v>#N/A</v>
      </c>
      <c r="HI87" s="179" t="e">
        <f t="shared" si="629"/>
        <v>#N/A</v>
      </c>
      <c r="HJ87" s="179" t="e">
        <f t="shared" si="630"/>
        <v>#N/A</v>
      </c>
      <c r="HK87" s="179" t="e">
        <f t="shared" si="631"/>
        <v>#N/A</v>
      </c>
      <c r="HL87" s="179" t="e">
        <f t="shared" si="632"/>
        <v>#N/A</v>
      </c>
      <c r="HM87" s="179" t="e">
        <f t="shared" si="633"/>
        <v>#N/A</v>
      </c>
      <c r="HN87" s="179" t="e">
        <f t="shared" si="634"/>
        <v>#N/A</v>
      </c>
      <c r="HO87" s="179" t="e">
        <f t="shared" si="635"/>
        <v>#N/A</v>
      </c>
      <c r="HP87" s="179" t="e">
        <f t="shared" si="636"/>
        <v>#N/A</v>
      </c>
      <c r="HQ87" s="179" t="e">
        <f t="shared" si="637"/>
        <v>#N/A</v>
      </c>
      <c r="HR87" s="179" t="e">
        <f t="shared" si="638"/>
        <v>#N/A</v>
      </c>
      <c r="HS87" s="179" t="e">
        <f t="shared" si="639"/>
        <v>#N/A</v>
      </c>
    </row>
    <row r="88" spans="1:227" hidden="1" x14ac:dyDescent="0.25">
      <c r="A88" s="4">
        <v>85</v>
      </c>
      <c r="B88" s="118"/>
      <c r="C88" s="126"/>
      <c r="D88" s="131" t="str">
        <f t="shared" si="507"/>
        <v/>
      </c>
      <c r="E88" s="103"/>
      <c r="F88" s="131" t="str">
        <f t="shared" si="508"/>
        <v/>
      </c>
      <c r="G88" s="126"/>
      <c r="H88" s="119"/>
      <c r="I88" s="38" t="str">
        <f t="shared" si="509"/>
        <v/>
      </c>
      <c r="J88" s="38" t="str">
        <f t="shared" si="510"/>
        <v/>
      </c>
      <c r="K88" s="81" t="str">
        <f t="shared" si="515"/>
        <v/>
      </c>
      <c r="L88" s="24"/>
      <c r="M88" s="61"/>
      <c r="N88" s="82" t="str">
        <f>IF(AND(D88&gt;0,E88&gt;0,F88&gt;0,NOT(ISBLANK(L88))),(F88-D88)*VLOOKUP(L88,VLookups!$A$2:$B$8,2,FALSE),"")</f>
        <v/>
      </c>
      <c r="O88" s="83" t="str">
        <f t="shared" si="511"/>
        <v/>
      </c>
      <c r="P88" s="103"/>
      <c r="Q88" s="34" t="str">
        <f>IF(AND(P88&gt;0,E88&gt;0,N88&gt;0,NOT(ISBLANK(L88))),ABS(VLOOKUP($P$1,VLookups!$A$38:$B$39,2,FALSE)-_xlfn.NORM.DIST(P88,K88,N88,TRUE)),"")</f>
        <v/>
      </c>
      <c r="R88" s="102" t="str">
        <f>IF(AND($D88&gt;0,$E88&gt;0,$F88&gt;0,NOT(ISBLANK($L88))),_xlfn.NORM.INV(ABS(VLOOKUP($P$1,VLookups!$A$38:$B$39,2,FALSE)-R$3),$K88,$N88),"")</f>
        <v/>
      </c>
      <c r="S88" s="101" t="str">
        <f>IF(AND($D88&gt;0,$E88&gt;0,$F88&gt;0,NOT(ISBLANK($L88))),_xlfn.NORM.INV(ABS(VLOOKUP($P$1,VLookups!$A$38:$B$39,2,FALSE)-S$3),$K88,$N88),"")</f>
        <v/>
      </c>
      <c r="T88" s="102" t="str">
        <f>IF(AND($D88&gt;0,$E88&gt;0,$F88&gt;0,NOT(ISBLANK($L88))),_xlfn.NORM.INV(ABS(VLOOKUP($P$1,VLookups!$A$38:$B$39,2,FALSE)-T$3),$K88,$N88),"")</f>
        <v/>
      </c>
      <c r="U88" s="101" t="str">
        <f>IF(AND($D88&gt;0,$E88&gt;0,$F88&gt;0,NOT(ISBLANK($L88))),_xlfn.NORM.INV(ABS(VLOOKUP($P$1,VLookups!$A$38:$B$39,2,FALSE)-U$3),$K88,$N88),"")</f>
        <v/>
      </c>
      <c r="V88" s="102" t="str">
        <f>IF(AND($D88&gt;0,$E88&gt;0,$F88&gt;0,NOT(ISBLANK($L88))),_xlfn.NORM.INV(ABS(VLOOKUP($P$1,VLookups!$A$38:$B$39,2,FALSE)-V$3),$K88,$N88),"")</f>
        <v/>
      </c>
      <c r="W88" s="101" t="str">
        <f>IF(AND($D88&gt;0,$E88&gt;0,$F88&gt;0,NOT(ISBLANK($L88))),_xlfn.NORM.INV(ABS(VLOOKUP($P$1,VLookups!$A$38:$B$39,2,FALSE)-W$3),$K88,$N88),"")</f>
        <v/>
      </c>
      <c r="X88" s="5"/>
      <c r="Y88" s="178" t="str">
        <f t="shared" si="516"/>
        <v/>
      </c>
      <c r="Z88" s="52" t="str">
        <f t="shared" ref="Z88:AS88" si="676">IF(ISNONTEXT($Y88),AA88-$Y88,"")</f>
        <v/>
      </c>
      <c r="AA88" s="52" t="str">
        <f t="shared" si="676"/>
        <v/>
      </c>
      <c r="AB88" s="52" t="str">
        <f t="shared" si="676"/>
        <v/>
      </c>
      <c r="AC88" s="52" t="str">
        <f t="shared" si="676"/>
        <v/>
      </c>
      <c r="AD88" s="52" t="str">
        <f t="shared" si="676"/>
        <v/>
      </c>
      <c r="AE88" s="52" t="str">
        <f t="shared" si="676"/>
        <v/>
      </c>
      <c r="AF88" s="52" t="str">
        <f t="shared" si="676"/>
        <v/>
      </c>
      <c r="AG88" s="52" t="str">
        <f t="shared" si="676"/>
        <v/>
      </c>
      <c r="AH88" s="52" t="str">
        <f t="shared" si="676"/>
        <v/>
      </c>
      <c r="AI88" s="52" t="str">
        <f t="shared" si="676"/>
        <v/>
      </c>
      <c r="AJ88" s="52" t="str">
        <f t="shared" si="676"/>
        <v/>
      </c>
      <c r="AK88" s="52" t="str">
        <f t="shared" si="676"/>
        <v/>
      </c>
      <c r="AL88" s="52" t="str">
        <f t="shared" si="676"/>
        <v/>
      </c>
      <c r="AM88" s="52" t="str">
        <f t="shared" si="676"/>
        <v/>
      </c>
      <c r="AN88" s="52" t="str">
        <f t="shared" si="676"/>
        <v/>
      </c>
      <c r="AO88" s="52" t="str">
        <f t="shared" si="676"/>
        <v/>
      </c>
      <c r="AP88" s="52" t="str">
        <f t="shared" si="676"/>
        <v/>
      </c>
      <c r="AQ88" s="52" t="str">
        <f t="shared" si="676"/>
        <v/>
      </c>
      <c r="AR88" s="52" t="str">
        <f t="shared" si="676"/>
        <v/>
      </c>
      <c r="AS88" s="52" t="str">
        <f t="shared" si="676"/>
        <v/>
      </c>
      <c r="AT88" s="52" t="str">
        <f t="shared" si="518"/>
        <v/>
      </c>
      <c r="AU88" s="52" t="str">
        <f t="shared" ref="AU88:DF88" si="677">IF(ISNONTEXT($Y88),AT88+$Y88,"")</f>
        <v/>
      </c>
      <c r="AV88" s="52" t="str">
        <f t="shared" si="677"/>
        <v/>
      </c>
      <c r="AW88" s="52" t="str">
        <f t="shared" si="677"/>
        <v/>
      </c>
      <c r="AX88" s="52" t="str">
        <f t="shared" si="677"/>
        <v/>
      </c>
      <c r="AY88" s="52" t="str">
        <f t="shared" si="677"/>
        <v/>
      </c>
      <c r="AZ88" s="52" t="str">
        <f t="shared" si="677"/>
        <v/>
      </c>
      <c r="BA88" s="52" t="str">
        <f t="shared" si="677"/>
        <v/>
      </c>
      <c r="BB88" s="52" t="str">
        <f t="shared" si="677"/>
        <v/>
      </c>
      <c r="BC88" s="52" t="str">
        <f t="shared" si="677"/>
        <v/>
      </c>
      <c r="BD88" s="52" t="str">
        <f t="shared" si="677"/>
        <v/>
      </c>
      <c r="BE88" s="52" t="str">
        <f t="shared" si="677"/>
        <v/>
      </c>
      <c r="BF88" s="52" t="str">
        <f t="shared" si="677"/>
        <v/>
      </c>
      <c r="BG88" s="52" t="str">
        <f t="shared" si="677"/>
        <v/>
      </c>
      <c r="BH88" s="52" t="str">
        <f t="shared" si="677"/>
        <v/>
      </c>
      <c r="BI88" s="52" t="str">
        <f t="shared" si="677"/>
        <v/>
      </c>
      <c r="BJ88" s="52" t="str">
        <f t="shared" si="677"/>
        <v/>
      </c>
      <c r="BK88" s="52" t="str">
        <f t="shared" si="677"/>
        <v/>
      </c>
      <c r="BL88" s="52" t="str">
        <f t="shared" si="677"/>
        <v/>
      </c>
      <c r="BM88" s="52" t="str">
        <f t="shared" si="677"/>
        <v/>
      </c>
      <c r="BN88" s="52" t="str">
        <f t="shared" si="677"/>
        <v/>
      </c>
      <c r="BO88" s="52" t="str">
        <f t="shared" si="677"/>
        <v/>
      </c>
      <c r="BP88" s="52" t="str">
        <f t="shared" si="677"/>
        <v/>
      </c>
      <c r="BQ88" s="52" t="str">
        <f t="shared" si="677"/>
        <v/>
      </c>
      <c r="BR88" s="52" t="str">
        <f t="shared" si="677"/>
        <v/>
      </c>
      <c r="BS88" s="52" t="str">
        <f t="shared" si="677"/>
        <v/>
      </c>
      <c r="BT88" s="52" t="str">
        <f t="shared" si="677"/>
        <v/>
      </c>
      <c r="BU88" s="52" t="str">
        <f t="shared" si="677"/>
        <v/>
      </c>
      <c r="BV88" s="52" t="str">
        <f t="shared" si="677"/>
        <v/>
      </c>
      <c r="BW88" s="52" t="str">
        <f t="shared" si="677"/>
        <v/>
      </c>
      <c r="BX88" s="52" t="str">
        <f t="shared" si="677"/>
        <v/>
      </c>
      <c r="BY88" s="52" t="str">
        <f t="shared" si="677"/>
        <v/>
      </c>
      <c r="BZ88" s="52" t="str">
        <f t="shared" si="677"/>
        <v/>
      </c>
      <c r="CA88" s="52" t="str">
        <f t="shared" si="677"/>
        <v/>
      </c>
      <c r="CB88" s="52" t="str">
        <f t="shared" si="677"/>
        <v/>
      </c>
      <c r="CC88" s="52" t="str">
        <f t="shared" si="677"/>
        <v/>
      </c>
      <c r="CD88" s="52" t="str">
        <f t="shared" si="677"/>
        <v/>
      </c>
      <c r="CE88" s="52" t="str">
        <f t="shared" si="677"/>
        <v/>
      </c>
      <c r="CF88" s="52" t="str">
        <f t="shared" si="677"/>
        <v/>
      </c>
      <c r="CG88" s="52" t="str">
        <f t="shared" si="677"/>
        <v/>
      </c>
      <c r="CH88" s="52" t="str">
        <f t="shared" si="677"/>
        <v/>
      </c>
      <c r="CI88" s="52" t="str">
        <f t="shared" si="677"/>
        <v/>
      </c>
      <c r="CJ88" s="52" t="str">
        <f t="shared" si="677"/>
        <v/>
      </c>
      <c r="CK88" s="52" t="str">
        <f t="shared" si="677"/>
        <v/>
      </c>
      <c r="CL88" s="52" t="str">
        <f t="shared" si="677"/>
        <v/>
      </c>
      <c r="CM88" s="52" t="str">
        <f t="shared" si="677"/>
        <v/>
      </c>
      <c r="CN88" s="52" t="str">
        <f t="shared" si="677"/>
        <v/>
      </c>
      <c r="CO88" s="52" t="str">
        <f t="shared" si="677"/>
        <v/>
      </c>
      <c r="CP88" s="52" t="str">
        <f t="shared" si="677"/>
        <v/>
      </c>
      <c r="CQ88" s="52" t="str">
        <f t="shared" si="677"/>
        <v/>
      </c>
      <c r="CR88" s="52" t="str">
        <f t="shared" si="677"/>
        <v/>
      </c>
      <c r="CS88" s="52" t="str">
        <f t="shared" si="677"/>
        <v/>
      </c>
      <c r="CT88" s="52" t="str">
        <f t="shared" si="677"/>
        <v/>
      </c>
      <c r="CU88" s="52" t="str">
        <f t="shared" si="677"/>
        <v/>
      </c>
      <c r="CV88" s="52" t="str">
        <f t="shared" si="677"/>
        <v/>
      </c>
      <c r="CW88" s="52" t="str">
        <f t="shared" si="677"/>
        <v/>
      </c>
      <c r="CX88" s="52" t="str">
        <f t="shared" si="677"/>
        <v/>
      </c>
      <c r="CY88" s="52" t="str">
        <f t="shared" si="677"/>
        <v/>
      </c>
      <c r="CZ88" s="52" t="str">
        <f t="shared" si="677"/>
        <v/>
      </c>
      <c r="DA88" s="52" t="str">
        <f t="shared" si="677"/>
        <v/>
      </c>
      <c r="DB88" s="52" t="str">
        <f t="shared" si="677"/>
        <v/>
      </c>
      <c r="DC88" s="52" t="str">
        <f t="shared" si="677"/>
        <v/>
      </c>
      <c r="DD88" s="52" t="str">
        <f t="shared" si="677"/>
        <v/>
      </c>
      <c r="DE88" s="52" t="str">
        <f t="shared" si="677"/>
        <v/>
      </c>
      <c r="DF88" s="52" t="str">
        <f t="shared" si="677"/>
        <v/>
      </c>
      <c r="DG88" s="52" t="str">
        <f t="shared" ref="DG88:DV88" si="678">IF(ISNONTEXT($Y88),DF88+$Y88,"")</f>
        <v/>
      </c>
      <c r="DH88" s="52" t="str">
        <f t="shared" si="678"/>
        <v/>
      </c>
      <c r="DI88" s="52" t="str">
        <f t="shared" si="678"/>
        <v/>
      </c>
      <c r="DJ88" s="52" t="str">
        <f t="shared" si="678"/>
        <v/>
      </c>
      <c r="DK88" s="52" t="str">
        <f t="shared" si="678"/>
        <v/>
      </c>
      <c r="DL88" s="52" t="str">
        <f t="shared" si="678"/>
        <v/>
      </c>
      <c r="DM88" s="52" t="str">
        <f t="shared" si="678"/>
        <v/>
      </c>
      <c r="DN88" s="52" t="str">
        <f t="shared" si="678"/>
        <v/>
      </c>
      <c r="DO88" s="52" t="str">
        <f t="shared" si="678"/>
        <v/>
      </c>
      <c r="DP88" s="52" t="str">
        <f t="shared" si="678"/>
        <v/>
      </c>
      <c r="DQ88" s="52" t="str">
        <f t="shared" si="678"/>
        <v/>
      </c>
      <c r="DR88" s="52" t="str">
        <f t="shared" si="678"/>
        <v/>
      </c>
      <c r="DS88" s="52" t="str">
        <f t="shared" si="678"/>
        <v/>
      </c>
      <c r="DT88" s="52" t="str">
        <f t="shared" si="678"/>
        <v/>
      </c>
      <c r="DU88" s="52" t="str">
        <f t="shared" si="678"/>
        <v/>
      </c>
      <c r="DV88" s="52" t="str">
        <f t="shared" si="678"/>
        <v/>
      </c>
      <c r="DW88" s="179" t="e">
        <f t="shared" si="539"/>
        <v>#N/A</v>
      </c>
      <c r="DX88" s="179" t="e">
        <f t="shared" si="540"/>
        <v>#N/A</v>
      </c>
      <c r="DY88" s="179" t="e">
        <f t="shared" si="541"/>
        <v>#N/A</v>
      </c>
      <c r="DZ88" s="179" t="e">
        <f t="shared" si="542"/>
        <v>#N/A</v>
      </c>
      <c r="EA88" s="179" t="e">
        <f t="shared" si="543"/>
        <v>#N/A</v>
      </c>
      <c r="EB88" s="179" t="e">
        <f t="shared" si="544"/>
        <v>#N/A</v>
      </c>
      <c r="EC88" s="179" t="e">
        <f t="shared" si="545"/>
        <v>#N/A</v>
      </c>
      <c r="ED88" s="179" t="e">
        <f t="shared" si="546"/>
        <v>#N/A</v>
      </c>
      <c r="EE88" s="179" t="e">
        <f t="shared" si="547"/>
        <v>#N/A</v>
      </c>
      <c r="EF88" s="179" t="e">
        <f t="shared" si="548"/>
        <v>#N/A</v>
      </c>
      <c r="EG88" s="179" t="e">
        <f t="shared" si="549"/>
        <v>#N/A</v>
      </c>
      <c r="EH88" s="179" t="e">
        <f t="shared" si="550"/>
        <v>#N/A</v>
      </c>
      <c r="EI88" s="179" t="e">
        <f t="shared" si="551"/>
        <v>#N/A</v>
      </c>
      <c r="EJ88" s="179" t="e">
        <f t="shared" si="552"/>
        <v>#N/A</v>
      </c>
      <c r="EK88" s="179" t="e">
        <f t="shared" si="553"/>
        <v>#N/A</v>
      </c>
      <c r="EL88" s="179" t="e">
        <f t="shared" si="554"/>
        <v>#N/A</v>
      </c>
      <c r="EM88" s="179" t="e">
        <f t="shared" si="555"/>
        <v>#N/A</v>
      </c>
      <c r="EN88" s="179" t="e">
        <f t="shared" si="556"/>
        <v>#N/A</v>
      </c>
      <c r="EO88" s="179" t="e">
        <f t="shared" si="557"/>
        <v>#N/A</v>
      </c>
      <c r="EP88" s="179" t="e">
        <f t="shared" si="558"/>
        <v>#N/A</v>
      </c>
      <c r="EQ88" s="179" t="e">
        <f t="shared" si="559"/>
        <v>#N/A</v>
      </c>
      <c r="ER88" s="179" t="e">
        <f t="shared" si="560"/>
        <v>#N/A</v>
      </c>
      <c r="ES88" s="179" t="e">
        <f t="shared" si="561"/>
        <v>#N/A</v>
      </c>
      <c r="ET88" s="179" t="e">
        <f t="shared" si="562"/>
        <v>#N/A</v>
      </c>
      <c r="EU88" s="179" t="e">
        <f t="shared" si="563"/>
        <v>#N/A</v>
      </c>
      <c r="EV88" s="179" t="e">
        <f t="shared" si="564"/>
        <v>#N/A</v>
      </c>
      <c r="EW88" s="179" t="e">
        <f t="shared" si="565"/>
        <v>#N/A</v>
      </c>
      <c r="EX88" s="179" t="e">
        <f t="shared" si="566"/>
        <v>#N/A</v>
      </c>
      <c r="EY88" s="179" t="e">
        <f t="shared" si="567"/>
        <v>#N/A</v>
      </c>
      <c r="EZ88" s="179" t="e">
        <f t="shared" si="568"/>
        <v>#N/A</v>
      </c>
      <c r="FA88" s="179" t="e">
        <f t="shared" si="569"/>
        <v>#N/A</v>
      </c>
      <c r="FB88" s="179" t="e">
        <f t="shared" si="570"/>
        <v>#N/A</v>
      </c>
      <c r="FC88" s="179" t="e">
        <f t="shared" si="571"/>
        <v>#N/A</v>
      </c>
      <c r="FD88" s="179" t="e">
        <f t="shared" si="572"/>
        <v>#N/A</v>
      </c>
      <c r="FE88" s="179" t="e">
        <f t="shared" si="573"/>
        <v>#N/A</v>
      </c>
      <c r="FF88" s="179" t="e">
        <f t="shared" si="574"/>
        <v>#N/A</v>
      </c>
      <c r="FG88" s="179" t="e">
        <f t="shared" si="575"/>
        <v>#N/A</v>
      </c>
      <c r="FH88" s="179" t="e">
        <f t="shared" si="576"/>
        <v>#N/A</v>
      </c>
      <c r="FI88" s="179" t="e">
        <f t="shared" si="577"/>
        <v>#N/A</v>
      </c>
      <c r="FJ88" s="179" t="e">
        <f t="shared" si="578"/>
        <v>#N/A</v>
      </c>
      <c r="FK88" s="179" t="e">
        <f t="shared" si="579"/>
        <v>#N/A</v>
      </c>
      <c r="FL88" s="179" t="e">
        <f t="shared" si="580"/>
        <v>#N/A</v>
      </c>
      <c r="FM88" s="179" t="e">
        <f t="shared" si="581"/>
        <v>#N/A</v>
      </c>
      <c r="FN88" s="179" t="e">
        <f t="shared" si="582"/>
        <v>#N/A</v>
      </c>
      <c r="FO88" s="179" t="e">
        <f t="shared" si="583"/>
        <v>#N/A</v>
      </c>
      <c r="FP88" s="179" t="e">
        <f t="shared" si="584"/>
        <v>#N/A</v>
      </c>
      <c r="FQ88" s="179" t="e">
        <f t="shared" si="585"/>
        <v>#N/A</v>
      </c>
      <c r="FR88" s="179" t="e">
        <f t="shared" si="586"/>
        <v>#N/A</v>
      </c>
      <c r="FS88" s="179" t="e">
        <f t="shared" si="587"/>
        <v>#N/A</v>
      </c>
      <c r="FT88" s="179" t="e">
        <f t="shared" si="588"/>
        <v>#N/A</v>
      </c>
      <c r="FU88" s="179" t="e">
        <f t="shared" si="589"/>
        <v>#N/A</v>
      </c>
      <c r="FV88" s="179" t="e">
        <f t="shared" si="590"/>
        <v>#N/A</v>
      </c>
      <c r="FW88" s="179" t="e">
        <f t="shared" si="591"/>
        <v>#N/A</v>
      </c>
      <c r="FX88" s="179" t="e">
        <f t="shared" si="592"/>
        <v>#N/A</v>
      </c>
      <c r="FY88" s="179" t="e">
        <f t="shared" si="593"/>
        <v>#N/A</v>
      </c>
      <c r="FZ88" s="179" t="e">
        <f t="shared" si="594"/>
        <v>#N/A</v>
      </c>
      <c r="GA88" s="179" t="e">
        <f t="shared" si="595"/>
        <v>#N/A</v>
      </c>
      <c r="GB88" s="179" t="e">
        <f t="shared" si="596"/>
        <v>#N/A</v>
      </c>
      <c r="GC88" s="179" t="e">
        <f t="shared" si="597"/>
        <v>#N/A</v>
      </c>
      <c r="GD88" s="179" t="e">
        <f t="shared" si="598"/>
        <v>#N/A</v>
      </c>
      <c r="GE88" s="179" t="e">
        <f t="shared" si="599"/>
        <v>#N/A</v>
      </c>
      <c r="GF88" s="179" t="e">
        <f t="shared" si="600"/>
        <v>#N/A</v>
      </c>
      <c r="GG88" s="179" t="e">
        <f t="shared" si="601"/>
        <v>#N/A</v>
      </c>
      <c r="GH88" s="179" t="e">
        <f t="shared" si="602"/>
        <v>#N/A</v>
      </c>
      <c r="GI88" s="179" t="e">
        <f t="shared" si="603"/>
        <v>#N/A</v>
      </c>
      <c r="GJ88" s="179" t="e">
        <f t="shared" si="604"/>
        <v>#N/A</v>
      </c>
      <c r="GK88" s="179" t="e">
        <f t="shared" si="605"/>
        <v>#N/A</v>
      </c>
      <c r="GL88" s="179" t="e">
        <f t="shared" si="606"/>
        <v>#N/A</v>
      </c>
      <c r="GM88" s="179" t="e">
        <f t="shared" si="607"/>
        <v>#N/A</v>
      </c>
      <c r="GN88" s="179" t="e">
        <f t="shared" si="608"/>
        <v>#N/A</v>
      </c>
      <c r="GO88" s="179" t="e">
        <f t="shared" si="609"/>
        <v>#N/A</v>
      </c>
      <c r="GP88" s="179" t="e">
        <f t="shared" si="610"/>
        <v>#N/A</v>
      </c>
      <c r="GQ88" s="179" t="e">
        <f t="shared" si="611"/>
        <v>#N/A</v>
      </c>
      <c r="GR88" s="179" t="e">
        <f t="shared" si="612"/>
        <v>#N/A</v>
      </c>
      <c r="GS88" s="179" t="e">
        <f t="shared" si="613"/>
        <v>#N/A</v>
      </c>
      <c r="GT88" s="179" t="e">
        <f t="shared" si="614"/>
        <v>#N/A</v>
      </c>
      <c r="GU88" s="179" t="e">
        <f t="shared" si="615"/>
        <v>#N/A</v>
      </c>
      <c r="GV88" s="179" t="e">
        <f t="shared" si="616"/>
        <v>#N/A</v>
      </c>
      <c r="GW88" s="179" t="e">
        <f t="shared" si="617"/>
        <v>#N/A</v>
      </c>
      <c r="GX88" s="179" t="e">
        <f t="shared" si="618"/>
        <v>#N/A</v>
      </c>
      <c r="GY88" s="179" t="e">
        <f t="shared" si="619"/>
        <v>#N/A</v>
      </c>
      <c r="GZ88" s="179" t="e">
        <f t="shared" si="620"/>
        <v>#N/A</v>
      </c>
      <c r="HA88" s="179" t="e">
        <f t="shared" si="621"/>
        <v>#N/A</v>
      </c>
      <c r="HB88" s="179" t="e">
        <f t="shared" si="622"/>
        <v>#N/A</v>
      </c>
      <c r="HC88" s="179" t="e">
        <f t="shared" si="623"/>
        <v>#N/A</v>
      </c>
      <c r="HD88" s="179" t="e">
        <f t="shared" si="624"/>
        <v>#N/A</v>
      </c>
      <c r="HE88" s="179" t="e">
        <f t="shared" si="625"/>
        <v>#N/A</v>
      </c>
      <c r="HF88" s="179" t="e">
        <f t="shared" si="626"/>
        <v>#N/A</v>
      </c>
      <c r="HG88" s="179" t="e">
        <f t="shared" si="627"/>
        <v>#N/A</v>
      </c>
      <c r="HH88" s="179" t="e">
        <f t="shared" si="628"/>
        <v>#N/A</v>
      </c>
      <c r="HI88" s="179" t="e">
        <f t="shared" si="629"/>
        <v>#N/A</v>
      </c>
      <c r="HJ88" s="179" t="e">
        <f t="shared" si="630"/>
        <v>#N/A</v>
      </c>
      <c r="HK88" s="179" t="e">
        <f t="shared" si="631"/>
        <v>#N/A</v>
      </c>
      <c r="HL88" s="179" t="e">
        <f t="shared" si="632"/>
        <v>#N/A</v>
      </c>
      <c r="HM88" s="179" t="e">
        <f t="shared" si="633"/>
        <v>#N/A</v>
      </c>
      <c r="HN88" s="179" t="e">
        <f t="shared" si="634"/>
        <v>#N/A</v>
      </c>
      <c r="HO88" s="179" t="e">
        <f t="shared" si="635"/>
        <v>#N/A</v>
      </c>
      <c r="HP88" s="179" t="e">
        <f t="shared" si="636"/>
        <v>#N/A</v>
      </c>
      <c r="HQ88" s="179" t="e">
        <f t="shared" si="637"/>
        <v>#N/A</v>
      </c>
      <c r="HR88" s="179" t="e">
        <f t="shared" si="638"/>
        <v>#N/A</v>
      </c>
      <c r="HS88" s="179" t="e">
        <f t="shared" si="639"/>
        <v>#N/A</v>
      </c>
    </row>
    <row r="89" spans="1:227" hidden="1" x14ac:dyDescent="0.25">
      <c r="A89" s="4">
        <v>86</v>
      </c>
      <c r="B89" s="118"/>
      <c r="C89" s="126"/>
      <c r="D89" s="131" t="str">
        <f t="shared" si="507"/>
        <v/>
      </c>
      <c r="E89" s="103"/>
      <c r="F89" s="131" t="str">
        <f t="shared" si="508"/>
        <v/>
      </c>
      <c r="G89" s="126"/>
      <c r="H89" s="119"/>
      <c r="I89" s="38" t="str">
        <f t="shared" si="509"/>
        <v/>
      </c>
      <c r="J89" s="38" t="str">
        <f t="shared" si="510"/>
        <v/>
      </c>
      <c r="K89" s="81" t="str">
        <f t="shared" si="515"/>
        <v/>
      </c>
      <c r="L89" s="24"/>
      <c r="M89" s="61"/>
      <c r="N89" s="82" t="str">
        <f>IF(AND(D89&gt;0,E89&gt;0,F89&gt;0,NOT(ISBLANK(L89))),(F89-D89)*VLOOKUP(L89,VLookups!$A$2:$B$8,2,FALSE),"")</f>
        <v/>
      </c>
      <c r="O89" s="83" t="str">
        <f t="shared" si="511"/>
        <v/>
      </c>
      <c r="P89" s="103"/>
      <c r="Q89" s="34" t="str">
        <f>IF(AND(P89&gt;0,E89&gt;0,N89&gt;0,NOT(ISBLANK(L89))),ABS(VLOOKUP($P$1,VLookups!$A$38:$B$39,2,FALSE)-_xlfn.NORM.DIST(P89,K89,N89,TRUE)),"")</f>
        <v/>
      </c>
      <c r="R89" s="102" t="str">
        <f>IF(AND($D89&gt;0,$E89&gt;0,$F89&gt;0,NOT(ISBLANK($L89))),_xlfn.NORM.INV(ABS(VLOOKUP($P$1,VLookups!$A$38:$B$39,2,FALSE)-R$3),$K89,$N89),"")</f>
        <v/>
      </c>
      <c r="S89" s="101" t="str">
        <f>IF(AND($D89&gt;0,$E89&gt;0,$F89&gt;0,NOT(ISBLANK($L89))),_xlfn.NORM.INV(ABS(VLOOKUP($P$1,VLookups!$A$38:$B$39,2,FALSE)-S$3),$K89,$N89),"")</f>
        <v/>
      </c>
      <c r="T89" s="102" t="str">
        <f>IF(AND($D89&gt;0,$E89&gt;0,$F89&gt;0,NOT(ISBLANK($L89))),_xlfn.NORM.INV(ABS(VLOOKUP($P$1,VLookups!$A$38:$B$39,2,FALSE)-T$3),$K89,$N89),"")</f>
        <v/>
      </c>
      <c r="U89" s="101" t="str">
        <f>IF(AND($D89&gt;0,$E89&gt;0,$F89&gt;0,NOT(ISBLANK($L89))),_xlfn.NORM.INV(ABS(VLOOKUP($P$1,VLookups!$A$38:$B$39,2,FALSE)-U$3),$K89,$N89),"")</f>
        <v/>
      </c>
      <c r="V89" s="102" t="str">
        <f>IF(AND($D89&gt;0,$E89&gt;0,$F89&gt;0,NOT(ISBLANK($L89))),_xlfn.NORM.INV(ABS(VLOOKUP($P$1,VLookups!$A$38:$B$39,2,FALSE)-V$3),$K89,$N89),"")</f>
        <v/>
      </c>
      <c r="W89" s="101" t="str">
        <f>IF(AND($D89&gt;0,$E89&gt;0,$F89&gt;0,NOT(ISBLANK($L89))),_xlfn.NORM.INV(ABS(VLOOKUP($P$1,VLookups!$A$38:$B$39,2,FALSE)-W$3),$K89,$N89),"")</f>
        <v/>
      </c>
      <c r="X89" s="5"/>
      <c r="Y89" s="178" t="str">
        <f t="shared" si="516"/>
        <v/>
      </c>
      <c r="Z89" s="52" t="str">
        <f t="shared" ref="Z89:AS89" si="679">IF(ISNONTEXT($Y89),AA89-$Y89,"")</f>
        <v/>
      </c>
      <c r="AA89" s="52" t="str">
        <f t="shared" si="679"/>
        <v/>
      </c>
      <c r="AB89" s="52" t="str">
        <f t="shared" si="679"/>
        <v/>
      </c>
      <c r="AC89" s="52" t="str">
        <f t="shared" si="679"/>
        <v/>
      </c>
      <c r="AD89" s="52" t="str">
        <f t="shared" si="679"/>
        <v/>
      </c>
      <c r="AE89" s="52" t="str">
        <f t="shared" si="679"/>
        <v/>
      </c>
      <c r="AF89" s="52" t="str">
        <f t="shared" si="679"/>
        <v/>
      </c>
      <c r="AG89" s="52" t="str">
        <f t="shared" si="679"/>
        <v/>
      </c>
      <c r="AH89" s="52" t="str">
        <f t="shared" si="679"/>
        <v/>
      </c>
      <c r="AI89" s="52" t="str">
        <f t="shared" si="679"/>
        <v/>
      </c>
      <c r="AJ89" s="52" t="str">
        <f t="shared" si="679"/>
        <v/>
      </c>
      <c r="AK89" s="52" t="str">
        <f t="shared" si="679"/>
        <v/>
      </c>
      <c r="AL89" s="52" t="str">
        <f t="shared" si="679"/>
        <v/>
      </c>
      <c r="AM89" s="52" t="str">
        <f t="shared" si="679"/>
        <v/>
      </c>
      <c r="AN89" s="52" t="str">
        <f t="shared" si="679"/>
        <v/>
      </c>
      <c r="AO89" s="52" t="str">
        <f t="shared" si="679"/>
        <v/>
      </c>
      <c r="AP89" s="52" t="str">
        <f t="shared" si="679"/>
        <v/>
      </c>
      <c r="AQ89" s="52" t="str">
        <f t="shared" si="679"/>
        <v/>
      </c>
      <c r="AR89" s="52" t="str">
        <f t="shared" si="679"/>
        <v/>
      </c>
      <c r="AS89" s="52" t="str">
        <f t="shared" si="679"/>
        <v/>
      </c>
      <c r="AT89" s="52" t="str">
        <f t="shared" si="518"/>
        <v/>
      </c>
      <c r="AU89" s="52" t="str">
        <f t="shared" ref="AU89:DF89" si="680">IF(ISNONTEXT($Y89),AT89+$Y89,"")</f>
        <v/>
      </c>
      <c r="AV89" s="52" t="str">
        <f t="shared" si="680"/>
        <v/>
      </c>
      <c r="AW89" s="52" t="str">
        <f t="shared" si="680"/>
        <v/>
      </c>
      <c r="AX89" s="52" t="str">
        <f t="shared" si="680"/>
        <v/>
      </c>
      <c r="AY89" s="52" t="str">
        <f t="shared" si="680"/>
        <v/>
      </c>
      <c r="AZ89" s="52" t="str">
        <f t="shared" si="680"/>
        <v/>
      </c>
      <c r="BA89" s="52" t="str">
        <f t="shared" si="680"/>
        <v/>
      </c>
      <c r="BB89" s="52" t="str">
        <f t="shared" si="680"/>
        <v/>
      </c>
      <c r="BC89" s="52" t="str">
        <f t="shared" si="680"/>
        <v/>
      </c>
      <c r="BD89" s="52" t="str">
        <f t="shared" si="680"/>
        <v/>
      </c>
      <c r="BE89" s="52" t="str">
        <f t="shared" si="680"/>
        <v/>
      </c>
      <c r="BF89" s="52" t="str">
        <f t="shared" si="680"/>
        <v/>
      </c>
      <c r="BG89" s="52" t="str">
        <f t="shared" si="680"/>
        <v/>
      </c>
      <c r="BH89" s="52" t="str">
        <f t="shared" si="680"/>
        <v/>
      </c>
      <c r="BI89" s="52" t="str">
        <f t="shared" si="680"/>
        <v/>
      </c>
      <c r="BJ89" s="52" t="str">
        <f t="shared" si="680"/>
        <v/>
      </c>
      <c r="BK89" s="52" t="str">
        <f t="shared" si="680"/>
        <v/>
      </c>
      <c r="BL89" s="52" t="str">
        <f t="shared" si="680"/>
        <v/>
      </c>
      <c r="BM89" s="52" t="str">
        <f t="shared" si="680"/>
        <v/>
      </c>
      <c r="BN89" s="52" t="str">
        <f t="shared" si="680"/>
        <v/>
      </c>
      <c r="BO89" s="52" t="str">
        <f t="shared" si="680"/>
        <v/>
      </c>
      <c r="BP89" s="52" t="str">
        <f t="shared" si="680"/>
        <v/>
      </c>
      <c r="BQ89" s="52" t="str">
        <f t="shared" si="680"/>
        <v/>
      </c>
      <c r="BR89" s="52" t="str">
        <f t="shared" si="680"/>
        <v/>
      </c>
      <c r="BS89" s="52" t="str">
        <f t="shared" si="680"/>
        <v/>
      </c>
      <c r="BT89" s="52" t="str">
        <f t="shared" si="680"/>
        <v/>
      </c>
      <c r="BU89" s="52" t="str">
        <f t="shared" si="680"/>
        <v/>
      </c>
      <c r="BV89" s="52" t="str">
        <f t="shared" si="680"/>
        <v/>
      </c>
      <c r="BW89" s="52" t="str">
        <f t="shared" si="680"/>
        <v/>
      </c>
      <c r="BX89" s="52" t="str">
        <f t="shared" si="680"/>
        <v/>
      </c>
      <c r="BY89" s="52" t="str">
        <f t="shared" si="680"/>
        <v/>
      </c>
      <c r="BZ89" s="52" t="str">
        <f t="shared" si="680"/>
        <v/>
      </c>
      <c r="CA89" s="52" t="str">
        <f t="shared" si="680"/>
        <v/>
      </c>
      <c r="CB89" s="52" t="str">
        <f t="shared" si="680"/>
        <v/>
      </c>
      <c r="CC89" s="52" t="str">
        <f t="shared" si="680"/>
        <v/>
      </c>
      <c r="CD89" s="52" t="str">
        <f t="shared" si="680"/>
        <v/>
      </c>
      <c r="CE89" s="52" t="str">
        <f t="shared" si="680"/>
        <v/>
      </c>
      <c r="CF89" s="52" t="str">
        <f t="shared" si="680"/>
        <v/>
      </c>
      <c r="CG89" s="52" t="str">
        <f t="shared" si="680"/>
        <v/>
      </c>
      <c r="CH89" s="52" t="str">
        <f t="shared" si="680"/>
        <v/>
      </c>
      <c r="CI89" s="52" t="str">
        <f t="shared" si="680"/>
        <v/>
      </c>
      <c r="CJ89" s="52" t="str">
        <f t="shared" si="680"/>
        <v/>
      </c>
      <c r="CK89" s="52" t="str">
        <f t="shared" si="680"/>
        <v/>
      </c>
      <c r="CL89" s="52" t="str">
        <f t="shared" si="680"/>
        <v/>
      </c>
      <c r="CM89" s="52" t="str">
        <f t="shared" si="680"/>
        <v/>
      </c>
      <c r="CN89" s="52" t="str">
        <f t="shared" si="680"/>
        <v/>
      </c>
      <c r="CO89" s="52" t="str">
        <f t="shared" si="680"/>
        <v/>
      </c>
      <c r="CP89" s="52" t="str">
        <f t="shared" si="680"/>
        <v/>
      </c>
      <c r="CQ89" s="52" t="str">
        <f t="shared" si="680"/>
        <v/>
      </c>
      <c r="CR89" s="52" t="str">
        <f t="shared" si="680"/>
        <v/>
      </c>
      <c r="CS89" s="52" t="str">
        <f t="shared" si="680"/>
        <v/>
      </c>
      <c r="CT89" s="52" t="str">
        <f t="shared" si="680"/>
        <v/>
      </c>
      <c r="CU89" s="52" t="str">
        <f t="shared" si="680"/>
        <v/>
      </c>
      <c r="CV89" s="52" t="str">
        <f t="shared" si="680"/>
        <v/>
      </c>
      <c r="CW89" s="52" t="str">
        <f t="shared" si="680"/>
        <v/>
      </c>
      <c r="CX89" s="52" t="str">
        <f t="shared" si="680"/>
        <v/>
      </c>
      <c r="CY89" s="52" t="str">
        <f t="shared" si="680"/>
        <v/>
      </c>
      <c r="CZ89" s="52" t="str">
        <f t="shared" si="680"/>
        <v/>
      </c>
      <c r="DA89" s="52" t="str">
        <f t="shared" si="680"/>
        <v/>
      </c>
      <c r="DB89" s="52" t="str">
        <f t="shared" si="680"/>
        <v/>
      </c>
      <c r="DC89" s="52" t="str">
        <f t="shared" si="680"/>
        <v/>
      </c>
      <c r="DD89" s="52" t="str">
        <f t="shared" si="680"/>
        <v/>
      </c>
      <c r="DE89" s="52" t="str">
        <f t="shared" si="680"/>
        <v/>
      </c>
      <c r="DF89" s="52" t="str">
        <f t="shared" si="680"/>
        <v/>
      </c>
      <c r="DG89" s="52" t="str">
        <f t="shared" ref="DG89:DV89" si="681">IF(ISNONTEXT($Y89),DF89+$Y89,"")</f>
        <v/>
      </c>
      <c r="DH89" s="52" t="str">
        <f t="shared" si="681"/>
        <v/>
      </c>
      <c r="DI89" s="52" t="str">
        <f t="shared" si="681"/>
        <v/>
      </c>
      <c r="DJ89" s="52" t="str">
        <f t="shared" si="681"/>
        <v/>
      </c>
      <c r="DK89" s="52" t="str">
        <f t="shared" si="681"/>
        <v/>
      </c>
      <c r="DL89" s="52" t="str">
        <f t="shared" si="681"/>
        <v/>
      </c>
      <c r="DM89" s="52" t="str">
        <f t="shared" si="681"/>
        <v/>
      </c>
      <c r="DN89" s="52" t="str">
        <f t="shared" si="681"/>
        <v/>
      </c>
      <c r="DO89" s="52" t="str">
        <f t="shared" si="681"/>
        <v/>
      </c>
      <c r="DP89" s="52" t="str">
        <f t="shared" si="681"/>
        <v/>
      </c>
      <c r="DQ89" s="52" t="str">
        <f t="shared" si="681"/>
        <v/>
      </c>
      <c r="DR89" s="52" t="str">
        <f t="shared" si="681"/>
        <v/>
      </c>
      <c r="DS89" s="52" t="str">
        <f t="shared" si="681"/>
        <v/>
      </c>
      <c r="DT89" s="52" t="str">
        <f t="shared" si="681"/>
        <v/>
      </c>
      <c r="DU89" s="52" t="str">
        <f t="shared" si="681"/>
        <v/>
      </c>
      <c r="DV89" s="52" t="str">
        <f t="shared" si="681"/>
        <v/>
      </c>
      <c r="DW89" s="179" t="e">
        <f t="shared" si="539"/>
        <v>#N/A</v>
      </c>
      <c r="DX89" s="179" t="e">
        <f t="shared" si="540"/>
        <v>#N/A</v>
      </c>
      <c r="DY89" s="179" t="e">
        <f t="shared" si="541"/>
        <v>#N/A</v>
      </c>
      <c r="DZ89" s="179" t="e">
        <f t="shared" si="542"/>
        <v>#N/A</v>
      </c>
      <c r="EA89" s="179" t="e">
        <f t="shared" si="543"/>
        <v>#N/A</v>
      </c>
      <c r="EB89" s="179" t="e">
        <f t="shared" si="544"/>
        <v>#N/A</v>
      </c>
      <c r="EC89" s="179" t="e">
        <f t="shared" si="545"/>
        <v>#N/A</v>
      </c>
      <c r="ED89" s="179" t="e">
        <f t="shared" si="546"/>
        <v>#N/A</v>
      </c>
      <c r="EE89" s="179" t="e">
        <f t="shared" si="547"/>
        <v>#N/A</v>
      </c>
      <c r="EF89" s="179" t="e">
        <f t="shared" si="548"/>
        <v>#N/A</v>
      </c>
      <c r="EG89" s="179" t="e">
        <f t="shared" si="549"/>
        <v>#N/A</v>
      </c>
      <c r="EH89" s="179" t="e">
        <f t="shared" si="550"/>
        <v>#N/A</v>
      </c>
      <c r="EI89" s="179" t="e">
        <f t="shared" si="551"/>
        <v>#N/A</v>
      </c>
      <c r="EJ89" s="179" t="e">
        <f t="shared" si="552"/>
        <v>#N/A</v>
      </c>
      <c r="EK89" s="179" t="e">
        <f t="shared" si="553"/>
        <v>#N/A</v>
      </c>
      <c r="EL89" s="179" t="e">
        <f t="shared" si="554"/>
        <v>#N/A</v>
      </c>
      <c r="EM89" s="179" t="e">
        <f t="shared" si="555"/>
        <v>#N/A</v>
      </c>
      <c r="EN89" s="179" t="e">
        <f t="shared" si="556"/>
        <v>#N/A</v>
      </c>
      <c r="EO89" s="179" t="e">
        <f t="shared" si="557"/>
        <v>#N/A</v>
      </c>
      <c r="EP89" s="179" t="e">
        <f t="shared" si="558"/>
        <v>#N/A</v>
      </c>
      <c r="EQ89" s="179" t="e">
        <f t="shared" si="559"/>
        <v>#N/A</v>
      </c>
      <c r="ER89" s="179" t="e">
        <f t="shared" si="560"/>
        <v>#N/A</v>
      </c>
      <c r="ES89" s="179" t="e">
        <f t="shared" si="561"/>
        <v>#N/A</v>
      </c>
      <c r="ET89" s="179" t="e">
        <f t="shared" si="562"/>
        <v>#N/A</v>
      </c>
      <c r="EU89" s="179" t="e">
        <f t="shared" si="563"/>
        <v>#N/A</v>
      </c>
      <c r="EV89" s="179" t="e">
        <f t="shared" si="564"/>
        <v>#N/A</v>
      </c>
      <c r="EW89" s="179" t="e">
        <f t="shared" si="565"/>
        <v>#N/A</v>
      </c>
      <c r="EX89" s="179" t="e">
        <f t="shared" si="566"/>
        <v>#N/A</v>
      </c>
      <c r="EY89" s="179" t="e">
        <f t="shared" si="567"/>
        <v>#N/A</v>
      </c>
      <c r="EZ89" s="179" t="e">
        <f t="shared" si="568"/>
        <v>#N/A</v>
      </c>
      <c r="FA89" s="179" t="e">
        <f t="shared" si="569"/>
        <v>#N/A</v>
      </c>
      <c r="FB89" s="179" t="e">
        <f t="shared" si="570"/>
        <v>#N/A</v>
      </c>
      <c r="FC89" s="179" t="e">
        <f t="shared" si="571"/>
        <v>#N/A</v>
      </c>
      <c r="FD89" s="179" t="e">
        <f t="shared" si="572"/>
        <v>#N/A</v>
      </c>
      <c r="FE89" s="179" t="e">
        <f t="shared" si="573"/>
        <v>#N/A</v>
      </c>
      <c r="FF89" s="179" t="e">
        <f t="shared" si="574"/>
        <v>#N/A</v>
      </c>
      <c r="FG89" s="179" t="e">
        <f t="shared" si="575"/>
        <v>#N/A</v>
      </c>
      <c r="FH89" s="179" t="e">
        <f t="shared" si="576"/>
        <v>#N/A</v>
      </c>
      <c r="FI89" s="179" t="e">
        <f t="shared" si="577"/>
        <v>#N/A</v>
      </c>
      <c r="FJ89" s="179" t="e">
        <f t="shared" si="578"/>
        <v>#N/A</v>
      </c>
      <c r="FK89" s="179" t="e">
        <f t="shared" si="579"/>
        <v>#N/A</v>
      </c>
      <c r="FL89" s="179" t="e">
        <f t="shared" si="580"/>
        <v>#N/A</v>
      </c>
      <c r="FM89" s="179" t="e">
        <f t="shared" si="581"/>
        <v>#N/A</v>
      </c>
      <c r="FN89" s="179" t="e">
        <f t="shared" si="582"/>
        <v>#N/A</v>
      </c>
      <c r="FO89" s="179" t="e">
        <f t="shared" si="583"/>
        <v>#N/A</v>
      </c>
      <c r="FP89" s="179" t="e">
        <f t="shared" si="584"/>
        <v>#N/A</v>
      </c>
      <c r="FQ89" s="179" t="e">
        <f t="shared" si="585"/>
        <v>#N/A</v>
      </c>
      <c r="FR89" s="179" t="e">
        <f t="shared" si="586"/>
        <v>#N/A</v>
      </c>
      <c r="FS89" s="179" t="e">
        <f t="shared" si="587"/>
        <v>#N/A</v>
      </c>
      <c r="FT89" s="179" t="e">
        <f t="shared" si="588"/>
        <v>#N/A</v>
      </c>
      <c r="FU89" s="179" t="e">
        <f t="shared" si="589"/>
        <v>#N/A</v>
      </c>
      <c r="FV89" s="179" t="e">
        <f t="shared" si="590"/>
        <v>#N/A</v>
      </c>
      <c r="FW89" s="179" t="e">
        <f t="shared" si="591"/>
        <v>#N/A</v>
      </c>
      <c r="FX89" s="179" t="e">
        <f t="shared" si="592"/>
        <v>#N/A</v>
      </c>
      <c r="FY89" s="179" t="e">
        <f t="shared" si="593"/>
        <v>#N/A</v>
      </c>
      <c r="FZ89" s="179" t="e">
        <f t="shared" si="594"/>
        <v>#N/A</v>
      </c>
      <c r="GA89" s="179" t="e">
        <f t="shared" si="595"/>
        <v>#N/A</v>
      </c>
      <c r="GB89" s="179" t="e">
        <f t="shared" si="596"/>
        <v>#N/A</v>
      </c>
      <c r="GC89" s="179" t="e">
        <f t="shared" si="597"/>
        <v>#N/A</v>
      </c>
      <c r="GD89" s="179" t="e">
        <f t="shared" si="598"/>
        <v>#N/A</v>
      </c>
      <c r="GE89" s="179" t="e">
        <f t="shared" si="599"/>
        <v>#N/A</v>
      </c>
      <c r="GF89" s="179" t="e">
        <f t="shared" si="600"/>
        <v>#N/A</v>
      </c>
      <c r="GG89" s="179" t="e">
        <f t="shared" si="601"/>
        <v>#N/A</v>
      </c>
      <c r="GH89" s="179" t="e">
        <f t="shared" si="602"/>
        <v>#N/A</v>
      </c>
      <c r="GI89" s="179" t="e">
        <f t="shared" si="603"/>
        <v>#N/A</v>
      </c>
      <c r="GJ89" s="179" t="e">
        <f t="shared" si="604"/>
        <v>#N/A</v>
      </c>
      <c r="GK89" s="179" t="e">
        <f t="shared" si="605"/>
        <v>#N/A</v>
      </c>
      <c r="GL89" s="179" t="e">
        <f t="shared" si="606"/>
        <v>#N/A</v>
      </c>
      <c r="GM89" s="179" t="e">
        <f t="shared" si="607"/>
        <v>#N/A</v>
      </c>
      <c r="GN89" s="179" t="e">
        <f t="shared" si="608"/>
        <v>#N/A</v>
      </c>
      <c r="GO89" s="179" t="e">
        <f t="shared" si="609"/>
        <v>#N/A</v>
      </c>
      <c r="GP89" s="179" t="e">
        <f t="shared" si="610"/>
        <v>#N/A</v>
      </c>
      <c r="GQ89" s="179" t="e">
        <f t="shared" si="611"/>
        <v>#N/A</v>
      </c>
      <c r="GR89" s="179" t="e">
        <f t="shared" si="612"/>
        <v>#N/A</v>
      </c>
      <c r="GS89" s="179" t="e">
        <f t="shared" si="613"/>
        <v>#N/A</v>
      </c>
      <c r="GT89" s="179" t="e">
        <f t="shared" si="614"/>
        <v>#N/A</v>
      </c>
      <c r="GU89" s="179" t="e">
        <f t="shared" si="615"/>
        <v>#N/A</v>
      </c>
      <c r="GV89" s="179" t="e">
        <f t="shared" si="616"/>
        <v>#N/A</v>
      </c>
      <c r="GW89" s="179" t="e">
        <f t="shared" si="617"/>
        <v>#N/A</v>
      </c>
      <c r="GX89" s="179" t="e">
        <f t="shared" si="618"/>
        <v>#N/A</v>
      </c>
      <c r="GY89" s="179" t="e">
        <f t="shared" si="619"/>
        <v>#N/A</v>
      </c>
      <c r="GZ89" s="179" t="e">
        <f t="shared" si="620"/>
        <v>#N/A</v>
      </c>
      <c r="HA89" s="179" t="e">
        <f t="shared" si="621"/>
        <v>#N/A</v>
      </c>
      <c r="HB89" s="179" t="e">
        <f t="shared" si="622"/>
        <v>#N/A</v>
      </c>
      <c r="HC89" s="179" t="e">
        <f t="shared" si="623"/>
        <v>#N/A</v>
      </c>
      <c r="HD89" s="179" t="e">
        <f t="shared" si="624"/>
        <v>#N/A</v>
      </c>
      <c r="HE89" s="179" t="e">
        <f t="shared" si="625"/>
        <v>#N/A</v>
      </c>
      <c r="HF89" s="179" t="e">
        <f t="shared" si="626"/>
        <v>#N/A</v>
      </c>
      <c r="HG89" s="179" t="e">
        <f t="shared" si="627"/>
        <v>#N/A</v>
      </c>
      <c r="HH89" s="179" t="e">
        <f t="shared" si="628"/>
        <v>#N/A</v>
      </c>
      <c r="HI89" s="179" t="e">
        <f t="shared" si="629"/>
        <v>#N/A</v>
      </c>
      <c r="HJ89" s="179" t="e">
        <f t="shared" si="630"/>
        <v>#N/A</v>
      </c>
      <c r="HK89" s="179" t="e">
        <f t="shared" si="631"/>
        <v>#N/A</v>
      </c>
      <c r="HL89" s="179" t="e">
        <f t="shared" si="632"/>
        <v>#N/A</v>
      </c>
      <c r="HM89" s="179" t="e">
        <f t="shared" si="633"/>
        <v>#N/A</v>
      </c>
      <c r="HN89" s="179" t="e">
        <f t="shared" si="634"/>
        <v>#N/A</v>
      </c>
      <c r="HO89" s="179" t="e">
        <f t="shared" si="635"/>
        <v>#N/A</v>
      </c>
      <c r="HP89" s="179" t="e">
        <f t="shared" si="636"/>
        <v>#N/A</v>
      </c>
      <c r="HQ89" s="179" t="e">
        <f t="shared" si="637"/>
        <v>#N/A</v>
      </c>
      <c r="HR89" s="179" t="e">
        <f t="shared" si="638"/>
        <v>#N/A</v>
      </c>
      <c r="HS89" s="179" t="e">
        <f t="shared" si="639"/>
        <v>#N/A</v>
      </c>
    </row>
    <row r="90" spans="1:227" hidden="1" x14ac:dyDescent="0.25">
      <c r="A90" s="4">
        <v>87</v>
      </c>
      <c r="B90" s="118"/>
      <c r="C90" s="126"/>
      <c r="D90" s="131" t="str">
        <f t="shared" si="507"/>
        <v/>
      </c>
      <c r="E90" s="103"/>
      <c r="F90" s="131" t="str">
        <f t="shared" si="508"/>
        <v/>
      </c>
      <c r="G90" s="126"/>
      <c r="H90" s="119"/>
      <c r="I90" s="38" t="str">
        <f t="shared" si="509"/>
        <v/>
      </c>
      <c r="J90" s="38" t="str">
        <f t="shared" si="510"/>
        <v/>
      </c>
      <c r="K90" s="81" t="str">
        <f t="shared" si="515"/>
        <v/>
      </c>
      <c r="L90" s="24"/>
      <c r="M90" s="61"/>
      <c r="N90" s="82" t="str">
        <f>IF(AND(D90&gt;0,E90&gt;0,F90&gt;0,NOT(ISBLANK(L90))),(F90-D90)*VLOOKUP(L90,VLookups!$A$2:$B$8,2,FALSE),"")</f>
        <v/>
      </c>
      <c r="O90" s="83" t="str">
        <f t="shared" si="511"/>
        <v/>
      </c>
      <c r="P90" s="103"/>
      <c r="Q90" s="34" t="str">
        <f>IF(AND(P90&gt;0,E90&gt;0,N90&gt;0,NOT(ISBLANK(L90))),ABS(VLOOKUP($P$1,VLookups!$A$38:$B$39,2,FALSE)-_xlfn.NORM.DIST(P90,K90,N90,TRUE)),"")</f>
        <v/>
      </c>
      <c r="R90" s="102" t="str">
        <f>IF(AND($D90&gt;0,$E90&gt;0,$F90&gt;0,NOT(ISBLANK($L90))),_xlfn.NORM.INV(ABS(VLOOKUP($P$1,VLookups!$A$38:$B$39,2,FALSE)-R$3),$K90,$N90),"")</f>
        <v/>
      </c>
      <c r="S90" s="101" t="str">
        <f>IF(AND($D90&gt;0,$E90&gt;0,$F90&gt;0,NOT(ISBLANK($L90))),_xlfn.NORM.INV(ABS(VLOOKUP($P$1,VLookups!$A$38:$B$39,2,FALSE)-S$3),$K90,$N90),"")</f>
        <v/>
      </c>
      <c r="T90" s="102" t="str">
        <f>IF(AND($D90&gt;0,$E90&gt;0,$F90&gt;0,NOT(ISBLANK($L90))),_xlfn.NORM.INV(ABS(VLOOKUP($P$1,VLookups!$A$38:$B$39,2,FALSE)-T$3),$K90,$N90),"")</f>
        <v/>
      </c>
      <c r="U90" s="101" t="str">
        <f>IF(AND($D90&gt;0,$E90&gt;0,$F90&gt;0,NOT(ISBLANK($L90))),_xlfn.NORM.INV(ABS(VLOOKUP($P$1,VLookups!$A$38:$B$39,2,FALSE)-U$3),$K90,$N90),"")</f>
        <v/>
      </c>
      <c r="V90" s="102" t="str">
        <f>IF(AND($D90&gt;0,$E90&gt;0,$F90&gt;0,NOT(ISBLANK($L90))),_xlfn.NORM.INV(ABS(VLOOKUP($P$1,VLookups!$A$38:$B$39,2,FALSE)-V$3),$K90,$N90),"")</f>
        <v/>
      </c>
      <c r="W90" s="101" t="str">
        <f>IF(AND($D90&gt;0,$E90&gt;0,$F90&gt;0,NOT(ISBLANK($L90))),_xlfn.NORM.INV(ABS(VLOOKUP($P$1,VLookups!$A$38:$B$39,2,FALSE)-W$3),$K90,$N90),"")</f>
        <v/>
      </c>
      <c r="X90" s="5"/>
      <c r="Y90" s="178" t="str">
        <f t="shared" si="516"/>
        <v/>
      </c>
      <c r="Z90" s="52" t="str">
        <f t="shared" ref="Z90:AS90" si="682">IF(ISNONTEXT($Y90),AA90-$Y90,"")</f>
        <v/>
      </c>
      <c r="AA90" s="52" t="str">
        <f t="shared" si="682"/>
        <v/>
      </c>
      <c r="AB90" s="52" t="str">
        <f t="shared" si="682"/>
        <v/>
      </c>
      <c r="AC90" s="52" t="str">
        <f t="shared" si="682"/>
        <v/>
      </c>
      <c r="AD90" s="52" t="str">
        <f t="shared" si="682"/>
        <v/>
      </c>
      <c r="AE90" s="52" t="str">
        <f t="shared" si="682"/>
        <v/>
      </c>
      <c r="AF90" s="52" t="str">
        <f t="shared" si="682"/>
        <v/>
      </c>
      <c r="AG90" s="52" t="str">
        <f t="shared" si="682"/>
        <v/>
      </c>
      <c r="AH90" s="52" t="str">
        <f t="shared" si="682"/>
        <v/>
      </c>
      <c r="AI90" s="52" t="str">
        <f t="shared" si="682"/>
        <v/>
      </c>
      <c r="AJ90" s="52" t="str">
        <f t="shared" si="682"/>
        <v/>
      </c>
      <c r="AK90" s="52" t="str">
        <f t="shared" si="682"/>
        <v/>
      </c>
      <c r="AL90" s="52" t="str">
        <f t="shared" si="682"/>
        <v/>
      </c>
      <c r="AM90" s="52" t="str">
        <f t="shared" si="682"/>
        <v/>
      </c>
      <c r="AN90" s="52" t="str">
        <f t="shared" si="682"/>
        <v/>
      </c>
      <c r="AO90" s="52" t="str">
        <f t="shared" si="682"/>
        <v/>
      </c>
      <c r="AP90" s="52" t="str">
        <f t="shared" si="682"/>
        <v/>
      </c>
      <c r="AQ90" s="52" t="str">
        <f t="shared" si="682"/>
        <v/>
      </c>
      <c r="AR90" s="52" t="str">
        <f t="shared" si="682"/>
        <v/>
      </c>
      <c r="AS90" s="52" t="str">
        <f t="shared" si="682"/>
        <v/>
      </c>
      <c r="AT90" s="52" t="str">
        <f t="shared" si="518"/>
        <v/>
      </c>
      <c r="AU90" s="52" t="str">
        <f t="shared" ref="AU90:DF90" si="683">IF(ISNONTEXT($Y90),AT90+$Y90,"")</f>
        <v/>
      </c>
      <c r="AV90" s="52" t="str">
        <f t="shared" si="683"/>
        <v/>
      </c>
      <c r="AW90" s="52" t="str">
        <f t="shared" si="683"/>
        <v/>
      </c>
      <c r="AX90" s="52" t="str">
        <f t="shared" si="683"/>
        <v/>
      </c>
      <c r="AY90" s="52" t="str">
        <f t="shared" si="683"/>
        <v/>
      </c>
      <c r="AZ90" s="52" t="str">
        <f t="shared" si="683"/>
        <v/>
      </c>
      <c r="BA90" s="52" t="str">
        <f t="shared" si="683"/>
        <v/>
      </c>
      <c r="BB90" s="52" t="str">
        <f t="shared" si="683"/>
        <v/>
      </c>
      <c r="BC90" s="52" t="str">
        <f t="shared" si="683"/>
        <v/>
      </c>
      <c r="BD90" s="52" t="str">
        <f t="shared" si="683"/>
        <v/>
      </c>
      <c r="BE90" s="52" t="str">
        <f t="shared" si="683"/>
        <v/>
      </c>
      <c r="BF90" s="52" t="str">
        <f t="shared" si="683"/>
        <v/>
      </c>
      <c r="BG90" s="52" t="str">
        <f t="shared" si="683"/>
        <v/>
      </c>
      <c r="BH90" s="52" t="str">
        <f t="shared" si="683"/>
        <v/>
      </c>
      <c r="BI90" s="52" t="str">
        <f t="shared" si="683"/>
        <v/>
      </c>
      <c r="BJ90" s="52" t="str">
        <f t="shared" si="683"/>
        <v/>
      </c>
      <c r="BK90" s="52" t="str">
        <f t="shared" si="683"/>
        <v/>
      </c>
      <c r="BL90" s="52" t="str">
        <f t="shared" si="683"/>
        <v/>
      </c>
      <c r="BM90" s="52" t="str">
        <f t="shared" si="683"/>
        <v/>
      </c>
      <c r="BN90" s="52" t="str">
        <f t="shared" si="683"/>
        <v/>
      </c>
      <c r="BO90" s="52" t="str">
        <f t="shared" si="683"/>
        <v/>
      </c>
      <c r="BP90" s="52" t="str">
        <f t="shared" si="683"/>
        <v/>
      </c>
      <c r="BQ90" s="52" t="str">
        <f t="shared" si="683"/>
        <v/>
      </c>
      <c r="BR90" s="52" t="str">
        <f t="shared" si="683"/>
        <v/>
      </c>
      <c r="BS90" s="52" t="str">
        <f t="shared" si="683"/>
        <v/>
      </c>
      <c r="BT90" s="52" t="str">
        <f t="shared" si="683"/>
        <v/>
      </c>
      <c r="BU90" s="52" t="str">
        <f t="shared" si="683"/>
        <v/>
      </c>
      <c r="BV90" s="52" t="str">
        <f t="shared" si="683"/>
        <v/>
      </c>
      <c r="BW90" s="52" t="str">
        <f t="shared" si="683"/>
        <v/>
      </c>
      <c r="BX90" s="52" t="str">
        <f t="shared" si="683"/>
        <v/>
      </c>
      <c r="BY90" s="52" t="str">
        <f t="shared" si="683"/>
        <v/>
      </c>
      <c r="BZ90" s="52" t="str">
        <f t="shared" si="683"/>
        <v/>
      </c>
      <c r="CA90" s="52" t="str">
        <f t="shared" si="683"/>
        <v/>
      </c>
      <c r="CB90" s="52" t="str">
        <f t="shared" si="683"/>
        <v/>
      </c>
      <c r="CC90" s="52" t="str">
        <f t="shared" si="683"/>
        <v/>
      </c>
      <c r="CD90" s="52" t="str">
        <f t="shared" si="683"/>
        <v/>
      </c>
      <c r="CE90" s="52" t="str">
        <f t="shared" si="683"/>
        <v/>
      </c>
      <c r="CF90" s="52" t="str">
        <f t="shared" si="683"/>
        <v/>
      </c>
      <c r="CG90" s="52" t="str">
        <f t="shared" si="683"/>
        <v/>
      </c>
      <c r="CH90" s="52" t="str">
        <f t="shared" si="683"/>
        <v/>
      </c>
      <c r="CI90" s="52" t="str">
        <f t="shared" si="683"/>
        <v/>
      </c>
      <c r="CJ90" s="52" t="str">
        <f t="shared" si="683"/>
        <v/>
      </c>
      <c r="CK90" s="52" t="str">
        <f t="shared" si="683"/>
        <v/>
      </c>
      <c r="CL90" s="52" t="str">
        <f t="shared" si="683"/>
        <v/>
      </c>
      <c r="CM90" s="52" t="str">
        <f t="shared" si="683"/>
        <v/>
      </c>
      <c r="CN90" s="52" t="str">
        <f t="shared" si="683"/>
        <v/>
      </c>
      <c r="CO90" s="52" t="str">
        <f t="shared" si="683"/>
        <v/>
      </c>
      <c r="CP90" s="52" t="str">
        <f t="shared" si="683"/>
        <v/>
      </c>
      <c r="CQ90" s="52" t="str">
        <f t="shared" si="683"/>
        <v/>
      </c>
      <c r="CR90" s="52" t="str">
        <f t="shared" si="683"/>
        <v/>
      </c>
      <c r="CS90" s="52" t="str">
        <f t="shared" si="683"/>
        <v/>
      </c>
      <c r="CT90" s="52" t="str">
        <f t="shared" si="683"/>
        <v/>
      </c>
      <c r="CU90" s="52" t="str">
        <f t="shared" si="683"/>
        <v/>
      </c>
      <c r="CV90" s="52" t="str">
        <f t="shared" si="683"/>
        <v/>
      </c>
      <c r="CW90" s="52" t="str">
        <f t="shared" si="683"/>
        <v/>
      </c>
      <c r="CX90" s="52" t="str">
        <f t="shared" si="683"/>
        <v/>
      </c>
      <c r="CY90" s="52" t="str">
        <f t="shared" si="683"/>
        <v/>
      </c>
      <c r="CZ90" s="52" t="str">
        <f t="shared" si="683"/>
        <v/>
      </c>
      <c r="DA90" s="52" t="str">
        <f t="shared" si="683"/>
        <v/>
      </c>
      <c r="DB90" s="52" t="str">
        <f t="shared" si="683"/>
        <v/>
      </c>
      <c r="DC90" s="52" t="str">
        <f t="shared" si="683"/>
        <v/>
      </c>
      <c r="DD90" s="52" t="str">
        <f t="shared" si="683"/>
        <v/>
      </c>
      <c r="DE90" s="52" t="str">
        <f t="shared" si="683"/>
        <v/>
      </c>
      <c r="DF90" s="52" t="str">
        <f t="shared" si="683"/>
        <v/>
      </c>
      <c r="DG90" s="52" t="str">
        <f t="shared" ref="DG90:DV90" si="684">IF(ISNONTEXT($Y90),DF90+$Y90,"")</f>
        <v/>
      </c>
      <c r="DH90" s="52" t="str">
        <f t="shared" si="684"/>
        <v/>
      </c>
      <c r="DI90" s="52" t="str">
        <f t="shared" si="684"/>
        <v/>
      </c>
      <c r="DJ90" s="52" t="str">
        <f t="shared" si="684"/>
        <v/>
      </c>
      <c r="DK90" s="52" t="str">
        <f t="shared" si="684"/>
        <v/>
      </c>
      <c r="DL90" s="52" t="str">
        <f t="shared" si="684"/>
        <v/>
      </c>
      <c r="DM90" s="52" t="str">
        <f t="shared" si="684"/>
        <v/>
      </c>
      <c r="DN90" s="52" t="str">
        <f t="shared" si="684"/>
        <v/>
      </c>
      <c r="DO90" s="52" t="str">
        <f t="shared" si="684"/>
        <v/>
      </c>
      <c r="DP90" s="52" t="str">
        <f t="shared" si="684"/>
        <v/>
      </c>
      <c r="DQ90" s="52" t="str">
        <f t="shared" si="684"/>
        <v/>
      </c>
      <c r="DR90" s="52" t="str">
        <f t="shared" si="684"/>
        <v/>
      </c>
      <c r="DS90" s="52" t="str">
        <f t="shared" si="684"/>
        <v/>
      </c>
      <c r="DT90" s="52" t="str">
        <f t="shared" si="684"/>
        <v/>
      </c>
      <c r="DU90" s="52" t="str">
        <f t="shared" si="684"/>
        <v/>
      </c>
      <c r="DV90" s="52" t="str">
        <f t="shared" si="684"/>
        <v/>
      </c>
      <c r="DW90" s="179" t="e">
        <f t="shared" si="539"/>
        <v>#N/A</v>
      </c>
      <c r="DX90" s="179" t="e">
        <f t="shared" si="540"/>
        <v>#N/A</v>
      </c>
      <c r="DY90" s="179" t="e">
        <f t="shared" si="541"/>
        <v>#N/A</v>
      </c>
      <c r="DZ90" s="179" t="e">
        <f t="shared" si="542"/>
        <v>#N/A</v>
      </c>
      <c r="EA90" s="179" t="e">
        <f t="shared" si="543"/>
        <v>#N/A</v>
      </c>
      <c r="EB90" s="179" t="e">
        <f t="shared" si="544"/>
        <v>#N/A</v>
      </c>
      <c r="EC90" s="179" t="e">
        <f t="shared" si="545"/>
        <v>#N/A</v>
      </c>
      <c r="ED90" s="179" t="e">
        <f t="shared" si="546"/>
        <v>#N/A</v>
      </c>
      <c r="EE90" s="179" t="e">
        <f t="shared" si="547"/>
        <v>#N/A</v>
      </c>
      <c r="EF90" s="179" t="e">
        <f t="shared" si="548"/>
        <v>#N/A</v>
      </c>
      <c r="EG90" s="179" t="e">
        <f t="shared" si="549"/>
        <v>#N/A</v>
      </c>
      <c r="EH90" s="179" t="e">
        <f t="shared" si="550"/>
        <v>#N/A</v>
      </c>
      <c r="EI90" s="179" t="e">
        <f t="shared" si="551"/>
        <v>#N/A</v>
      </c>
      <c r="EJ90" s="179" t="e">
        <f t="shared" si="552"/>
        <v>#N/A</v>
      </c>
      <c r="EK90" s="179" t="e">
        <f t="shared" si="553"/>
        <v>#N/A</v>
      </c>
      <c r="EL90" s="179" t="e">
        <f t="shared" si="554"/>
        <v>#N/A</v>
      </c>
      <c r="EM90" s="179" t="e">
        <f t="shared" si="555"/>
        <v>#N/A</v>
      </c>
      <c r="EN90" s="179" t="e">
        <f t="shared" si="556"/>
        <v>#N/A</v>
      </c>
      <c r="EO90" s="179" t="e">
        <f t="shared" si="557"/>
        <v>#N/A</v>
      </c>
      <c r="EP90" s="179" t="e">
        <f t="shared" si="558"/>
        <v>#N/A</v>
      </c>
      <c r="EQ90" s="179" t="e">
        <f t="shared" si="559"/>
        <v>#N/A</v>
      </c>
      <c r="ER90" s="179" t="e">
        <f t="shared" si="560"/>
        <v>#N/A</v>
      </c>
      <c r="ES90" s="179" t="e">
        <f t="shared" si="561"/>
        <v>#N/A</v>
      </c>
      <c r="ET90" s="179" t="e">
        <f t="shared" si="562"/>
        <v>#N/A</v>
      </c>
      <c r="EU90" s="179" t="e">
        <f t="shared" si="563"/>
        <v>#N/A</v>
      </c>
      <c r="EV90" s="179" t="e">
        <f t="shared" si="564"/>
        <v>#N/A</v>
      </c>
      <c r="EW90" s="179" t="e">
        <f t="shared" si="565"/>
        <v>#N/A</v>
      </c>
      <c r="EX90" s="179" t="e">
        <f t="shared" si="566"/>
        <v>#N/A</v>
      </c>
      <c r="EY90" s="179" t="e">
        <f t="shared" si="567"/>
        <v>#N/A</v>
      </c>
      <c r="EZ90" s="179" t="e">
        <f t="shared" si="568"/>
        <v>#N/A</v>
      </c>
      <c r="FA90" s="179" t="e">
        <f t="shared" si="569"/>
        <v>#N/A</v>
      </c>
      <c r="FB90" s="179" t="e">
        <f t="shared" si="570"/>
        <v>#N/A</v>
      </c>
      <c r="FC90" s="179" t="e">
        <f t="shared" si="571"/>
        <v>#N/A</v>
      </c>
      <c r="FD90" s="179" t="e">
        <f t="shared" si="572"/>
        <v>#N/A</v>
      </c>
      <c r="FE90" s="179" t="e">
        <f t="shared" si="573"/>
        <v>#N/A</v>
      </c>
      <c r="FF90" s="179" t="e">
        <f t="shared" si="574"/>
        <v>#N/A</v>
      </c>
      <c r="FG90" s="179" t="e">
        <f t="shared" si="575"/>
        <v>#N/A</v>
      </c>
      <c r="FH90" s="179" t="e">
        <f t="shared" si="576"/>
        <v>#N/A</v>
      </c>
      <c r="FI90" s="179" t="e">
        <f t="shared" si="577"/>
        <v>#N/A</v>
      </c>
      <c r="FJ90" s="179" t="e">
        <f t="shared" si="578"/>
        <v>#N/A</v>
      </c>
      <c r="FK90" s="179" t="e">
        <f t="shared" si="579"/>
        <v>#N/A</v>
      </c>
      <c r="FL90" s="179" t="e">
        <f t="shared" si="580"/>
        <v>#N/A</v>
      </c>
      <c r="FM90" s="179" t="e">
        <f t="shared" si="581"/>
        <v>#N/A</v>
      </c>
      <c r="FN90" s="179" t="e">
        <f t="shared" si="582"/>
        <v>#N/A</v>
      </c>
      <c r="FO90" s="179" t="e">
        <f t="shared" si="583"/>
        <v>#N/A</v>
      </c>
      <c r="FP90" s="179" t="e">
        <f t="shared" si="584"/>
        <v>#N/A</v>
      </c>
      <c r="FQ90" s="179" t="e">
        <f t="shared" si="585"/>
        <v>#N/A</v>
      </c>
      <c r="FR90" s="179" t="e">
        <f t="shared" si="586"/>
        <v>#N/A</v>
      </c>
      <c r="FS90" s="179" t="e">
        <f t="shared" si="587"/>
        <v>#N/A</v>
      </c>
      <c r="FT90" s="179" t="e">
        <f t="shared" si="588"/>
        <v>#N/A</v>
      </c>
      <c r="FU90" s="179" t="e">
        <f t="shared" si="589"/>
        <v>#N/A</v>
      </c>
      <c r="FV90" s="179" t="e">
        <f t="shared" si="590"/>
        <v>#N/A</v>
      </c>
      <c r="FW90" s="179" t="e">
        <f t="shared" si="591"/>
        <v>#N/A</v>
      </c>
      <c r="FX90" s="179" t="e">
        <f t="shared" si="592"/>
        <v>#N/A</v>
      </c>
      <c r="FY90" s="179" t="e">
        <f t="shared" si="593"/>
        <v>#N/A</v>
      </c>
      <c r="FZ90" s="179" t="e">
        <f t="shared" si="594"/>
        <v>#N/A</v>
      </c>
      <c r="GA90" s="179" t="e">
        <f t="shared" si="595"/>
        <v>#N/A</v>
      </c>
      <c r="GB90" s="179" t="e">
        <f t="shared" si="596"/>
        <v>#N/A</v>
      </c>
      <c r="GC90" s="179" t="e">
        <f t="shared" si="597"/>
        <v>#N/A</v>
      </c>
      <c r="GD90" s="179" t="e">
        <f t="shared" si="598"/>
        <v>#N/A</v>
      </c>
      <c r="GE90" s="179" t="e">
        <f t="shared" si="599"/>
        <v>#N/A</v>
      </c>
      <c r="GF90" s="179" t="e">
        <f t="shared" si="600"/>
        <v>#N/A</v>
      </c>
      <c r="GG90" s="179" t="e">
        <f t="shared" si="601"/>
        <v>#N/A</v>
      </c>
      <c r="GH90" s="179" t="e">
        <f t="shared" si="602"/>
        <v>#N/A</v>
      </c>
      <c r="GI90" s="179" t="e">
        <f t="shared" si="603"/>
        <v>#N/A</v>
      </c>
      <c r="GJ90" s="179" t="e">
        <f t="shared" si="604"/>
        <v>#N/A</v>
      </c>
      <c r="GK90" s="179" t="e">
        <f t="shared" si="605"/>
        <v>#N/A</v>
      </c>
      <c r="GL90" s="179" t="e">
        <f t="shared" si="606"/>
        <v>#N/A</v>
      </c>
      <c r="GM90" s="179" t="e">
        <f t="shared" si="607"/>
        <v>#N/A</v>
      </c>
      <c r="GN90" s="179" t="e">
        <f t="shared" si="608"/>
        <v>#N/A</v>
      </c>
      <c r="GO90" s="179" t="e">
        <f t="shared" si="609"/>
        <v>#N/A</v>
      </c>
      <c r="GP90" s="179" t="e">
        <f t="shared" si="610"/>
        <v>#N/A</v>
      </c>
      <c r="GQ90" s="179" t="e">
        <f t="shared" si="611"/>
        <v>#N/A</v>
      </c>
      <c r="GR90" s="179" t="e">
        <f t="shared" si="612"/>
        <v>#N/A</v>
      </c>
      <c r="GS90" s="179" t="e">
        <f t="shared" si="613"/>
        <v>#N/A</v>
      </c>
      <c r="GT90" s="179" t="e">
        <f t="shared" si="614"/>
        <v>#N/A</v>
      </c>
      <c r="GU90" s="179" t="e">
        <f t="shared" si="615"/>
        <v>#N/A</v>
      </c>
      <c r="GV90" s="179" t="e">
        <f t="shared" si="616"/>
        <v>#N/A</v>
      </c>
      <c r="GW90" s="179" t="e">
        <f t="shared" si="617"/>
        <v>#N/A</v>
      </c>
      <c r="GX90" s="179" t="e">
        <f t="shared" si="618"/>
        <v>#N/A</v>
      </c>
      <c r="GY90" s="179" t="e">
        <f t="shared" si="619"/>
        <v>#N/A</v>
      </c>
      <c r="GZ90" s="179" t="e">
        <f t="shared" si="620"/>
        <v>#N/A</v>
      </c>
      <c r="HA90" s="179" t="e">
        <f t="shared" si="621"/>
        <v>#N/A</v>
      </c>
      <c r="HB90" s="179" t="e">
        <f t="shared" si="622"/>
        <v>#N/A</v>
      </c>
      <c r="HC90" s="179" t="e">
        <f t="shared" si="623"/>
        <v>#N/A</v>
      </c>
      <c r="HD90" s="179" t="e">
        <f t="shared" si="624"/>
        <v>#N/A</v>
      </c>
      <c r="HE90" s="179" t="e">
        <f t="shared" si="625"/>
        <v>#N/A</v>
      </c>
      <c r="HF90" s="179" t="e">
        <f t="shared" si="626"/>
        <v>#N/A</v>
      </c>
      <c r="HG90" s="179" t="e">
        <f t="shared" si="627"/>
        <v>#N/A</v>
      </c>
      <c r="HH90" s="179" t="e">
        <f t="shared" si="628"/>
        <v>#N/A</v>
      </c>
      <c r="HI90" s="179" t="e">
        <f t="shared" si="629"/>
        <v>#N/A</v>
      </c>
      <c r="HJ90" s="179" t="e">
        <f t="shared" si="630"/>
        <v>#N/A</v>
      </c>
      <c r="HK90" s="179" t="e">
        <f t="shared" si="631"/>
        <v>#N/A</v>
      </c>
      <c r="HL90" s="179" t="e">
        <f t="shared" si="632"/>
        <v>#N/A</v>
      </c>
      <c r="HM90" s="179" t="e">
        <f t="shared" si="633"/>
        <v>#N/A</v>
      </c>
      <c r="HN90" s="179" t="e">
        <f t="shared" si="634"/>
        <v>#N/A</v>
      </c>
      <c r="HO90" s="179" t="e">
        <f t="shared" si="635"/>
        <v>#N/A</v>
      </c>
      <c r="HP90" s="179" t="e">
        <f t="shared" si="636"/>
        <v>#N/A</v>
      </c>
      <c r="HQ90" s="179" t="e">
        <f t="shared" si="637"/>
        <v>#N/A</v>
      </c>
      <c r="HR90" s="179" t="e">
        <f t="shared" si="638"/>
        <v>#N/A</v>
      </c>
      <c r="HS90" s="179" t="e">
        <f t="shared" si="639"/>
        <v>#N/A</v>
      </c>
    </row>
    <row r="91" spans="1:227" hidden="1" x14ac:dyDescent="0.25">
      <c r="A91" s="4">
        <v>88</v>
      </c>
      <c r="B91" s="118"/>
      <c r="C91" s="126"/>
      <c r="D91" s="131" t="str">
        <f t="shared" si="507"/>
        <v/>
      </c>
      <c r="E91" s="103"/>
      <c r="F91" s="131" t="str">
        <f t="shared" si="508"/>
        <v/>
      </c>
      <c r="G91" s="126"/>
      <c r="H91" s="119"/>
      <c r="I91" s="38" t="str">
        <f t="shared" si="509"/>
        <v/>
      </c>
      <c r="J91" s="38" t="str">
        <f t="shared" si="510"/>
        <v/>
      </c>
      <c r="K91" s="81" t="str">
        <f t="shared" si="515"/>
        <v/>
      </c>
      <c r="L91" s="24"/>
      <c r="M91" s="61"/>
      <c r="N91" s="82" t="str">
        <f>IF(AND(D91&gt;0,E91&gt;0,F91&gt;0,NOT(ISBLANK(L91))),(F91-D91)*VLOOKUP(L91,VLookups!$A$2:$B$8,2,FALSE),"")</f>
        <v/>
      </c>
      <c r="O91" s="83" t="str">
        <f t="shared" si="511"/>
        <v/>
      </c>
      <c r="P91" s="103"/>
      <c r="Q91" s="34" t="str">
        <f>IF(AND(P91&gt;0,E91&gt;0,N91&gt;0,NOT(ISBLANK(L91))),ABS(VLOOKUP($P$1,VLookups!$A$38:$B$39,2,FALSE)-_xlfn.NORM.DIST(P91,K91,N91,TRUE)),"")</f>
        <v/>
      </c>
      <c r="R91" s="102" t="str">
        <f>IF(AND($D91&gt;0,$E91&gt;0,$F91&gt;0,NOT(ISBLANK($L91))),_xlfn.NORM.INV(ABS(VLOOKUP($P$1,VLookups!$A$38:$B$39,2,FALSE)-R$3),$K91,$N91),"")</f>
        <v/>
      </c>
      <c r="S91" s="101" t="str">
        <f>IF(AND($D91&gt;0,$E91&gt;0,$F91&gt;0,NOT(ISBLANK($L91))),_xlfn.NORM.INV(ABS(VLOOKUP($P$1,VLookups!$A$38:$B$39,2,FALSE)-S$3),$K91,$N91),"")</f>
        <v/>
      </c>
      <c r="T91" s="102" t="str">
        <f>IF(AND($D91&gt;0,$E91&gt;0,$F91&gt;0,NOT(ISBLANK($L91))),_xlfn.NORM.INV(ABS(VLOOKUP($P$1,VLookups!$A$38:$B$39,2,FALSE)-T$3),$K91,$N91),"")</f>
        <v/>
      </c>
      <c r="U91" s="101" t="str">
        <f>IF(AND($D91&gt;0,$E91&gt;0,$F91&gt;0,NOT(ISBLANK($L91))),_xlfn.NORM.INV(ABS(VLOOKUP($P$1,VLookups!$A$38:$B$39,2,FALSE)-U$3),$K91,$N91),"")</f>
        <v/>
      </c>
      <c r="V91" s="102" t="str">
        <f>IF(AND($D91&gt;0,$E91&gt;0,$F91&gt;0,NOT(ISBLANK($L91))),_xlfn.NORM.INV(ABS(VLOOKUP($P$1,VLookups!$A$38:$B$39,2,FALSE)-V$3),$K91,$N91),"")</f>
        <v/>
      </c>
      <c r="W91" s="101" t="str">
        <f>IF(AND($D91&gt;0,$E91&gt;0,$F91&gt;0,NOT(ISBLANK($L91))),_xlfn.NORM.INV(ABS(VLOOKUP($P$1,VLookups!$A$38:$B$39,2,FALSE)-W$3),$K91,$N91),"")</f>
        <v/>
      </c>
      <c r="X91" s="5"/>
      <c r="Y91" s="178" t="str">
        <f t="shared" si="516"/>
        <v/>
      </c>
      <c r="Z91" s="52" t="str">
        <f t="shared" ref="Z91:AS91" si="685">IF(ISNONTEXT($Y91),AA91-$Y91,"")</f>
        <v/>
      </c>
      <c r="AA91" s="52" t="str">
        <f t="shared" si="685"/>
        <v/>
      </c>
      <c r="AB91" s="52" t="str">
        <f t="shared" si="685"/>
        <v/>
      </c>
      <c r="AC91" s="52" t="str">
        <f t="shared" si="685"/>
        <v/>
      </c>
      <c r="AD91" s="52" t="str">
        <f t="shared" si="685"/>
        <v/>
      </c>
      <c r="AE91" s="52" t="str">
        <f t="shared" si="685"/>
        <v/>
      </c>
      <c r="AF91" s="52" t="str">
        <f t="shared" si="685"/>
        <v/>
      </c>
      <c r="AG91" s="52" t="str">
        <f t="shared" si="685"/>
        <v/>
      </c>
      <c r="AH91" s="52" t="str">
        <f t="shared" si="685"/>
        <v/>
      </c>
      <c r="AI91" s="52" t="str">
        <f t="shared" si="685"/>
        <v/>
      </c>
      <c r="AJ91" s="52" t="str">
        <f t="shared" si="685"/>
        <v/>
      </c>
      <c r="AK91" s="52" t="str">
        <f t="shared" si="685"/>
        <v/>
      </c>
      <c r="AL91" s="52" t="str">
        <f t="shared" si="685"/>
        <v/>
      </c>
      <c r="AM91" s="52" t="str">
        <f t="shared" si="685"/>
        <v/>
      </c>
      <c r="AN91" s="52" t="str">
        <f t="shared" si="685"/>
        <v/>
      </c>
      <c r="AO91" s="52" t="str">
        <f t="shared" si="685"/>
        <v/>
      </c>
      <c r="AP91" s="52" t="str">
        <f t="shared" si="685"/>
        <v/>
      </c>
      <c r="AQ91" s="52" t="str">
        <f t="shared" si="685"/>
        <v/>
      </c>
      <c r="AR91" s="52" t="str">
        <f t="shared" si="685"/>
        <v/>
      </c>
      <c r="AS91" s="52" t="str">
        <f t="shared" si="685"/>
        <v/>
      </c>
      <c r="AT91" s="52" t="str">
        <f t="shared" si="518"/>
        <v/>
      </c>
      <c r="AU91" s="52" t="str">
        <f t="shared" ref="AU91:DF91" si="686">IF(ISNONTEXT($Y91),AT91+$Y91,"")</f>
        <v/>
      </c>
      <c r="AV91" s="52" t="str">
        <f t="shared" si="686"/>
        <v/>
      </c>
      <c r="AW91" s="52" t="str">
        <f t="shared" si="686"/>
        <v/>
      </c>
      <c r="AX91" s="52" t="str">
        <f t="shared" si="686"/>
        <v/>
      </c>
      <c r="AY91" s="52" t="str">
        <f t="shared" si="686"/>
        <v/>
      </c>
      <c r="AZ91" s="52" t="str">
        <f t="shared" si="686"/>
        <v/>
      </c>
      <c r="BA91" s="52" t="str">
        <f t="shared" si="686"/>
        <v/>
      </c>
      <c r="BB91" s="52" t="str">
        <f t="shared" si="686"/>
        <v/>
      </c>
      <c r="BC91" s="52" t="str">
        <f t="shared" si="686"/>
        <v/>
      </c>
      <c r="BD91" s="52" t="str">
        <f t="shared" si="686"/>
        <v/>
      </c>
      <c r="BE91" s="52" t="str">
        <f t="shared" si="686"/>
        <v/>
      </c>
      <c r="BF91" s="52" t="str">
        <f t="shared" si="686"/>
        <v/>
      </c>
      <c r="BG91" s="52" t="str">
        <f t="shared" si="686"/>
        <v/>
      </c>
      <c r="BH91" s="52" t="str">
        <f t="shared" si="686"/>
        <v/>
      </c>
      <c r="BI91" s="52" t="str">
        <f t="shared" si="686"/>
        <v/>
      </c>
      <c r="BJ91" s="52" t="str">
        <f t="shared" si="686"/>
        <v/>
      </c>
      <c r="BK91" s="52" t="str">
        <f t="shared" si="686"/>
        <v/>
      </c>
      <c r="BL91" s="52" t="str">
        <f t="shared" si="686"/>
        <v/>
      </c>
      <c r="BM91" s="52" t="str">
        <f t="shared" si="686"/>
        <v/>
      </c>
      <c r="BN91" s="52" t="str">
        <f t="shared" si="686"/>
        <v/>
      </c>
      <c r="BO91" s="52" t="str">
        <f t="shared" si="686"/>
        <v/>
      </c>
      <c r="BP91" s="52" t="str">
        <f t="shared" si="686"/>
        <v/>
      </c>
      <c r="BQ91" s="52" t="str">
        <f t="shared" si="686"/>
        <v/>
      </c>
      <c r="BR91" s="52" t="str">
        <f t="shared" si="686"/>
        <v/>
      </c>
      <c r="BS91" s="52" t="str">
        <f t="shared" si="686"/>
        <v/>
      </c>
      <c r="BT91" s="52" t="str">
        <f t="shared" si="686"/>
        <v/>
      </c>
      <c r="BU91" s="52" t="str">
        <f t="shared" si="686"/>
        <v/>
      </c>
      <c r="BV91" s="52" t="str">
        <f t="shared" si="686"/>
        <v/>
      </c>
      <c r="BW91" s="52" t="str">
        <f t="shared" si="686"/>
        <v/>
      </c>
      <c r="BX91" s="52" t="str">
        <f t="shared" si="686"/>
        <v/>
      </c>
      <c r="BY91" s="52" t="str">
        <f t="shared" si="686"/>
        <v/>
      </c>
      <c r="BZ91" s="52" t="str">
        <f t="shared" si="686"/>
        <v/>
      </c>
      <c r="CA91" s="52" t="str">
        <f t="shared" si="686"/>
        <v/>
      </c>
      <c r="CB91" s="52" t="str">
        <f t="shared" si="686"/>
        <v/>
      </c>
      <c r="CC91" s="52" t="str">
        <f t="shared" si="686"/>
        <v/>
      </c>
      <c r="CD91" s="52" t="str">
        <f t="shared" si="686"/>
        <v/>
      </c>
      <c r="CE91" s="52" t="str">
        <f t="shared" si="686"/>
        <v/>
      </c>
      <c r="CF91" s="52" t="str">
        <f t="shared" si="686"/>
        <v/>
      </c>
      <c r="CG91" s="52" t="str">
        <f t="shared" si="686"/>
        <v/>
      </c>
      <c r="CH91" s="52" t="str">
        <f t="shared" si="686"/>
        <v/>
      </c>
      <c r="CI91" s="52" t="str">
        <f t="shared" si="686"/>
        <v/>
      </c>
      <c r="CJ91" s="52" t="str">
        <f t="shared" si="686"/>
        <v/>
      </c>
      <c r="CK91" s="52" t="str">
        <f t="shared" si="686"/>
        <v/>
      </c>
      <c r="CL91" s="52" t="str">
        <f t="shared" si="686"/>
        <v/>
      </c>
      <c r="CM91" s="52" t="str">
        <f t="shared" si="686"/>
        <v/>
      </c>
      <c r="CN91" s="52" t="str">
        <f t="shared" si="686"/>
        <v/>
      </c>
      <c r="CO91" s="52" t="str">
        <f t="shared" si="686"/>
        <v/>
      </c>
      <c r="CP91" s="52" t="str">
        <f t="shared" si="686"/>
        <v/>
      </c>
      <c r="CQ91" s="52" t="str">
        <f t="shared" si="686"/>
        <v/>
      </c>
      <c r="CR91" s="52" t="str">
        <f t="shared" si="686"/>
        <v/>
      </c>
      <c r="CS91" s="52" t="str">
        <f t="shared" si="686"/>
        <v/>
      </c>
      <c r="CT91" s="52" t="str">
        <f t="shared" si="686"/>
        <v/>
      </c>
      <c r="CU91" s="52" t="str">
        <f t="shared" si="686"/>
        <v/>
      </c>
      <c r="CV91" s="52" t="str">
        <f t="shared" si="686"/>
        <v/>
      </c>
      <c r="CW91" s="52" t="str">
        <f t="shared" si="686"/>
        <v/>
      </c>
      <c r="CX91" s="52" t="str">
        <f t="shared" si="686"/>
        <v/>
      </c>
      <c r="CY91" s="52" t="str">
        <f t="shared" si="686"/>
        <v/>
      </c>
      <c r="CZ91" s="52" t="str">
        <f t="shared" si="686"/>
        <v/>
      </c>
      <c r="DA91" s="52" t="str">
        <f t="shared" si="686"/>
        <v/>
      </c>
      <c r="DB91" s="52" t="str">
        <f t="shared" si="686"/>
        <v/>
      </c>
      <c r="DC91" s="52" t="str">
        <f t="shared" si="686"/>
        <v/>
      </c>
      <c r="DD91" s="52" t="str">
        <f t="shared" si="686"/>
        <v/>
      </c>
      <c r="DE91" s="52" t="str">
        <f t="shared" si="686"/>
        <v/>
      </c>
      <c r="DF91" s="52" t="str">
        <f t="shared" si="686"/>
        <v/>
      </c>
      <c r="DG91" s="52" t="str">
        <f t="shared" ref="DG91:DV91" si="687">IF(ISNONTEXT($Y91),DF91+$Y91,"")</f>
        <v/>
      </c>
      <c r="DH91" s="52" t="str">
        <f t="shared" si="687"/>
        <v/>
      </c>
      <c r="DI91" s="52" t="str">
        <f t="shared" si="687"/>
        <v/>
      </c>
      <c r="DJ91" s="52" t="str">
        <f t="shared" si="687"/>
        <v/>
      </c>
      <c r="DK91" s="52" t="str">
        <f t="shared" si="687"/>
        <v/>
      </c>
      <c r="DL91" s="52" t="str">
        <f t="shared" si="687"/>
        <v/>
      </c>
      <c r="DM91" s="52" t="str">
        <f t="shared" si="687"/>
        <v/>
      </c>
      <c r="DN91" s="52" t="str">
        <f t="shared" si="687"/>
        <v/>
      </c>
      <c r="DO91" s="52" t="str">
        <f t="shared" si="687"/>
        <v/>
      </c>
      <c r="DP91" s="52" t="str">
        <f t="shared" si="687"/>
        <v/>
      </c>
      <c r="DQ91" s="52" t="str">
        <f t="shared" si="687"/>
        <v/>
      </c>
      <c r="DR91" s="52" t="str">
        <f t="shared" si="687"/>
        <v/>
      </c>
      <c r="DS91" s="52" t="str">
        <f t="shared" si="687"/>
        <v/>
      </c>
      <c r="DT91" s="52" t="str">
        <f t="shared" si="687"/>
        <v/>
      </c>
      <c r="DU91" s="52" t="str">
        <f t="shared" si="687"/>
        <v/>
      </c>
      <c r="DV91" s="52" t="str">
        <f t="shared" si="687"/>
        <v/>
      </c>
      <c r="DW91" s="179" t="e">
        <f t="shared" si="539"/>
        <v>#N/A</v>
      </c>
      <c r="DX91" s="179" t="e">
        <f t="shared" si="540"/>
        <v>#N/A</v>
      </c>
      <c r="DY91" s="179" t="e">
        <f t="shared" si="541"/>
        <v>#N/A</v>
      </c>
      <c r="DZ91" s="179" t="e">
        <f t="shared" si="542"/>
        <v>#N/A</v>
      </c>
      <c r="EA91" s="179" t="e">
        <f t="shared" si="543"/>
        <v>#N/A</v>
      </c>
      <c r="EB91" s="179" t="e">
        <f t="shared" si="544"/>
        <v>#N/A</v>
      </c>
      <c r="EC91" s="179" t="e">
        <f t="shared" si="545"/>
        <v>#N/A</v>
      </c>
      <c r="ED91" s="179" t="e">
        <f t="shared" si="546"/>
        <v>#N/A</v>
      </c>
      <c r="EE91" s="179" t="e">
        <f t="shared" si="547"/>
        <v>#N/A</v>
      </c>
      <c r="EF91" s="179" t="e">
        <f t="shared" si="548"/>
        <v>#N/A</v>
      </c>
      <c r="EG91" s="179" t="e">
        <f t="shared" si="549"/>
        <v>#N/A</v>
      </c>
      <c r="EH91" s="179" t="e">
        <f t="shared" si="550"/>
        <v>#N/A</v>
      </c>
      <c r="EI91" s="179" t="e">
        <f t="shared" si="551"/>
        <v>#N/A</v>
      </c>
      <c r="EJ91" s="179" t="e">
        <f t="shared" si="552"/>
        <v>#N/A</v>
      </c>
      <c r="EK91" s="179" t="e">
        <f t="shared" si="553"/>
        <v>#N/A</v>
      </c>
      <c r="EL91" s="179" t="e">
        <f t="shared" si="554"/>
        <v>#N/A</v>
      </c>
      <c r="EM91" s="179" t="e">
        <f t="shared" si="555"/>
        <v>#N/A</v>
      </c>
      <c r="EN91" s="179" t="e">
        <f t="shared" si="556"/>
        <v>#N/A</v>
      </c>
      <c r="EO91" s="179" t="e">
        <f t="shared" si="557"/>
        <v>#N/A</v>
      </c>
      <c r="EP91" s="179" t="e">
        <f t="shared" si="558"/>
        <v>#N/A</v>
      </c>
      <c r="EQ91" s="179" t="e">
        <f t="shared" si="559"/>
        <v>#N/A</v>
      </c>
      <c r="ER91" s="179" t="e">
        <f t="shared" si="560"/>
        <v>#N/A</v>
      </c>
      <c r="ES91" s="179" t="e">
        <f t="shared" si="561"/>
        <v>#N/A</v>
      </c>
      <c r="ET91" s="179" t="e">
        <f t="shared" si="562"/>
        <v>#N/A</v>
      </c>
      <c r="EU91" s="179" t="e">
        <f t="shared" si="563"/>
        <v>#N/A</v>
      </c>
      <c r="EV91" s="179" t="e">
        <f t="shared" si="564"/>
        <v>#N/A</v>
      </c>
      <c r="EW91" s="179" t="e">
        <f t="shared" si="565"/>
        <v>#N/A</v>
      </c>
      <c r="EX91" s="179" t="e">
        <f t="shared" si="566"/>
        <v>#N/A</v>
      </c>
      <c r="EY91" s="179" t="e">
        <f t="shared" si="567"/>
        <v>#N/A</v>
      </c>
      <c r="EZ91" s="179" t="e">
        <f t="shared" si="568"/>
        <v>#N/A</v>
      </c>
      <c r="FA91" s="179" t="e">
        <f t="shared" si="569"/>
        <v>#N/A</v>
      </c>
      <c r="FB91" s="179" t="e">
        <f t="shared" si="570"/>
        <v>#N/A</v>
      </c>
      <c r="FC91" s="179" t="e">
        <f t="shared" si="571"/>
        <v>#N/A</v>
      </c>
      <c r="FD91" s="179" t="e">
        <f t="shared" si="572"/>
        <v>#N/A</v>
      </c>
      <c r="FE91" s="179" t="e">
        <f t="shared" si="573"/>
        <v>#N/A</v>
      </c>
      <c r="FF91" s="179" t="e">
        <f t="shared" si="574"/>
        <v>#N/A</v>
      </c>
      <c r="FG91" s="179" t="e">
        <f t="shared" si="575"/>
        <v>#N/A</v>
      </c>
      <c r="FH91" s="179" t="e">
        <f t="shared" si="576"/>
        <v>#N/A</v>
      </c>
      <c r="FI91" s="179" t="e">
        <f t="shared" si="577"/>
        <v>#N/A</v>
      </c>
      <c r="FJ91" s="179" t="e">
        <f t="shared" si="578"/>
        <v>#N/A</v>
      </c>
      <c r="FK91" s="179" t="e">
        <f t="shared" si="579"/>
        <v>#N/A</v>
      </c>
      <c r="FL91" s="179" t="e">
        <f t="shared" si="580"/>
        <v>#N/A</v>
      </c>
      <c r="FM91" s="179" t="e">
        <f t="shared" si="581"/>
        <v>#N/A</v>
      </c>
      <c r="FN91" s="179" t="e">
        <f t="shared" si="582"/>
        <v>#N/A</v>
      </c>
      <c r="FO91" s="179" t="e">
        <f t="shared" si="583"/>
        <v>#N/A</v>
      </c>
      <c r="FP91" s="179" t="e">
        <f t="shared" si="584"/>
        <v>#N/A</v>
      </c>
      <c r="FQ91" s="179" t="e">
        <f t="shared" si="585"/>
        <v>#N/A</v>
      </c>
      <c r="FR91" s="179" t="e">
        <f t="shared" si="586"/>
        <v>#N/A</v>
      </c>
      <c r="FS91" s="179" t="e">
        <f t="shared" si="587"/>
        <v>#N/A</v>
      </c>
      <c r="FT91" s="179" t="e">
        <f t="shared" si="588"/>
        <v>#N/A</v>
      </c>
      <c r="FU91" s="179" t="e">
        <f t="shared" si="589"/>
        <v>#N/A</v>
      </c>
      <c r="FV91" s="179" t="e">
        <f t="shared" si="590"/>
        <v>#N/A</v>
      </c>
      <c r="FW91" s="179" t="e">
        <f t="shared" si="591"/>
        <v>#N/A</v>
      </c>
      <c r="FX91" s="179" t="e">
        <f t="shared" si="592"/>
        <v>#N/A</v>
      </c>
      <c r="FY91" s="179" t="e">
        <f t="shared" si="593"/>
        <v>#N/A</v>
      </c>
      <c r="FZ91" s="179" t="e">
        <f t="shared" si="594"/>
        <v>#N/A</v>
      </c>
      <c r="GA91" s="179" t="e">
        <f t="shared" si="595"/>
        <v>#N/A</v>
      </c>
      <c r="GB91" s="179" t="e">
        <f t="shared" si="596"/>
        <v>#N/A</v>
      </c>
      <c r="GC91" s="179" t="e">
        <f t="shared" si="597"/>
        <v>#N/A</v>
      </c>
      <c r="GD91" s="179" t="e">
        <f t="shared" si="598"/>
        <v>#N/A</v>
      </c>
      <c r="GE91" s="179" t="e">
        <f t="shared" si="599"/>
        <v>#N/A</v>
      </c>
      <c r="GF91" s="179" t="e">
        <f t="shared" si="600"/>
        <v>#N/A</v>
      </c>
      <c r="GG91" s="179" t="e">
        <f t="shared" si="601"/>
        <v>#N/A</v>
      </c>
      <c r="GH91" s="179" t="e">
        <f t="shared" si="602"/>
        <v>#N/A</v>
      </c>
      <c r="GI91" s="179" t="e">
        <f t="shared" si="603"/>
        <v>#N/A</v>
      </c>
      <c r="GJ91" s="179" t="e">
        <f t="shared" si="604"/>
        <v>#N/A</v>
      </c>
      <c r="GK91" s="179" t="e">
        <f t="shared" si="605"/>
        <v>#N/A</v>
      </c>
      <c r="GL91" s="179" t="e">
        <f t="shared" si="606"/>
        <v>#N/A</v>
      </c>
      <c r="GM91" s="179" t="e">
        <f t="shared" si="607"/>
        <v>#N/A</v>
      </c>
      <c r="GN91" s="179" t="e">
        <f t="shared" si="608"/>
        <v>#N/A</v>
      </c>
      <c r="GO91" s="179" t="e">
        <f t="shared" si="609"/>
        <v>#N/A</v>
      </c>
      <c r="GP91" s="179" t="e">
        <f t="shared" si="610"/>
        <v>#N/A</v>
      </c>
      <c r="GQ91" s="179" t="e">
        <f t="shared" si="611"/>
        <v>#N/A</v>
      </c>
      <c r="GR91" s="179" t="e">
        <f t="shared" si="612"/>
        <v>#N/A</v>
      </c>
      <c r="GS91" s="179" t="e">
        <f t="shared" si="613"/>
        <v>#N/A</v>
      </c>
      <c r="GT91" s="179" t="e">
        <f t="shared" si="614"/>
        <v>#N/A</v>
      </c>
      <c r="GU91" s="179" t="e">
        <f t="shared" si="615"/>
        <v>#N/A</v>
      </c>
      <c r="GV91" s="179" t="e">
        <f t="shared" si="616"/>
        <v>#N/A</v>
      </c>
      <c r="GW91" s="179" t="e">
        <f t="shared" si="617"/>
        <v>#N/A</v>
      </c>
      <c r="GX91" s="179" t="e">
        <f t="shared" si="618"/>
        <v>#N/A</v>
      </c>
      <c r="GY91" s="179" t="e">
        <f t="shared" si="619"/>
        <v>#N/A</v>
      </c>
      <c r="GZ91" s="179" t="e">
        <f t="shared" si="620"/>
        <v>#N/A</v>
      </c>
      <c r="HA91" s="179" t="e">
        <f t="shared" si="621"/>
        <v>#N/A</v>
      </c>
      <c r="HB91" s="179" t="e">
        <f t="shared" si="622"/>
        <v>#N/A</v>
      </c>
      <c r="HC91" s="179" t="e">
        <f t="shared" si="623"/>
        <v>#N/A</v>
      </c>
      <c r="HD91" s="179" t="e">
        <f t="shared" si="624"/>
        <v>#N/A</v>
      </c>
      <c r="HE91" s="179" t="e">
        <f t="shared" si="625"/>
        <v>#N/A</v>
      </c>
      <c r="HF91" s="179" t="e">
        <f t="shared" si="626"/>
        <v>#N/A</v>
      </c>
      <c r="HG91" s="179" t="e">
        <f t="shared" si="627"/>
        <v>#N/A</v>
      </c>
      <c r="HH91" s="179" t="e">
        <f t="shared" si="628"/>
        <v>#N/A</v>
      </c>
      <c r="HI91" s="179" t="e">
        <f t="shared" si="629"/>
        <v>#N/A</v>
      </c>
      <c r="HJ91" s="179" t="e">
        <f t="shared" si="630"/>
        <v>#N/A</v>
      </c>
      <c r="HK91" s="179" t="e">
        <f t="shared" si="631"/>
        <v>#N/A</v>
      </c>
      <c r="HL91" s="179" t="e">
        <f t="shared" si="632"/>
        <v>#N/A</v>
      </c>
      <c r="HM91" s="179" t="e">
        <f t="shared" si="633"/>
        <v>#N/A</v>
      </c>
      <c r="HN91" s="179" t="e">
        <f t="shared" si="634"/>
        <v>#N/A</v>
      </c>
      <c r="HO91" s="179" t="e">
        <f t="shared" si="635"/>
        <v>#N/A</v>
      </c>
      <c r="HP91" s="179" t="e">
        <f t="shared" si="636"/>
        <v>#N/A</v>
      </c>
      <c r="HQ91" s="179" t="e">
        <f t="shared" si="637"/>
        <v>#N/A</v>
      </c>
      <c r="HR91" s="179" t="e">
        <f t="shared" si="638"/>
        <v>#N/A</v>
      </c>
      <c r="HS91" s="179" t="e">
        <f t="shared" si="639"/>
        <v>#N/A</v>
      </c>
    </row>
    <row r="92" spans="1:227" hidden="1" x14ac:dyDescent="0.25">
      <c r="A92" s="4">
        <v>89</v>
      </c>
      <c r="B92" s="118"/>
      <c r="C92" s="126"/>
      <c r="D92" s="131" t="str">
        <f t="shared" si="507"/>
        <v/>
      </c>
      <c r="E92" s="103"/>
      <c r="F92" s="131" t="str">
        <f t="shared" si="508"/>
        <v/>
      </c>
      <c r="G92" s="126"/>
      <c r="H92" s="119"/>
      <c r="I92" s="38" t="str">
        <f t="shared" si="509"/>
        <v/>
      </c>
      <c r="J92" s="38" t="str">
        <f t="shared" si="510"/>
        <v/>
      </c>
      <c r="K92" s="81" t="str">
        <f t="shared" si="515"/>
        <v/>
      </c>
      <c r="L92" s="24"/>
      <c r="M92" s="61"/>
      <c r="N92" s="82" t="str">
        <f>IF(AND(D92&gt;0,E92&gt;0,F92&gt;0,NOT(ISBLANK(L92))),(F92-D92)*VLOOKUP(L92,VLookups!$A$2:$B$8,2,FALSE),"")</f>
        <v/>
      </c>
      <c r="O92" s="83" t="str">
        <f t="shared" si="511"/>
        <v/>
      </c>
      <c r="P92" s="103"/>
      <c r="Q92" s="34" t="str">
        <f>IF(AND(P92&gt;0,E92&gt;0,N92&gt;0,NOT(ISBLANK(L92))),ABS(VLOOKUP($P$1,VLookups!$A$38:$B$39,2,FALSE)-_xlfn.NORM.DIST(P92,K92,N92,TRUE)),"")</f>
        <v/>
      </c>
      <c r="R92" s="102" t="str">
        <f>IF(AND($D92&gt;0,$E92&gt;0,$F92&gt;0,NOT(ISBLANK($L92))),_xlfn.NORM.INV(ABS(VLOOKUP($P$1,VLookups!$A$38:$B$39,2,FALSE)-R$3),$K92,$N92),"")</f>
        <v/>
      </c>
      <c r="S92" s="101" t="str">
        <f>IF(AND($D92&gt;0,$E92&gt;0,$F92&gt;0,NOT(ISBLANK($L92))),_xlfn.NORM.INV(ABS(VLOOKUP($P$1,VLookups!$A$38:$B$39,2,FALSE)-S$3),$K92,$N92),"")</f>
        <v/>
      </c>
      <c r="T92" s="102" t="str">
        <f>IF(AND($D92&gt;0,$E92&gt;0,$F92&gt;0,NOT(ISBLANK($L92))),_xlfn.NORM.INV(ABS(VLOOKUP($P$1,VLookups!$A$38:$B$39,2,FALSE)-T$3),$K92,$N92),"")</f>
        <v/>
      </c>
      <c r="U92" s="101" t="str">
        <f>IF(AND($D92&gt;0,$E92&gt;0,$F92&gt;0,NOT(ISBLANK($L92))),_xlfn.NORM.INV(ABS(VLOOKUP($P$1,VLookups!$A$38:$B$39,2,FALSE)-U$3),$K92,$N92),"")</f>
        <v/>
      </c>
      <c r="V92" s="102" t="str">
        <f>IF(AND($D92&gt;0,$E92&gt;0,$F92&gt;0,NOT(ISBLANK($L92))),_xlfn.NORM.INV(ABS(VLOOKUP($P$1,VLookups!$A$38:$B$39,2,FALSE)-V$3),$K92,$N92),"")</f>
        <v/>
      </c>
      <c r="W92" s="101" t="str">
        <f>IF(AND($D92&gt;0,$E92&gt;0,$F92&gt;0,NOT(ISBLANK($L92))),_xlfn.NORM.INV(ABS(VLOOKUP($P$1,VLookups!$A$38:$B$39,2,FALSE)-W$3),$K92,$N92),"")</f>
        <v/>
      </c>
      <c r="X92" s="5"/>
      <c r="Y92" s="178" t="str">
        <f t="shared" si="516"/>
        <v/>
      </c>
      <c r="Z92" s="52" t="str">
        <f t="shared" ref="Z92:AS92" si="688">IF(ISNONTEXT($Y92),AA92-$Y92,"")</f>
        <v/>
      </c>
      <c r="AA92" s="52" t="str">
        <f t="shared" si="688"/>
        <v/>
      </c>
      <c r="AB92" s="52" t="str">
        <f t="shared" si="688"/>
        <v/>
      </c>
      <c r="AC92" s="52" t="str">
        <f t="shared" si="688"/>
        <v/>
      </c>
      <c r="AD92" s="52" t="str">
        <f t="shared" si="688"/>
        <v/>
      </c>
      <c r="AE92" s="52" t="str">
        <f t="shared" si="688"/>
        <v/>
      </c>
      <c r="AF92" s="52" t="str">
        <f t="shared" si="688"/>
        <v/>
      </c>
      <c r="AG92" s="52" t="str">
        <f t="shared" si="688"/>
        <v/>
      </c>
      <c r="AH92" s="52" t="str">
        <f t="shared" si="688"/>
        <v/>
      </c>
      <c r="AI92" s="52" t="str">
        <f t="shared" si="688"/>
        <v/>
      </c>
      <c r="AJ92" s="52" t="str">
        <f t="shared" si="688"/>
        <v/>
      </c>
      <c r="AK92" s="52" t="str">
        <f t="shared" si="688"/>
        <v/>
      </c>
      <c r="AL92" s="52" t="str">
        <f t="shared" si="688"/>
        <v/>
      </c>
      <c r="AM92" s="52" t="str">
        <f t="shared" si="688"/>
        <v/>
      </c>
      <c r="AN92" s="52" t="str">
        <f t="shared" si="688"/>
        <v/>
      </c>
      <c r="AO92" s="52" t="str">
        <f t="shared" si="688"/>
        <v/>
      </c>
      <c r="AP92" s="52" t="str">
        <f t="shared" si="688"/>
        <v/>
      </c>
      <c r="AQ92" s="52" t="str">
        <f t="shared" si="688"/>
        <v/>
      </c>
      <c r="AR92" s="52" t="str">
        <f t="shared" si="688"/>
        <v/>
      </c>
      <c r="AS92" s="52" t="str">
        <f t="shared" si="688"/>
        <v/>
      </c>
      <c r="AT92" s="52" t="str">
        <f t="shared" si="518"/>
        <v/>
      </c>
      <c r="AU92" s="52" t="str">
        <f t="shared" ref="AU92:DF92" si="689">IF(ISNONTEXT($Y92),AT92+$Y92,"")</f>
        <v/>
      </c>
      <c r="AV92" s="52" t="str">
        <f t="shared" si="689"/>
        <v/>
      </c>
      <c r="AW92" s="52" t="str">
        <f t="shared" si="689"/>
        <v/>
      </c>
      <c r="AX92" s="52" t="str">
        <f t="shared" si="689"/>
        <v/>
      </c>
      <c r="AY92" s="52" t="str">
        <f t="shared" si="689"/>
        <v/>
      </c>
      <c r="AZ92" s="52" t="str">
        <f t="shared" si="689"/>
        <v/>
      </c>
      <c r="BA92" s="52" t="str">
        <f t="shared" si="689"/>
        <v/>
      </c>
      <c r="BB92" s="52" t="str">
        <f t="shared" si="689"/>
        <v/>
      </c>
      <c r="BC92" s="52" t="str">
        <f t="shared" si="689"/>
        <v/>
      </c>
      <c r="BD92" s="52" t="str">
        <f t="shared" si="689"/>
        <v/>
      </c>
      <c r="BE92" s="52" t="str">
        <f t="shared" si="689"/>
        <v/>
      </c>
      <c r="BF92" s="52" t="str">
        <f t="shared" si="689"/>
        <v/>
      </c>
      <c r="BG92" s="52" t="str">
        <f t="shared" si="689"/>
        <v/>
      </c>
      <c r="BH92" s="52" t="str">
        <f t="shared" si="689"/>
        <v/>
      </c>
      <c r="BI92" s="52" t="str">
        <f t="shared" si="689"/>
        <v/>
      </c>
      <c r="BJ92" s="52" t="str">
        <f t="shared" si="689"/>
        <v/>
      </c>
      <c r="BK92" s="52" t="str">
        <f t="shared" si="689"/>
        <v/>
      </c>
      <c r="BL92" s="52" t="str">
        <f t="shared" si="689"/>
        <v/>
      </c>
      <c r="BM92" s="52" t="str">
        <f t="shared" si="689"/>
        <v/>
      </c>
      <c r="BN92" s="52" t="str">
        <f t="shared" si="689"/>
        <v/>
      </c>
      <c r="BO92" s="52" t="str">
        <f t="shared" si="689"/>
        <v/>
      </c>
      <c r="BP92" s="52" t="str">
        <f t="shared" si="689"/>
        <v/>
      </c>
      <c r="BQ92" s="52" t="str">
        <f t="shared" si="689"/>
        <v/>
      </c>
      <c r="BR92" s="52" t="str">
        <f t="shared" si="689"/>
        <v/>
      </c>
      <c r="BS92" s="52" t="str">
        <f t="shared" si="689"/>
        <v/>
      </c>
      <c r="BT92" s="52" t="str">
        <f t="shared" si="689"/>
        <v/>
      </c>
      <c r="BU92" s="52" t="str">
        <f t="shared" si="689"/>
        <v/>
      </c>
      <c r="BV92" s="52" t="str">
        <f t="shared" si="689"/>
        <v/>
      </c>
      <c r="BW92" s="52" t="str">
        <f t="shared" si="689"/>
        <v/>
      </c>
      <c r="BX92" s="52" t="str">
        <f t="shared" si="689"/>
        <v/>
      </c>
      <c r="BY92" s="52" t="str">
        <f t="shared" si="689"/>
        <v/>
      </c>
      <c r="BZ92" s="52" t="str">
        <f t="shared" si="689"/>
        <v/>
      </c>
      <c r="CA92" s="52" t="str">
        <f t="shared" si="689"/>
        <v/>
      </c>
      <c r="CB92" s="52" t="str">
        <f t="shared" si="689"/>
        <v/>
      </c>
      <c r="CC92" s="52" t="str">
        <f t="shared" si="689"/>
        <v/>
      </c>
      <c r="CD92" s="52" t="str">
        <f t="shared" si="689"/>
        <v/>
      </c>
      <c r="CE92" s="52" t="str">
        <f t="shared" si="689"/>
        <v/>
      </c>
      <c r="CF92" s="52" t="str">
        <f t="shared" si="689"/>
        <v/>
      </c>
      <c r="CG92" s="52" t="str">
        <f t="shared" si="689"/>
        <v/>
      </c>
      <c r="CH92" s="52" t="str">
        <f t="shared" si="689"/>
        <v/>
      </c>
      <c r="CI92" s="52" t="str">
        <f t="shared" si="689"/>
        <v/>
      </c>
      <c r="CJ92" s="52" t="str">
        <f t="shared" si="689"/>
        <v/>
      </c>
      <c r="CK92" s="52" t="str">
        <f t="shared" si="689"/>
        <v/>
      </c>
      <c r="CL92" s="52" t="str">
        <f t="shared" si="689"/>
        <v/>
      </c>
      <c r="CM92" s="52" t="str">
        <f t="shared" si="689"/>
        <v/>
      </c>
      <c r="CN92" s="52" t="str">
        <f t="shared" si="689"/>
        <v/>
      </c>
      <c r="CO92" s="52" t="str">
        <f t="shared" si="689"/>
        <v/>
      </c>
      <c r="CP92" s="52" t="str">
        <f t="shared" si="689"/>
        <v/>
      </c>
      <c r="CQ92" s="52" t="str">
        <f t="shared" si="689"/>
        <v/>
      </c>
      <c r="CR92" s="52" t="str">
        <f t="shared" si="689"/>
        <v/>
      </c>
      <c r="CS92" s="52" t="str">
        <f t="shared" si="689"/>
        <v/>
      </c>
      <c r="CT92" s="52" t="str">
        <f t="shared" si="689"/>
        <v/>
      </c>
      <c r="CU92" s="52" t="str">
        <f t="shared" si="689"/>
        <v/>
      </c>
      <c r="CV92" s="52" t="str">
        <f t="shared" si="689"/>
        <v/>
      </c>
      <c r="CW92" s="52" t="str">
        <f t="shared" si="689"/>
        <v/>
      </c>
      <c r="CX92" s="52" t="str">
        <f t="shared" si="689"/>
        <v/>
      </c>
      <c r="CY92" s="52" t="str">
        <f t="shared" si="689"/>
        <v/>
      </c>
      <c r="CZ92" s="52" t="str">
        <f t="shared" si="689"/>
        <v/>
      </c>
      <c r="DA92" s="52" t="str">
        <f t="shared" si="689"/>
        <v/>
      </c>
      <c r="DB92" s="52" t="str">
        <f t="shared" si="689"/>
        <v/>
      </c>
      <c r="DC92" s="52" t="str">
        <f t="shared" si="689"/>
        <v/>
      </c>
      <c r="DD92" s="52" t="str">
        <f t="shared" si="689"/>
        <v/>
      </c>
      <c r="DE92" s="52" t="str">
        <f t="shared" si="689"/>
        <v/>
      </c>
      <c r="DF92" s="52" t="str">
        <f t="shared" si="689"/>
        <v/>
      </c>
      <c r="DG92" s="52" t="str">
        <f t="shared" ref="DG92:DV92" si="690">IF(ISNONTEXT($Y92),DF92+$Y92,"")</f>
        <v/>
      </c>
      <c r="DH92" s="52" t="str">
        <f t="shared" si="690"/>
        <v/>
      </c>
      <c r="DI92" s="52" t="str">
        <f t="shared" si="690"/>
        <v/>
      </c>
      <c r="DJ92" s="52" t="str">
        <f t="shared" si="690"/>
        <v/>
      </c>
      <c r="DK92" s="52" t="str">
        <f t="shared" si="690"/>
        <v/>
      </c>
      <c r="DL92" s="52" t="str">
        <f t="shared" si="690"/>
        <v/>
      </c>
      <c r="DM92" s="52" t="str">
        <f t="shared" si="690"/>
        <v/>
      </c>
      <c r="DN92" s="52" t="str">
        <f t="shared" si="690"/>
        <v/>
      </c>
      <c r="DO92" s="52" t="str">
        <f t="shared" si="690"/>
        <v/>
      </c>
      <c r="DP92" s="52" t="str">
        <f t="shared" si="690"/>
        <v/>
      </c>
      <c r="DQ92" s="52" t="str">
        <f t="shared" si="690"/>
        <v/>
      </c>
      <c r="DR92" s="52" t="str">
        <f t="shared" si="690"/>
        <v/>
      </c>
      <c r="DS92" s="52" t="str">
        <f t="shared" si="690"/>
        <v/>
      </c>
      <c r="DT92" s="52" t="str">
        <f t="shared" si="690"/>
        <v/>
      </c>
      <c r="DU92" s="52" t="str">
        <f t="shared" si="690"/>
        <v/>
      </c>
      <c r="DV92" s="52" t="str">
        <f t="shared" si="690"/>
        <v/>
      </c>
      <c r="DW92" s="179" t="e">
        <f t="shared" si="539"/>
        <v>#N/A</v>
      </c>
      <c r="DX92" s="179" t="e">
        <f t="shared" si="540"/>
        <v>#N/A</v>
      </c>
      <c r="DY92" s="179" t="e">
        <f t="shared" si="541"/>
        <v>#N/A</v>
      </c>
      <c r="DZ92" s="179" t="e">
        <f t="shared" si="542"/>
        <v>#N/A</v>
      </c>
      <c r="EA92" s="179" t="e">
        <f t="shared" si="543"/>
        <v>#N/A</v>
      </c>
      <c r="EB92" s="179" t="e">
        <f t="shared" si="544"/>
        <v>#N/A</v>
      </c>
      <c r="EC92" s="179" t="e">
        <f t="shared" si="545"/>
        <v>#N/A</v>
      </c>
      <c r="ED92" s="179" t="e">
        <f t="shared" si="546"/>
        <v>#N/A</v>
      </c>
      <c r="EE92" s="179" t="e">
        <f t="shared" si="547"/>
        <v>#N/A</v>
      </c>
      <c r="EF92" s="179" t="e">
        <f t="shared" si="548"/>
        <v>#N/A</v>
      </c>
      <c r="EG92" s="179" t="e">
        <f t="shared" si="549"/>
        <v>#N/A</v>
      </c>
      <c r="EH92" s="179" t="e">
        <f t="shared" si="550"/>
        <v>#N/A</v>
      </c>
      <c r="EI92" s="179" t="e">
        <f t="shared" si="551"/>
        <v>#N/A</v>
      </c>
      <c r="EJ92" s="179" t="e">
        <f t="shared" si="552"/>
        <v>#N/A</v>
      </c>
      <c r="EK92" s="179" t="e">
        <f t="shared" si="553"/>
        <v>#N/A</v>
      </c>
      <c r="EL92" s="179" t="e">
        <f t="shared" si="554"/>
        <v>#N/A</v>
      </c>
      <c r="EM92" s="179" t="e">
        <f t="shared" si="555"/>
        <v>#N/A</v>
      </c>
      <c r="EN92" s="179" t="e">
        <f t="shared" si="556"/>
        <v>#N/A</v>
      </c>
      <c r="EO92" s="179" t="e">
        <f t="shared" si="557"/>
        <v>#N/A</v>
      </c>
      <c r="EP92" s="179" t="e">
        <f t="shared" si="558"/>
        <v>#N/A</v>
      </c>
      <c r="EQ92" s="179" t="e">
        <f t="shared" si="559"/>
        <v>#N/A</v>
      </c>
      <c r="ER92" s="179" t="e">
        <f t="shared" si="560"/>
        <v>#N/A</v>
      </c>
      <c r="ES92" s="179" t="e">
        <f t="shared" si="561"/>
        <v>#N/A</v>
      </c>
      <c r="ET92" s="179" t="e">
        <f t="shared" si="562"/>
        <v>#N/A</v>
      </c>
      <c r="EU92" s="179" t="e">
        <f t="shared" si="563"/>
        <v>#N/A</v>
      </c>
      <c r="EV92" s="179" t="e">
        <f t="shared" si="564"/>
        <v>#N/A</v>
      </c>
      <c r="EW92" s="179" t="e">
        <f t="shared" si="565"/>
        <v>#N/A</v>
      </c>
      <c r="EX92" s="179" t="e">
        <f t="shared" si="566"/>
        <v>#N/A</v>
      </c>
      <c r="EY92" s="179" t="e">
        <f t="shared" si="567"/>
        <v>#N/A</v>
      </c>
      <c r="EZ92" s="179" t="e">
        <f t="shared" si="568"/>
        <v>#N/A</v>
      </c>
      <c r="FA92" s="179" t="e">
        <f t="shared" si="569"/>
        <v>#N/A</v>
      </c>
      <c r="FB92" s="179" t="e">
        <f t="shared" si="570"/>
        <v>#N/A</v>
      </c>
      <c r="FC92" s="179" t="e">
        <f t="shared" si="571"/>
        <v>#N/A</v>
      </c>
      <c r="FD92" s="179" t="e">
        <f t="shared" si="572"/>
        <v>#N/A</v>
      </c>
      <c r="FE92" s="179" t="e">
        <f t="shared" si="573"/>
        <v>#N/A</v>
      </c>
      <c r="FF92" s="179" t="e">
        <f t="shared" si="574"/>
        <v>#N/A</v>
      </c>
      <c r="FG92" s="179" t="e">
        <f t="shared" si="575"/>
        <v>#N/A</v>
      </c>
      <c r="FH92" s="179" t="e">
        <f t="shared" si="576"/>
        <v>#N/A</v>
      </c>
      <c r="FI92" s="179" t="e">
        <f t="shared" si="577"/>
        <v>#N/A</v>
      </c>
      <c r="FJ92" s="179" t="e">
        <f t="shared" si="578"/>
        <v>#N/A</v>
      </c>
      <c r="FK92" s="179" t="e">
        <f t="shared" si="579"/>
        <v>#N/A</v>
      </c>
      <c r="FL92" s="179" t="e">
        <f t="shared" si="580"/>
        <v>#N/A</v>
      </c>
      <c r="FM92" s="179" t="e">
        <f t="shared" si="581"/>
        <v>#N/A</v>
      </c>
      <c r="FN92" s="179" t="e">
        <f t="shared" si="582"/>
        <v>#N/A</v>
      </c>
      <c r="FO92" s="179" t="e">
        <f t="shared" si="583"/>
        <v>#N/A</v>
      </c>
      <c r="FP92" s="179" t="e">
        <f t="shared" si="584"/>
        <v>#N/A</v>
      </c>
      <c r="FQ92" s="179" t="e">
        <f t="shared" si="585"/>
        <v>#N/A</v>
      </c>
      <c r="FR92" s="179" t="e">
        <f t="shared" si="586"/>
        <v>#N/A</v>
      </c>
      <c r="FS92" s="179" t="e">
        <f t="shared" si="587"/>
        <v>#N/A</v>
      </c>
      <c r="FT92" s="179" t="e">
        <f t="shared" si="588"/>
        <v>#N/A</v>
      </c>
      <c r="FU92" s="179" t="e">
        <f t="shared" si="589"/>
        <v>#N/A</v>
      </c>
      <c r="FV92" s="179" t="e">
        <f t="shared" si="590"/>
        <v>#N/A</v>
      </c>
      <c r="FW92" s="179" t="e">
        <f t="shared" si="591"/>
        <v>#N/A</v>
      </c>
      <c r="FX92" s="179" t="e">
        <f t="shared" si="592"/>
        <v>#N/A</v>
      </c>
      <c r="FY92" s="179" t="e">
        <f t="shared" si="593"/>
        <v>#N/A</v>
      </c>
      <c r="FZ92" s="179" t="e">
        <f t="shared" si="594"/>
        <v>#N/A</v>
      </c>
      <c r="GA92" s="179" t="e">
        <f t="shared" si="595"/>
        <v>#N/A</v>
      </c>
      <c r="GB92" s="179" t="e">
        <f t="shared" si="596"/>
        <v>#N/A</v>
      </c>
      <c r="GC92" s="179" t="e">
        <f t="shared" si="597"/>
        <v>#N/A</v>
      </c>
      <c r="GD92" s="179" t="e">
        <f t="shared" si="598"/>
        <v>#N/A</v>
      </c>
      <c r="GE92" s="179" t="e">
        <f t="shared" si="599"/>
        <v>#N/A</v>
      </c>
      <c r="GF92" s="179" t="e">
        <f t="shared" si="600"/>
        <v>#N/A</v>
      </c>
      <c r="GG92" s="179" t="e">
        <f t="shared" si="601"/>
        <v>#N/A</v>
      </c>
      <c r="GH92" s="179" t="e">
        <f t="shared" si="602"/>
        <v>#N/A</v>
      </c>
      <c r="GI92" s="179" t="e">
        <f t="shared" si="603"/>
        <v>#N/A</v>
      </c>
      <c r="GJ92" s="179" t="e">
        <f t="shared" si="604"/>
        <v>#N/A</v>
      </c>
      <c r="GK92" s="179" t="e">
        <f t="shared" si="605"/>
        <v>#N/A</v>
      </c>
      <c r="GL92" s="179" t="e">
        <f t="shared" si="606"/>
        <v>#N/A</v>
      </c>
      <c r="GM92" s="179" t="e">
        <f t="shared" si="607"/>
        <v>#N/A</v>
      </c>
      <c r="GN92" s="179" t="e">
        <f t="shared" si="608"/>
        <v>#N/A</v>
      </c>
      <c r="GO92" s="179" t="e">
        <f t="shared" si="609"/>
        <v>#N/A</v>
      </c>
      <c r="GP92" s="179" t="e">
        <f t="shared" si="610"/>
        <v>#N/A</v>
      </c>
      <c r="GQ92" s="179" t="e">
        <f t="shared" si="611"/>
        <v>#N/A</v>
      </c>
      <c r="GR92" s="179" t="e">
        <f t="shared" si="612"/>
        <v>#N/A</v>
      </c>
      <c r="GS92" s="179" t="e">
        <f t="shared" si="613"/>
        <v>#N/A</v>
      </c>
      <c r="GT92" s="179" t="e">
        <f t="shared" si="614"/>
        <v>#N/A</v>
      </c>
      <c r="GU92" s="179" t="e">
        <f t="shared" si="615"/>
        <v>#N/A</v>
      </c>
      <c r="GV92" s="179" t="e">
        <f t="shared" si="616"/>
        <v>#N/A</v>
      </c>
      <c r="GW92" s="179" t="e">
        <f t="shared" si="617"/>
        <v>#N/A</v>
      </c>
      <c r="GX92" s="179" t="e">
        <f t="shared" si="618"/>
        <v>#N/A</v>
      </c>
      <c r="GY92" s="179" t="e">
        <f t="shared" si="619"/>
        <v>#N/A</v>
      </c>
      <c r="GZ92" s="179" t="e">
        <f t="shared" si="620"/>
        <v>#N/A</v>
      </c>
      <c r="HA92" s="179" t="e">
        <f t="shared" si="621"/>
        <v>#N/A</v>
      </c>
      <c r="HB92" s="179" t="e">
        <f t="shared" si="622"/>
        <v>#N/A</v>
      </c>
      <c r="HC92" s="179" t="e">
        <f t="shared" si="623"/>
        <v>#N/A</v>
      </c>
      <c r="HD92" s="179" t="e">
        <f t="shared" si="624"/>
        <v>#N/A</v>
      </c>
      <c r="HE92" s="179" t="e">
        <f t="shared" si="625"/>
        <v>#N/A</v>
      </c>
      <c r="HF92" s="179" t="e">
        <f t="shared" si="626"/>
        <v>#N/A</v>
      </c>
      <c r="HG92" s="179" t="e">
        <f t="shared" si="627"/>
        <v>#N/A</v>
      </c>
      <c r="HH92" s="179" t="e">
        <f t="shared" si="628"/>
        <v>#N/A</v>
      </c>
      <c r="HI92" s="179" t="e">
        <f t="shared" si="629"/>
        <v>#N/A</v>
      </c>
      <c r="HJ92" s="179" t="e">
        <f t="shared" si="630"/>
        <v>#N/A</v>
      </c>
      <c r="HK92" s="179" t="e">
        <f t="shared" si="631"/>
        <v>#N/A</v>
      </c>
      <c r="HL92" s="179" t="e">
        <f t="shared" si="632"/>
        <v>#N/A</v>
      </c>
      <c r="HM92" s="179" t="e">
        <f t="shared" si="633"/>
        <v>#N/A</v>
      </c>
      <c r="HN92" s="179" t="e">
        <f t="shared" si="634"/>
        <v>#N/A</v>
      </c>
      <c r="HO92" s="179" t="e">
        <f t="shared" si="635"/>
        <v>#N/A</v>
      </c>
      <c r="HP92" s="179" t="e">
        <f t="shared" si="636"/>
        <v>#N/A</v>
      </c>
      <c r="HQ92" s="179" t="e">
        <f t="shared" si="637"/>
        <v>#N/A</v>
      </c>
      <c r="HR92" s="179" t="e">
        <f t="shared" si="638"/>
        <v>#N/A</v>
      </c>
      <c r="HS92" s="179" t="e">
        <f t="shared" si="639"/>
        <v>#N/A</v>
      </c>
    </row>
    <row r="93" spans="1:227" hidden="1" x14ac:dyDescent="0.25">
      <c r="A93" s="4">
        <v>90</v>
      </c>
      <c r="B93" s="118"/>
      <c r="C93" s="126"/>
      <c r="D93" s="131" t="str">
        <f t="shared" si="507"/>
        <v/>
      </c>
      <c r="E93" s="103"/>
      <c r="F93" s="131" t="str">
        <f t="shared" si="508"/>
        <v/>
      </c>
      <c r="G93" s="126"/>
      <c r="H93" s="119"/>
      <c r="I93" s="38" t="str">
        <f t="shared" si="509"/>
        <v/>
      </c>
      <c r="J93" s="38" t="str">
        <f t="shared" si="510"/>
        <v/>
      </c>
      <c r="K93" s="81" t="str">
        <f t="shared" si="515"/>
        <v/>
      </c>
      <c r="L93" s="24"/>
      <c r="M93" s="61"/>
      <c r="N93" s="82" t="str">
        <f>IF(AND(D93&gt;0,E93&gt;0,F93&gt;0,NOT(ISBLANK(L93))),(F93-D93)*VLOOKUP(L93,VLookups!$A$2:$B$8,2,FALSE),"")</f>
        <v/>
      </c>
      <c r="O93" s="83" t="str">
        <f t="shared" si="511"/>
        <v/>
      </c>
      <c r="P93" s="103"/>
      <c r="Q93" s="34" t="str">
        <f>IF(AND(P93&gt;0,E93&gt;0,N93&gt;0,NOT(ISBLANK(L93))),ABS(VLOOKUP($P$1,VLookups!$A$38:$B$39,2,FALSE)-_xlfn.NORM.DIST(P93,K93,N93,TRUE)),"")</f>
        <v/>
      </c>
      <c r="R93" s="102" t="str">
        <f>IF(AND($D93&gt;0,$E93&gt;0,$F93&gt;0,NOT(ISBLANK($L93))),_xlfn.NORM.INV(ABS(VLOOKUP($P$1,VLookups!$A$38:$B$39,2,FALSE)-R$3),$K93,$N93),"")</f>
        <v/>
      </c>
      <c r="S93" s="101" t="str">
        <f>IF(AND($D93&gt;0,$E93&gt;0,$F93&gt;0,NOT(ISBLANK($L93))),_xlfn.NORM.INV(ABS(VLOOKUP($P$1,VLookups!$A$38:$B$39,2,FALSE)-S$3),$K93,$N93),"")</f>
        <v/>
      </c>
      <c r="T93" s="102" t="str">
        <f>IF(AND($D93&gt;0,$E93&gt;0,$F93&gt;0,NOT(ISBLANK($L93))),_xlfn.NORM.INV(ABS(VLOOKUP($P$1,VLookups!$A$38:$B$39,2,FALSE)-T$3),$K93,$N93),"")</f>
        <v/>
      </c>
      <c r="U93" s="101" t="str">
        <f>IF(AND($D93&gt;0,$E93&gt;0,$F93&gt;0,NOT(ISBLANK($L93))),_xlfn.NORM.INV(ABS(VLOOKUP($P$1,VLookups!$A$38:$B$39,2,FALSE)-U$3),$K93,$N93),"")</f>
        <v/>
      </c>
      <c r="V93" s="102" t="str">
        <f>IF(AND($D93&gt;0,$E93&gt;0,$F93&gt;0,NOT(ISBLANK($L93))),_xlfn.NORM.INV(ABS(VLOOKUP($P$1,VLookups!$A$38:$B$39,2,FALSE)-V$3),$K93,$N93),"")</f>
        <v/>
      </c>
      <c r="W93" s="101" t="str">
        <f>IF(AND($D93&gt;0,$E93&gt;0,$F93&gt;0,NOT(ISBLANK($L93))),_xlfn.NORM.INV(ABS(VLOOKUP($P$1,VLookups!$A$38:$B$39,2,FALSE)-W$3),$K93,$N93),"")</f>
        <v/>
      </c>
      <c r="X93" s="5"/>
      <c r="Y93" s="178" t="str">
        <f t="shared" si="516"/>
        <v/>
      </c>
      <c r="Z93" s="52" t="str">
        <f t="shared" ref="Z93:AS93" si="691">IF(ISNONTEXT($Y93),AA93-$Y93,"")</f>
        <v/>
      </c>
      <c r="AA93" s="52" t="str">
        <f t="shared" si="691"/>
        <v/>
      </c>
      <c r="AB93" s="52" t="str">
        <f t="shared" si="691"/>
        <v/>
      </c>
      <c r="AC93" s="52" t="str">
        <f t="shared" si="691"/>
        <v/>
      </c>
      <c r="AD93" s="52" t="str">
        <f t="shared" si="691"/>
        <v/>
      </c>
      <c r="AE93" s="52" t="str">
        <f t="shared" si="691"/>
        <v/>
      </c>
      <c r="AF93" s="52" t="str">
        <f t="shared" si="691"/>
        <v/>
      </c>
      <c r="AG93" s="52" t="str">
        <f t="shared" si="691"/>
        <v/>
      </c>
      <c r="AH93" s="52" t="str">
        <f t="shared" si="691"/>
        <v/>
      </c>
      <c r="AI93" s="52" t="str">
        <f t="shared" si="691"/>
        <v/>
      </c>
      <c r="AJ93" s="52" t="str">
        <f t="shared" si="691"/>
        <v/>
      </c>
      <c r="AK93" s="52" t="str">
        <f t="shared" si="691"/>
        <v/>
      </c>
      <c r="AL93" s="52" t="str">
        <f t="shared" si="691"/>
        <v/>
      </c>
      <c r="AM93" s="52" t="str">
        <f t="shared" si="691"/>
        <v/>
      </c>
      <c r="AN93" s="52" t="str">
        <f t="shared" si="691"/>
        <v/>
      </c>
      <c r="AO93" s="52" t="str">
        <f t="shared" si="691"/>
        <v/>
      </c>
      <c r="AP93" s="52" t="str">
        <f t="shared" si="691"/>
        <v/>
      </c>
      <c r="AQ93" s="52" t="str">
        <f t="shared" si="691"/>
        <v/>
      </c>
      <c r="AR93" s="52" t="str">
        <f t="shared" si="691"/>
        <v/>
      </c>
      <c r="AS93" s="52" t="str">
        <f t="shared" si="691"/>
        <v/>
      </c>
      <c r="AT93" s="52" t="str">
        <f t="shared" si="518"/>
        <v/>
      </c>
      <c r="AU93" s="52" t="str">
        <f t="shared" ref="AU93:DF93" si="692">IF(ISNONTEXT($Y93),AT93+$Y93,"")</f>
        <v/>
      </c>
      <c r="AV93" s="52" t="str">
        <f t="shared" si="692"/>
        <v/>
      </c>
      <c r="AW93" s="52" t="str">
        <f t="shared" si="692"/>
        <v/>
      </c>
      <c r="AX93" s="52" t="str">
        <f t="shared" si="692"/>
        <v/>
      </c>
      <c r="AY93" s="52" t="str">
        <f t="shared" si="692"/>
        <v/>
      </c>
      <c r="AZ93" s="52" t="str">
        <f t="shared" si="692"/>
        <v/>
      </c>
      <c r="BA93" s="52" t="str">
        <f t="shared" si="692"/>
        <v/>
      </c>
      <c r="BB93" s="52" t="str">
        <f t="shared" si="692"/>
        <v/>
      </c>
      <c r="BC93" s="52" t="str">
        <f t="shared" si="692"/>
        <v/>
      </c>
      <c r="BD93" s="52" t="str">
        <f t="shared" si="692"/>
        <v/>
      </c>
      <c r="BE93" s="52" t="str">
        <f t="shared" si="692"/>
        <v/>
      </c>
      <c r="BF93" s="52" t="str">
        <f t="shared" si="692"/>
        <v/>
      </c>
      <c r="BG93" s="52" t="str">
        <f t="shared" si="692"/>
        <v/>
      </c>
      <c r="BH93" s="52" t="str">
        <f t="shared" si="692"/>
        <v/>
      </c>
      <c r="BI93" s="52" t="str">
        <f t="shared" si="692"/>
        <v/>
      </c>
      <c r="BJ93" s="52" t="str">
        <f t="shared" si="692"/>
        <v/>
      </c>
      <c r="BK93" s="52" t="str">
        <f t="shared" si="692"/>
        <v/>
      </c>
      <c r="BL93" s="52" t="str">
        <f t="shared" si="692"/>
        <v/>
      </c>
      <c r="BM93" s="52" t="str">
        <f t="shared" si="692"/>
        <v/>
      </c>
      <c r="BN93" s="52" t="str">
        <f t="shared" si="692"/>
        <v/>
      </c>
      <c r="BO93" s="52" t="str">
        <f t="shared" si="692"/>
        <v/>
      </c>
      <c r="BP93" s="52" t="str">
        <f t="shared" si="692"/>
        <v/>
      </c>
      <c r="BQ93" s="52" t="str">
        <f t="shared" si="692"/>
        <v/>
      </c>
      <c r="BR93" s="52" t="str">
        <f t="shared" si="692"/>
        <v/>
      </c>
      <c r="BS93" s="52" t="str">
        <f t="shared" si="692"/>
        <v/>
      </c>
      <c r="BT93" s="52" t="str">
        <f t="shared" si="692"/>
        <v/>
      </c>
      <c r="BU93" s="52" t="str">
        <f t="shared" si="692"/>
        <v/>
      </c>
      <c r="BV93" s="52" t="str">
        <f t="shared" si="692"/>
        <v/>
      </c>
      <c r="BW93" s="52" t="str">
        <f t="shared" si="692"/>
        <v/>
      </c>
      <c r="BX93" s="52" t="str">
        <f t="shared" si="692"/>
        <v/>
      </c>
      <c r="BY93" s="52" t="str">
        <f t="shared" si="692"/>
        <v/>
      </c>
      <c r="BZ93" s="52" t="str">
        <f t="shared" si="692"/>
        <v/>
      </c>
      <c r="CA93" s="52" t="str">
        <f t="shared" si="692"/>
        <v/>
      </c>
      <c r="CB93" s="52" t="str">
        <f t="shared" si="692"/>
        <v/>
      </c>
      <c r="CC93" s="52" t="str">
        <f t="shared" si="692"/>
        <v/>
      </c>
      <c r="CD93" s="52" t="str">
        <f t="shared" si="692"/>
        <v/>
      </c>
      <c r="CE93" s="52" t="str">
        <f t="shared" si="692"/>
        <v/>
      </c>
      <c r="CF93" s="52" t="str">
        <f t="shared" si="692"/>
        <v/>
      </c>
      <c r="CG93" s="52" t="str">
        <f t="shared" si="692"/>
        <v/>
      </c>
      <c r="CH93" s="52" t="str">
        <f t="shared" si="692"/>
        <v/>
      </c>
      <c r="CI93" s="52" t="str">
        <f t="shared" si="692"/>
        <v/>
      </c>
      <c r="CJ93" s="52" t="str">
        <f t="shared" si="692"/>
        <v/>
      </c>
      <c r="CK93" s="52" t="str">
        <f t="shared" si="692"/>
        <v/>
      </c>
      <c r="CL93" s="52" t="str">
        <f t="shared" si="692"/>
        <v/>
      </c>
      <c r="CM93" s="52" t="str">
        <f t="shared" si="692"/>
        <v/>
      </c>
      <c r="CN93" s="52" t="str">
        <f t="shared" si="692"/>
        <v/>
      </c>
      <c r="CO93" s="52" t="str">
        <f t="shared" si="692"/>
        <v/>
      </c>
      <c r="CP93" s="52" t="str">
        <f t="shared" si="692"/>
        <v/>
      </c>
      <c r="CQ93" s="52" t="str">
        <f t="shared" si="692"/>
        <v/>
      </c>
      <c r="CR93" s="52" t="str">
        <f t="shared" si="692"/>
        <v/>
      </c>
      <c r="CS93" s="52" t="str">
        <f t="shared" si="692"/>
        <v/>
      </c>
      <c r="CT93" s="52" t="str">
        <f t="shared" si="692"/>
        <v/>
      </c>
      <c r="CU93" s="52" t="str">
        <f t="shared" si="692"/>
        <v/>
      </c>
      <c r="CV93" s="52" t="str">
        <f t="shared" si="692"/>
        <v/>
      </c>
      <c r="CW93" s="52" t="str">
        <f t="shared" si="692"/>
        <v/>
      </c>
      <c r="CX93" s="52" t="str">
        <f t="shared" si="692"/>
        <v/>
      </c>
      <c r="CY93" s="52" t="str">
        <f t="shared" si="692"/>
        <v/>
      </c>
      <c r="CZ93" s="52" t="str">
        <f t="shared" si="692"/>
        <v/>
      </c>
      <c r="DA93" s="52" t="str">
        <f t="shared" si="692"/>
        <v/>
      </c>
      <c r="DB93" s="52" t="str">
        <f t="shared" si="692"/>
        <v/>
      </c>
      <c r="DC93" s="52" t="str">
        <f t="shared" si="692"/>
        <v/>
      </c>
      <c r="DD93" s="52" t="str">
        <f t="shared" si="692"/>
        <v/>
      </c>
      <c r="DE93" s="52" t="str">
        <f t="shared" si="692"/>
        <v/>
      </c>
      <c r="DF93" s="52" t="str">
        <f t="shared" si="692"/>
        <v/>
      </c>
      <c r="DG93" s="52" t="str">
        <f t="shared" ref="DG93:DV93" si="693">IF(ISNONTEXT($Y93),DF93+$Y93,"")</f>
        <v/>
      </c>
      <c r="DH93" s="52" t="str">
        <f t="shared" si="693"/>
        <v/>
      </c>
      <c r="DI93" s="52" t="str">
        <f t="shared" si="693"/>
        <v/>
      </c>
      <c r="DJ93" s="52" t="str">
        <f t="shared" si="693"/>
        <v/>
      </c>
      <c r="DK93" s="52" t="str">
        <f t="shared" si="693"/>
        <v/>
      </c>
      <c r="DL93" s="52" t="str">
        <f t="shared" si="693"/>
        <v/>
      </c>
      <c r="DM93" s="52" t="str">
        <f t="shared" si="693"/>
        <v/>
      </c>
      <c r="DN93" s="52" t="str">
        <f t="shared" si="693"/>
        <v/>
      </c>
      <c r="DO93" s="52" t="str">
        <f t="shared" si="693"/>
        <v/>
      </c>
      <c r="DP93" s="52" t="str">
        <f t="shared" si="693"/>
        <v/>
      </c>
      <c r="DQ93" s="52" t="str">
        <f t="shared" si="693"/>
        <v/>
      </c>
      <c r="DR93" s="52" t="str">
        <f t="shared" si="693"/>
        <v/>
      </c>
      <c r="DS93" s="52" t="str">
        <f t="shared" si="693"/>
        <v/>
      </c>
      <c r="DT93" s="52" t="str">
        <f t="shared" si="693"/>
        <v/>
      </c>
      <c r="DU93" s="52" t="str">
        <f t="shared" si="693"/>
        <v/>
      </c>
      <c r="DV93" s="52" t="str">
        <f t="shared" si="693"/>
        <v/>
      </c>
      <c r="DW93" s="179" t="e">
        <f t="shared" si="539"/>
        <v>#N/A</v>
      </c>
      <c r="DX93" s="179" t="e">
        <f t="shared" si="540"/>
        <v>#N/A</v>
      </c>
      <c r="DY93" s="179" t="e">
        <f t="shared" si="541"/>
        <v>#N/A</v>
      </c>
      <c r="DZ93" s="179" t="e">
        <f t="shared" si="542"/>
        <v>#N/A</v>
      </c>
      <c r="EA93" s="179" t="e">
        <f t="shared" si="543"/>
        <v>#N/A</v>
      </c>
      <c r="EB93" s="179" t="e">
        <f t="shared" si="544"/>
        <v>#N/A</v>
      </c>
      <c r="EC93" s="179" t="e">
        <f t="shared" si="545"/>
        <v>#N/A</v>
      </c>
      <c r="ED93" s="179" t="e">
        <f t="shared" si="546"/>
        <v>#N/A</v>
      </c>
      <c r="EE93" s="179" t="e">
        <f t="shared" si="547"/>
        <v>#N/A</v>
      </c>
      <c r="EF93" s="179" t="e">
        <f t="shared" si="548"/>
        <v>#N/A</v>
      </c>
      <c r="EG93" s="179" t="e">
        <f t="shared" si="549"/>
        <v>#N/A</v>
      </c>
      <c r="EH93" s="179" t="e">
        <f t="shared" si="550"/>
        <v>#N/A</v>
      </c>
      <c r="EI93" s="179" t="e">
        <f t="shared" si="551"/>
        <v>#N/A</v>
      </c>
      <c r="EJ93" s="179" t="e">
        <f t="shared" si="552"/>
        <v>#N/A</v>
      </c>
      <c r="EK93" s="179" t="e">
        <f t="shared" si="553"/>
        <v>#N/A</v>
      </c>
      <c r="EL93" s="179" t="e">
        <f t="shared" si="554"/>
        <v>#N/A</v>
      </c>
      <c r="EM93" s="179" t="e">
        <f t="shared" si="555"/>
        <v>#N/A</v>
      </c>
      <c r="EN93" s="179" t="e">
        <f t="shared" si="556"/>
        <v>#N/A</v>
      </c>
      <c r="EO93" s="179" t="e">
        <f t="shared" si="557"/>
        <v>#N/A</v>
      </c>
      <c r="EP93" s="179" t="e">
        <f t="shared" si="558"/>
        <v>#N/A</v>
      </c>
      <c r="EQ93" s="179" t="e">
        <f t="shared" si="559"/>
        <v>#N/A</v>
      </c>
      <c r="ER93" s="179" t="e">
        <f t="shared" si="560"/>
        <v>#N/A</v>
      </c>
      <c r="ES93" s="179" t="e">
        <f t="shared" si="561"/>
        <v>#N/A</v>
      </c>
      <c r="ET93" s="179" t="e">
        <f t="shared" si="562"/>
        <v>#N/A</v>
      </c>
      <c r="EU93" s="179" t="e">
        <f t="shared" si="563"/>
        <v>#N/A</v>
      </c>
      <c r="EV93" s="179" t="e">
        <f t="shared" si="564"/>
        <v>#N/A</v>
      </c>
      <c r="EW93" s="179" t="e">
        <f t="shared" si="565"/>
        <v>#N/A</v>
      </c>
      <c r="EX93" s="179" t="e">
        <f t="shared" si="566"/>
        <v>#N/A</v>
      </c>
      <c r="EY93" s="179" t="e">
        <f t="shared" si="567"/>
        <v>#N/A</v>
      </c>
      <c r="EZ93" s="179" t="e">
        <f t="shared" si="568"/>
        <v>#N/A</v>
      </c>
      <c r="FA93" s="179" t="e">
        <f t="shared" si="569"/>
        <v>#N/A</v>
      </c>
      <c r="FB93" s="179" t="e">
        <f t="shared" si="570"/>
        <v>#N/A</v>
      </c>
      <c r="FC93" s="179" t="e">
        <f t="shared" si="571"/>
        <v>#N/A</v>
      </c>
      <c r="FD93" s="179" t="e">
        <f t="shared" si="572"/>
        <v>#N/A</v>
      </c>
      <c r="FE93" s="179" t="e">
        <f t="shared" si="573"/>
        <v>#N/A</v>
      </c>
      <c r="FF93" s="179" t="e">
        <f t="shared" si="574"/>
        <v>#N/A</v>
      </c>
      <c r="FG93" s="179" t="e">
        <f t="shared" si="575"/>
        <v>#N/A</v>
      </c>
      <c r="FH93" s="179" t="e">
        <f t="shared" si="576"/>
        <v>#N/A</v>
      </c>
      <c r="FI93" s="179" t="e">
        <f t="shared" si="577"/>
        <v>#N/A</v>
      </c>
      <c r="FJ93" s="179" t="e">
        <f t="shared" si="578"/>
        <v>#N/A</v>
      </c>
      <c r="FK93" s="179" t="e">
        <f t="shared" si="579"/>
        <v>#N/A</v>
      </c>
      <c r="FL93" s="179" t="e">
        <f t="shared" si="580"/>
        <v>#N/A</v>
      </c>
      <c r="FM93" s="179" t="e">
        <f t="shared" si="581"/>
        <v>#N/A</v>
      </c>
      <c r="FN93" s="179" t="e">
        <f t="shared" si="582"/>
        <v>#N/A</v>
      </c>
      <c r="FO93" s="179" t="e">
        <f t="shared" si="583"/>
        <v>#N/A</v>
      </c>
      <c r="FP93" s="179" t="e">
        <f t="shared" si="584"/>
        <v>#N/A</v>
      </c>
      <c r="FQ93" s="179" t="e">
        <f t="shared" si="585"/>
        <v>#N/A</v>
      </c>
      <c r="FR93" s="179" t="e">
        <f t="shared" si="586"/>
        <v>#N/A</v>
      </c>
      <c r="FS93" s="179" t="e">
        <f t="shared" si="587"/>
        <v>#N/A</v>
      </c>
      <c r="FT93" s="179" t="e">
        <f t="shared" si="588"/>
        <v>#N/A</v>
      </c>
      <c r="FU93" s="179" t="e">
        <f t="shared" si="589"/>
        <v>#N/A</v>
      </c>
      <c r="FV93" s="179" t="e">
        <f t="shared" si="590"/>
        <v>#N/A</v>
      </c>
      <c r="FW93" s="179" t="e">
        <f t="shared" si="591"/>
        <v>#N/A</v>
      </c>
      <c r="FX93" s="179" t="e">
        <f t="shared" si="592"/>
        <v>#N/A</v>
      </c>
      <c r="FY93" s="179" t="e">
        <f t="shared" si="593"/>
        <v>#N/A</v>
      </c>
      <c r="FZ93" s="179" t="e">
        <f t="shared" si="594"/>
        <v>#N/A</v>
      </c>
      <c r="GA93" s="179" t="e">
        <f t="shared" si="595"/>
        <v>#N/A</v>
      </c>
      <c r="GB93" s="179" t="e">
        <f t="shared" si="596"/>
        <v>#N/A</v>
      </c>
      <c r="GC93" s="179" t="e">
        <f t="shared" si="597"/>
        <v>#N/A</v>
      </c>
      <c r="GD93" s="179" t="e">
        <f t="shared" si="598"/>
        <v>#N/A</v>
      </c>
      <c r="GE93" s="179" t="e">
        <f t="shared" si="599"/>
        <v>#N/A</v>
      </c>
      <c r="GF93" s="179" t="e">
        <f t="shared" si="600"/>
        <v>#N/A</v>
      </c>
      <c r="GG93" s="179" t="e">
        <f t="shared" si="601"/>
        <v>#N/A</v>
      </c>
      <c r="GH93" s="179" t="e">
        <f t="shared" si="602"/>
        <v>#N/A</v>
      </c>
      <c r="GI93" s="179" t="e">
        <f t="shared" si="603"/>
        <v>#N/A</v>
      </c>
      <c r="GJ93" s="179" t="e">
        <f t="shared" si="604"/>
        <v>#N/A</v>
      </c>
      <c r="GK93" s="179" t="e">
        <f t="shared" si="605"/>
        <v>#N/A</v>
      </c>
      <c r="GL93" s="179" t="e">
        <f t="shared" si="606"/>
        <v>#N/A</v>
      </c>
      <c r="GM93" s="179" t="e">
        <f t="shared" si="607"/>
        <v>#N/A</v>
      </c>
      <c r="GN93" s="179" t="e">
        <f t="shared" si="608"/>
        <v>#N/A</v>
      </c>
      <c r="GO93" s="179" t="e">
        <f t="shared" si="609"/>
        <v>#N/A</v>
      </c>
      <c r="GP93" s="179" t="e">
        <f t="shared" si="610"/>
        <v>#N/A</v>
      </c>
      <c r="GQ93" s="179" t="e">
        <f t="shared" si="611"/>
        <v>#N/A</v>
      </c>
      <c r="GR93" s="179" t="e">
        <f t="shared" si="612"/>
        <v>#N/A</v>
      </c>
      <c r="GS93" s="179" t="e">
        <f t="shared" si="613"/>
        <v>#N/A</v>
      </c>
      <c r="GT93" s="179" t="e">
        <f t="shared" si="614"/>
        <v>#N/A</v>
      </c>
      <c r="GU93" s="179" t="e">
        <f t="shared" si="615"/>
        <v>#N/A</v>
      </c>
      <c r="GV93" s="179" t="e">
        <f t="shared" si="616"/>
        <v>#N/A</v>
      </c>
      <c r="GW93" s="179" t="e">
        <f t="shared" si="617"/>
        <v>#N/A</v>
      </c>
      <c r="GX93" s="179" t="e">
        <f t="shared" si="618"/>
        <v>#N/A</v>
      </c>
      <c r="GY93" s="179" t="e">
        <f t="shared" si="619"/>
        <v>#N/A</v>
      </c>
      <c r="GZ93" s="179" t="e">
        <f t="shared" si="620"/>
        <v>#N/A</v>
      </c>
      <c r="HA93" s="179" t="e">
        <f t="shared" si="621"/>
        <v>#N/A</v>
      </c>
      <c r="HB93" s="179" t="e">
        <f t="shared" si="622"/>
        <v>#N/A</v>
      </c>
      <c r="HC93" s="179" t="e">
        <f t="shared" si="623"/>
        <v>#N/A</v>
      </c>
      <c r="HD93" s="179" t="e">
        <f t="shared" si="624"/>
        <v>#N/A</v>
      </c>
      <c r="HE93" s="179" t="e">
        <f t="shared" si="625"/>
        <v>#N/A</v>
      </c>
      <c r="HF93" s="179" t="e">
        <f t="shared" si="626"/>
        <v>#N/A</v>
      </c>
      <c r="HG93" s="179" t="e">
        <f t="shared" si="627"/>
        <v>#N/A</v>
      </c>
      <c r="HH93" s="179" t="e">
        <f t="shared" si="628"/>
        <v>#N/A</v>
      </c>
      <c r="HI93" s="179" t="e">
        <f t="shared" si="629"/>
        <v>#N/A</v>
      </c>
      <c r="HJ93" s="179" t="e">
        <f t="shared" si="630"/>
        <v>#N/A</v>
      </c>
      <c r="HK93" s="179" t="e">
        <f t="shared" si="631"/>
        <v>#N/A</v>
      </c>
      <c r="HL93" s="179" t="e">
        <f t="shared" si="632"/>
        <v>#N/A</v>
      </c>
      <c r="HM93" s="179" t="e">
        <f t="shared" si="633"/>
        <v>#N/A</v>
      </c>
      <c r="HN93" s="179" t="e">
        <f t="shared" si="634"/>
        <v>#N/A</v>
      </c>
      <c r="HO93" s="179" t="e">
        <f t="shared" si="635"/>
        <v>#N/A</v>
      </c>
      <c r="HP93" s="179" t="e">
        <f t="shared" si="636"/>
        <v>#N/A</v>
      </c>
      <c r="HQ93" s="179" t="e">
        <f t="shared" si="637"/>
        <v>#N/A</v>
      </c>
      <c r="HR93" s="179" t="e">
        <f t="shared" si="638"/>
        <v>#N/A</v>
      </c>
      <c r="HS93" s="179" t="e">
        <f t="shared" si="639"/>
        <v>#N/A</v>
      </c>
    </row>
    <row r="94" spans="1:227" hidden="1" x14ac:dyDescent="0.25">
      <c r="A94" s="4">
        <v>91</v>
      </c>
      <c r="B94" s="118"/>
      <c r="C94" s="126"/>
      <c r="D94" s="131" t="str">
        <f t="shared" si="507"/>
        <v/>
      </c>
      <c r="E94" s="103"/>
      <c r="F94" s="131" t="str">
        <f t="shared" si="508"/>
        <v/>
      </c>
      <c r="G94" s="126"/>
      <c r="H94" s="119"/>
      <c r="I94" s="38" t="str">
        <f t="shared" si="509"/>
        <v/>
      </c>
      <c r="J94" s="38" t="str">
        <f t="shared" si="510"/>
        <v/>
      </c>
      <c r="K94" s="81" t="str">
        <f t="shared" si="515"/>
        <v/>
      </c>
      <c r="L94" s="24"/>
      <c r="M94" s="61"/>
      <c r="N94" s="82" t="str">
        <f>IF(AND(D94&gt;0,E94&gt;0,F94&gt;0,NOT(ISBLANK(L94))),(F94-D94)*VLOOKUP(L94,VLookups!$A$2:$B$8,2,FALSE),"")</f>
        <v/>
      </c>
      <c r="O94" s="83" t="str">
        <f t="shared" si="511"/>
        <v/>
      </c>
      <c r="P94" s="103"/>
      <c r="Q94" s="34" t="str">
        <f>IF(AND(P94&gt;0,E94&gt;0,N94&gt;0,NOT(ISBLANK(L94))),ABS(VLOOKUP($P$1,VLookups!$A$38:$B$39,2,FALSE)-_xlfn.NORM.DIST(P94,K94,N94,TRUE)),"")</f>
        <v/>
      </c>
      <c r="R94" s="102" t="str">
        <f>IF(AND($D94&gt;0,$E94&gt;0,$F94&gt;0,NOT(ISBLANK($L94))),_xlfn.NORM.INV(ABS(VLOOKUP($P$1,VLookups!$A$38:$B$39,2,FALSE)-R$3),$K94,$N94),"")</f>
        <v/>
      </c>
      <c r="S94" s="101" t="str">
        <f>IF(AND($D94&gt;0,$E94&gt;0,$F94&gt;0,NOT(ISBLANK($L94))),_xlfn.NORM.INV(ABS(VLOOKUP($P$1,VLookups!$A$38:$B$39,2,FALSE)-S$3),$K94,$N94),"")</f>
        <v/>
      </c>
      <c r="T94" s="102" t="str">
        <f>IF(AND($D94&gt;0,$E94&gt;0,$F94&gt;0,NOT(ISBLANK($L94))),_xlfn.NORM.INV(ABS(VLOOKUP($P$1,VLookups!$A$38:$B$39,2,FALSE)-T$3),$K94,$N94),"")</f>
        <v/>
      </c>
      <c r="U94" s="101" t="str">
        <f>IF(AND($D94&gt;0,$E94&gt;0,$F94&gt;0,NOT(ISBLANK($L94))),_xlfn.NORM.INV(ABS(VLOOKUP($P$1,VLookups!$A$38:$B$39,2,FALSE)-U$3),$K94,$N94),"")</f>
        <v/>
      </c>
      <c r="V94" s="102" t="str">
        <f>IF(AND($D94&gt;0,$E94&gt;0,$F94&gt;0,NOT(ISBLANK($L94))),_xlfn.NORM.INV(ABS(VLOOKUP($P$1,VLookups!$A$38:$B$39,2,FALSE)-V$3),$K94,$N94),"")</f>
        <v/>
      </c>
      <c r="W94" s="101" t="str">
        <f>IF(AND($D94&gt;0,$E94&gt;0,$F94&gt;0,NOT(ISBLANK($L94))),_xlfn.NORM.INV(ABS(VLOOKUP($P$1,VLookups!$A$38:$B$39,2,FALSE)-W$3),$K94,$N94),"")</f>
        <v/>
      </c>
      <c r="X94" s="5"/>
      <c r="Y94" s="178" t="str">
        <f t="shared" si="516"/>
        <v/>
      </c>
      <c r="Z94" s="52" t="str">
        <f t="shared" ref="Z94:AS94" si="694">IF(ISNONTEXT($Y94),AA94-$Y94,"")</f>
        <v/>
      </c>
      <c r="AA94" s="52" t="str">
        <f t="shared" si="694"/>
        <v/>
      </c>
      <c r="AB94" s="52" t="str">
        <f t="shared" si="694"/>
        <v/>
      </c>
      <c r="AC94" s="52" t="str">
        <f t="shared" si="694"/>
        <v/>
      </c>
      <c r="AD94" s="52" t="str">
        <f t="shared" si="694"/>
        <v/>
      </c>
      <c r="AE94" s="52" t="str">
        <f t="shared" si="694"/>
        <v/>
      </c>
      <c r="AF94" s="52" t="str">
        <f t="shared" si="694"/>
        <v/>
      </c>
      <c r="AG94" s="52" t="str">
        <f t="shared" si="694"/>
        <v/>
      </c>
      <c r="AH94" s="52" t="str">
        <f t="shared" si="694"/>
        <v/>
      </c>
      <c r="AI94" s="52" t="str">
        <f t="shared" si="694"/>
        <v/>
      </c>
      <c r="AJ94" s="52" t="str">
        <f t="shared" si="694"/>
        <v/>
      </c>
      <c r="AK94" s="52" t="str">
        <f t="shared" si="694"/>
        <v/>
      </c>
      <c r="AL94" s="52" t="str">
        <f t="shared" si="694"/>
        <v/>
      </c>
      <c r="AM94" s="52" t="str">
        <f t="shared" si="694"/>
        <v/>
      </c>
      <c r="AN94" s="52" t="str">
        <f t="shared" si="694"/>
        <v/>
      </c>
      <c r="AO94" s="52" t="str">
        <f t="shared" si="694"/>
        <v/>
      </c>
      <c r="AP94" s="52" t="str">
        <f t="shared" si="694"/>
        <v/>
      </c>
      <c r="AQ94" s="52" t="str">
        <f t="shared" si="694"/>
        <v/>
      </c>
      <c r="AR94" s="52" t="str">
        <f t="shared" si="694"/>
        <v/>
      </c>
      <c r="AS94" s="52" t="str">
        <f t="shared" si="694"/>
        <v/>
      </c>
      <c r="AT94" s="52" t="str">
        <f t="shared" si="518"/>
        <v/>
      </c>
      <c r="AU94" s="52" t="str">
        <f t="shared" ref="AU94:DF94" si="695">IF(ISNONTEXT($Y94),AT94+$Y94,"")</f>
        <v/>
      </c>
      <c r="AV94" s="52" t="str">
        <f t="shared" si="695"/>
        <v/>
      </c>
      <c r="AW94" s="52" t="str">
        <f t="shared" si="695"/>
        <v/>
      </c>
      <c r="AX94" s="52" t="str">
        <f t="shared" si="695"/>
        <v/>
      </c>
      <c r="AY94" s="52" t="str">
        <f t="shared" si="695"/>
        <v/>
      </c>
      <c r="AZ94" s="52" t="str">
        <f t="shared" si="695"/>
        <v/>
      </c>
      <c r="BA94" s="52" t="str">
        <f t="shared" si="695"/>
        <v/>
      </c>
      <c r="BB94" s="52" t="str">
        <f t="shared" si="695"/>
        <v/>
      </c>
      <c r="BC94" s="52" t="str">
        <f t="shared" si="695"/>
        <v/>
      </c>
      <c r="BD94" s="52" t="str">
        <f t="shared" si="695"/>
        <v/>
      </c>
      <c r="BE94" s="52" t="str">
        <f t="shared" si="695"/>
        <v/>
      </c>
      <c r="BF94" s="52" t="str">
        <f t="shared" si="695"/>
        <v/>
      </c>
      <c r="BG94" s="52" t="str">
        <f t="shared" si="695"/>
        <v/>
      </c>
      <c r="BH94" s="52" t="str">
        <f t="shared" si="695"/>
        <v/>
      </c>
      <c r="BI94" s="52" t="str">
        <f t="shared" si="695"/>
        <v/>
      </c>
      <c r="BJ94" s="52" t="str">
        <f t="shared" si="695"/>
        <v/>
      </c>
      <c r="BK94" s="52" t="str">
        <f t="shared" si="695"/>
        <v/>
      </c>
      <c r="BL94" s="52" t="str">
        <f t="shared" si="695"/>
        <v/>
      </c>
      <c r="BM94" s="52" t="str">
        <f t="shared" si="695"/>
        <v/>
      </c>
      <c r="BN94" s="52" t="str">
        <f t="shared" si="695"/>
        <v/>
      </c>
      <c r="BO94" s="52" t="str">
        <f t="shared" si="695"/>
        <v/>
      </c>
      <c r="BP94" s="52" t="str">
        <f t="shared" si="695"/>
        <v/>
      </c>
      <c r="BQ94" s="52" t="str">
        <f t="shared" si="695"/>
        <v/>
      </c>
      <c r="BR94" s="52" t="str">
        <f t="shared" si="695"/>
        <v/>
      </c>
      <c r="BS94" s="52" t="str">
        <f t="shared" si="695"/>
        <v/>
      </c>
      <c r="BT94" s="52" t="str">
        <f t="shared" si="695"/>
        <v/>
      </c>
      <c r="BU94" s="52" t="str">
        <f t="shared" si="695"/>
        <v/>
      </c>
      <c r="BV94" s="52" t="str">
        <f t="shared" si="695"/>
        <v/>
      </c>
      <c r="BW94" s="52" t="str">
        <f t="shared" si="695"/>
        <v/>
      </c>
      <c r="BX94" s="52" t="str">
        <f t="shared" si="695"/>
        <v/>
      </c>
      <c r="BY94" s="52" t="str">
        <f t="shared" si="695"/>
        <v/>
      </c>
      <c r="BZ94" s="52" t="str">
        <f t="shared" si="695"/>
        <v/>
      </c>
      <c r="CA94" s="52" t="str">
        <f t="shared" si="695"/>
        <v/>
      </c>
      <c r="CB94" s="52" t="str">
        <f t="shared" si="695"/>
        <v/>
      </c>
      <c r="CC94" s="52" t="str">
        <f t="shared" si="695"/>
        <v/>
      </c>
      <c r="CD94" s="52" t="str">
        <f t="shared" si="695"/>
        <v/>
      </c>
      <c r="CE94" s="52" t="str">
        <f t="shared" si="695"/>
        <v/>
      </c>
      <c r="CF94" s="52" t="str">
        <f t="shared" si="695"/>
        <v/>
      </c>
      <c r="CG94" s="52" t="str">
        <f t="shared" si="695"/>
        <v/>
      </c>
      <c r="CH94" s="52" t="str">
        <f t="shared" si="695"/>
        <v/>
      </c>
      <c r="CI94" s="52" t="str">
        <f t="shared" si="695"/>
        <v/>
      </c>
      <c r="CJ94" s="52" t="str">
        <f t="shared" si="695"/>
        <v/>
      </c>
      <c r="CK94" s="52" t="str">
        <f t="shared" si="695"/>
        <v/>
      </c>
      <c r="CL94" s="52" t="str">
        <f t="shared" si="695"/>
        <v/>
      </c>
      <c r="CM94" s="52" t="str">
        <f t="shared" si="695"/>
        <v/>
      </c>
      <c r="CN94" s="52" t="str">
        <f t="shared" si="695"/>
        <v/>
      </c>
      <c r="CO94" s="52" t="str">
        <f t="shared" si="695"/>
        <v/>
      </c>
      <c r="CP94" s="52" t="str">
        <f t="shared" si="695"/>
        <v/>
      </c>
      <c r="CQ94" s="52" t="str">
        <f t="shared" si="695"/>
        <v/>
      </c>
      <c r="CR94" s="52" t="str">
        <f t="shared" si="695"/>
        <v/>
      </c>
      <c r="CS94" s="52" t="str">
        <f t="shared" si="695"/>
        <v/>
      </c>
      <c r="CT94" s="52" t="str">
        <f t="shared" si="695"/>
        <v/>
      </c>
      <c r="CU94" s="52" t="str">
        <f t="shared" si="695"/>
        <v/>
      </c>
      <c r="CV94" s="52" t="str">
        <f t="shared" si="695"/>
        <v/>
      </c>
      <c r="CW94" s="52" t="str">
        <f t="shared" si="695"/>
        <v/>
      </c>
      <c r="CX94" s="52" t="str">
        <f t="shared" si="695"/>
        <v/>
      </c>
      <c r="CY94" s="52" t="str">
        <f t="shared" si="695"/>
        <v/>
      </c>
      <c r="CZ94" s="52" t="str">
        <f t="shared" si="695"/>
        <v/>
      </c>
      <c r="DA94" s="52" t="str">
        <f t="shared" si="695"/>
        <v/>
      </c>
      <c r="DB94" s="52" t="str">
        <f t="shared" si="695"/>
        <v/>
      </c>
      <c r="DC94" s="52" t="str">
        <f t="shared" si="695"/>
        <v/>
      </c>
      <c r="DD94" s="52" t="str">
        <f t="shared" si="695"/>
        <v/>
      </c>
      <c r="DE94" s="52" t="str">
        <f t="shared" si="695"/>
        <v/>
      </c>
      <c r="DF94" s="52" t="str">
        <f t="shared" si="695"/>
        <v/>
      </c>
      <c r="DG94" s="52" t="str">
        <f t="shared" ref="DG94:DV94" si="696">IF(ISNONTEXT($Y94),DF94+$Y94,"")</f>
        <v/>
      </c>
      <c r="DH94" s="52" t="str">
        <f t="shared" si="696"/>
        <v/>
      </c>
      <c r="DI94" s="52" t="str">
        <f t="shared" si="696"/>
        <v/>
      </c>
      <c r="DJ94" s="52" t="str">
        <f t="shared" si="696"/>
        <v/>
      </c>
      <c r="DK94" s="52" t="str">
        <f t="shared" si="696"/>
        <v/>
      </c>
      <c r="DL94" s="52" t="str">
        <f t="shared" si="696"/>
        <v/>
      </c>
      <c r="DM94" s="52" t="str">
        <f t="shared" si="696"/>
        <v/>
      </c>
      <c r="DN94" s="52" t="str">
        <f t="shared" si="696"/>
        <v/>
      </c>
      <c r="DO94" s="52" t="str">
        <f t="shared" si="696"/>
        <v/>
      </c>
      <c r="DP94" s="52" t="str">
        <f t="shared" si="696"/>
        <v/>
      </c>
      <c r="DQ94" s="52" t="str">
        <f t="shared" si="696"/>
        <v/>
      </c>
      <c r="DR94" s="52" t="str">
        <f t="shared" si="696"/>
        <v/>
      </c>
      <c r="DS94" s="52" t="str">
        <f t="shared" si="696"/>
        <v/>
      </c>
      <c r="DT94" s="52" t="str">
        <f t="shared" si="696"/>
        <v/>
      </c>
      <c r="DU94" s="52" t="str">
        <f t="shared" si="696"/>
        <v/>
      </c>
      <c r="DV94" s="52" t="str">
        <f t="shared" si="696"/>
        <v/>
      </c>
      <c r="DW94" s="179" t="e">
        <f t="shared" si="539"/>
        <v>#N/A</v>
      </c>
      <c r="DX94" s="179" t="e">
        <f t="shared" si="540"/>
        <v>#N/A</v>
      </c>
      <c r="DY94" s="179" t="e">
        <f t="shared" si="541"/>
        <v>#N/A</v>
      </c>
      <c r="DZ94" s="179" t="e">
        <f t="shared" si="542"/>
        <v>#N/A</v>
      </c>
      <c r="EA94" s="179" t="e">
        <f t="shared" si="543"/>
        <v>#N/A</v>
      </c>
      <c r="EB94" s="179" t="e">
        <f t="shared" si="544"/>
        <v>#N/A</v>
      </c>
      <c r="EC94" s="179" t="e">
        <f t="shared" si="545"/>
        <v>#N/A</v>
      </c>
      <c r="ED94" s="179" t="e">
        <f t="shared" si="546"/>
        <v>#N/A</v>
      </c>
      <c r="EE94" s="179" t="e">
        <f t="shared" si="547"/>
        <v>#N/A</v>
      </c>
      <c r="EF94" s="179" t="e">
        <f t="shared" si="548"/>
        <v>#N/A</v>
      </c>
      <c r="EG94" s="179" t="e">
        <f t="shared" si="549"/>
        <v>#N/A</v>
      </c>
      <c r="EH94" s="179" t="e">
        <f t="shared" si="550"/>
        <v>#N/A</v>
      </c>
      <c r="EI94" s="179" t="e">
        <f t="shared" si="551"/>
        <v>#N/A</v>
      </c>
      <c r="EJ94" s="179" t="e">
        <f t="shared" si="552"/>
        <v>#N/A</v>
      </c>
      <c r="EK94" s="179" t="e">
        <f t="shared" si="553"/>
        <v>#N/A</v>
      </c>
      <c r="EL94" s="179" t="e">
        <f t="shared" si="554"/>
        <v>#N/A</v>
      </c>
      <c r="EM94" s="179" t="e">
        <f t="shared" si="555"/>
        <v>#N/A</v>
      </c>
      <c r="EN94" s="179" t="e">
        <f t="shared" si="556"/>
        <v>#N/A</v>
      </c>
      <c r="EO94" s="179" t="e">
        <f t="shared" si="557"/>
        <v>#N/A</v>
      </c>
      <c r="EP94" s="179" t="e">
        <f t="shared" si="558"/>
        <v>#N/A</v>
      </c>
      <c r="EQ94" s="179" t="e">
        <f t="shared" si="559"/>
        <v>#N/A</v>
      </c>
      <c r="ER94" s="179" t="e">
        <f t="shared" si="560"/>
        <v>#N/A</v>
      </c>
      <c r="ES94" s="179" t="e">
        <f t="shared" si="561"/>
        <v>#N/A</v>
      </c>
      <c r="ET94" s="179" t="e">
        <f t="shared" si="562"/>
        <v>#N/A</v>
      </c>
      <c r="EU94" s="179" t="e">
        <f t="shared" si="563"/>
        <v>#N/A</v>
      </c>
      <c r="EV94" s="179" t="e">
        <f t="shared" si="564"/>
        <v>#N/A</v>
      </c>
      <c r="EW94" s="179" t="e">
        <f t="shared" si="565"/>
        <v>#N/A</v>
      </c>
      <c r="EX94" s="179" t="e">
        <f t="shared" si="566"/>
        <v>#N/A</v>
      </c>
      <c r="EY94" s="179" t="e">
        <f t="shared" si="567"/>
        <v>#N/A</v>
      </c>
      <c r="EZ94" s="179" t="e">
        <f t="shared" si="568"/>
        <v>#N/A</v>
      </c>
      <c r="FA94" s="179" t="e">
        <f t="shared" si="569"/>
        <v>#N/A</v>
      </c>
      <c r="FB94" s="179" t="e">
        <f t="shared" si="570"/>
        <v>#N/A</v>
      </c>
      <c r="FC94" s="179" t="e">
        <f t="shared" si="571"/>
        <v>#N/A</v>
      </c>
      <c r="FD94" s="179" t="e">
        <f t="shared" si="572"/>
        <v>#N/A</v>
      </c>
      <c r="FE94" s="179" t="e">
        <f t="shared" si="573"/>
        <v>#N/A</v>
      </c>
      <c r="FF94" s="179" t="e">
        <f t="shared" si="574"/>
        <v>#N/A</v>
      </c>
      <c r="FG94" s="179" t="e">
        <f t="shared" si="575"/>
        <v>#N/A</v>
      </c>
      <c r="FH94" s="179" t="e">
        <f t="shared" si="576"/>
        <v>#N/A</v>
      </c>
      <c r="FI94" s="179" t="e">
        <f t="shared" si="577"/>
        <v>#N/A</v>
      </c>
      <c r="FJ94" s="179" t="e">
        <f t="shared" si="578"/>
        <v>#N/A</v>
      </c>
      <c r="FK94" s="179" t="e">
        <f t="shared" si="579"/>
        <v>#N/A</v>
      </c>
      <c r="FL94" s="179" t="e">
        <f t="shared" si="580"/>
        <v>#N/A</v>
      </c>
      <c r="FM94" s="179" t="e">
        <f t="shared" si="581"/>
        <v>#N/A</v>
      </c>
      <c r="FN94" s="179" t="e">
        <f t="shared" si="582"/>
        <v>#N/A</v>
      </c>
      <c r="FO94" s="179" t="e">
        <f t="shared" si="583"/>
        <v>#N/A</v>
      </c>
      <c r="FP94" s="179" t="e">
        <f t="shared" si="584"/>
        <v>#N/A</v>
      </c>
      <c r="FQ94" s="179" t="e">
        <f t="shared" si="585"/>
        <v>#N/A</v>
      </c>
      <c r="FR94" s="179" t="e">
        <f t="shared" si="586"/>
        <v>#N/A</v>
      </c>
      <c r="FS94" s="179" t="e">
        <f t="shared" si="587"/>
        <v>#N/A</v>
      </c>
      <c r="FT94" s="179" t="e">
        <f t="shared" si="588"/>
        <v>#N/A</v>
      </c>
      <c r="FU94" s="179" t="e">
        <f t="shared" si="589"/>
        <v>#N/A</v>
      </c>
      <c r="FV94" s="179" t="e">
        <f t="shared" si="590"/>
        <v>#N/A</v>
      </c>
      <c r="FW94" s="179" t="e">
        <f t="shared" si="591"/>
        <v>#N/A</v>
      </c>
      <c r="FX94" s="179" t="e">
        <f t="shared" si="592"/>
        <v>#N/A</v>
      </c>
      <c r="FY94" s="179" t="e">
        <f t="shared" si="593"/>
        <v>#N/A</v>
      </c>
      <c r="FZ94" s="179" t="e">
        <f t="shared" si="594"/>
        <v>#N/A</v>
      </c>
      <c r="GA94" s="179" t="e">
        <f t="shared" si="595"/>
        <v>#N/A</v>
      </c>
      <c r="GB94" s="179" t="e">
        <f t="shared" si="596"/>
        <v>#N/A</v>
      </c>
      <c r="GC94" s="179" t="e">
        <f t="shared" si="597"/>
        <v>#N/A</v>
      </c>
      <c r="GD94" s="179" t="e">
        <f t="shared" si="598"/>
        <v>#N/A</v>
      </c>
      <c r="GE94" s="179" t="e">
        <f t="shared" si="599"/>
        <v>#N/A</v>
      </c>
      <c r="GF94" s="179" t="e">
        <f t="shared" si="600"/>
        <v>#N/A</v>
      </c>
      <c r="GG94" s="179" t="e">
        <f t="shared" si="601"/>
        <v>#N/A</v>
      </c>
      <c r="GH94" s="179" t="e">
        <f t="shared" si="602"/>
        <v>#N/A</v>
      </c>
      <c r="GI94" s="179" t="e">
        <f t="shared" si="603"/>
        <v>#N/A</v>
      </c>
      <c r="GJ94" s="179" t="e">
        <f t="shared" si="604"/>
        <v>#N/A</v>
      </c>
      <c r="GK94" s="179" t="e">
        <f t="shared" si="605"/>
        <v>#N/A</v>
      </c>
      <c r="GL94" s="179" t="e">
        <f t="shared" si="606"/>
        <v>#N/A</v>
      </c>
      <c r="GM94" s="179" t="e">
        <f t="shared" si="607"/>
        <v>#N/A</v>
      </c>
      <c r="GN94" s="179" t="e">
        <f t="shared" si="608"/>
        <v>#N/A</v>
      </c>
      <c r="GO94" s="179" t="e">
        <f t="shared" si="609"/>
        <v>#N/A</v>
      </c>
      <c r="GP94" s="179" t="e">
        <f t="shared" si="610"/>
        <v>#N/A</v>
      </c>
      <c r="GQ94" s="179" t="e">
        <f t="shared" si="611"/>
        <v>#N/A</v>
      </c>
      <c r="GR94" s="179" t="e">
        <f t="shared" si="612"/>
        <v>#N/A</v>
      </c>
      <c r="GS94" s="179" t="e">
        <f t="shared" si="613"/>
        <v>#N/A</v>
      </c>
      <c r="GT94" s="179" t="e">
        <f t="shared" si="614"/>
        <v>#N/A</v>
      </c>
      <c r="GU94" s="179" t="e">
        <f t="shared" si="615"/>
        <v>#N/A</v>
      </c>
      <c r="GV94" s="179" t="e">
        <f t="shared" si="616"/>
        <v>#N/A</v>
      </c>
      <c r="GW94" s="179" t="e">
        <f t="shared" si="617"/>
        <v>#N/A</v>
      </c>
      <c r="GX94" s="179" t="e">
        <f t="shared" si="618"/>
        <v>#N/A</v>
      </c>
      <c r="GY94" s="179" t="e">
        <f t="shared" si="619"/>
        <v>#N/A</v>
      </c>
      <c r="GZ94" s="179" t="e">
        <f t="shared" si="620"/>
        <v>#N/A</v>
      </c>
      <c r="HA94" s="179" t="e">
        <f t="shared" si="621"/>
        <v>#N/A</v>
      </c>
      <c r="HB94" s="179" t="e">
        <f t="shared" si="622"/>
        <v>#N/A</v>
      </c>
      <c r="HC94" s="179" t="e">
        <f t="shared" si="623"/>
        <v>#N/A</v>
      </c>
      <c r="HD94" s="179" t="e">
        <f t="shared" si="624"/>
        <v>#N/A</v>
      </c>
      <c r="HE94" s="179" t="e">
        <f t="shared" si="625"/>
        <v>#N/A</v>
      </c>
      <c r="HF94" s="179" t="e">
        <f t="shared" si="626"/>
        <v>#N/A</v>
      </c>
      <c r="HG94" s="179" t="e">
        <f t="shared" si="627"/>
        <v>#N/A</v>
      </c>
      <c r="HH94" s="179" t="e">
        <f t="shared" si="628"/>
        <v>#N/A</v>
      </c>
      <c r="HI94" s="179" t="e">
        <f t="shared" si="629"/>
        <v>#N/A</v>
      </c>
      <c r="HJ94" s="179" t="e">
        <f t="shared" si="630"/>
        <v>#N/A</v>
      </c>
      <c r="HK94" s="179" t="e">
        <f t="shared" si="631"/>
        <v>#N/A</v>
      </c>
      <c r="HL94" s="179" t="e">
        <f t="shared" si="632"/>
        <v>#N/A</v>
      </c>
      <c r="HM94" s="179" t="e">
        <f t="shared" si="633"/>
        <v>#N/A</v>
      </c>
      <c r="HN94" s="179" t="e">
        <f t="shared" si="634"/>
        <v>#N/A</v>
      </c>
      <c r="HO94" s="179" t="e">
        <f t="shared" si="635"/>
        <v>#N/A</v>
      </c>
      <c r="HP94" s="179" t="e">
        <f t="shared" si="636"/>
        <v>#N/A</v>
      </c>
      <c r="HQ94" s="179" t="e">
        <f t="shared" si="637"/>
        <v>#N/A</v>
      </c>
      <c r="HR94" s="179" t="e">
        <f t="shared" si="638"/>
        <v>#N/A</v>
      </c>
      <c r="HS94" s="179" t="e">
        <f t="shared" si="639"/>
        <v>#N/A</v>
      </c>
    </row>
    <row r="95" spans="1:227" hidden="1" x14ac:dyDescent="0.25">
      <c r="A95" s="4">
        <v>92</v>
      </c>
      <c r="B95" s="118"/>
      <c r="C95" s="126"/>
      <c r="D95" s="131" t="str">
        <f t="shared" si="507"/>
        <v/>
      </c>
      <c r="E95" s="103"/>
      <c r="F95" s="131" t="str">
        <f t="shared" si="508"/>
        <v/>
      </c>
      <c r="G95" s="126"/>
      <c r="H95" s="119"/>
      <c r="I95" s="38" t="str">
        <f t="shared" si="509"/>
        <v/>
      </c>
      <c r="J95" s="38" t="str">
        <f t="shared" si="510"/>
        <v/>
      </c>
      <c r="K95" s="81" t="str">
        <f t="shared" si="515"/>
        <v/>
      </c>
      <c r="L95" s="24"/>
      <c r="M95" s="61"/>
      <c r="N95" s="82" t="str">
        <f>IF(AND(D95&gt;0,E95&gt;0,F95&gt;0,NOT(ISBLANK(L95))),(F95-D95)*VLOOKUP(L95,VLookups!$A$2:$B$8,2,FALSE),"")</f>
        <v/>
      </c>
      <c r="O95" s="83" t="str">
        <f t="shared" si="511"/>
        <v/>
      </c>
      <c r="P95" s="103"/>
      <c r="Q95" s="34" t="str">
        <f>IF(AND(P95&gt;0,E95&gt;0,N95&gt;0,NOT(ISBLANK(L95))),ABS(VLOOKUP($P$1,VLookups!$A$38:$B$39,2,FALSE)-_xlfn.NORM.DIST(P95,K95,N95,TRUE)),"")</f>
        <v/>
      </c>
      <c r="R95" s="102" t="str">
        <f>IF(AND($D95&gt;0,$E95&gt;0,$F95&gt;0,NOT(ISBLANK($L95))),_xlfn.NORM.INV(ABS(VLOOKUP($P$1,VLookups!$A$38:$B$39,2,FALSE)-R$3),$K95,$N95),"")</f>
        <v/>
      </c>
      <c r="S95" s="101" t="str">
        <f>IF(AND($D95&gt;0,$E95&gt;0,$F95&gt;0,NOT(ISBLANK($L95))),_xlfn.NORM.INV(ABS(VLOOKUP($P$1,VLookups!$A$38:$B$39,2,FALSE)-S$3),$K95,$N95),"")</f>
        <v/>
      </c>
      <c r="T95" s="102" t="str">
        <f>IF(AND($D95&gt;0,$E95&gt;0,$F95&gt;0,NOT(ISBLANK($L95))),_xlfn.NORM.INV(ABS(VLOOKUP($P$1,VLookups!$A$38:$B$39,2,FALSE)-T$3),$K95,$N95),"")</f>
        <v/>
      </c>
      <c r="U95" s="101" t="str">
        <f>IF(AND($D95&gt;0,$E95&gt;0,$F95&gt;0,NOT(ISBLANK($L95))),_xlfn.NORM.INV(ABS(VLOOKUP($P$1,VLookups!$A$38:$B$39,2,FALSE)-U$3),$K95,$N95),"")</f>
        <v/>
      </c>
      <c r="V95" s="102" t="str">
        <f>IF(AND($D95&gt;0,$E95&gt;0,$F95&gt;0,NOT(ISBLANK($L95))),_xlfn.NORM.INV(ABS(VLOOKUP($P$1,VLookups!$A$38:$B$39,2,FALSE)-V$3),$K95,$N95),"")</f>
        <v/>
      </c>
      <c r="W95" s="101" t="str">
        <f>IF(AND($D95&gt;0,$E95&gt;0,$F95&gt;0,NOT(ISBLANK($L95))),_xlfn.NORM.INV(ABS(VLOOKUP($P$1,VLookups!$A$38:$B$39,2,FALSE)-W$3),$K95,$N95),"")</f>
        <v/>
      </c>
      <c r="X95" s="5"/>
      <c r="Y95" s="178" t="str">
        <f t="shared" si="516"/>
        <v/>
      </c>
      <c r="Z95" s="52" t="str">
        <f t="shared" ref="Z95:AS95" si="697">IF(ISNONTEXT($Y95),AA95-$Y95,"")</f>
        <v/>
      </c>
      <c r="AA95" s="52" t="str">
        <f t="shared" si="697"/>
        <v/>
      </c>
      <c r="AB95" s="52" t="str">
        <f t="shared" si="697"/>
        <v/>
      </c>
      <c r="AC95" s="52" t="str">
        <f t="shared" si="697"/>
        <v/>
      </c>
      <c r="AD95" s="52" t="str">
        <f t="shared" si="697"/>
        <v/>
      </c>
      <c r="AE95" s="52" t="str">
        <f t="shared" si="697"/>
        <v/>
      </c>
      <c r="AF95" s="52" t="str">
        <f t="shared" si="697"/>
        <v/>
      </c>
      <c r="AG95" s="52" t="str">
        <f t="shared" si="697"/>
        <v/>
      </c>
      <c r="AH95" s="52" t="str">
        <f t="shared" si="697"/>
        <v/>
      </c>
      <c r="AI95" s="52" t="str">
        <f t="shared" si="697"/>
        <v/>
      </c>
      <c r="AJ95" s="52" t="str">
        <f t="shared" si="697"/>
        <v/>
      </c>
      <c r="AK95" s="52" t="str">
        <f t="shared" si="697"/>
        <v/>
      </c>
      <c r="AL95" s="52" t="str">
        <f t="shared" si="697"/>
        <v/>
      </c>
      <c r="AM95" s="52" t="str">
        <f t="shared" si="697"/>
        <v/>
      </c>
      <c r="AN95" s="52" t="str">
        <f t="shared" si="697"/>
        <v/>
      </c>
      <c r="AO95" s="52" t="str">
        <f t="shared" si="697"/>
        <v/>
      </c>
      <c r="AP95" s="52" t="str">
        <f t="shared" si="697"/>
        <v/>
      </c>
      <c r="AQ95" s="52" t="str">
        <f t="shared" si="697"/>
        <v/>
      </c>
      <c r="AR95" s="52" t="str">
        <f t="shared" si="697"/>
        <v/>
      </c>
      <c r="AS95" s="52" t="str">
        <f t="shared" si="697"/>
        <v/>
      </c>
      <c r="AT95" s="52" t="str">
        <f t="shared" si="518"/>
        <v/>
      </c>
      <c r="AU95" s="52" t="str">
        <f t="shared" ref="AU95:DF95" si="698">IF(ISNONTEXT($Y95),AT95+$Y95,"")</f>
        <v/>
      </c>
      <c r="AV95" s="52" t="str">
        <f t="shared" si="698"/>
        <v/>
      </c>
      <c r="AW95" s="52" t="str">
        <f t="shared" si="698"/>
        <v/>
      </c>
      <c r="AX95" s="52" t="str">
        <f t="shared" si="698"/>
        <v/>
      </c>
      <c r="AY95" s="52" t="str">
        <f t="shared" si="698"/>
        <v/>
      </c>
      <c r="AZ95" s="52" t="str">
        <f t="shared" si="698"/>
        <v/>
      </c>
      <c r="BA95" s="52" t="str">
        <f t="shared" si="698"/>
        <v/>
      </c>
      <c r="BB95" s="52" t="str">
        <f t="shared" si="698"/>
        <v/>
      </c>
      <c r="BC95" s="52" t="str">
        <f t="shared" si="698"/>
        <v/>
      </c>
      <c r="BD95" s="52" t="str">
        <f t="shared" si="698"/>
        <v/>
      </c>
      <c r="BE95" s="52" t="str">
        <f t="shared" si="698"/>
        <v/>
      </c>
      <c r="BF95" s="52" t="str">
        <f t="shared" si="698"/>
        <v/>
      </c>
      <c r="BG95" s="52" t="str">
        <f t="shared" si="698"/>
        <v/>
      </c>
      <c r="BH95" s="52" t="str">
        <f t="shared" si="698"/>
        <v/>
      </c>
      <c r="BI95" s="52" t="str">
        <f t="shared" si="698"/>
        <v/>
      </c>
      <c r="BJ95" s="52" t="str">
        <f t="shared" si="698"/>
        <v/>
      </c>
      <c r="BK95" s="52" t="str">
        <f t="shared" si="698"/>
        <v/>
      </c>
      <c r="BL95" s="52" t="str">
        <f t="shared" si="698"/>
        <v/>
      </c>
      <c r="BM95" s="52" t="str">
        <f t="shared" si="698"/>
        <v/>
      </c>
      <c r="BN95" s="52" t="str">
        <f t="shared" si="698"/>
        <v/>
      </c>
      <c r="BO95" s="52" t="str">
        <f t="shared" si="698"/>
        <v/>
      </c>
      <c r="BP95" s="52" t="str">
        <f t="shared" si="698"/>
        <v/>
      </c>
      <c r="BQ95" s="52" t="str">
        <f t="shared" si="698"/>
        <v/>
      </c>
      <c r="BR95" s="52" t="str">
        <f t="shared" si="698"/>
        <v/>
      </c>
      <c r="BS95" s="52" t="str">
        <f t="shared" si="698"/>
        <v/>
      </c>
      <c r="BT95" s="52" t="str">
        <f t="shared" si="698"/>
        <v/>
      </c>
      <c r="BU95" s="52" t="str">
        <f t="shared" si="698"/>
        <v/>
      </c>
      <c r="BV95" s="52" t="str">
        <f t="shared" si="698"/>
        <v/>
      </c>
      <c r="BW95" s="52" t="str">
        <f t="shared" si="698"/>
        <v/>
      </c>
      <c r="BX95" s="52" t="str">
        <f t="shared" si="698"/>
        <v/>
      </c>
      <c r="BY95" s="52" t="str">
        <f t="shared" si="698"/>
        <v/>
      </c>
      <c r="BZ95" s="52" t="str">
        <f t="shared" si="698"/>
        <v/>
      </c>
      <c r="CA95" s="52" t="str">
        <f t="shared" si="698"/>
        <v/>
      </c>
      <c r="CB95" s="52" t="str">
        <f t="shared" si="698"/>
        <v/>
      </c>
      <c r="CC95" s="52" t="str">
        <f t="shared" si="698"/>
        <v/>
      </c>
      <c r="CD95" s="52" t="str">
        <f t="shared" si="698"/>
        <v/>
      </c>
      <c r="CE95" s="52" t="str">
        <f t="shared" si="698"/>
        <v/>
      </c>
      <c r="CF95" s="52" t="str">
        <f t="shared" si="698"/>
        <v/>
      </c>
      <c r="CG95" s="52" t="str">
        <f t="shared" si="698"/>
        <v/>
      </c>
      <c r="CH95" s="52" t="str">
        <f t="shared" si="698"/>
        <v/>
      </c>
      <c r="CI95" s="52" t="str">
        <f t="shared" si="698"/>
        <v/>
      </c>
      <c r="CJ95" s="52" t="str">
        <f t="shared" si="698"/>
        <v/>
      </c>
      <c r="CK95" s="52" t="str">
        <f t="shared" si="698"/>
        <v/>
      </c>
      <c r="CL95" s="52" t="str">
        <f t="shared" si="698"/>
        <v/>
      </c>
      <c r="CM95" s="52" t="str">
        <f t="shared" si="698"/>
        <v/>
      </c>
      <c r="CN95" s="52" t="str">
        <f t="shared" si="698"/>
        <v/>
      </c>
      <c r="CO95" s="52" t="str">
        <f t="shared" si="698"/>
        <v/>
      </c>
      <c r="CP95" s="52" t="str">
        <f t="shared" si="698"/>
        <v/>
      </c>
      <c r="CQ95" s="52" t="str">
        <f t="shared" si="698"/>
        <v/>
      </c>
      <c r="CR95" s="52" t="str">
        <f t="shared" si="698"/>
        <v/>
      </c>
      <c r="CS95" s="52" t="str">
        <f t="shared" si="698"/>
        <v/>
      </c>
      <c r="CT95" s="52" t="str">
        <f t="shared" si="698"/>
        <v/>
      </c>
      <c r="CU95" s="52" t="str">
        <f t="shared" si="698"/>
        <v/>
      </c>
      <c r="CV95" s="52" t="str">
        <f t="shared" si="698"/>
        <v/>
      </c>
      <c r="CW95" s="52" t="str">
        <f t="shared" si="698"/>
        <v/>
      </c>
      <c r="CX95" s="52" t="str">
        <f t="shared" si="698"/>
        <v/>
      </c>
      <c r="CY95" s="52" t="str">
        <f t="shared" si="698"/>
        <v/>
      </c>
      <c r="CZ95" s="52" t="str">
        <f t="shared" si="698"/>
        <v/>
      </c>
      <c r="DA95" s="52" t="str">
        <f t="shared" si="698"/>
        <v/>
      </c>
      <c r="DB95" s="52" t="str">
        <f t="shared" si="698"/>
        <v/>
      </c>
      <c r="DC95" s="52" t="str">
        <f t="shared" si="698"/>
        <v/>
      </c>
      <c r="DD95" s="52" t="str">
        <f t="shared" si="698"/>
        <v/>
      </c>
      <c r="DE95" s="52" t="str">
        <f t="shared" si="698"/>
        <v/>
      </c>
      <c r="DF95" s="52" t="str">
        <f t="shared" si="698"/>
        <v/>
      </c>
      <c r="DG95" s="52" t="str">
        <f t="shared" ref="DG95:DV95" si="699">IF(ISNONTEXT($Y95),DF95+$Y95,"")</f>
        <v/>
      </c>
      <c r="DH95" s="52" t="str">
        <f t="shared" si="699"/>
        <v/>
      </c>
      <c r="DI95" s="52" t="str">
        <f t="shared" si="699"/>
        <v/>
      </c>
      <c r="DJ95" s="52" t="str">
        <f t="shared" si="699"/>
        <v/>
      </c>
      <c r="DK95" s="52" t="str">
        <f t="shared" si="699"/>
        <v/>
      </c>
      <c r="DL95" s="52" t="str">
        <f t="shared" si="699"/>
        <v/>
      </c>
      <c r="DM95" s="52" t="str">
        <f t="shared" si="699"/>
        <v/>
      </c>
      <c r="DN95" s="52" t="str">
        <f t="shared" si="699"/>
        <v/>
      </c>
      <c r="DO95" s="52" t="str">
        <f t="shared" si="699"/>
        <v/>
      </c>
      <c r="DP95" s="52" t="str">
        <f t="shared" si="699"/>
        <v/>
      </c>
      <c r="DQ95" s="52" t="str">
        <f t="shared" si="699"/>
        <v/>
      </c>
      <c r="DR95" s="52" t="str">
        <f t="shared" si="699"/>
        <v/>
      </c>
      <c r="DS95" s="52" t="str">
        <f t="shared" si="699"/>
        <v/>
      </c>
      <c r="DT95" s="52" t="str">
        <f t="shared" si="699"/>
        <v/>
      </c>
      <c r="DU95" s="52" t="str">
        <f t="shared" si="699"/>
        <v/>
      </c>
      <c r="DV95" s="52" t="str">
        <f t="shared" si="699"/>
        <v/>
      </c>
      <c r="DW95" s="179" t="e">
        <f t="shared" si="539"/>
        <v>#N/A</v>
      </c>
      <c r="DX95" s="179" t="e">
        <f t="shared" si="540"/>
        <v>#N/A</v>
      </c>
      <c r="DY95" s="179" t="e">
        <f t="shared" si="541"/>
        <v>#N/A</v>
      </c>
      <c r="DZ95" s="179" t="e">
        <f t="shared" si="542"/>
        <v>#N/A</v>
      </c>
      <c r="EA95" s="179" t="e">
        <f t="shared" si="543"/>
        <v>#N/A</v>
      </c>
      <c r="EB95" s="179" t="e">
        <f t="shared" si="544"/>
        <v>#N/A</v>
      </c>
      <c r="EC95" s="179" t="e">
        <f t="shared" si="545"/>
        <v>#N/A</v>
      </c>
      <c r="ED95" s="179" t="e">
        <f t="shared" si="546"/>
        <v>#N/A</v>
      </c>
      <c r="EE95" s="179" t="e">
        <f t="shared" si="547"/>
        <v>#N/A</v>
      </c>
      <c r="EF95" s="179" t="e">
        <f t="shared" si="548"/>
        <v>#N/A</v>
      </c>
      <c r="EG95" s="179" t="e">
        <f t="shared" si="549"/>
        <v>#N/A</v>
      </c>
      <c r="EH95" s="179" t="e">
        <f t="shared" si="550"/>
        <v>#N/A</v>
      </c>
      <c r="EI95" s="179" t="e">
        <f t="shared" si="551"/>
        <v>#N/A</v>
      </c>
      <c r="EJ95" s="179" t="e">
        <f t="shared" si="552"/>
        <v>#N/A</v>
      </c>
      <c r="EK95" s="179" t="e">
        <f t="shared" si="553"/>
        <v>#N/A</v>
      </c>
      <c r="EL95" s="179" t="e">
        <f t="shared" si="554"/>
        <v>#N/A</v>
      </c>
      <c r="EM95" s="179" t="e">
        <f t="shared" si="555"/>
        <v>#N/A</v>
      </c>
      <c r="EN95" s="179" t="e">
        <f t="shared" si="556"/>
        <v>#N/A</v>
      </c>
      <c r="EO95" s="179" t="e">
        <f t="shared" si="557"/>
        <v>#N/A</v>
      </c>
      <c r="EP95" s="179" t="e">
        <f t="shared" si="558"/>
        <v>#N/A</v>
      </c>
      <c r="EQ95" s="179" t="e">
        <f t="shared" si="559"/>
        <v>#N/A</v>
      </c>
      <c r="ER95" s="179" t="e">
        <f t="shared" si="560"/>
        <v>#N/A</v>
      </c>
      <c r="ES95" s="179" t="e">
        <f t="shared" si="561"/>
        <v>#N/A</v>
      </c>
      <c r="ET95" s="179" t="e">
        <f t="shared" si="562"/>
        <v>#N/A</v>
      </c>
      <c r="EU95" s="179" t="e">
        <f t="shared" si="563"/>
        <v>#N/A</v>
      </c>
      <c r="EV95" s="179" t="e">
        <f t="shared" si="564"/>
        <v>#N/A</v>
      </c>
      <c r="EW95" s="179" t="e">
        <f t="shared" si="565"/>
        <v>#N/A</v>
      </c>
      <c r="EX95" s="179" t="e">
        <f t="shared" si="566"/>
        <v>#N/A</v>
      </c>
      <c r="EY95" s="179" t="e">
        <f t="shared" si="567"/>
        <v>#N/A</v>
      </c>
      <c r="EZ95" s="179" t="e">
        <f t="shared" si="568"/>
        <v>#N/A</v>
      </c>
      <c r="FA95" s="179" t="e">
        <f t="shared" si="569"/>
        <v>#N/A</v>
      </c>
      <c r="FB95" s="179" t="e">
        <f t="shared" si="570"/>
        <v>#N/A</v>
      </c>
      <c r="FC95" s="179" t="e">
        <f t="shared" si="571"/>
        <v>#N/A</v>
      </c>
      <c r="FD95" s="179" t="e">
        <f t="shared" si="572"/>
        <v>#N/A</v>
      </c>
      <c r="FE95" s="179" t="e">
        <f t="shared" si="573"/>
        <v>#N/A</v>
      </c>
      <c r="FF95" s="179" t="e">
        <f t="shared" si="574"/>
        <v>#N/A</v>
      </c>
      <c r="FG95" s="179" t="e">
        <f t="shared" si="575"/>
        <v>#N/A</v>
      </c>
      <c r="FH95" s="179" t="e">
        <f t="shared" si="576"/>
        <v>#N/A</v>
      </c>
      <c r="FI95" s="179" t="e">
        <f t="shared" si="577"/>
        <v>#N/A</v>
      </c>
      <c r="FJ95" s="179" t="e">
        <f t="shared" si="578"/>
        <v>#N/A</v>
      </c>
      <c r="FK95" s="179" t="e">
        <f t="shared" si="579"/>
        <v>#N/A</v>
      </c>
      <c r="FL95" s="179" t="e">
        <f t="shared" si="580"/>
        <v>#N/A</v>
      </c>
      <c r="FM95" s="179" t="e">
        <f t="shared" si="581"/>
        <v>#N/A</v>
      </c>
      <c r="FN95" s="179" t="e">
        <f t="shared" si="582"/>
        <v>#N/A</v>
      </c>
      <c r="FO95" s="179" t="e">
        <f t="shared" si="583"/>
        <v>#N/A</v>
      </c>
      <c r="FP95" s="179" t="e">
        <f t="shared" si="584"/>
        <v>#N/A</v>
      </c>
      <c r="FQ95" s="179" t="e">
        <f t="shared" si="585"/>
        <v>#N/A</v>
      </c>
      <c r="FR95" s="179" t="e">
        <f t="shared" si="586"/>
        <v>#N/A</v>
      </c>
      <c r="FS95" s="179" t="e">
        <f t="shared" si="587"/>
        <v>#N/A</v>
      </c>
      <c r="FT95" s="179" t="e">
        <f t="shared" si="588"/>
        <v>#N/A</v>
      </c>
      <c r="FU95" s="179" t="e">
        <f t="shared" si="589"/>
        <v>#N/A</v>
      </c>
      <c r="FV95" s="179" t="e">
        <f t="shared" si="590"/>
        <v>#N/A</v>
      </c>
      <c r="FW95" s="179" t="e">
        <f t="shared" si="591"/>
        <v>#N/A</v>
      </c>
      <c r="FX95" s="179" t="e">
        <f t="shared" si="592"/>
        <v>#N/A</v>
      </c>
      <c r="FY95" s="179" t="e">
        <f t="shared" si="593"/>
        <v>#N/A</v>
      </c>
      <c r="FZ95" s="179" t="e">
        <f t="shared" si="594"/>
        <v>#N/A</v>
      </c>
      <c r="GA95" s="179" t="e">
        <f t="shared" si="595"/>
        <v>#N/A</v>
      </c>
      <c r="GB95" s="179" t="e">
        <f t="shared" si="596"/>
        <v>#N/A</v>
      </c>
      <c r="GC95" s="179" t="e">
        <f t="shared" si="597"/>
        <v>#N/A</v>
      </c>
      <c r="GD95" s="179" t="e">
        <f t="shared" si="598"/>
        <v>#N/A</v>
      </c>
      <c r="GE95" s="179" t="e">
        <f t="shared" si="599"/>
        <v>#N/A</v>
      </c>
      <c r="GF95" s="179" t="e">
        <f t="shared" si="600"/>
        <v>#N/A</v>
      </c>
      <c r="GG95" s="179" t="e">
        <f t="shared" si="601"/>
        <v>#N/A</v>
      </c>
      <c r="GH95" s="179" t="e">
        <f t="shared" si="602"/>
        <v>#N/A</v>
      </c>
      <c r="GI95" s="179" t="e">
        <f t="shared" si="603"/>
        <v>#N/A</v>
      </c>
      <c r="GJ95" s="179" t="e">
        <f t="shared" si="604"/>
        <v>#N/A</v>
      </c>
      <c r="GK95" s="179" t="e">
        <f t="shared" si="605"/>
        <v>#N/A</v>
      </c>
      <c r="GL95" s="179" t="e">
        <f t="shared" si="606"/>
        <v>#N/A</v>
      </c>
      <c r="GM95" s="179" t="e">
        <f t="shared" si="607"/>
        <v>#N/A</v>
      </c>
      <c r="GN95" s="179" t="e">
        <f t="shared" si="608"/>
        <v>#N/A</v>
      </c>
      <c r="GO95" s="179" t="e">
        <f t="shared" si="609"/>
        <v>#N/A</v>
      </c>
      <c r="GP95" s="179" t="e">
        <f t="shared" si="610"/>
        <v>#N/A</v>
      </c>
      <c r="GQ95" s="179" t="e">
        <f t="shared" si="611"/>
        <v>#N/A</v>
      </c>
      <c r="GR95" s="179" t="e">
        <f t="shared" si="612"/>
        <v>#N/A</v>
      </c>
      <c r="GS95" s="179" t="e">
        <f t="shared" si="613"/>
        <v>#N/A</v>
      </c>
      <c r="GT95" s="179" t="e">
        <f t="shared" si="614"/>
        <v>#N/A</v>
      </c>
      <c r="GU95" s="179" t="e">
        <f t="shared" si="615"/>
        <v>#N/A</v>
      </c>
      <c r="GV95" s="179" t="e">
        <f t="shared" si="616"/>
        <v>#N/A</v>
      </c>
      <c r="GW95" s="179" t="e">
        <f t="shared" si="617"/>
        <v>#N/A</v>
      </c>
      <c r="GX95" s="179" t="e">
        <f t="shared" si="618"/>
        <v>#N/A</v>
      </c>
      <c r="GY95" s="179" t="e">
        <f t="shared" si="619"/>
        <v>#N/A</v>
      </c>
      <c r="GZ95" s="179" t="e">
        <f t="shared" si="620"/>
        <v>#N/A</v>
      </c>
      <c r="HA95" s="179" t="e">
        <f t="shared" si="621"/>
        <v>#N/A</v>
      </c>
      <c r="HB95" s="179" t="e">
        <f t="shared" si="622"/>
        <v>#N/A</v>
      </c>
      <c r="HC95" s="179" t="e">
        <f t="shared" si="623"/>
        <v>#N/A</v>
      </c>
      <c r="HD95" s="179" t="e">
        <f t="shared" si="624"/>
        <v>#N/A</v>
      </c>
      <c r="HE95" s="179" t="e">
        <f t="shared" si="625"/>
        <v>#N/A</v>
      </c>
      <c r="HF95" s="179" t="e">
        <f t="shared" si="626"/>
        <v>#N/A</v>
      </c>
      <c r="HG95" s="179" t="e">
        <f t="shared" si="627"/>
        <v>#N/A</v>
      </c>
      <c r="HH95" s="179" t="e">
        <f t="shared" si="628"/>
        <v>#N/A</v>
      </c>
      <c r="HI95" s="179" t="e">
        <f t="shared" si="629"/>
        <v>#N/A</v>
      </c>
      <c r="HJ95" s="179" t="e">
        <f t="shared" si="630"/>
        <v>#N/A</v>
      </c>
      <c r="HK95" s="179" t="e">
        <f t="shared" si="631"/>
        <v>#N/A</v>
      </c>
      <c r="HL95" s="179" t="e">
        <f t="shared" si="632"/>
        <v>#N/A</v>
      </c>
      <c r="HM95" s="179" t="e">
        <f t="shared" si="633"/>
        <v>#N/A</v>
      </c>
      <c r="HN95" s="179" t="e">
        <f t="shared" si="634"/>
        <v>#N/A</v>
      </c>
      <c r="HO95" s="179" t="e">
        <f t="shared" si="635"/>
        <v>#N/A</v>
      </c>
      <c r="HP95" s="179" t="e">
        <f t="shared" si="636"/>
        <v>#N/A</v>
      </c>
      <c r="HQ95" s="179" t="e">
        <f t="shared" si="637"/>
        <v>#N/A</v>
      </c>
      <c r="HR95" s="179" t="e">
        <f t="shared" si="638"/>
        <v>#N/A</v>
      </c>
      <c r="HS95" s="179" t="e">
        <f t="shared" si="639"/>
        <v>#N/A</v>
      </c>
    </row>
    <row r="96" spans="1:227" hidden="1" x14ac:dyDescent="0.25">
      <c r="A96" s="4">
        <v>93</v>
      </c>
      <c r="B96" s="118"/>
      <c r="C96" s="126"/>
      <c r="D96" s="131" t="str">
        <f t="shared" si="507"/>
        <v/>
      </c>
      <c r="E96" s="103"/>
      <c r="F96" s="131" t="str">
        <f t="shared" si="508"/>
        <v/>
      </c>
      <c r="G96" s="126"/>
      <c r="H96" s="119"/>
      <c r="I96" s="38" t="str">
        <f t="shared" si="509"/>
        <v/>
      </c>
      <c r="J96" s="38" t="str">
        <f t="shared" si="510"/>
        <v/>
      </c>
      <c r="K96" s="81" t="str">
        <f t="shared" si="515"/>
        <v/>
      </c>
      <c r="L96" s="24"/>
      <c r="M96" s="61"/>
      <c r="N96" s="82" t="str">
        <f>IF(AND(D96&gt;0,E96&gt;0,F96&gt;0,NOT(ISBLANK(L96))),(F96-D96)*VLOOKUP(L96,VLookups!$A$2:$B$8,2,FALSE),"")</f>
        <v/>
      </c>
      <c r="O96" s="83" t="str">
        <f t="shared" si="511"/>
        <v/>
      </c>
      <c r="P96" s="103"/>
      <c r="Q96" s="34" t="str">
        <f>IF(AND(P96&gt;0,E96&gt;0,N96&gt;0,NOT(ISBLANK(L96))),ABS(VLOOKUP($P$1,VLookups!$A$38:$B$39,2,FALSE)-_xlfn.NORM.DIST(P96,K96,N96,TRUE)),"")</f>
        <v/>
      </c>
      <c r="R96" s="102" t="str">
        <f>IF(AND($D96&gt;0,$E96&gt;0,$F96&gt;0,NOT(ISBLANK($L96))),_xlfn.NORM.INV(ABS(VLOOKUP($P$1,VLookups!$A$38:$B$39,2,FALSE)-R$3),$K96,$N96),"")</f>
        <v/>
      </c>
      <c r="S96" s="101" t="str">
        <f>IF(AND($D96&gt;0,$E96&gt;0,$F96&gt;0,NOT(ISBLANK($L96))),_xlfn.NORM.INV(ABS(VLOOKUP($P$1,VLookups!$A$38:$B$39,2,FALSE)-S$3),$K96,$N96),"")</f>
        <v/>
      </c>
      <c r="T96" s="102" t="str">
        <f>IF(AND($D96&gt;0,$E96&gt;0,$F96&gt;0,NOT(ISBLANK($L96))),_xlfn.NORM.INV(ABS(VLOOKUP($P$1,VLookups!$A$38:$B$39,2,FALSE)-T$3),$K96,$N96),"")</f>
        <v/>
      </c>
      <c r="U96" s="101" t="str">
        <f>IF(AND($D96&gt;0,$E96&gt;0,$F96&gt;0,NOT(ISBLANK($L96))),_xlfn.NORM.INV(ABS(VLOOKUP($P$1,VLookups!$A$38:$B$39,2,FALSE)-U$3),$K96,$N96),"")</f>
        <v/>
      </c>
      <c r="V96" s="102" t="str">
        <f>IF(AND($D96&gt;0,$E96&gt;0,$F96&gt;0,NOT(ISBLANK($L96))),_xlfn.NORM.INV(ABS(VLOOKUP($P$1,VLookups!$A$38:$B$39,2,FALSE)-V$3),$K96,$N96),"")</f>
        <v/>
      </c>
      <c r="W96" s="101" t="str">
        <f>IF(AND($D96&gt;0,$E96&gt;0,$F96&gt;0,NOT(ISBLANK($L96))),_xlfn.NORM.INV(ABS(VLOOKUP($P$1,VLookups!$A$38:$B$39,2,FALSE)-W$3),$K96,$N96),"")</f>
        <v/>
      </c>
      <c r="X96" s="5"/>
      <c r="Y96" s="178" t="str">
        <f t="shared" si="516"/>
        <v/>
      </c>
      <c r="Z96" s="52" t="str">
        <f t="shared" ref="Z96:AS96" si="700">IF(ISNONTEXT($Y96),AA96-$Y96,"")</f>
        <v/>
      </c>
      <c r="AA96" s="52" t="str">
        <f t="shared" si="700"/>
        <v/>
      </c>
      <c r="AB96" s="52" t="str">
        <f t="shared" si="700"/>
        <v/>
      </c>
      <c r="AC96" s="52" t="str">
        <f t="shared" si="700"/>
        <v/>
      </c>
      <c r="AD96" s="52" t="str">
        <f t="shared" si="700"/>
        <v/>
      </c>
      <c r="AE96" s="52" t="str">
        <f t="shared" si="700"/>
        <v/>
      </c>
      <c r="AF96" s="52" t="str">
        <f t="shared" si="700"/>
        <v/>
      </c>
      <c r="AG96" s="52" t="str">
        <f t="shared" si="700"/>
        <v/>
      </c>
      <c r="AH96" s="52" t="str">
        <f t="shared" si="700"/>
        <v/>
      </c>
      <c r="AI96" s="52" t="str">
        <f t="shared" si="700"/>
        <v/>
      </c>
      <c r="AJ96" s="52" t="str">
        <f t="shared" si="700"/>
        <v/>
      </c>
      <c r="AK96" s="52" t="str">
        <f t="shared" si="700"/>
        <v/>
      </c>
      <c r="AL96" s="52" t="str">
        <f t="shared" si="700"/>
        <v/>
      </c>
      <c r="AM96" s="52" t="str">
        <f t="shared" si="700"/>
        <v/>
      </c>
      <c r="AN96" s="52" t="str">
        <f t="shared" si="700"/>
        <v/>
      </c>
      <c r="AO96" s="52" t="str">
        <f t="shared" si="700"/>
        <v/>
      </c>
      <c r="AP96" s="52" t="str">
        <f t="shared" si="700"/>
        <v/>
      </c>
      <c r="AQ96" s="52" t="str">
        <f t="shared" si="700"/>
        <v/>
      </c>
      <c r="AR96" s="52" t="str">
        <f t="shared" si="700"/>
        <v/>
      </c>
      <c r="AS96" s="52" t="str">
        <f t="shared" si="700"/>
        <v/>
      </c>
      <c r="AT96" s="52" t="str">
        <f t="shared" si="518"/>
        <v/>
      </c>
      <c r="AU96" s="52" t="str">
        <f t="shared" ref="AU96:DF96" si="701">IF(ISNONTEXT($Y96),AT96+$Y96,"")</f>
        <v/>
      </c>
      <c r="AV96" s="52" t="str">
        <f t="shared" si="701"/>
        <v/>
      </c>
      <c r="AW96" s="52" t="str">
        <f t="shared" si="701"/>
        <v/>
      </c>
      <c r="AX96" s="52" t="str">
        <f t="shared" si="701"/>
        <v/>
      </c>
      <c r="AY96" s="52" t="str">
        <f t="shared" si="701"/>
        <v/>
      </c>
      <c r="AZ96" s="52" t="str">
        <f t="shared" si="701"/>
        <v/>
      </c>
      <c r="BA96" s="52" t="str">
        <f t="shared" si="701"/>
        <v/>
      </c>
      <c r="BB96" s="52" t="str">
        <f t="shared" si="701"/>
        <v/>
      </c>
      <c r="BC96" s="52" t="str">
        <f t="shared" si="701"/>
        <v/>
      </c>
      <c r="BD96" s="52" t="str">
        <f t="shared" si="701"/>
        <v/>
      </c>
      <c r="BE96" s="52" t="str">
        <f t="shared" si="701"/>
        <v/>
      </c>
      <c r="BF96" s="52" t="str">
        <f t="shared" si="701"/>
        <v/>
      </c>
      <c r="BG96" s="52" t="str">
        <f t="shared" si="701"/>
        <v/>
      </c>
      <c r="BH96" s="52" t="str">
        <f t="shared" si="701"/>
        <v/>
      </c>
      <c r="BI96" s="52" t="str">
        <f t="shared" si="701"/>
        <v/>
      </c>
      <c r="BJ96" s="52" t="str">
        <f t="shared" si="701"/>
        <v/>
      </c>
      <c r="BK96" s="52" t="str">
        <f t="shared" si="701"/>
        <v/>
      </c>
      <c r="BL96" s="52" t="str">
        <f t="shared" si="701"/>
        <v/>
      </c>
      <c r="BM96" s="52" t="str">
        <f t="shared" si="701"/>
        <v/>
      </c>
      <c r="BN96" s="52" t="str">
        <f t="shared" si="701"/>
        <v/>
      </c>
      <c r="BO96" s="52" t="str">
        <f t="shared" si="701"/>
        <v/>
      </c>
      <c r="BP96" s="52" t="str">
        <f t="shared" si="701"/>
        <v/>
      </c>
      <c r="BQ96" s="52" t="str">
        <f t="shared" si="701"/>
        <v/>
      </c>
      <c r="BR96" s="52" t="str">
        <f t="shared" si="701"/>
        <v/>
      </c>
      <c r="BS96" s="52" t="str">
        <f t="shared" si="701"/>
        <v/>
      </c>
      <c r="BT96" s="52" t="str">
        <f t="shared" si="701"/>
        <v/>
      </c>
      <c r="BU96" s="52" t="str">
        <f t="shared" si="701"/>
        <v/>
      </c>
      <c r="BV96" s="52" t="str">
        <f t="shared" si="701"/>
        <v/>
      </c>
      <c r="BW96" s="52" t="str">
        <f t="shared" si="701"/>
        <v/>
      </c>
      <c r="BX96" s="52" t="str">
        <f t="shared" si="701"/>
        <v/>
      </c>
      <c r="BY96" s="52" t="str">
        <f t="shared" si="701"/>
        <v/>
      </c>
      <c r="BZ96" s="52" t="str">
        <f t="shared" si="701"/>
        <v/>
      </c>
      <c r="CA96" s="52" t="str">
        <f t="shared" si="701"/>
        <v/>
      </c>
      <c r="CB96" s="52" t="str">
        <f t="shared" si="701"/>
        <v/>
      </c>
      <c r="CC96" s="52" t="str">
        <f t="shared" si="701"/>
        <v/>
      </c>
      <c r="CD96" s="52" t="str">
        <f t="shared" si="701"/>
        <v/>
      </c>
      <c r="CE96" s="52" t="str">
        <f t="shared" si="701"/>
        <v/>
      </c>
      <c r="CF96" s="52" t="str">
        <f t="shared" si="701"/>
        <v/>
      </c>
      <c r="CG96" s="52" t="str">
        <f t="shared" si="701"/>
        <v/>
      </c>
      <c r="CH96" s="52" t="str">
        <f t="shared" si="701"/>
        <v/>
      </c>
      <c r="CI96" s="52" t="str">
        <f t="shared" si="701"/>
        <v/>
      </c>
      <c r="CJ96" s="52" t="str">
        <f t="shared" si="701"/>
        <v/>
      </c>
      <c r="CK96" s="52" t="str">
        <f t="shared" si="701"/>
        <v/>
      </c>
      <c r="CL96" s="52" t="str">
        <f t="shared" si="701"/>
        <v/>
      </c>
      <c r="CM96" s="52" t="str">
        <f t="shared" si="701"/>
        <v/>
      </c>
      <c r="CN96" s="52" t="str">
        <f t="shared" si="701"/>
        <v/>
      </c>
      <c r="CO96" s="52" t="str">
        <f t="shared" si="701"/>
        <v/>
      </c>
      <c r="CP96" s="52" t="str">
        <f t="shared" si="701"/>
        <v/>
      </c>
      <c r="CQ96" s="52" t="str">
        <f t="shared" si="701"/>
        <v/>
      </c>
      <c r="CR96" s="52" t="str">
        <f t="shared" si="701"/>
        <v/>
      </c>
      <c r="CS96" s="52" t="str">
        <f t="shared" si="701"/>
        <v/>
      </c>
      <c r="CT96" s="52" t="str">
        <f t="shared" si="701"/>
        <v/>
      </c>
      <c r="CU96" s="52" t="str">
        <f t="shared" si="701"/>
        <v/>
      </c>
      <c r="CV96" s="52" t="str">
        <f t="shared" si="701"/>
        <v/>
      </c>
      <c r="CW96" s="52" t="str">
        <f t="shared" si="701"/>
        <v/>
      </c>
      <c r="CX96" s="52" t="str">
        <f t="shared" si="701"/>
        <v/>
      </c>
      <c r="CY96" s="52" t="str">
        <f t="shared" si="701"/>
        <v/>
      </c>
      <c r="CZ96" s="52" t="str">
        <f t="shared" si="701"/>
        <v/>
      </c>
      <c r="DA96" s="52" t="str">
        <f t="shared" si="701"/>
        <v/>
      </c>
      <c r="DB96" s="52" t="str">
        <f t="shared" si="701"/>
        <v/>
      </c>
      <c r="DC96" s="52" t="str">
        <f t="shared" si="701"/>
        <v/>
      </c>
      <c r="DD96" s="52" t="str">
        <f t="shared" si="701"/>
        <v/>
      </c>
      <c r="DE96" s="52" t="str">
        <f t="shared" si="701"/>
        <v/>
      </c>
      <c r="DF96" s="52" t="str">
        <f t="shared" si="701"/>
        <v/>
      </c>
      <c r="DG96" s="52" t="str">
        <f t="shared" ref="DG96:DV96" si="702">IF(ISNONTEXT($Y96),DF96+$Y96,"")</f>
        <v/>
      </c>
      <c r="DH96" s="52" t="str">
        <f t="shared" si="702"/>
        <v/>
      </c>
      <c r="DI96" s="52" t="str">
        <f t="shared" si="702"/>
        <v/>
      </c>
      <c r="DJ96" s="52" t="str">
        <f t="shared" si="702"/>
        <v/>
      </c>
      <c r="DK96" s="52" t="str">
        <f t="shared" si="702"/>
        <v/>
      </c>
      <c r="DL96" s="52" t="str">
        <f t="shared" si="702"/>
        <v/>
      </c>
      <c r="DM96" s="52" t="str">
        <f t="shared" si="702"/>
        <v/>
      </c>
      <c r="DN96" s="52" t="str">
        <f t="shared" si="702"/>
        <v/>
      </c>
      <c r="DO96" s="52" t="str">
        <f t="shared" si="702"/>
        <v/>
      </c>
      <c r="DP96" s="52" t="str">
        <f t="shared" si="702"/>
        <v/>
      </c>
      <c r="DQ96" s="52" t="str">
        <f t="shared" si="702"/>
        <v/>
      </c>
      <c r="DR96" s="52" t="str">
        <f t="shared" si="702"/>
        <v/>
      </c>
      <c r="DS96" s="52" t="str">
        <f t="shared" si="702"/>
        <v/>
      </c>
      <c r="DT96" s="52" t="str">
        <f t="shared" si="702"/>
        <v/>
      </c>
      <c r="DU96" s="52" t="str">
        <f t="shared" si="702"/>
        <v/>
      </c>
      <c r="DV96" s="52" t="str">
        <f t="shared" si="702"/>
        <v/>
      </c>
      <c r="DW96" s="179" t="e">
        <f t="shared" si="539"/>
        <v>#N/A</v>
      </c>
      <c r="DX96" s="179" t="e">
        <f t="shared" si="540"/>
        <v>#N/A</v>
      </c>
      <c r="DY96" s="179" t="e">
        <f t="shared" si="541"/>
        <v>#N/A</v>
      </c>
      <c r="DZ96" s="179" t="e">
        <f t="shared" si="542"/>
        <v>#N/A</v>
      </c>
      <c r="EA96" s="179" t="e">
        <f t="shared" si="543"/>
        <v>#N/A</v>
      </c>
      <c r="EB96" s="179" t="e">
        <f t="shared" si="544"/>
        <v>#N/A</v>
      </c>
      <c r="EC96" s="179" t="e">
        <f t="shared" si="545"/>
        <v>#N/A</v>
      </c>
      <c r="ED96" s="179" t="e">
        <f t="shared" si="546"/>
        <v>#N/A</v>
      </c>
      <c r="EE96" s="179" t="e">
        <f t="shared" si="547"/>
        <v>#N/A</v>
      </c>
      <c r="EF96" s="179" t="e">
        <f t="shared" si="548"/>
        <v>#N/A</v>
      </c>
      <c r="EG96" s="179" t="e">
        <f t="shared" si="549"/>
        <v>#N/A</v>
      </c>
      <c r="EH96" s="179" t="e">
        <f t="shared" si="550"/>
        <v>#N/A</v>
      </c>
      <c r="EI96" s="179" t="e">
        <f t="shared" si="551"/>
        <v>#N/A</v>
      </c>
      <c r="EJ96" s="179" t="e">
        <f t="shared" si="552"/>
        <v>#N/A</v>
      </c>
      <c r="EK96" s="179" t="e">
        <f t="shared" si="553"/>
        <v>#N/A</v>
      </c>
      <c r="EL96" s="179" t="e">
        <f t="shared" si="554"/>
        <v>#N/A</v>
      </c>
      <c r="EM96" s="179" t="e">
        <f t="shared" si="555"/>
        <v>#N/A</v>
      </c>
      <c r="EN96" s="179" t="e">
        <f t="shared" si="556"/>
        <v>#N/A</v>
      </c>
      <c r="EO96" s="179" t="e">
        <f t="shared" si="557"/>
        <v>#N/A</v>
      </c>
      <c r="EP96" s="179" t="e">
        <f t="shared" si="558"/>
        <v>#N/A</v>
      </c>
      <c r="EQ96" s="179" t="e">
        <f t="shared" si="559"/>
        <v>#N/A</v>
      </c>
      <c r="ER96" s="179" t="e">
        <f t="shared" si="560"/>
        <v>#N/A</v>
      </c>
      <c r="ES96" s="179" t="e">
        <f t="shared" si="561"/>
        <v>#N/A</v>
      </c>
      <c r="ET96" s="179" t="e">
        <f t="shared" si="562"/>
        <v>#N/A</v>
      </c>
      <c r="EU96" s="179" t="e">
        <f t="shared" si="563"/>
        <v>#N/A</v>
      </c>
      <c r="EV96" s="179" t="e">
        <f t="shared" si="564"/>
        <v>#N/A</v>
      </c>
      <c r="EW96" s="179" t="e">
        <f t="shared" si="565"/>
        <v>#N/A</v>
      </c>
      <c r="EX96" s="179" t="e">
        <f t="shared" si="566"/>
        <v>#N/A</v>
      </c>
      <c r="EY96" s="179" t="e">
        <f t="shared" si="567"/>
        <v>#N/A</v>
      </c>
      <c r="EZ96" s="179" t="e">
        <f t="shared" si="568"/>
        <v>#N/A</v>
      </c>
      <c r="FA96" s="179" t="e">
        <f t="shared" si="569"/>
        <v>#N/A</v>
      </c>
      <c r="FB96" s="179" t="e">
        <f t="shared" si="570"/>
        <v>#N/A</v>
      </c>
      <c r="FC96" s="179" t="e">
        <f t="shared" si="571"/>
        <v>#N/A</v>
      </c>
      <c r="FD96" s="179" t="e">
        <f t="shared" si="572"/>
        <v>#N/A</v>
      </c>
      <c r="FE96" s="179" t="e">
        <f t="shared" si="573"/>
        <v>#N/A</v>
      </c>
      <c r="FF96" s="179" t="e">
        <f t="shared" si="574"/>
        <v>#N/A</v>
      </c>
      <c r="FG96" s="179" t="e">
        <f t="shared" si="575"/>
        <v>#N/A</v>
      </c>
      <c r="FH96" s="179" t="e">
        <f t="shared" si="576"/>
        <v>#N/A</v>
      </c>
      <c r="FI96" s="179" t="e">
        <f t="shared" si="577"/>
        <v>#N/A</v>
      </c>
      <c r="FJ96" s="179" t="e">
        <f t="shared" si="578"/>
        <v>#N/A</v>
      </c>
      <c r="FK96" s="179" t="e">
        <f t="shared" si="579"/>
        <v>#N/A</v>
      </c>
      <c r="FL96" s="179" t="e">
        <f t="shared" si="580"/>
        <v>#N/A</v>
      </c>
      <c r="FM96" s="179" t="e">
        <f t="shared" si="581"/>
        <v>#N/A</v>
      </c>
      <c r="FN96" s="179" t="e">
        <f t="shared" si="582"/>
        <v>#N/A</v>
      </c>
      <c r="FO96" s="179" t="e">
        <f t="shared" si="583"/>
        <v>#N/A</v>
      </c>
      <c r="FP96" s="179" t="e">
        <f t="shared" si="584"/>
        <v>#N/A</v>
      </c>
      <c r="FQ96" s="179" t="e">
        <f t="shared" si="585"/>
        <v>#N/A</v>
      </c>
      <c r="FR96" s="179" t="e">
        <f t="shared" si="586"/>
        <v>#N/A</v>
      </c>
      <c r="FS96" s="179" t="e">
        <f t="shared" si="587"/>
        <v>#N/A</v>
      </c>
      <c r="FT96" s="179" t="e">
        <f t="shared" si="588"/>
        <v>#N/A</v>
      </c>
      <c r="FU96" s="179" t="e">
        <f t="shared" si="589"/>
        <v>#N/A</v>
      </c>
      <c r="FV96" s="179" t="e">
        <f t="shared" si="590"/>
        <v>#N/A</v>
      </c>
      <c r="FW96" s="179" t="e">
        <f t="shared" si="591"/>
        <v>#N/A</v>
      </c>
      <c r="FX96" s="179" t="e">
        <f t="shared" si="592"/>
        <v>#N/A</v>
      </c>
      <c r="FY96" s="179" t="e">
        <f t="shared" si="593"/>
        <v>#N/A</v>
      </c>
      <c r="FZ96" s="179" t="e">
        <f t="shared" si="594"/>
        <v>#N/A</v>
      </c>
      <c r="GA96" s="179" t="e">
        <f t="shared" si="595"/>
        <v>#N/A</v>
      </c>
      <c r="GB96" s="179" t="e">
        <f t="shared" si="596"/>
        <v>#N/A</v>
      </c>
      <c r="GC96" s="179" t="e">
        <f t="shared" si="597"/>
        <v>#N/A</v>
      </c>
      <c r="GD96" s="179" t="e">
        <f t="shared" si="598"/>
        <v>#N/A</v>
      </c>
      <c r="GE96" s="179" t="e">
        <f t="shared" si="599"/>
        <v>#N/A</v>
      </c>
      <c r="GF96" s="179" t="e">
        <f t="shared" si="600"/>
        <v>#N/A</v>
      </c>
      <c r="GG96" s="179" t="e">
        <f t="shared" si="601"/>
        <v>#N/A</v>
      </c>
      <c r="GH96" s="179" t="e">
        <f t="shared" si="602"/>
        <v>#N/A</v>
      </c>
      <c r="GI96" s="179" t="e">
        <f t="shared" si="603"/>
        <v>#N/A</v>
      </c>
      <c r="GJ96" s="179" t="e">
        <f t="shared" si="604"/>
        <v>#N/A</v>
      </c>
      <c r="GK96" s="179" t="e">
        <f t="shared" si="605"/>
        <v>#N/A</v>
      </c>
      <c r="GL96" s="179" t="e">
        <f t="shared" si="606"/>
        <v>#N/A</v>
      </c>
      <c r="GM96" s="179" t="e">
        <f t="shared" si="607"/>
        <v>#N/A</v>
      </c>
      <c r="GN96" s="179" t="e">
        <f t="shared" si="608"/>
        <v>#N/A</v>
      </c>
      <c r="GO96" s="179" t="e">
        <f t="shared" si="609"/>
        <v>#N/A</v>
      </c>
      <c r="GP96" s="179" t="e">
        <f t="shared" si="610"/>
        <v>#N/A</v>
      </c>
      <c r="GQ96" s="179" t="e">
        <f t="shared" si="611"/>
        <v>#N/A</v>
      </c>
      <c r="GR96" s="179" t="e">
        <f t="shared" si="612"/>
        <v>#N/A</v>
      </c>
      <c r="GS96" s="179" t="e">
        <f t="shared" si="613"/>
        <v>#N/A</v>
      </c>
      <c r="GT96" s="179" t="e">
        <f t="shared" si="614"/>
        <v>#N/A</v>
      </c>
      <c r="GU96" s="179" t="e">
        <f t="shared" si="615"/>
        <v>#N/A</v>
      </c>
      <c r="GV96" s="179" t="e">
        <f t="shared" si="616"/>
        <v>#N/A</v>
      </c>
      <c r="GW96" s="179" t="e">
        <f t="shared" si="617"/>
        <v>#N/A</v>
      </c>
      <c r="GX96" s="179" t="e">
        <f t="shared" si="618"/>
        <v>#N/A</v>
      </c>
      <c r="GY96" s="179" t="e">
        <f t="shared" si="619"/>
        <v>#N/A</v>
      </c>
      <c r="GZ96" s="179" t="e">
        <f t="shared" si="620"/>
        <v>#N/A</v>
      </c>
      <c r="HA96" s="179" t="e">
        <f t="shared" si="621"/>
        <v>#N/A</v>
      </c>
      <c r="HB96" s="179" t="e">
        <f t="shared" si="622"/>
        <v>#N/A</v>
      </c>
      <c r="HC96" s="179" t="e">
        <f t="shared" si="623"/>
        <v>#N/A</v>
      </c>
      <c r="HD96" s="179" t="e">
        <f t="shared" si="624"/>
        <v>#N/A</v>
      </c>
      <c r="HE96" s="179" t="e">
        <f t="shared" si="625"/>
        <v>#N/A</v>
      </c>
      <c r="HF96" s="179" t="e">
        <f t="shared" si="626"/>
        <v>#N/A</v>
      </c>
      <c r="HG96" s="179" t="e">
        <f t="shared" si="627"/>
        <v>#N/A</v>
      </c>
      <c r="HH96" s="179" t="e">
        <f t="shared" si="628"/>
        <v>#N/A</v>
      </c>
      <c r="HI96" s="179" t="e">
        <f t="shared" si="629"/>
        <v>#N/A</v>
      </c>
      <c r="HJ96" s="179" t="e">
        <f t="shared" si="630"/>
        <v>#N/A</v>
      </c>
      <c r="HK96" s="179" t="e">
        <f t="shared" si="631"/>
        <v>#N/A</v>
      </c>
      <c r="HL96" s="179" t="e">
        <f t="shared" si="632"/>
        <v>#N/A</v>
      </c>
      <c r="HM96" s="179" t="e">
        <f t="shared" si="633"/>
        <v>#N/A</v>
      </c>
      <c r="HN96" s="179" t="e">
        <f t="shared" si="634"/>
        <v>#N/A</v>
      </c>
      <c r="HO96" s="179" t="e">
        <f t="shared" si="635"/>
        <v>#N/A</v>
      </c>
      <c r="HP96" s="179" t="e">
        <f t="shared" si="636"/>
        <v>#N/A</v>
      </c>
      <c r="HQ96" s="179" t="e">
        <f t="shared" si="637"/>
        <v>#N/A</v>
      </c>
      <c r="HR96" s="179" t="e">
        <f t="shared" si="638"/>
        <v>#N/A</v>
      </c>
      <c r="HS96" s="179" t="e">
        <f t="shared" si="639"/>
        <v>#N/A</v>
      </c>
    </row>
    <row r="97" spans="1:227" hidden="1" x14ac:dyDescent="0.25">
      <c r="A97" s="4">
        <v>94</v>
      </c>
      <c r="B97" s="118"/>
      <c r="C97" s="126"/>
      <c r="D97" s="131" t="str">
        <f t="shared" si="507"/>
        <v/>
      </c>
      <c r="E97" s="103"/>
      <c r="F97" s="131" t="str">
        <f t="shared" si="508"/>
        <v/>
      </c>
      <c r="G97" s="126"/>
      <c r="H97" s="119"/>
      <c r="I97" s="38" t="str">
        <f t="shared" si="509"/>
        <v/>
      </c>
      <c r="J97" s="38" t="str">
        <f t="shared" si="510"/>
        <v/>
      </c>
      <c r="K97" s="81" t="str">
        <f t="shared" si="515"/>
        <v/>
      </c>
      <c r="L97" s="24"/>
      <c r="M97" s="61"/>
      <c r="N97" s="82" t="str">
        <f>IF(AND(D97&gt;0,E97&gt;0,F97&gt;0,NOT(ISBLANK(L97))),(F97-D97)*VLOOKUP(L97,VLookups!$A$2:$B$8,2,FALSE),"")</f>
        <v/>
      </c>
      <c r="O97" s="83" t="str">
        <f t="shared" si="511"/>
        <v/>
      </c>
      <c r="P97" s="103"/>
      <c r="Q97" s="34" t="str">
        <f>IF(AND(P97&gt;0,E97&gt;0,N97&gt;0,NOT(ISBLANK(L97))),ABS(VLOOKUP($P$1,VLookups!$A$38:$B$39,2,FALSE)-_xlfn.NORM.DIST(P97,K97,N97,TRUE)),"")</f>
        <v/>
      </c>
      <c r="R97" s="102" t="str">
        <f>IF(AND($D97&gt;0,$E97&gt;0,$F97&gt;0,NOT(ISBLANK($L97))),_xlfn.NORM.INV(ABS(VLOOKUP($P$1,VLookups!$A$38:$B$39,2,FALSE)-R$3),$K97,$N97),"")</f>
        <v/>
      </c>
      <c r="S97" s="101" t="str">
        <f>IF(AND($D97&gt;0,$E97&gt;0,$F97&gt;0,NOT(ISBLANK($L97))),_xlfn.NORM.INV(ABS(VLOOKUP($P$1,VLookups!$A$38:$B$39,2,FALSE)-S$3),$K97,$N97),"")</f>
        <v/>
      </c>
      <c r="T97" s="102" t="str">
        <f>IF(AND($D97&gt;0,$E97&gt;0,$F97&gt;0,NOT(ISBLANK($L97))),_xlfn.NORM.INV(ABS(VLOOKUP($P$1,VLookups!$A$38:$B$39,2,FALSE)-T$3),$K97,$N97),"")</f>
        <v/>
      </c>
      <c r="U97" s="101" t="str">
        <f>IF(AND($D97&gt;0,$E97&gt;0,$F97&gt;0,NOT(ISBLANK($L97))),_xlfn.NORM.INV(ABS(VLOOKUP($P$1,VLookups!$A$38:$B$39,2,FALSE)-U$3),$K97,$N97),"")</f>
        <v/>
      </c>
      <c r="V97" s="102" t="str">
        <f>IF(AND($D97&gt;0,$E97&gt;0,$F97&gt;0,NOT(ISBLANK($L97))),_xlfn.NORM.INV(ABS(VLOOKUP($P$1,VLookups!$A$38:$B$39,2,FALSE)-V$3),$K97,$N97),"")</f>
        <v/>
      </c>
      <c r="W97" s="101" t="str">
        <f>IF(AND($D97&gt;0,$E97&gt;0,$F97&gt;0,NOT(ISBLANK($L97))),_xlfn.NORM.INV(ABS(VLOOKUP($P$1,VLookups!$A$38:$B$39,2,FALSE)-W$3),$K97,$N97),"")</f>
        <v/>
      </c>
      <c r="X97" s="5"/>
      <c r="Y97" s="178" t="str">
        <f t="shared" si="516"/>
        <v/>
      </c>
      <c r="Z97" s="52" t="str">
        <f t="shared" ref="Z97:AS97" si="703">IF(ISNONTEXT($Y97),AA97-$Y97,"")</f>
        <v/>
      </c>
      <c r="AA97" s="52" t="str">
        <f t="shared" si="703"/>
        <v/>
      </c>
      <c r="AB97" s="52" t="str">
        <f t="shared" si="703"/>
        <v/>
      </c>
      <c r="AC97" s="52" t="str">
        <f t="shared" si="703"/>
        <v/>
      </c>
      <c r="AD97" s="52" t="str">
        <f t="shared" si="703"/>
        <v/>
      </c>
      <c r="AE97" s="52" t="str">
        <f t="shared" si="703"/>
        <v/>
      </c>
      <c r="AF97" s="52" t="str">
        <f t="shared" si="703"/>
        <v/>
      </c>
      <c r="AG97" s="52" t="str">
        <f t="shared" si="703"/>
        <v/>
      </c>
      <c r="AH97" s="52" t="str">
        <f t="shared" si="703"/>
        <v/>
      </c>
      <c r="AI97" s="52" t="str">
        <f t="shared" si="703"/>
        <v/>
      </c>
      <c r="AJ97" s="52" t="str">
        <f t="shared" si="703"/>
        <v/>
      </c>
      <c r="AK97" s="52" t="str">
        <f t="shared" si="703"/>
        <v/>
      </c>
      <c r="AL97" s="52" t="str">
        <f t="shared" si="703"/>
        <v/>
      </c>
      <c r="AM97" s="52" t="str">
        <f t="shared" si="703"/>
        <v/>
      </c>
      <c r="AN97" s="52" t="str">
        <f t="shared" si="703"/>
        <v/>
      </c>
      <c r="AO97" s="52" t="str">
        <f t="shared" si="703"/>
        <v/>
      </c>
      <c r="AP97" s="52" t="str">
        <f t="shared" si="703"/>
        <v/>
      </c>
      <c r="AQ97" s="52" t="str">
        <f t="shared" si="703"/>
        <v/>
      </c>
      <c r="AR97" s="52" t="str">
        <f t="shared" si="703"/>
        <v/>
      </c>
      <c r="AS97" s="52" t="str">
        <f t="shared" si="703"/>
        <v/>
      </c>
      <c r="AT97" s="52" t="str">
        <f t="shared" si="518"/>
        <v/>
      </c>
      <c r="AU97" s="52" t="str">
        <f t="shared" ref="AU97:DF97" si="704">IF(ISNONTEXT($Y97),AT97+$Y97,"")</f>
        <v/>
      </c>
      <c r="AV97" s="52" t="str">
        <f t="shared" si="704"/>
        <v/>
      </c>
      <c r="AW97" s="52" t="str">
        <f t="shared" si="704"/>
        <v/>
      </c>
      <c r="AX97" s="52" t="str">
        <f t="shared" si="704"/>
        <v/>
      </c>
      <c r="AY97" s="52" t="str">
        <f t="shared" si="704"/>
        <v/>
      </c>
      <c r="AZ97" s="52" t="str">
        <f t="shared" si="704"/>
        <v/>
      </c>
      <c r="BA97" s="52" t="str">
        <f t="shared" si="704"/>
        <v/>
      </c>
      <c r="BB97" s="52" t="str">
        <f t="shared" si="704"/>
        <v/>
      </c>
      <c r="BC97" s="52" t="str">
        <f t="shared" si="704"/>
        <v/>
      </c>
      <c r="BD97" s="52" t="str">
        <f t="shared" si="704"/>
        <v/>
      </c>
      <c r="BE97" s="52" t="str">
        <f t="shared" si="704"/>
        <v/>
      </c>
      <c r="BF97" s="52" t="str">
        <f t="shared" si="704"/>
        <v/>
      </c>
      <c r="BG97" s="52" t="str">
        <f t="shared" si="704"/>
        <v/>
      </c>
      <c r="BH97" s="52" t="str">
        <f t="shared" si="704"/>
        <v/>
      </c>
      <c r="BI97" s="52" t="str">
        <f t="shared" si="704"/>
        <v/>
      </c>
      <c r="BJ97" s="52" t="str">
        <f t="shared" si="704"/>
        <v/>
      </c>
      <c r="BK97" s="52" t="str">
        <f t="shared" si="704"/>
        <v/>
      </c>
      <c r="BL97" s="52" t="str">
        <f t="shared" si="704"/>
        <v/>
      </c>
      <c r="BM97" s="52" t="str">
        <f t="shared" si="704"/>
        <v/>
      </c>
      <c r="BN97" s="52" t="str">
        <f t="shared" si="704"/>
        <v/>
      </c>
      <c r="BO97" s="52" t="str">
        <f t="shared" si="704"/>
        <v/>
      </c>
      <c r="BP97" s="52" t="str">
        <f t="shared" si="704"/>
        <v/>
      </c>
      <c r="BQ97" s="52" t="str">
        <f t="shared" si="704"/>
        <v/>
      </c>
      <c r="BR97" s="52" t="str">
        <f t="shared" si="704"/>
        <v/>
      </c>
      <c r="BS97" s="52" t="str">
        <f t="shared" si="704"/>
        <v/>
      </c>
      <c r="BT97" s="52" t="str">
        <f t="shared" si="704"/>
        <v/>
      </c>
      <c r="BU97" s="52" t="str">
        <f t="shared" si="704"/>
        <v/>
      </c>
      <c r="BV97" s="52" t="str">
        <f t="shared" si="704"/>
        <v/>
      </c>
      <c r="BW97" s="52" t="str">
        <f t="shared" si="704"/>
        <v/>
      </c>
      <c r="BX97" s="52" t="str">
        <f t="shared" si="704"/>
        <v/>
      </c>
      <c r="BY97" s="52" t="str">
        <f t="shared" si="704"/>
        <v/>
      </c>
      <c r="BZ97" s="52" t="str">
        <f t="shared" si="704"/>
        <v/>
      </c>
      <c r="CA97" s="52" t="str">
        <f t="shared" si="704"/>
        <v/>
      </c>
      <c r="CB97" s="52" t="str">
        <f t="shared" si="704"/>
        <v/>
      </c>
      <c r="CC97" s="52" t="str">
        <f t="shared" si="704"/>
        <v/>
      </c>
      <c r="CD97" s="52" t="str">
        <f t="shared" si="704"/>
        <v/>
      </c>
      <c r="CE97" s="52" t="str">
        <f t="shared" si="704"/>
        <v/>
      </c>
      <c r="CF97" s="52" t="str">
        <f t="shared" si="704"/>
        <v/>
      </c>
      <c r="CG97" s="52" t="str">
        <f t="shared" si="704"/>
        <v/>
      </c>
      <c r="CH97" s="52" t="str">
        <f t="shared" si="704"/>
        <v/>
      </c>
      <c r="CI97" s="52" t="str">
        <f t="shared" si="704"/>
        <v/>
      </c>
      <c r="CJ97" s="52" t="str">
        <f t="shared" si="704"/>
        <v/>
      </c>
      <c r="CK97" s="52" t="str">
        <f t="shared" si="704"/>
        <v/>
      </c>
      <c r="CL97" s="52" t="str">
        <f t="shared" si="704"/>
        <v/>
      </c>
      <c r="CM97" s="52" t="str">
        <f t="shared" si="704"/>
        <v/>
      </c>
      <c r="CN97" s="52" t="str">
        <f t="shared" si="704"/>
        <v/>
      </c>
      <c r="CO97" s="52" t="str">
        <f t="shared" si="704"/>
        <v/>
      </c>
      <c r="CP97" s="52" t="str">
        <f t="shared" si="704"/>
        <v/>
      </c>
      <c r="CQ97" s="52" t="str">
        <f t="shared" si="704"/>
        <v/>
      </c>
      <c r="CR97" s="52" t="str">
        <f t="shared" si="704"/>
        <v/>
      </c>
      <c r="CS97" s="52" t="str">
        <f t="shared" si="704"/>
        <v/>
      </c>
      <c r="CT97" s="52" t="str">
        <f t="shared" si="704"/>
        <v/>
      </c>
      <c r="CU97" s="52" t="str">
        <f t="shared" si="704"/>
        <v/>
      </c>
      <c r="CV97" s="52" t="str">
        <f t="shared" si="704"/>
        <v/>
      </c>
      <c r="CW97" s="52" t="str">
        <f t="shared" si="704"/>
        <v/>
      </c>
      <c r="CX97" s="52" t="str">
        <f t="shared" si="704"/>
        <v/>
      </c>
      <c r="CY97" s="52" t="str">
        <f t="shared" si="704"/>
        <v/>
      </c>
      <c r="CZ97" s="52" t="str">
        <f t="shared" si="704"/>
        <v/>
      </c>
      <c r="DA97" s="52" t="str">
        <f t="shared" si="704"/>
        <v/>
      </c>
      <c r="DB97" s="52" t="str">
        <f t="shared" si="704"/>
        <v/>
      </c>
      <c r="DC97" s="52" t="str">
        <f t="shared" si="704"/>
        <v/>
      </c>
      <c r="DD97" s="52" t="str">
        <f t="shared" si="704"/>
        <v/>
      </c>
      <c r="DE97" s="52" t="str">
        <f t="shared" si="704"/>
        <v/>
      </c>
      <c r="DF97" s="52" t="str">
        <f t="shared" si="704"/>
        <v/>
      </c>
      <c r="DG97" s="52" t="str">
        <f t="shared" ref="DG97:DV97" si="705">IF(ISNONTEXT($Y97),DF97+$Y97,"")</f>
        <v/>
      </c>
      <c r="DH97" s="52" t="str">
        <f t="shared" si="705"/>
        <v/>
      </c>
      <c r="DI97" s="52" t="str">
        <f t="shared" si="705"/>
        <v/>
      </c>
      <c r="DJ97" s="52" t="str">
        <f t="shared" si="705"/>
        <v/>
      </c>
      <c r="DK97" s="52" t="str">
        <f t="shared" si="705"/>
        <v/>
      </c>
      <c r="DL97" s="52" t="str">
        <f t="shared" si="705"/>
        <v/>
      </c>
      <c r="DM97" s="52" t="str">
        <f t="shared" si="705"/>
        <v/>
      </c>
      <c r="DN97" s="52" t="str">
        <f t="shared" si="705"/>
        <v/>
      </c>
      <c r="DO97" s="52" t="str">
        <f t="shared" si="705"/>
        <v/>
      </c>
      <c r="DP97" s="52" t="str">
        <f t="shared" si="705"/>
        <v/>
      </c>
      <c r="DQ97" s="52" t="str">
        <f t="shared" si="705"/>
        <v/>
      </c>
      <c r="DR97" s="52" t="str">
        <f t="shared" si="705"/>
        <v/>
      </c>
      <c r="DS97" s="52" t="str">
        <f t="shared" si="705"/>
        <v/>
      </c>
      <c r="DT97" s="52" t="str">
        <f t="shared" si="705"/>
        <v/>
      </c>
      <c r="DU97" s="52" t="str">
        <f t="shared" si="705"/>
        <v/>
      </c>
      <c r="DV97" s="52" t="str">
        <f t="shared" si="705"/>
        <v/>
      </c>
      <c r="DW97" s="179" t="e">
        <f t="shared" si="539"/>
        <v>#N/A</v>
      </c>
      <c r="DX97" s="179" t="e">
        <f t="shared" si="540"/>
        <v>#N/A</v>
      </c>
      <c r="DY97" s="179" t="e">
        <f t="shared" si="541"/>
        <v>#N/A</v>
      </c>
      <c r="DZ97" s="179" t="e">
        <f t="shared" si="542"/>
        <v>#N/A</v>
      </c>
      <c r="EA97" s="179" t="e">
        <f t="shared" si="543"/>
        <v>#N/A</v>
      </c>
      <c r="EB97" s="179" t="e">
        <f t="shared" si="544"/>
        <v>#N/A</v>
      </c>
      <c r="EC97" s="179" t="e">
        <f t="shared" si="545"/>
        <v>#N/A</v>
      </c>
      <c r="ED97" s="179" t="e">
        <f t="shared" si="546"/>
        <v>#N/A</v>
      </c>
      <c r="EE97" s="179" t="e">
        <f t="shared" si="547"/>
        <v>#N/A</v>
      </c>
      <c r="EF97" s="179" t="e">
        <f t="shared" si="548"/>
        <v>#N/A</v>
      </c>
      <c r="EG97" s="179" t="e">
        <f t="shared" si="549"/>
        <v>#N/A</v>
      </c>
      <c r="EH97" s="179" t="e">
        <f t="shared" si="550"/>
        <v>#N/A</v>
      </c>
      <c r="EI97" s="179" t="e">
        <f t="shared" si="551"/>
        <v>#N/A</v>
      </c>
      <c r="EJ97" s="179" t="e">
        <f t="shared" si="552"/>
        <v>#N/A</v>
      </c>
      <c r="EK97" s="179" t="e">
        <f t="shared" si="553"/>
        <v>#N/A</v>
      </c>
      <c r="EL97" s="179" t="e">
        <f t="shared" si="554"/>
        <v>#N/A</v>
      </c>
      <c r="EM97" s="179" t="e">
        <f t="shared" si="555"/>
        <v>#N/A</v>
      </c>
      <c r="EN97" s="179" t="e">
        <f t="shared" si="556"/>
        <v>#N/A</v>
      </c>
      <c r="EO97" s="179" t="e">
        <f t="shared" si="557"/>
        <v>#N/A</v>
      </c>
      <c r="EP97" s="179" t="e">
        <f t="shared" si="558"/>
        <v>#N/A</v>
      </c>
      <c r="EQ97" s="179" t="e">
        <f t="shared" si="559"/>
        <v>#N/A</v>
      </c>
      <c r="ER97" s="179" t="e">
        <f t="shared" si="560"/>
        <v>#N/A</v>
      </c>
      <c r="ES97" s="179" t="e">
        <f t="shared" si="561"/>
        <v>#N/A</v>
      </c>
      <c r="ET97" s="179" t="e">
        <f t="shared" si="562"/>
        <v>#N/A</v>
      </c>
      <c r="EU97" s="179" t="e">
        <f t="shared" si="563"/>
        <v>#N/A</v>
      </c>
      <c r="EV97" s="179" t="e">
        <f t="shared" si="564"/>
        <v>#N/A</v>
      </c>
      <c r="EW97" s="179" t="e">
        <f t="shared" si="565"/>
        <v>#N/A</v>
      </c>
      <c r="EX97" s="179" t="e">
        <f t="shared" si="566"/>
        <v>#N/A</v>
      </c>
      <c r="EY97" s="179" t="e">
        <f t="shared" si="567"/>
        <v>#N/A</v>
      </c>
      <c r="EZ97" s="179" t="e">
        <f t="shared" si="568"/>
        <v>#N/A</v>
      </c>
      <c r="FA97" s="179" t="e">
        <f t="shared" si="569"/>
        <v>#N/A</v>
      </c>
      <c r="FB97" s="179" t="e">
        <f t="shared" si="570"/>
        <v>#N/A</v>
      </c>
      <c r="FC97" s="179" t="e">
        <f t="shared" si="571"/>
        <v>#N/A</v>
      </c>
      <c r="FD97" s="179" t="e">
        <f t="shared" si="572"/>
        <v>#N/A</v>
      </c>
      <c r="FE97" s="179" t="e">
        <f t="shared" si="573"/>
        <v>#N/A</v>
      </c>
      <c r="FF97" s="179" t="e">
        <f t="shared" si="574"/>
        <v>#N/A</v>
      </c>
      <c r="FG97" s="179" t="e">
        <f t="shared" si="575"/>
        <v>#N/A</v>
      </c>
      <c r="FH97" s="179" t="e">
        <f t="shared" si="576"/>
        <v>#N/A</v>
      </c>
      <c r="FI97" s="179" t="e">
        <f t="shared" si="577"/>
        <v>#N/A</v>
      </c>
      <c r="FJ97" s="179" t="e">
        <f t="shared" si="578"/>
        <v>#N/A</v>
      </c>
      <c r="FK97" s="179" t="e">
        <f t="shared" si="579"/>
        <v>#N/A</v>
      </c>
      <c r="FL97" s="179" t="e">
        <f t="shared" si="580"/>
        <v>#N/A</v>
      </c>
      <c r="FM97" s="179" t="e">
        <f t="shared" si="581"/>
        <v>#N/A</v>
      </c>
      <c r="FN97" s="179" t="e">
        <f t="shared" si="582"/>
        <v>#N/A</v>
      </c>
      <c r="FO97" s="179" t="e">
        <f t="shared" si="583"/>
        <v>#N/A</v>
      </c>
      <c r="FP97" s="179" t="e">
        <f t="shared" si="584"/>
        <v>#N/A</v>
      </c>
      <c r="FQ97" s="179" t="e">
        <f t="shared" si="585"/>
        <v>#N/A</v>
      </c>
      <c r="FR97" s="179" t="e">
        <f t="shared" si="586"/>
        <v>#N/A</v>
      </c>
      <c r="FS97" s="179" t="e">
        <f t="shared" si="587"/>
        <v>#N/A</v>
      </c>
      <c r="FT97" s="179" t="e">
        <f t="shared" si="588"/>
        <v>#N/A</v>
      </c>
      <c r="FU97" s="179" t="e">
        <f t="shared" si="589"/>
        <v>#N/A</v>
      </c>
      <c r="FV97" s="179" t="e">
        <f t="shared" si="590"/>
        <v>#N/A</v>
      </c>
      <c r="FW97" s="179" t="e">
        <f t="shared" si="591"/>
        <v>#N/A</v>
      </c>
      <c r="FX97" s="179" t="e">
        <f t="shared" si="592"/>
        <v>#N/A</v>
      </c>
      <c r="FY97" s="179" t="e">
        <f t="shared" si="593"/>
        <v>#N/A</v>
      </c>
      <c r="FZ97" s="179" t="e">
        <f t="shared" si="594"/>
        <v>#N/A</v>
      </c>
      <c r="GA97" s="179" t="e">
        <f t="shared" si="595"/>
        <v>#N/A</v>
      </c>
      <c r="GB97" s="179" t="e">
        <f t="shared" si="596"/>
        <v>#N/A</v>
      </c>
      <c r="GC97" s="179" t="e">
        <f t="shared" si="597"/>
        <v>#N/A</v>
      </c>
      <c r="GD97" s="179" t="e">
        <f t="shared" si="598"/>
        <v>#N/A</v>
      </c>
      <c r="GE97" s="179" t="e">
        <f t="shared" si="599"/>
        <v>#N/A</v>
      </c>
      <c r="GF97" s="179" t="e">
        <f t="shared" si="600"/>
        <v>#N/A</v>
      </c>
      <c r="GG97" s="179" t="e">
        <f t="shared" si="601"/>
        <v>#N/A</v>
      </c>
      <c r="GH97" s="179" t="e">
        <f t="shared" si="602"/>
        <v>#N/A</v>
      </c>
      <c r="GI97" s="179" t="e">
        <f t="shared" si="603"/>
        <v>#N/A</v>
      </c>
      <c r="GJ97" s="179" t="e">
        <f t="shared" si="604"/>
        <v>#N/A</v>
      </c>
      <c r="GK97" s="179" t="e">
        <f t="shared" si="605"/>
        <v>#N/A</v>
      </c>
      <c r="GL97" s="179" t="e">
        <f t="shared" si="606"/>
        <v>#N/A</v>
      </c>
      <c r="GM97" s="179" t="e">
        <f t="shared" si="607"/>
        <v>#N/A</v>
      </c>
      <c r="GN97" s="179" t="e">
        <f t="shared" si="608"/>
        <v>#N/A</v>
      </c>
      <c r="GO97" s="179" t="e">
        <f t="shared" si="609"/>
        <v>#N/A</v>
      </c>
      <c r="GP97" s="179" t="e">
        <f t="shared" si="610"/>
        <v>#N/A</v>
      </c>
      <c r="GQ97" s="179" t="e">
        <f t="shared" si="611"/>
        <v>#N/A</v>
      </c>
      <c r="GR97" s="179" t="e">
        <f t="shared" si="612"/>
        <v>#N/A</v>
      </c>
      <c r="GS97" s="179" t="e">
        <f t="shared" si="613"/>
        <v>#N/A</v>
      </c>
      <c r="GT97" s="179" t="e">
        <f t="shared" si="614"/>
        <v>#N/A</v>
      </c>
      <c r="GU97" s="179" t="e">
        <f t="shared" si="615"/>
        <v>#N/A</v>
      </c>
      <c r="GV97" s="179" t="e">
        <f t="shared" si="616"/>
        <v>#N/A</v>
      </c>
      <c r="GW97" s="179" t="e">
        <f t="shared" si="617"/>
        <v>#N/A</v>
      </c>
      <c r="GX97" s="179" t="e">
        <f t="shared" si="618"/>
        <v>#N/A</v>
      </c>
      <c r="GY97" s="179" t="e">
        <f t="shared" si="619"/>
        <v>#N/A</v>
      </c>
      <c r="GZ97" s="179" t="e">
        <f t="shared" si="620"/>
        <v>#N/A</v>
      </c>
      <c r="HA97" s="179" t="e">
        <f t="shared" si="621"/>
        <v>#N/A</v>
      </c>
      <c r="HB97" s="179" t="e">
        <f t="shared" si="622"/>
        <v>#N/A</v>
      </c>
      <c r="HC97" s="179" t="e">
        <f t="shared" si="623"/>
        <v>#N/A</v>
      </c>
      <c r="HD97" s="179" t="e">
        <f t="shared" si="624"/>
        <v>#N/A</v>
      </c>
      <c r="HE97" s="179" t="e">
        <f t="shared" si="625"/>
        <v>#N/A</v>
      </c>
      <c r="HF97" s="179" t="e">
        <f t="shared" si="626"/>
        <v>#N/A</v>
      </c>
      <c r="HG97" s="179" t="e">
        <f t="shared" si="627"/>
        <v>#N/A</v>
      </c>
      <c r="HH97" s="179" t="e">
        <f t="shared" si="628"/>
        <v>#N/A</v>
      </c>
      <c r="HI97" s="179" t="e">
        <f t="shared" si="629"/>
        <v>#N/A</v>
      </c>
      <c r="HJ97" s="179" t="e">
        <f t="shared" si="630"/>
        <v>#N/A</v>
      </c>
      <c r="HK97" s="179" t="e">
        <f t="shared" si="631"/>
        <v>#N/A</v>
      </c>
      <c r="HL97" s="179" t="e">
        <f t="shared" si="632"/>
        <v>#N/A</v>
      </c>
      <c r="HM97" s="179" t="e">
        <f t="shared" si="633"/>
        <v>#N/A</v>
      </c>
      <c r="HN97" s="179" t="e">
        <f t="shared" si="634"/>
        <v>#N/A</v>
      </c>
      <c r="HO97" s="179" t="e">
        <f t="shared" si="635"/>
        <v>#N/A</v>
      </c>
      <c r="HP97" s="179" t="e">
        <f t="shared" si="636"/>
        <v>#N/A</v>
      </c>
      <c r="HQ97" s="179" t="e">
        <f t="shared" si="637"/>
        <v>#N/A</v>
      </c>
      <c r="HR97" s="179" t="e">
        <f t="shared" si="638"/>
        <v>#N/A</v>
      </c>
      <c r="HS97" s="179" t="e">
        <f t="shared" si="639"/>
        <v>#N/A</v>
      </c>
    </row>
    <row r="98" spans="1:227" hidden="1" x14ac:dyDescent="0.25">
      <c r="A98" s="4">
        <v>95</v>
      </c>
      <c r="B98" s="118"/>
      <c r="C98" s="126"/>
      <c r="D98" s="131" t="str">
        <f t="shared" si="507"/>
        <v/>
      </c>
      <c r="E98" s="103"/>
      <c r="F98" s="131" t="str">
        <f t="shared" si="508"/>
        <v/>
      </c>
      <c r="G98" s="126"/>
      <c r="H98" s="119"/>
      <c r="I98" s="38" t="str">
        <f t="shared" si="509"/>
        <v/>
      </c>
      <c r="J98" s="38" t="str">
        <f t="shared" si="510"/>
        <v/>
      </c>
      <c r="K98" s="81" t="str">
        <f t="shared" si="515"/>
        <v/>
      </c>
      <c r="L98" s="24"/>
      <c r="M98" s="61"/>
      <c r="N98" s="82" t="str">
        <f>IF(AND(D98&gt;0,E98&gt;0,F98&gt;0,NOT(ISBLANK(L98))),(F98-D98)*VLOOKUP(L98,VLookups!$A$2:$B$8,2,FALSE),"")</f>
        <v/>
      </c>
      <c r="O98" s="83" t="str">
        <f t="shared" si="511"/>
        <v/>
      </c>
      <c r="P98" s="103"/>
      <c r="Q98" s="34" t="str">
        <f>IF(AND(P98&gt;0,E98&gt;0,N98&gt;0,NOT(ISBLANK(L98))),ABS(VLOOKUP($P$1,VLookups!$A$38:$B$39,2,FALSE)-_xlfn.NORM.DIST(P98,K98,N98,TRUE)),"")</f>
        <v/>
      </c>
      <c r="R98" s="102" t="str">
        <f>IF(AND($D98&gt;0,$E98&gt;0,$F98&gt;0,NOT(ISBLANK($L98))),_xlfn.NORM.INV(ABS(VLOOKUP($P$1,VLookups!$A$38:$B$39,2,FALSE)-R$3),$K98,$N98),"")</f>
        <v/>
      </c>
      <c r="S98" s="101" t="str">
        <f>IF(AND($D98&gt;0,$E98&gt;0,$F98&gt;0,NOT(ISBLANK($L98))),_xlfn.NORM.INV(ABS(VLOOKUP($P$1,VLookups!$A$38:$B$39,2,FALSE)-S$3),$K98,$N98),"")</f>
        <v/>
      </c>
      <c r="T98" s="102" t="str">
        <f>IF(AND($D98&gt;0,$E98&gt;0,$F98&gt;0,NOT(ISBLANK($L98))),_xlfn.NORM.INV(ABS(VLOOKUP($P$1,VLookups!$A$38:$B$39,2,FALSE)-T$3),$K98,$N98),"")</f>
        <v/>
      </c>
      <c r="U98" s="101" t="str">
        <f>IF(AND($D98&gt;0,$E98&gt;0,$F98&gt;0,NOT(ISBLANK($L98))),_xlfn.NORM.INV(ABS(VLOOKUP($P$1,VLookups!$A$38:$B$39,2,FALSE)-U$3),$K98,$N98),"")</f>
        <v/>
      </c>
      <c r="V98" s="102" t="str">
        <f>IF(AND($D98&gt;0,$E98&gt;0,$F98&gt;0,NOT(ISBLANK($L98))),_xlfn.NORM.INV(ABS(VLOOKUP($P$1,VLookups!$A$38:$B$39,2,FALSE)-V$3),$K98,$N98),"")</f>
        <v/>
      </c>
      <c r="W98" s="101" t="str">
        <f>IF(AND($D98&gt;0,$E98&gt;0,$F98&gt;0,NOT(ISBLANK($L98))),_xlfn.NORM.INV(ABS(VLOOKUP($P$1,VLookups!$A$38:$B$39,2,FALSE)-W$3),$K98,$N98),"")</f>
        <v/>
      </c>
      <c r="X98" s="5"/>
      <c r="Y98" s="178" t="str">
        <f t="shared" si="516"/>
        <v/>
      </c>
      <c r="Z98" s="52" t="str">
        <f t="shared" ref="Z98:AS98" si="706">IF(ISNONTEXT($Y98),AA98-$Y98,"")</f>
        <v/>
      </c>
      <c r="AA98" s="52" t="str">
        <f t="shared" si="706"/>
        <v/>
      </c>
      <c r="AB98" s="52" t="str">
        <f t="shared" si="706"/>
        <v/>
      </c>
      <c r="AC98" s="52" t="str">
        <f t="shared" si="706"/>
        <v/>
      </c>
      <c r="AD98" s="52" t="str">
        <f t="shared" si="706"/>
        <v/>
      </c>
      <c r="AE98" s="52" t="str">
        <f t="shared" si="706"/>
        <v/>
      </c>
      <c r="AF98" s="52" t="str">
        <f t="shared" si="706"/>
        <v/>
      </c>
      <c r="AG98" s="52" t="str">
        <f t="shared" si="706"/>
        <v/>
      </c>
      <c r="AH98" s="52" t="str">
        <f t="shared" si="706"/>
        <v/>
      </c>
      <c r="AI98" s="52" t="str">
        <f t="shared" si="706"/>
        <v/>
      </c>
      <c r="AJ98" s="52" t="str">
        <f t="shared" si="706"/>
        <v/>
      </c>
      <c r="AK98" s="52" t="str">
        <f t="shared" si="706"/>
        <v/>
      </c>
      <c r="AL98" s="52" t="str">
        <f t="shared" si="706"/>
        <v/>
      </c>
      <c r="AM98" s="52" t="str">
        <f t="shared" si="706"/>
        <v/>
      </c>
      <c r="AN98" s="52" t="str">
        <f t="shared" si="706"/>
        <v/>
      </c>
      <c r="AO98" s="52" t="str">
        <f t="shared" si="706"/>
        <v/>
      </c>
      <c r="AP98" s="52" t="str">
        <f t="shared" si="706"/>
        <v/>
      </c>
      <c r="AQ98" s="52" t="str">
        <f t="shared" si="706"/>
        <v/>
      </c>
      <c r="AR98" s="52" t="str">
        <f t="shared" si="706"/>
        <v/>
      </c>
      <c r="AS98" s="52" t="str">
        <f t="shared" si="706"/>
        <v/>
      </c>
      <c r="AT98" s="52" t="str">
        <f t="shared" si="518"/>
        <v/>
      </c>
      <c r="AU98" s="52" t="str">
        <f t="shared" ref="AU98:DF98" si="707">IF(ISNONTEXT($Y98),AT98+$Y98,"")</f>
        <v/>
      </c>
      <c r="AV98" s="52" t="str">
        <f t="shared" si="707"/>
        <v/>
      </c>
      <c r="AW98" s="52" t="str">
        <f t="shared" si="707"/>
        <v/>
      </c>
      <c r="AX98" s="52" t="str">
        <f t="shared" si="707"/>
        <v/>
      </c>
      <c r="AY98" s="52" t="str">
        <f t="shared" si="707"/>
        <v/>
      </c>
      <c r="AZ98" s="52" t="str">
        <f t="shared" si="707"/>
        <v/>
      </c>
      <c r="BA98" s="52" t="str">
        <f t="shared" si="707"/>
        <v/>
      </c>
      <c r="BB98" s="52" t="str">
        <f t="shared" si="707"/>
        <v/>
      </c>
      <c r="BC98" s="52" t="str">
        <f t="shared" si="707"/>
        <v/>
      </c>
      <c r="BD98" s="52" t="str">
        <f t="shared" si="707"/>
        <v/>
      </c>
      <c r="BE98" s="52" t="str">
        <f t="shared" si="707"/>
        <v/>
      </c>
      <c r="BF98" s="52" t="str">
        <f t="shared" si="707"/>
        <v/>
      </c>
      <c r="BG98" s="52" t="str">
        <f t="shared" si="707"/>
        <v/>
      </c>
      <c r="BH98" s="52" t="str">
        <f t="shared" si="707"/>
        <v/>
      </c>
      <c r="BI98" s="52" t="str">
        <f t="shared" si="707"/>
        <v/>
      </c>
      <c r="BJ98" s="52" t="str">
        <f t="shared" si="707"/>
        <v/>
      </c>
      <c r="BK98" s="52" t="str">
        <f t="shared" si="707"/>
        <v/>
      </c>
      <c r="BL98" s="52" t="str">
        <f t="shared" si="707"/>
        <v/>
      </c>
      <c r="BM98" s="52" t="str">
        <f t="shared" si="707"/>
        <v/>
      </c>
      <c r="BN98" s="52" t="str">
        <f t="shared" si="707"/>
        <v/>
      </c>
      <c r="BO98" s="52" t="str">
        <f t="shared" si="707"/>
        <v/>
      </c>
      <c r="BP98" s="52" t="str">
        <f t="shared" si="707"/>
        <v/>
      </c>
      <c r="BQ98" s="52" t="str">
        <f t="shared" si="707"/>
        <v/>
      </c>
      <c r="BR98" s="52" t="str">
        <f t="shared" si="707"/>
        <v/>
      </c>
      <c r="BS98" s="52" t="str">
        <f t="shared" si="707"/>
        <v/>
      </c>
      <c r="BT98" s="52" t="str">
        <f t="shared" si="707"/>
        <v/>
      </c>
      <c r="BU98" s="52" t="str">
        <f t="shared" si="707"/>
        <v/>
      </c>
      <c r="BV98" s="52" t="str">
        <f t="shared" si="707"/>
        <v/>
      </c>
      <c r="BW98" s="52" t="str">
        <f t="shared" si="707"/>
        <v/>
      </c>
      <c r="BX98" s="52" t="str">
        <f t="shared" si="707"/>
        <v/>
      </c>
      <c r="BY98" s="52" t="str">
        <f t="shared" si="707"/>
        <v/>
      </c>
      <c r="BZ98" s="52" t="str">
        <f t="shared" si="707"/>
        <v/>
      </c>
      <c r="CA98" s="52" t="str">
        <f t="shared" si="707"/>
        <v/>
      </c>
      <c r="CB98" s="52" t="str">
        <f t="shared" si="707"/>
        <v/>
      </c>
      <c r="CC98" s="52" t="str">
        <f t="shared" si="707"/>
        <v/>
      </c>
      <c r="CD98" s="52" t="str">
        <f t="shared" si="707"/>
        <v/>
      </c>
      <c r="CE98" s="52" t="str">
        <f t="shared" si="707"/>
        <v/>
      </c>
      <c r="CF98" s="52" t="str">
        <f t="shared" si="707"/>
        <v/>
      </c>
      <c r="CG98" s="52" t="str">
        <f t="shared" si="707"/>
        <v/>
      </c>
      <c r="CH98" s="52" t="str">
        <f t="shared" si="707"/>
        <v/>
      </c>
      <c r="CI98" s="52" t="str">
        <f t="shared" si="707"/>
        <v/>
      </c>
      <c r="CJ98" s="52" t="str">
        <f t="shared" si="707"/>
        <v/>
      </c>
      <c r="CK98" s="52" t="str">
        <f t="shared" si="707"/>
        <v/>
      </c>
      <c r="CL98" s="52" t="str">
        <f t="shared" si="707"/>
        <v/>
      </c>
      <c r="CM98" s="52" t="str">
        <f t="shared" si="707"/>
        <v/>
      </c>
      <c r="CN98" s="52" t="str">
        <f t="shared" si="707"/>
        <v/>
      </c>
      <c r="CO98" s="52" t="str">
        <f t="shared" si="707"/>
        <v/>
      </c>
      <c r="CP98" s="52" t="str">
        <f t="shared" si="707"/>
        <v/>
      </c>
      <c r="CQ98" s="52" t="str">
        <f t="shared" si="707"/>
        <v/>
      </c>
      <c r="CR98" s="52" t="str">
        <f t="shared" si="707"/>
        <v/>
      </c>
      <c r="CS98" s="52" t="str">
        <f t="shared" si="707"/>
        <v/>
      </c>
      <c r="CT98" s="52" t="str">
        <f t="shared" si="707"/>
        <v/>
      </c>
      <c r="CU98" s="52" t="str">
        <f t="shared" si="707"/>
        <v/>
      </c>
      <c r="CV98" s="52" t="str">
        <f t="shared" si="707"/>
        <v/>
      </c>
      <c r="CW98" s="52" t="str">
        <f t="shared" si="707"/>
        <v/>
      </c>
      <c r="CX98" s="52" t="str">
        <f t="shared" si="707"/>
        <v/>
      </c>
      <c r="CY98" s="52" t="str">
        <f t="shared" si="707"/>
        <v/>
      </c>
      <c r="CZ98" s="52" t="str">
        <f t="shared" si="707"/>
        <v/>
      </c>
      <c r="DA98" s="52" t="str">
        <f t="shared" si="707"/>
        <v/>
      </c>
      <c r="DB98" s="52" t="str">
        <f t="shared" si="707"/>
        <v/>
      </c>
      <c r="DC98" s="52" t="str">
        <f t="shared" si="707"/>
        <v/>
      </c>
      <c r="DD98" s="52" t="str">
        <f t="shared" si="707"/>
        <v/>
      </c>
      <c r="DE98" s="52" t="str">
        <f t="shared" si="707"/>
        <v/>
      </c>
      <c r="DF98" s="52" t="str">
        <f t="shared" si="707"/>
        <v/>
      </c>
      <c r="DG98" s="52" t="str">
        <f t="shared" ref="DG98:DV98" si="708">IF(ISNONTEXT($Y98),DF98+$Y98,"")</f>
        <v/>
      </c>
      <c r="DH98" s="52" t="str">
        <f t="shared" si="708"/>
        <v/>
      </c>
      <c r="DI98" s="52" t="str">
        <f t="shared" si="708"/>
        <v/>
      </c>
      <c r="DJ98" s="52" t="str">
        <f t="shared" si="708"/>
        <v/>
      </c>
      <c r="DK98" s="52" t="str">
        <f t="shared" si="708"/>
        <v/>
      </c>
      <c r="DL98" s="52" t="str">
        <f t="shared" si="708"/>
        <v/>
      </c>
      <c r="DM98" s="52" t="str">
        <f t="shared" si="708"/>
        <v/>
      </c>
      <c r="DN98" s="52" t="str">
        <f t="shared" si="708"/>
        <v/>
      </c>
      <c r="DO98" s="52" t="str">
        <f t="shared" si="708"/>
        <v/>
      </c>
      <c r="DP98" s="52" t="str">
        <f t="shared" si="708"/>
        <v/>
      </c>
      <c r="DQ98" s="52" t="str">
        <f t="shared" si="708"/>
        <v/>
      </c>
      <c r="DR98" s="52" t="str">
        <f t="shared" si="708"/>
        <v/>
      </c>
      <c r="DS98" s="52" t="str">
        <f t="shared" si="708"/>
        <v/>
      </c>
      <c r="DT98" s="52" t="str">
        <f t="shared" si="708"/>
        <v/>
      </c>
      <c r="DU98" s="52" t="str">
        <f t="shared" si="708"/>
        <v/>
      </c>
      <c r="DV98" s="52" t="str">
        <f t="shared" si="708"/>
        <v/>
      </c>
      <c r="DW98" s="179" t="e">
        <f t="shared" si="539"/>
        <v>#N/A</v>
      </c>
      <c r="DX98" s="179" t="e">
        <f t="shared" si="540"/>
        <v>#N/A</v>
      </c>
      <c r="DY98" s="179" t="e">
        <f t="shared" si="541"/>
        <v>#N/A</v>
      </c>
      <c r="DZ98" s="179" t="e">
        <f t="shared" si="542"/>
        <v>#N/A</v>
      </c>
      <c r="EA98" s="179" t="e">
        <f t="shared" si="543"/>
        <v>#N/A</v>
      </c>
      <c r="EB98" s="179" t="e">
        <f t="shared" si="544"/>
        <v>#N/A</v>
      </c>
      <c r="EC98" s="179" t="e">
        <f t="shared" si="545"/>
        <v>#N/A</v>
      </c>
      <c r="ED98" s="179" t="e">
        <f t="shared" si="546"/>
        <v>#N/A</v>
      </c>
      <c r="EE98" s="179" t="e">
        <f t="shared" si="547"/>
        <v>#N/A</v>
      </c>
      <c r="EF98" s="179" t="e">
        <f t="shared" si="548"/>
        <v>#N/A</v>
      </c>
      <c r="EG98" s="179" t="e">
        <f t="shared" si="549"/>
        <v>#N/A</v>
      </c>
      <c r="EH98" s="179" t="e">
        <f t="shared" si="550"/>
        <v>#N/A</v>
      </c>
      <c r="EI98" s="179" t="e">
        <f t="shared" si="551"/>
        <v>#N/A</v>
      </c>
      <c r="EJ98" s="179" t="e">
        <f t="shared" si="552"/>
        <v>#N/A</v>
      </c>
      <c r="EK98" s="179" t="e">
        <f t="shared" si="553"/>
        <v>#N/A</v>
      </c>
      <c r="EL98" s="179" t="e">
        <f t="shared" si="554"/>
        <v>#N/A</v>
      </c>
      <c r="EM98" s="179" t="e">
        <f t="shared" si="555"/>
        <v>#N/A</v>
      </c>
      <c r="EN98" s="179" t="e">
        <f t="shared" si="556"/>
        <v>#N/A</v>
      </c>
      <c r="EO98" s="179" t="e">
        <f t="shared" si="557"/>
        <v>#N/A</v>
      </c>
      <c r="EP98" s="179" t="e">
        <f t="shared" si="558"/>
        <v>#N/A</v>
      </c>
      <c r="EQ98" s="179" t="e">
        <f t="shared" si="559"/>
        <v>#N/A</v>
      </c>
      <c r="ER98" s="179" t="e">
        <f t="shared" si="560"/>
        <v>#N/A</v>
      </c>
      <c r="ES98" s="179" t="e">
        <f t="shared" si="561"/>
        <v>#N/A</v>
      </c>
      <c r="ET98" s="179" t="e">
        <f t="shared" si="562"/>
        <v>#N/A</v>
      </c>
      <c r="EU98" s="179" t="e">
        <f t="shared" si="563"/>
        <v>#N/A</v>
      </c>
      <c r="EV98" s="179" t="e">
        <f t="shared" si="564"/>
        <v>#N/A</v>
      </c>
      <c r="EW98" s="179" t="e">
        <f t="shared" si="565"/>
        <v>#N/A</v>
      </c>
      <c r="EX98" s="179" t="e">
        <f t="shared" si="566"/>
        <v>#N/A</v>
      </c>
      <c r="EY98" s="179" t="e">
        <f t="shared" si="567"/>
        <v>#N/A</v>
      </c>
      <c r="EZ98" s="179" t="e">
        <f t="shared" si="568"/>
        <v>#N/A</v>
      </c>
      <c r="FA98" s="179" t="e">
        <f t="shared" si="569"/>
        <v>#N/A</v>
      </c>
      <c r="FB98" s="179" t="e">
        <f t="shared" si="570"/>
        <v>#N/A</v>
      </c>
      <c r="FC98" s="179" t="e">
        <f t="shared" si="571"/>
        <v>#N/A</v>
      </c>
      <c r="FD98" s="179" t="e">
        <f t="shared" si="572"/>
        <v>#N/A</v>
      </c>
      <c r="FE98" s="179" t="e">
        <f t="shared" si="573"/>
        <v>#N/A</v>
      </c>
      <c r="FF98" s="179" t="e">
        <f t="shared" si="574"/>
        <v>#N/A</v>
      </c>
      <c r="FG98" s="179" t="e">
        <f t="shared" si="575"/>
        <v>#N/A</v>
      </c>
      <c r="FH98" s="179" t="e">
        <f t="shared" si="576"/>
        <v>#N/A</v>
      </c>
      <c r="FI98" s="179" t="e">
        <f t="shared" si="577"/>
        <v>#N/A</v>
      </c>
      <c r="FJ98" s="179" t="e">
        <f t="shared" si="578"/>
        <v>#N/A</v>
      </c>
      <c r="FK98" s="179" t="e">
        <f t="shared" si="579"/>
        <v>#N/A</v>
      </c>
      <c r="FL98" s="179" t="e">
        <f t="shared" si="580"/>
        <v>#N/A</v>
      </c>
      <c r="FM98" s="179" t="e">
        <f t="shared" si="581"/>
        <v>#N/A</v>
      </c>
      <c r="FN98" s="179" t="e">
        <f t="shared" si="582"/>
        <v>#N/A</v>
      </c>
      <c r="FO98" s="179" t="e">
        <f t="shared" si="583"/>
        <v>#N/A</v>
      </c>
      <c r="FP98" s="179" t="e">
        <f t="shared" si="584"/>
        <v>#N/A</v>
      </c>
      <c r="FQ98" s="179" t="e">
        <f t="shared" si="585"/>
        <v>#N/A</v>
      </c>
      <c r="FR98" s="179" t="e">
        <f t="shared" si="586"/>
        <v>#N/A</v>
      </c>
      <c r="FS98" s="179" t="e">
        <f t="shared" si="587"/>
        <v>#N/A</v>
      </c>
      <c r="FT98" s="179" t="e">
        <f t="shared" si="588"/>
        <v>#N/A</v>
      </c>
      <c r="FU98" s="179" t="e">
        <f t="shared" si="589"/>
        <v>#N/A</v>
      </c>
      <c r="FV98" s="179" t="e">
        <f t="shared" si="590"/>
        <v>#N/A</v>
      </c>
      <c r="FW98" s="179" t="e">
        <f t="shared" si="591"/>
        <v>#N/A</v>
      </c>
      <c r="FX98" s="179" t="e">
        <f t="shared" si="592"/>
        <v>#N/A</v>
      </c>
      <c r="FY98" s="179" t="e">
        <f t="shared" si="593"/>
        <v>#N/A</v>
      </c>
      <c r="FZ98" s="179" t="e">
        <f t="shared" si="594"/>
        <v>#N/A</v>
      </c>
      <c r="GA98" s="179" t="e">
        <f t="shared" si="595"/>
        <v>#N/A</v>
      </c>
      <c r="GB98" s="179" t="e">
        <f t="shared" si="596"/>
        <v>#N/A</v>
      </c>
      <c r="GC98" s="179" t="e">
        <f t="shared" si="597"/>
        <v>#N/A</v>
      </c>
      <c r="GD98" s="179" t="e">
        <f t="shared" si="598"/>
        <v>#N/A</v>
      </c>
      <c r="GE98" s="179" t="e">
        <f t="shared" si="599"/>
        <v>#N/A</v>
      </c>
      <c r="GF98" s="179" t="e">
        <f t="shared" si="600"/>
        <v>#N/A</v>
      </c>
      <c r="GG98" s="179" t="e">
        <f t="shared" si="601"/>
        <v>#N/A</v>
      </c>
      <c r="GH98" s="179" t="e">
        <f t="shared" si="602"/>
        <v>#N/A</v>
      </c>
      <c r="GI98" s="179" t="e">
        <f t="shared" si="603"/>
        <v>#N/A</v>
      </c>
      <c r="GJ98" s="179" t="e">
        <f t="shared" si="604"/>
        <v>#N/A</v>
      </c>
      <c r="GK98" s="179" t="e">
        <f t="shared" si="605"/>
        <v>#N/A</v>
      </c>
      <c r="GL98" s="179" t="e">
        <f t="shared" si="606"/>
        <v>#N/A</v>
      </c>
      <c r="GM98" s="179" t="e">
        <f t="shared" si="607"/>
        <v>#N/A</v>
      </c>
      <c r="GN98" s="179" t="e">
        <f t="shared" si="608"/>
        <v>#N/A</v>
      </c>
      <c r="GO98" s="179" t="e">
        <f t="shared" si="609"/>
        <v>#N/A</v>
      </c>
      <c r="GP98" s="179" t="e">
        <f t="shared" si="610"/>
        <v>#N/A</v>
      </c>
      <c r="GQ98" s="179" t="e">
        <f t="shared" si="611"/>
        <v>#N/A</v>
      </c>
      <c r="GR98" s="179" t="e">
        <f t="shared" si="612"/>
        <v>#N/A</v>
      </c>
      <c r="GS98" s="179" t="e">
        <f t="shared" si="613"/>
        <v>#N/A</v>
      </c>
      <c r="GT98" s="179" t="e">
        <f t="shared" si="614"/>
        <v>#N/A</v>
      </c>
      <c r="GU98" s="179" t="e">
        <f t="shared" si="615"/>
        <v>#N/A</v>
      </c>
      <c r="GV98" s="179" t="e">
        <f t="shared" si="616"/>
        <v>#N/A</v>
      </c>
      <c r="GW98" s="179" t="e">
        <f t="shared" si="617"/>
        <v>#N/A</v>
      </c>
      <c r="GX98" s="179" t="e">
        <f t="shared" si="618"/>
        <v>#N/A</v>
      </c>
      <c r="GY98" s="179" t="e">
        <f t="shared" si="619"/>
        <v>#N/A</v>
      </c>
      <c r="GZ98" s="179" t="e">
        <f t="shared" si="620"/>
        <v>#N/A</v>
      </c>
      <c r="HA98" s="179" t="e">
        <f t="shared" si="621"/>
        <v>#N/A</v>
      </c>
      <c r="HB98" s="179" t="e">
        <f t="shared" si="622"/>
        <v>#N/A</v>
      </c>
      <c r="HC98" s="179" t="e">
        <f t="shared" si="623"/>
        <v>#N/A</v>
      </c>
      <c r="HD98" s="179" t="e">
        <f t="shared" si="624"/>
        <v>#N/A</v>
      </c>
      <c r="HE98" s="179" t="e">
        <f t="shared" si="625"/>
        <v>#N/A</v>
      </c>
      <c r="HF98" s="179" t="e">
        <f t="shared" si="626"/>
        <v>#N/A</v>
      </c>
      <c r="HG98" s="179" t="e">
        <f t="shared" si="627"/>
        <v>#N/A</v>
      </c>
      <c r="HH98" s="179" t="e">
        <f t="shared" si="628"/>
        <v>#N/A</v>
      </c>
      <c r="HI98" s="179" t="e">
        <f t="shared" si="629"/>
        <v>#N/A</v>
      </c>
      <c r="HJ98" s="179" t="e">
        <f t="shared" si="630"/>
        <v>#N/A</v>
      </c>
      <c r="HK98" s="179" t="e">
        <f t="shared" si="631"/>
        <v>#N/A</v>
      </c>
      <c r="HL98" s="179" t="e">
        <f t="shared" si="632"/>
        <v>#N/A</v>
      </c>
      <c r="HM98" s="179" t="e">
        <f t="shared" si="633"/>
        <v>#N/A</v>
      </c>
      <c r="HN98" s="179" t="e">
        <f t="shared" si="634"/>
        <v>#N/A</v>
      </c>
      <c r="HO98" s="179" t="e">
        <f t="shared" si="635"/>
        <v>#N/A</v>
      </c>
      <c r="HP98" s="179" t="e">
        <f t="shared" si="636"/>
        <v>#N/A</v>
      </c>
      <c r="HQ98" s="179" t="e">
        <f t="shared" si="637"/>
        <v>#N/A</v>
      </c>
      <c r="HR98" s="179" t="e">
        <f t="shared" si="638"/>
        <v>#N/A</v>
      </c>
      <c r="HS98" s="179" t="e">
        <f t="shared" si="639"/>
        <v>#N/A</v>
      </c>
    </row>
    <row r="99" spans="1:227" hidden="1" x14ac:dyDescent="0.25">
      <c r="A99" s="4">
        <v>96</v>
      </c>
      <c r="B99" s="118"/>
      <c r="C99" s="126"/>
      <c r="D99" s="131" t="str">
        <f t="shared" si="507"/>
        <v/>
      </c>
      <c r="E99" s="103"/>
      <c r="F99" s="131" t="str">
        <f t="shared" si="508"/>
        <v/>
      </c>
      <c r="G99" s="126"/>
      <c r="H99" s="119"/>
      <c r="I99" s="38" t="str">
        <f t="shared" si="509"/>
        <v/>
      </c>
      <c r="J99" s="38" t="str">
        <f t="shared" si="510"/>
        <v/>
      </c>
      <c r="K99" s="81" t="str">
        <f t="shared" si="515"/>
        <v/>
      </c>
      <c r="L99" s="24"/>
      <c r="M99" s="61"/>
      <c r="N99" s="82" t="str">
        <f>IF(AND(D99&gt;0,E99&gt;0,F99&gt;0,NOT(ISBLANK(L99))),(F99-D99)*VLOOKUP(L99,VLookups!$A$2:$B$8,2,FALSE),"")</f>
        <v/>
      </c>
      <c r="O99" s="83" t="str">
        <f t="shared" si="511"/>
        <v/>
      </c>
      <c r="P99" s="103"/>
      <c r="Q99" s="34" t="str">
        <f>IF(AND(P99&gt;0,E99&gt;0,N99&gt;0,NOT(ISBLANK(L99))),ABS(VLOOKUP($P$1,VLookups!$A$38:$B$39,2,FALSE)-_xlfn.NORM.DIST(P99,K99,N99,TRUE)),"")</f>
        <v/>
      </c>
      <c r="R99" s="102" t="str">
        <f>IF(AND($D99&gt;0,$E99&gt;0,$F99&gt;0,NOT(ISBLANK($L99))),_xlfn.NORM.INV(ABS(VLOOKUP($P$1,VLookups!$A$38:$B$39,2,FALSE)-R$3),$K99,$N99),"")</f>
        <v/>
      </c>
      <c r="S99" s="101" t="str">
        <f>IF(AND($D99&gt;0,$E99&gt;0,$F99&gt;0,NOT(ISBLANK($L99))),_xlfn.NORM.INV(ABS(VLOOKUP($P$1,VLookups!$A$38:$B$39,2,FALSE)-S$3),$K99,$N99),"")</f>
        <v/>
      </c>
      <c r="T99" s="102" t="str">
        <f>IF(AND($D99&gt;0,$E99&gt;0,$F99&gt;0,NOT(ISBLANK($L99))),_xlfn.NORM.INV(ABS(VLOOKUP($P$1,VLookups!$A$38:$B$39,2,FALSE)-T$3),$K99,$N99),"")</f>
        <v/>
      </c>
      <c r="U99" s="101" t="str">
        <f>IF(AND($D99&gt;0,$E99&gt;0,$F99&gt;0,NOT(ISBLANK($L99))),_xlfn.NORM.INV(ABS(VLOOKUP($P$1,VLookups!$A$38:$B$39,2,FALSE)-U$3),$K99,$N99),"")</f>
        <v/>
      </c>
      <c r="V99" s="102" t="str">
        <f>IF(AND($D99&gt;0,$E99&gt;0,$F99&gt;0,NOT(ISBLANK($L99))),_xlfn.NORM.INV(ABS(VLOOKUP($P$1,VLookups!$A$38:$B$39,2,FALSE)-V$3),$K99,$N99),"")</f>
        <v/>
      </c>
      <c r="W99" s="101" t="str">
        <f>IF(AND($D99&gt;0,$E99&gt;0,$F99&gt;0,NOT(ISBLANK($L99))),_xlfn.NORM.INV(ABS(VLOOKUP($P$1,VLookups!$A$38:$B$39,2,FALSE)-W$3),$K99,$N99),"")</f>
        <v/>
      </c>
      <c r="X99" s="5"/>
      <c r="Y99" s="178" t="str">
        <f t="shared" si="516"/>
        <v/>
      </c>
      <c r="Z99" s="52" t="str">
        <f t="shared" ref="Z99:AS99" si="709">IF(ISNONTEXT($Y99),AA99-$Y99,"")</f>
        <v/>
      </c>
      <c r="AA99" s="52" t="str">
        <f t="shared" si="709"/>
        <v/>
      </c>
      <c r="AB99" s="52" t="str">
        <f t="shared" si="709"/>
        <v/>
      </c>
      <c r="AC99" s="52" t="str">
        <f t="shared" si="709"/>
        <v/>
      </c>
      <c r="AD99" s="52" t="str">
        <f t="shared" si="709"/>
        <v/>
      </c>
      <c r="AE99" s="52" t="str">
        <f t="shared" si="709"/>
        <v/>
      </c>
      <c r="AF99" s="52" t="str">
        <f t="shared" si="709"/>
        <v/>
      </c>
      <c r="AG99" s="52" t="str">
        <f t="shared" si="709"/>
        <v/>
      </c>
      <c r="AH99" s="52" t="str">
        <f t="shared" si="709"/>
        <v/>
      </c>
      <c r="AI99" s="52" t="str">
        <f t="shared" si="709"/>
        <v/>
      </c>
      <c r="AJ99" s="52" t="str">
        <f t="shared" si="709"/>
        <v/>
      </c>
      <c r="AK99" s="52" t="str">
        <f t="shared" si="709"/>
        <v/>
      </c>
      <c r="AL99" s="52" t="str">
        <f t="shared" si="709"/>
        <v/>
      </c>
      <c r="AM99" s="52" t="str">
        <f t="shared" si="709"/>
        <v/>
      </c>
      <c r="AN99" s="52" t="str">
        <f t="shared" si="709"/>
        <v/>
      </c>
      <c r="AO99" s="52" t="str">
        <f t="shared" si="709"/>
        <v/>
      </c>
      <c r="AP99" s="52" t="str">
        <f t="shared" si="709"/>
        <v/>
      </c>
      <c r="AQ99" s="52" t="str">
        <f t="shared" si="709"/>
        <v/>
      </c>
      <c r="AR99" s="52" t="str">
        <f t="shared" si="709"/>
        <v/>
      </c>
      <c r="AS99" s="52" t="str">
        <f t="shared" si="709"/>
        <v/>
      </c>
      <c r="AT99" s="52" t="str">
        <f t="shared" si="518"/>
        <v/>
      </c>
      <c r="AU99" s="52" t="str">
        <f t="shared" ref="AU99:DF99" si="710">IF(ISNONTEXT($Y99),AT99+$Y99,"")</f>
        <v/>
      </c>
      <c r="AV99" s="52" t="str">
        <f t="shared" si="710"/>
        <v/>
      </c>
      <c r="AW99" s="52" t="str">
        <f t="shared" si="710"/>
        <v/>
      </c>
      <c r="AX99" s="52" t="str">
        <f t="shared" si="710"/>
        <v/>
      </c>
      <c r="AY99" s="52" t="str">
        <f t="shared" si="710"/>
        <v/>
      </c>
      <c r="AZ99" s="52" t="str">
        <f t="shared" si="710"/>
        <v/>
      </c>
      <c r="BA99" s="52" t="str">
        <f t="shared" si="710"/>
        <v/>
      </c>
      <c r="BB99" s="52" t="str">
        <f t="shared" si="710"/>
        <v/>
      </c>
      <c r="BC99" s="52" t="str">
        <f t="shared" si="710"/>
        <v/>
      </c>
      <c r="BD99" s="52" t="str">
        <f t="shared" si="710"/>
        <v/>
      </c>
      <c r="BE99" s="52" t="str">
        <f t="shared" si="710"/>
        <v/>
      </c>
      <c r="BF99" s="52" t="str">
        <f t="shared" si="710"/>
        <v/>
      </c>
      <c r="BG99" s="52" t="str">
        <f t="shared" si="710"/>
        <v/>
      </c>
      <c r="BH99" s="52" t="str">
        <f t="shared" si="710"/>
        <v/>
      </c>
      <c r="BI99" s="52" t="str">
        <f t="shared" si="710"/>
        <v/>
      </c>
      <c r="BJ99" s="52" t="str">
        <f t="shared" si="710"/>
        <v/>
      </c>
      <c r="BK99" s="52" t="str">
        <f t="shared" si="710"/>
        <v/>
      </c>
      <c r="BL99" s="52" t="str">
        <f t="shared" si="710"/>
        <v/>
      </c>
      <c r="BM99" s="52" t="str">
        <f t="shared" si="710"/>
        <v/>
      </c>
      <c r="BN99" s="52" t="str">
        <f t="shared" si="710"/>
        <v/>
      </c>
      <c r="BO99" s="52" t="str">
        <f t="shared" si="710"/>
        <v/>
      </c>
      <c r="BP99" s="52" t="str">
        <f t="shared" si="710"/>
        <v/>
      </c>
      <c r="BQ99" s="52" t="str">
        <f t="shared" si="710"/>
        <v/>
      </c>
      <c r="BR99" s="52" t="str">
        <f t="shared" si="710"/>
        <v/>
      </c>
      <c r="BS99" s="52" t="str">
        <f t="shared" si="710"/>
        <v/>
      </c>
      <c r="BT99" s="52" t="str">
        <f t="shared" si="710"/>
        <v/>
      </c>
      <c r="BU99" s="52" t="str">
        <f t="shared" si="710"/>
        <v/>
      </c>
      <c r="BV99" s="52" t="str">
        <f t="shared" si="710"/>
        <v/>
      </c>
      <c r="BW99" s="52" t="str">
        <f t="shared" si="710"/>
        <v/>
      </c>
      <c r="BX99" s="52" t="str">
        <f t="shared" si="710"/>
        <v/>
      </c>
      <c r="BY99" s="52" t="str">
        <f t="shared" si="710"/>
        <v/>
      </c>
      <c r="BZ99" s="52" t="str">
        <f t="shared" si="710"/>
        <v/>
      </c>
      <c r="CA99" s="52" t="str">
        <f t="shared" si="710"/>
        <v/>
      </c>
      <c r="CB99" s="52" t="str">
        <f t="shared" si="710"/>
        <v/>
      </c>
      <c r="CC99" s="52" t="str">
        <f t="shared" si="710"/>
        <v/>
      </c>
      <c r="CD99" s="52" t="str">
        <f t="shared" si="710"/>
        <v/>
      </c>
      <c r="CE99" s="52" t="str">
        <f t="shared" si="710"/>
        <v/>
      </c>
      <c r="CF99" s="52" t="str">
        <f t="shared" si="710"/>
        <v/>
      </c>
      <c r="CG99" s="52" t="str">
        <f t="shared" si="710"/>
        <v/>
      </c>
      <c r="CH99" s="52" t="str">
        <f t="shared" si="710"/>
        <v/>
      </c>
      <c r="CI99" s="52" t="str">
        <f t="shared" si="710"/>
        <v/>
      </c>
      <c r="CJ99" s="52" t="str">
        <f t="shared" si="710"/>
        <v/>
      </c>
      <c r="CK99" s="52" t="str">
        <f t="shared" si="710"/>
        <v/>
      </c>
      <c r="CL99" s="52" t="str">
        <f t="shared" si="710"/>
        <v/>
      </c>
      <c r="CM99" s="52" t="str">
        <f t="shared" si="710"/>
        <v/>
      </c>
      <c r="CN99" s="52" t="str">
        <f t="shared" si="710"/>
        <v/>
      </c>
      <c r="CO99" s="52" t="str">
        <f t="shared" si="710"/>
        <v/>
      </c>
      <c r="CP99" s="52" t="str">
        <f t="shared" si="710"/>
        <v/>
      </c>
      <c r="CQ99" s="52" t="str">
        <f t="shared" si="710"/>
        <v/>
      </c>
      <c r="CR99" s="52" t="str">
        <f t="shared" si="710"/>
        <v/>
      </c>
      <c r="CS99" s="52" t="str">
        <f t="shared" si="710"/>
        <v/>
      </c>
      <c r="CT99" s="52" t="str">
        <f t="shared" si="710"/>
        <v/>
      </c>
      <c r="CU99" s="52" t="str">
        <f t="shared" si="710"/>
        <v/>
      </c>
      <c r="CV99" s="52" t="str">
        <f t="shared" si="710"/>
        <v/>
      </c>
      <c r="CW99" s="52" t="str">
        <f t="shared" si="710"/>
        <v/>
      </c>
      <c r="CX99" s="52" t="str">
        <f t="shared" si="710"/>
        <v/>
      </c>
      <c r="CY99" s="52" t="str">
        <f t="shared" si="710"/>
        <v/>
      </c>
      <c r="CZ99" s="52" t="str">
        <f t="shared" si="710"/>
        <v/>
      </c>
      <c r="DA99" s="52" t="str">
        <f t="shared" si="710"/>
        <v/>
      </c>
      <c r="DB99" s="52" t="str">
        <f t="shared" si="710"/>
        <v/>
      </c>
      <c r="DC99" s="52" t="str">
        <f t="shared" si="710"/>
        <v/>
      </c>
      <c r="DD99" s="52" t="str">
        <f t="shared" si="710"/>
        <v/>
      </c>
      <c r="DE99" s="52" t="str">
        <f t="shared" si="710"/>
        <v/>
      </c>
      <c r="DF99" s="52" t="str">
        <f t="shared" si="710"/>
        <v/>
      </c>
      <c r="DG99" s="52" t="str">
        <f t="shared" ref="DG99:DV99" si="711">IF(ISNONTEXT($Y99),DF99+$Y99,"")</f>
        <v/>
      </c>
      <c r="DH99" s="52" t="str">
        <f t="shared" si="711"/>
        <v/>
      </c>
      <c r="DI99" s="52" t="str">
        <f t="shared" si="711"/>
        <v/>
      </c>
      <c r="DJ99" s="52" t="str">
        <f t="shared" si="711"/>
        <v/>
      </c>
      <c r="DK99" s="52" t="str">
        <f t="shared" si="711"/>
        <v/>
      </c>
      <c r="DL99" s="52" t="str">
        <f t="shared" si="711"/>
        <v/>
      </c>
      <c r="DM99" s="52" t="str">
        <f t="shared" si="711"/>
        <v/>
      </c>
      <c r="DN99" s="52" t="str">
        <f t="shared" si="711"/>
        <v/>
      </c>
      <c r="DO99" s="52" t="str">
        <f t="shared" si="711"/>
        <v/>
      </c>
      <c r="DP99" s="52" t="str">
        <f t="shared" si="711"/>
        <v/>
      </c>
      <c r="DQ99" s="52" t="str">
        <f t="shared" si="711"/>
        <v/>
      </c>
      <c r="DR99" s="52" t="str">
        <f t="shared" si="711"/>
        <v/>
      </c>
      <c r="DS99" s="52" t="str">
        <f t="shared" si="711"/>
        <v/>
      </c>
      <c r="DT99" s="52" t="str">
        <f t="shared" si="711"/>
        <v/>
      </c>
      <c r="DU99" s="52" t="str">
        <f t="shared" si="711"/>
        <v/>
      </c>
      <c r="DV99" s="52" t="str">
        <f t="shared" si="711"/>
        <v/>
      </c>
      <c r="DW99" s="179" t="e">
        <f t="shared" si="539"/>
        <v>#N/A</v>
      </c>
      <c r="DX99" s="179" t="e">
        <f t="shared" si="540"/>
        <v>#N/A</v>
      </c>
      <c r="DY99" s="179" t="e">
        <f t="shared" si="541"/>
        <v>#N/A</v>
      </c>
      <c r="DZ99" s="179" t="e">
        <f t="shared" si="542"/>
        <v>#N/A</v>
      </c>
      <c r="EA99" s="179" t="e">
        <f t="shared" si="543"/>
        <v>#N/A</v>
      </c>
      <c r="EB99" s="179" t="e">
        <f t="shared" si="544"/>
        <v>#N/A</v>
      </c>
      <c r="EC99" s="179" t="e">
        <f t="shared" si="545"/>
        <v>#N/A</v>
      </c>
      <c r="ED99" s="179" t="e">
        <f t="shared" si="546"/>
        <v>#N/A</v>
      </c>
      <c r="EE99" s="179" t="e">
        <f t="shared" si="547"/>
        <v>#N/A</v>
      </c>
      <c r="EF99" s="179" t="e">
        <f t="shared" si="548"/>
        <v>#N/A</v>
      </c>
      <c r="EG99" s="179" t="e">
        <f t="shared" si="549"/>
        <v>#N/A</v>
      </c>
      <c r="EH99" s="179" t="e">
        <f t="shared" si="550"/>
        <v>#N/A</v>
      </c>
      <c r="EI99" s="179" t="e">
        <f t="shared" si="551"/>
        <v>#N/A</v>
      </c>
      <c r="EJ99" s="179" t="e">
        <f t="shared" si="552"/>
        <v>#N/A</v>
      </c>
      <c r="EK99" s="179" t="e">
        <f t="shared" si="553"/>
        <v>#N/A</v>
      </c>
      <c r="EL99" s="179" t="e">
        <f t="shared" si="554"/>
        <v>#N/A</v>
      </c>
      <c r="EM99" s="179" t="e">
        <f t="shared" si="555"/>
        <v>#N/A</v>
      </c>
      <c r="EN99" s="179" t="e">
        <f t="shared" si="556"/>
        <v>#N/A</v>
      </c>
      <c r="EO99" s="179" t="e">
        <f t="shared" si="557"/>
        <v>#N/A</v>
      </c>
      <c r="EP99" s="179" t="e">
        <f t="shared" si="558"/>
        <v>#N/A</v>
      </c>
      <c r="EQ99" s="179" t="e">
        <f t="shared" si="559"/>
        <v>#N/A</v>
      </c>
      <c r="ER99" s="179" t="e">
        <f t="shared" si="560"/>
        <v>#N/A</v>
      </c>
      <c r="ES99" s="179" t="e">
        <f t="shared" si="561"/>
        <v>#N/A</v>
      </c>
      <c r="ET99" s="179" t="e">
        <f t="shared" si="562"/>
        <v>#N/A</v>
      </c>
      <c r="EU99" s="179" t="e">
        <f t="shared" si="563"/>
        <v>#N/A</v>
      </c>
      <c r="EV99" s="179" t="e">
        <f t="shared" si="564"/>
        <v>#N/A</v>
      </c>
      <c r="EW99" s="179" t="e">
        <f t="shared" si="565"/>
        <v>#N/A</v>
      </c>
      <c r="EX99" s="179" t="e">
        <f t="shared" si="566"/>
        <v>#N/A</v>
      </c>
      <c r="EY99" s="179" t="e">
        <f t="shared" si="567"/>
        <v>#N/A</v>
      </c>
      <c r="EZ99" s="179" t="e">
        <f t="shared" si="568"/>
        <v>#N/A</v>
      </c>
      <c r="FA99" s="179" t="e">
        <f t="shared" si="569"/>
        <v>#N/A</v>
      </c>
      <c r="FB99" s="179" t="e">
        <f t="shared" si="570"/>
        <v>#N/A</v>
      </c>
      <c r="FC99" s="179" t="e">
        <f t="shared" si="571"/>
        <v>#N/A</v>
      </c>
      <c r="FD99" s="179" t="e">
        <f t="shared" si="572"/>
        <v>#N/A</v>
      </c>
      <c r="FE99" s="179" t="e">
        <f t="shared" si="573"/>
        <v>#N/A</v>
      </c>
      <c r="FF99" s="179" t="e">
        <f t="shared" si="574"/>
        <v>#N/A</v>
      </c>
      <c r="FG99" s="179" t="e">
        <f t="shared" si="575"/>
        <v>#N/A</v>
      </c>
      <c r="FH99" s="179" t="e">
        <f t="shared" si="576"/>
        <v>#N/A</v>
      </c>
      <c r="FI99" s="179" t="e">
        <f t="shared" si="577"/>
        <v>#N/A</v>
      </c>
      <c r="FJ99" s="179" t="e">
        <f t="shared" si="578"/>
        <v>#N/A</v>
      </c>
      <c r="FK99" s="179" t="e">
        <f t="shared" si="579"/>
        <v>#N/A</v>
      </c>
      <c r="FL99" s="179" t="e">
        <f t="shared" si="580"/>
        <v>#N/A</v>
      </c>
      <c r="FM99" s="179" t="e">
        <f t="shared" si="581"/>
        <v>#N/A</v>
      </c>
      <c r="FN99" s="179" t="e">
        <f t="shared" si="582"/>
        <v>#N/A</v>
      </c>
      <c r="FO99" s="179" t="e">
        <f t="shared" si="583"/>
        <v>#N/A</v>
      </c>
      <c r="FP99" s="179" t="e">
        <f t="shared" si="584"/>
        <v>#N/A</v>
      </c>
      <c r="FQ99" s="179" t="e">
        <f t="shared" si="585"/>
        <v>#N/A</v>
      </c>
      <c r="FR99" s="179" t="e">
        <f t="shared" si="586"/>
        <v>#N/A</v>
      </c>
      <c r="FS99" s="179" t="e">
        <f t="shared" si="587"/>
        <v>#N/A</v>
      </c>
      <c r="FT99" s="179" t="e">
        <f t="shared" si="588"/>
        <v>#N/A</v>
      </c>
      <c r="FU99" s="179" t="e">
        <f t="shared" si="589"/>
        <v>#N/A</v>
      </c>
      <c r="FV99" s="179" t="e">
        <f t="shared" si="590"/>
        <v>#N/A</v>
      </c>
      <c r="FW99" s="179" t="e">
        <f t="shared" si="591"/>
        <v>#N/A</v>
      </c>
      <c r="FX99" s="179" t="e">
        <f t="shared" si="592"/>
        <v>#N/A</v>
      </c>
      <c r="FY99" s="179" t="e">
        <f t="shared" si="593"/>
        <v>#N/A</v>
      </c>
      <c r="FZ99" s="179" t="e">
        <f t="shared" si="594"/>
        <v>#N/A</v>
      </c>
      <c r="GA99" s="179" t="e">
        <f t="shared" si="595"/>
        <v>#N/A</v>
      </c>
      <c r="GB99" s="179" t="e">
        <f t="shared" si="596"/>
        <v>#N/A</v>
      </c>
      <c r="GC99" s="179" t="e">
        <f t="shared" si="597"/>
        <v>#N/A</v>
      </c>
      <c r="GD99" s="179" t="e">
        <f t="shared" si="598"/>
        <v>#N/A</v>
      </c>
      <c r="GE99" s="179" t="e">
        <f t="shared" si="599"/>
        <v>#N/A</v>
      </c>
      <c r="GF99" s="179" t="e">
        <f t="shared" si="600"/>
        <v>#N/A</v>
      </c>
      <c r="GG99" s="179" t="e">
        <f t="shared" si="601"/>
        <v>#N/A</v>
      </c>
      <c r="GH99" s="179" t="e">
        <f t="shared" si="602"/>
        <v>#N/A</v>
      </c>
      <c r="GI99" s="179" t="e">
        <f t="shared" si="603"/>
        <v>#N/A</v>
      </c>
      <c r="GJ99" s="179" t="e">
        <f t="shared" si="604"/>
        <v>#N/A</v>
      </c>
      <c r="GK99" s="179" t="e">
        <f t="shared" si="605"/>
        <v>#N/A</v>
      </c>
      <c r="GL99" s="179" t="e">
        <f t="shared" si="606"/>
        <v>#N/A</v>
      </c>
      <c r="GM99" s="179" t="e">
        <f t="shared" si="607"/>
        <v>#N/A</v>
      </c>
      <c r="GN99" s="179" t="e">
        <f t="shared" si="608"/>
        <v>#N/A</v>
      </c>
      <c r="GO99" s="179" t="e">
        <f t="shared" si="609"/>
        <v>#N/A</v>
      </c>
      <c r="GP99" s="179" t="e">
        <f t="shared" si="610"/>
        <v>#N/A</v>
      </c>
      <c r="GQ99" s="179" t="e">
        <f t="shared" si="611"/>
        <v>#N/A</v>
      </c>
      <c r="GR99" s="179" t="e">
        <f t="shared" si="612"/>
        <v>#N/A</v>
      </c>
      <c r="GS99" s="179" t="e">
        <f t="shared" si="613"/>
        <v>#N/A</v>
      </c>
      <c r="GT99" s="179" t="e">
        <f t="shared" si="614"/>
        <v>#N/A</v>
      </c>
      <c r="GU99" s="179" t="e">
        <f t="shared" si="615"/>
        <v>#N/A</v>
      </c>
      <c r="GV99" s="179" t="e">
        <f t="shared" si="616"/>
        <v>#N/A</v>
      </c>
      <c r="GW99" s="179" t="e">
        <f t="shared" si="617"/>
        <v>#N/A</v>
      </c>
      <c r="GX99" s="179" t="e">
        <f t="shared" si="618"/>
        <v>#N/A</v>
      </c>
      <c r="GY99" s="179" t="e">
        <f t="shared" si="619"/>
        <v>#N/A</v>
      </c>
      <c r="GZ99" s="179" t="e">
        <f t="shared" si="620"/>
        <v>#N/A</v>
      </c>
      <c r="HA99" s="179" t="e">
        <f t="shared" si="621"/>
        <v>#N/A</v>
      </c>
      <c r="HB99" s="179" t="e">
        <f t="shared" si="622"/>
        <v>#N/A</v>
      </c>
      <c r="HC99" s="179" t="e">
        <f t="shared" si="623"/>
        <v>#N/A</v>
      </c>
      <c r="HD99" s="179" t="e">
        <f t="shared" si="624"/>
        <v>#N/A</v>
      </c>
      <c r="HE99" s="179" t="e">
        <f t="shared" si="625"/>
        <v>#N/A</v>
      </c>
      <c r="HF99" s="179" t="e">
        <f t="shared" si="626"/>
        <v>#N/A</v>
      </c>
      <c r="HG99" s="179" t="e">
        <f t="shared" si="627"/>
        <v>#N/A</v>
      </c>
      <c r="HH99" s="179" t="e">
        <f t="shared" si="628"/>
        <v>#N/A</v>
      </c>
      <c r="HI99" s="179" t="e">
        <f t="shared" si="629"/>
        <v>#N/A</v>
      </c>
      <c r="HJ99" s="179" t="e">
        <f t="shared" si="630"/>
        <v>#N/A</v>
      </c>
      <c r="HK99" s="179" t="e">
        <f t="shared" si="631"/>
        <v>#N/A</v>
      </c>
      <c r="HL99" s="179" t="e">
        <f t="shared" si="632"/>
        <v>#N/A</v>
      </c>
      <c r="HM99" s="179" t="e">
        <f t="shared" si="633"/>
        <v>#N/A</v>
      </c>
      <c r="HN99" s="179" t="e">
        <f t="shared" si="634"/>
        <v>#N/A</v>
      </c>
      <c r="HO99" s="179" t="e">
        <f t="shared" si="635"/>
        <v>#N/A</v>
      </c>
      <c r="HP99" s="179" t="e">
        <f t="shared" si="636"/>
        <v>#N/A</v>
      </c>
      <c r="HQ99" s="179" t="e">
        <f t="shared" si="637"/>
        <v>#N/A</v>
      </c>
      <c r="HR99" s="179" t="e">
        <f t="shared" si="638"/>
        <v>#N/A</v>
      </c>
      <c r="HS99" s="179" t="e">
        <f t="shared" si="639"/>
        <v>#N/A</v>
      </c>
    </row>
    <row r="100" spans="1:227" hidden="1" x14ac:dyDescent="0.25">
      <c r="A100" s="4">
        <v>97</v>
      </c>
      <c r="B100" s="118"/>
      <c r="C100" s="126"/>
      <c r="D100" s="131" t="str">
        <f t="shared" ref="D100:D103" si="712">IF(ISBLANK(E100),"",IF(NOT(ISBLANK(C100)),C100,IF(NOT(ISBLANK(B100)),E100*(1+B100),E100*(1+$D$2))))</f>
        <v/>
      </c>
      <c r="E100" s="103"/>
      <c r="F100" s="131" t="str">
        <f t="shared" ref="F100:F103" si="713">IF(ISBLANK(E100),"",IF(NOT(ISBLANK(G100)),G100,IF(NOT(ISBLANK(H100)),E100*(1+H100),E100*(1+$F$2))))</f>
        <v/>
      </c>
      <c r="G100" s="126"/>
      <c r="H100" s="119"/>
      <c r="I100" s="38" t="str">
        <f t="shared" si="509"/>
        <v/>
      </c>
      <c r="J100" s="38" t="str">
        <f t="shared" si="510"/>
        <v/>
      </c>
      <c r="K100" s="81" t="str">
        <f t="shared" si="515"/>
        <v/>
      </c>
      <c r="L100" s="24"/>
      <c r="M100" s="61"/>
      <c r="N100" s="82" t="str">
        <f>IF(AND(D100&gt;0,E100&gt;0,F100&gt;0,NOT(ISBLANK(L100))),(F100-D100)*VLOOKUP(L100,VLookups!$A$2:$B$8,2,FALSE),"")</f>
        <v/>
      </c>
      <c r="O100" s="83" t="str">
        <f t="shared" si="511"/>
        <v/>
      </c>
      <c r="P100" s="103"/>
      <c r="Q100" s="34" t="str">
        <f>IF(AND(P100&gt;0,E100&gt;0,N100&gt;0,NOT(ISBLANK(L100))),ABS(VLOOKUP($P$1,VLookups!$A$38:$B$39,2,FALSE)-_xlfn.NORM.DIST(P100,K100,N100,TRUE)),"")</f>
        <v/>
      </c>
      <c r="R100" s="102" t="str">
        <f>IF(AND($D100&gt;0,$E100&gt;0,$F100&gt;0,NOT(ISBLANK($L100))),_xlfn.NORM.INV(ABS(VLOOKUP($P$1,VLookups!$A$38:$B$39,2,FALSE)-R$3),$K100,$N100),"")</f>
        <v/>
      </c>
      <c r="S100" s="101" t="str">
        <f>IF(AND($D100&gt;0,$E100&gt;0,$F100&gt;0,NOT(ISBLANK($L100))),_xlfn.NORM.INV(ABS(VLOOKUP($P$1,VLookups!$A$38:$B$39,2,FALSE)-S$3),$K100,$N100),"")</f>
        <v/>
      </c>
      <c r="T100" s="102" t="str">
        <f>IF(AND($D100&gt;0,$E100&gt;0,$F100&gt;0,NOT(ISBLANK($L100))),_xlfn.NORM.INV(ABS(VLOOKUP($P$1,VLookups!$A$38:$B$39,2,FALSE)-T$3),$K100,$N100),"")</f>
        <v/>
      </c>
      <c r="U100" s="101" t="str">
        <f>IF(AND($D100&gt;0,$E100&gt;0,$F100&gt;0,NOT(ISBLANK($L100))),_xlfn.NORM.INV(ABS(VLOOKUP($P$1,VLookups!$A$38:$B$39,2,FALSE)-U$3),$K100,$N100),"")</f>
        <v/>
      </c>
      <c r="V100" s="102" t="str">
        <f>IF(AND($D100&gt;0,$E100&gt;0,$F100&gt;0,NOT(ISBLANK($L100))),_xlfn.NORM.INV(ABS(VLOOKUP($P$1,VLookups!$A$38:$B$39,2,FALSE)-V$3),$K100,$N100),"")</f>
        <v/>
      </c>
      <c r="W100" s="101" t="str">
        <f>IF(AND($D100&gt;0,$E100&gt;0,$F100&gt;0,NOT(ISBLANK($L100))),_xlfn.NORM.INV(ABS(VLOOKUP($P$1,VLookups!$A$38:$B$39,2,FALSE)-W$3),$K100,$N100),"")</f>
        <v/>
      </c>
      <c r="X100" s="5"/>
      <c r="Y100" s="178" t="str">
        <f t="shared" si="516"/>
        <v/>
      </c>
      <c r="Z100" s="52" t="str">
        <f t="shared" ref="Z100:AS100" si="714">IF(ISNONTEXT($Y100),AA100-$Y100,"")</f>
        <v/>
      </c>
      <c r="AA100" s="52" t="str">
        <f t="shared" si="714"/>
        <v/>
      </c>
      <c r="AB100" s="52" t="str">
        <f t="shared" si="714"/>
        <v/>
      </c>
      <c r="AC100" s="52" t="str">
        <f t="shared" si="714"/>
        <v/>
      </c>
      <c r="AD100" s="52" t="str">
        <f t="shared" si="714"/>
        <v/>
      </c>
      <c r="AE100" s="52" t="str">
        <f t="shared" si="714"/>
        <v/>
      </c>
      <c r="AF100" s="52" t="str">
        <f t="shared" si="714"/>
        <v/>
      </c>
      <c r="AG100" s="52" t="str">
        <f t="shared" si="714"/>
        <v/>
      </c>
      <c r="AH100" s="52" t="str">
        <f t="shared" si="714"/>
        <v/>
      </c>
      <c r="AI100" s="52" t="str">
        <f t="shared" si="714"/>
        <v/>
      </c>
      <c r="AJ100" s="52" t="str">
        <f t="shared" si="714"/>
        <v/>
      </c>
      <c r="AK100" s="52" t="str">
        <f t="shared" si="714"/>
        <v/>
      </c>
      <c r="AL100" s="52" t="str">
        <f t="shared" si="714"/>
        <v/>
      </c>
      <c r="AM100" s="52" t="str">
        <f t="shared" si="714"/>
        <v/>
      </c>
      <c r="AN100" s="52" t="str">
        <f t="shared" si="714"/>
        <v/>
      </c>
      <c r="AO100" s="52" t="str">
        <f t="shared" si="714"/>
        <v/>
      </c>
      <c r="AP100" s="52" t="str">
        <f t="shared" si="714"/>
        <v/>
      </c>
      <c r="AQ100" s="52" t="str">
        <f t="shared" si="714"/>
        <v/>
      </c>
      <c r="AR100" s="52" t="str">
        <f t="shared" si="714"/>
        <v/>
      </c>
      <c r="AS100" s="52" t="str">
        <f t="shared" si="714"/>
        <v/>
      </c>
      <c r="AT100" s="52" t="str">
        <f t="shared" si="518"/>
        <v/>
      </c>
      <c r="AU100" s="52" t="str">
        <f t="shared" ref="AU100:DF100" si="715">IF(ISNONTEXT($Y100),AT100+$Y100,"")</f>
        <v/>
      </c>
      <c r="AV100" s="52" t="str">
        <f t="shared" si="715"/>
        <v/>
      </c>
      <c r="AW100" s="52" t="str">
        <f t="shared" si="715"/>
        <v/>
      </c>
      <c r="AX100" s="52" t="str">
        <f t="shared" si="715"/>
        <v/>
      </c>
      <c r="AY100" s="52" t="str">
        <f t="shared" si="715"/>
        <v/>
      </c>
      <c r="AZ100" s="52" t="str">
        <f t="shared" si="715"/>
        <v/>
      </c>
      <c r="BA100" s="52" t="str">
        <f t="shared" si="715"/>
        <v/>
      </c>
      <c r="BB100" s="52" t="str">
        <f t="shared" si="715"/>
        <v/>
      </c>
      <c r="BC100" s="52" t="str">
        <f t="shared" si="715"/>
        <v/>
      </c>
      <c r="BD100" s="52" t="str">
        <f t="shared" si="715"/>
        <v/>
      </c>
      <c r="BE100" s="52" t="str">
        <f t="shared" si="715"/>
        <v/>
      </c>
      <c r="BF100" s="52" t="str">
        <f t="shared" si="715"/>
        <v/>
      </c>
      <c r="BG100" s="52" t="str">
        <f t="shared" si="715"/>
        <v/>
      </c>
      <c r="BH100" s="52" t="str">
        <f t="shared" si="715"/>
        <v/>
      </c>
      <c r="BI100" s="52" t="str">
        <f t="shared" si="715"/>
        <v/>
      </c>
      <c r="BJ100" s="52" t="str">
        <f t="shared" si="715"/>
        <v/>
      </c>
      <c r="BK100" s="52" t="str">
        <f t="shared" si="715"/>
        <v/>
      </c>
      <c r="BL100" s="52" t="str">
        <f t="shared" si="715"/>
        <v/>
      </c>
      <c r="BM100" s="52" t="str">
        <f t="shared" si="715"/>
        <v/>
      </c>
      <c r="BN100" s="52" t="str">
        <f t="shared" si="715"/>
        <v/>
      </c>
      <c r="BO100" s="52" t="str">
        <f t="shared" si="715"/>
        <v/>
      </c>
      <c r="BP100" s="52" t="str">
        <f t="shared" si="715"/>
        <v/>
      </c>
      <c r="BQ100" s="52" t="str">
        <f t="shared" si="715"/>
        <v/>
      </c>
      <c r="BR100" s="52" t="str">
        <f t="shared" si="715"/>
        <v/>
      </c>
      <c r="BS100" s="52" t="str">
        <f t="shared" si="715"/>
        <v/>
      </c>
      <c r="BT100" s="52" t="str">
        <f t="shared" si="715"/>
        <v/>
      </c>
      <c r="BU100" s="52" t="str">
        <f t="shared" si="715"/>
        <v/>
      </c>
      <c r="BV100" s="52" t="str">
        <f t="shared" si="715"/>
        <v/>
      </c>
      <c r="BW100" s="52" t="str">
        <f t="shared" si="715"/>
        <v/>
      </c>
      <c r="BX100" s="52" t="str">
        <f t="shared" si="715"/>
        <v/>
      </c>
      <c r="BY100" s="52" t="str">
        <f t="shared" si="715"/>
        <v/>
      </c>
      <c r="BZ100" s="52" t="str">
        <f t="shared" si="715"/>
        <v/>
      </c>
      <c r="CA100" s="52" t="str">
        <f t="shared" si="715"/>
        <v/>
      </c>
      <c r="CB100" s="52" t="str">
        <f t="shared" si="715"/>
        <v/>
      </c>
      <c r="CC100" s="52" t="str">
        <f t="shared" si="715"/>
        <v/>
      </c>
      <c r="CD100" s="52" t="str">
        <f t="shared" si="715"/>
        <v/>
      </c>
      <c r="CE100" s="52" t="str">
        <f t="shared" si="715"/>
        <v/>
      </c>
      <c r="CF100" s="52" t="str">
        <f t="shared" si="715"/>
        <v/>
      </c>
      <c r="CG100" s="52" t="str">
        <f t="shared" si="715"/>
        <v/>
      </c>
      <c r="CH100" s="52" t="str">
        <f t="shared" si="715"/>
        <v/>
      </c>
      <c r="CI100" s="52" t="str">
        <f t="shared" si="715"/>
        <v/>
      </c>
      <c r="CJ100" s="52" t="str">
        <f t="shared" si="715"/>
        <v/>
      </c>
      <c r="CK100" s="52" t="str">
        <f t="shared" si="715"/>
        <v/>
      </c>
      <c r="CL100" s="52" t="str">
        <f t="shared" si="715"/>
        <v/>
      </c>
      <c r="CM100" s="52" t="str">
        <f t="shared" si="715"/>
        <v/>
      </c>
      <c r="CN100" s="52" t="str">
        <f t="shared" si="715"/>
        <v/>
      </c>
      <c r="CO100" s="52" t="str">
        <f t="shared" si="715"/>
        <v/>
      </c>
      <c r="CP100" s="52" t="str">
        <f t="shared" si="715"/>
        <v/>
      </c>
      <c r="CQ100" s="52" t="str">
        <f t="shared" si="715"/>
        <v/>
      </c>
      <c r="CR100" s="52" t="str">
        <f t="shared" si="715"/>
        <v/>
      </c>
      <c r="CS100" s="52" t="str">
        <f t="shared" si="715"/>
        <v/>
      </c>
      <c r="CT100" s="52" t="str">
        <f t="shared" si="715"/>
        <v/>
      </c>
      <c r="CU100" s="52" t="str">
        <f t="shared" si="715"/>
        <v/>
      </c>
      <c r="CV100" s="52" t="str">
        <f t="shared" si="715"/>
        <v/>
      </c>
      <c r="CW100" s="52" t="str">
        <f t="shared" si="715"/>
        <v/>
      </c>
      <c r="CX100" s="52" t="str">
        <f t="shared" si="715"/>
        <v/>
      </c>
      <c r="CY100" s="52" t="str">
        <f t="shared" si="715"/>
        <v/>
      </c>
      <c r="CZ100" s="52" t="str">
        <f t="shared" si="715"/>
        <v/>
      </c>
      <c r="DA100" s="52" t="str">
        <f t="shared" si="715"/>
        <v/>
      </c>
      <c r="DB100" s="52" t="str">
        <f t="shared" si="715"/>
        <v/>
      </c>
      <c r="DC100" s="52" t="str">
        <f t="shared" si="715"/>
        <v/>
      </c>
      <c r="DD100" s="52" t="str">
        <f t="shared" si="715"/>
        <v/>
      </c>
      <c r="DE100" s="52" t="str">
        <f t="shared" si="715"/>
        <v/>
      </c>
      <c r="DF100" s="52" t="str">
        <f t="shared" si="715"/>
        <v/>
      </c>
      <c r="DG100" s="52" t="str">
        <f t="shared" ref="DG100:DV100" si="716">IF(ISNONTEXT($Y100),DF100+$Y100,"")</f>
        <v/>
      </c>
      <c r="DH100" s="52" t="str">
        <f t="shared" si="716"/>
        <v/>
      </c>
      <c r="DI100" s="52" t="str">
        <f t="shared" si="716"/>
        <v/>
      </c>
      <c r="DJ100" s="52" t="str">
        <f t="shared" si="716"/>
        <v/>
      </c>
      <c r="DK100" s="52" t="str">
        <f t="shared" si="716"/>
        <v/>
      </c>
      <c r="DL100" s="52" t="str">
        <f t="shared" si="716"/>
        <v/>
      </c>
      <c r="DM100" s="52" t="str">
        <f t="shared" si="716"/>
        <v/>
      </c>
      <c r="DN100" s="52" t="str">
        <f t="shared" si="716"/>
        <v/>
      </c>
      <c r="DO100" s="52" t="str">
        <f t="shared" si="716"/>
        <v/>
      </c>
      <c r="DP100" s="52" t="str">
        <f t="shared" si="716"/>
        <v/>
      </c>
      <c r="DQ100" s="52" t="str">
        <f t="shared" si="716"/>
        <v/>
      </c>
      <c r="DR100" s="52" t="str">
        <f t="shared" si="716"/>
        <v/>
      </c>
      <c r="DS100" s="52" t="str">
        <f t="shared" si="716"/>
        <v/>
      </c>
      <c r="DT100" s="52" t="str">
        <f t="shared" si="716"/>
        <v/>
      </c>
      <c r="DU100" s="52" t="str">
        <f t="shared" si="716"/>
        <v/>
      </c>
      <c r="DV100" s="52" t="str">
        <f t="shared" si="716"/>
        <v/>
      </c>
      <c r="DW100" s="179" t="e">
        <f t="shared" si="539"/>
        <v>#N/A</v>
      </c>
      <c r="DX100" s="179" t="e">
        <f t="shared" si="540"/>
        <v>#N/A</v>
      </c>
      <c r="DY100" s="179" t="e">
        <f t="shared" si="541"/>
        <v>#N/A</v>
      </c>
      <c r="DZ100" s="179" t="e">
        <f t="shared" si="542"/>
        <v>#N/A</v>
      </c>
      <c r="EA100" s="179" t="e">
        <f t="shared" si="543"/>
        <v>#N/A</v>
      </c>
      <c r="EB100" s="179" t="e">
        <f t="shared" si="544"/>
        <v>#N/A</v>
      </c>
      <c r="EC100" s="179" t="e">
        <f t="shared" si="545"/>
        <v>#N/A</v>
      </c>
      <c r="ED100" s="179" t="e">
        <f t="shared" si="546"/>
        <v>#N/A</v>
      </c>
      <c r="EE100" s="179" t="e">
        <f t="shared" si="547"/>
        <v>#N/A</v>
      </c>
      <c r="EF100" s="179" t="e">
        <f t="shared" si="548"/>
        <v>#N/A</v>
      </c>
      <c r="EG100" s="179" t="e">
        <f t="shared" si="549"/>
        <v>#N/A</v>
      </c>
      <c r="EH100" s="179" t="e">
        <f t="shared" si="550"/>
        <v>#N/A</v>
      </c>
      <c r="EI100" s="179" t="e">
        <f t="shared" si="551"/>
        <v>#N/A</v>
      </c>
      <c r="EJ100" s="179" t="e">
        <f t="shared" si="552"/>
        <v>#N/A</v>
      </c>
      <c r="EK100" s="179" t="e">
        <f t="shared" si="553"/>
        <v>#N/A</v>
      </c>
      <c r="EL100" s="179" t="e">
        <f t="shared" si="554"/>
        <v>#N/A</v>
      </c>
      <c r="EM100" s="179" t="e">
        <f t="shared" si="555"/>
        <v>#N/A</v>
      </c>
      <c r="EN100" s="179" t="e">
        <f t="shared" si="556"/>
        <v>#N/A</v>
      </c>
      <c r="EO100" s="179" t="e">
        <f t="shared" si="557"/>
        <v>#N/A</v>
      </c>
      <c r="EP100" s="179" t="e">
        <f t="shared" si="558"/>
        <v>#N/A</v>
      </c>
      <c r="EQ100" s="179" t="e">
        <f t="shared" si="559"/>
        <v>#N/A</v>
      </c>
      <c r="ER100" s="179" t="e">
        <f t="shared" si="560"/>
        <v>#N/A</v>
      </c>
      <c r="ES100" s="179" t="e">
        <f t="shared" si="561"/>
        <v>#N/A</v>
      </c>
      <c r="ET100" s="179" t="e">
        <f t="shared" si="562"/>
        <v>#N/A</v>
      </c>
      <c r="EU100" s="179" t="e">
        <f t="shared" si="563"/>
        <v>#N/A</v>
      </c>
      <c r="EV100" s="179" t="e">
        <f t="shared" si="564"/>
        <v>#N/A</v>
      </c>
      <c r="EW100" s="179" t="e">
        <f t="shared" si="565"/>
        <v>#N/A</v>
      </c>
      <c r="EX100" s="179" t="e">
        <f t="shared" si="566"/>
        <v>#N/A</v>
      </c>
      <c r="EY100" s="179" t="e">
        <f t="shared" si="567"/>
        <v>#N/A</v>
      </c>
      <c r="EZ100" s="179" t="e">
        <f t="shared" si="568"/>
        <v>#N/A</v>
      </c>
      <c r="FA100" s="179" t="e">
        <f t="shared" si="569"/>
        <v>#N/A</v>
      </c>
      <c r="FB100" s="179" t="e">
        <f t="shared" si="570"/>
        <v>#N/A</v>
      </c>
      <c r="FC100" s="179" t="e">
        <f t="shared" si="571"/>
        <v>#N/A</v>
      </c>
      <c r="FD100" s="179" t="e">
        <f t="shared" si="572"/>
        <v>#N/A</v>
      </c>
      <c r="FE100" s="179" t="e">
        <f t="shared" si="573"/>
        <v>#N/A</v>
      </c>
      <c r="FF100" s="179" t="e">
        <f t="shared" si="574"/>
        <v>#N/A</v>
      </c>
      <c r="FG100" s="179" t="e">
        <f t="shared" si="575"/>
        <v>#N/A</v>
      </c>
      <c r="FH100" s="179" t="e">
        <f t="shared" si="576"/>
        <v>#N/A</v>
      </c>
      <c r="FI100" s="179" t="e">
        <f t="shared" si="577"/>
        <v>#N/A</v>
      </c>
      <c r="FJ100" s="179" t="e">
        <f t="shared" si="578"/>
        <v>#N/A</v>
      </c>
      <c r="FK100" s="179" t="e">
        <f t="shared" si="579"/>
        <v>#N/A</v>
      </c>
      <c r="FL100" s="179" t="e">
        <f t="shared" si="580"/>
        <v>#N/A</v>
      </c>
      <c r="FM100" s="179" t="e">
        <f t="shared" si="581"/>
        <v>#N/A</v>
      </c>
      <c r="FN100" s="179" t="e">
        <f t="shared" si="582"/>
        <v>#N/A</v>
      </c>
      <c r="FO100" s="179" t="e">
        <f t="shared" si="583"/>
        <v>#N/A</v>
      </c>
      <c r="FP100" s="179" t="e">
        <f t="shared" si="584"/>
        <v>#N/A</v>
      </c>
      <c r="FQ100" s="179" t="e">
        <f t="shared" si="585"/>
        <v>#N/A</v>
      </c>
      <c r="FR100" s="179" t="e">
        <f t="shared" si="586"/>
        <v>#N/A</v>
      </c>
      <c r="FS100" s="179" t="e">
        <f t="shared" si="587"/>
        <v>#N/A</v>
      </c>
      <c r="FT100" s="179" t="e">
        <f t="shared" si="588"/>
        <v>#N/A</v>
      </c>
      <c r="FU100" s="179" t="e">
        <f t="shared" si="589"/>
        <v>#N/A</v>
      </c>
      <c r="FV100" s="179" t="e">
        <f t="shared" si="590"/>
        <v>#N/A</v>
      </c>
      <c r="FW100" s="179" t="e">
        <f t="shared" si="591"/>
        <v>#N/A</v>
      </c>
      <c r="FX100" s="179" t="e">
        <f t="shared" si="592"/>
        <v>#N/A</v>
      </c>
      <c r="FY100" s="179" t="e">
        <f t="shared" si="593"/>
        <v>#N/A</v>
      </c>
      <c r="FZ100" s="179" t="e">
        <f t="shared" si="594"/>
        <v>#N/A</v>
      </c>
      <c r="GA100" s="179" t="e">
        <f t="shared" si="595"/>
        <v>#N/A</v>
      </c>
      <c r="GB100" s="179" t="e">
        <f t="shared" si="596"/>
        <v>#N/A</v>
      </c>
      <c r="GC100" s="179" t="e">
        <f t="shared" si="597"/>
        <v>#N/A</v>
      </c>
      <c r="GD100" s="179" t="e">
        <f t="shared" si="598"/>
        <v>#N/A</v>
      </c>
      <c r="GE100" s="179" t="e">
        <f t="shared" si="599"/>
        <v>#N/A</v>
      </c>
      <c r="GF100" s="179" t="e">
        <f t="shared" si="600"/>
        <v>#N/A</v>
      </c>
      <c r="GG100" s="179" t="e">
        <f t="shared" si="601"/>
        <v>#N/A</v>
      </c>
      <c r="GH100" s="179" t="e">
        <f t="shared" si="602"/>
        <v>#N/A</v>
      </c>
      <c r="GI100" s="179" t="e">
        <f t="shared" si="603"/>
        <v>#N/A</v>
      </c>
      <c r="GJ100" s="179" t="e">
        <f t="shared" si="604"/>
        <v>#N/A</v>
      </c>
      <c r="GK100" s="179" t="e">
        <f t="shared" si="605"/>
        <v>#N/A</v>
      </c>
      <c r="GL100" s="179" t="e">
        <f t="shared" si="606"/>
        <v>#N/A</v>
      </c>
      <c r="GM100" s="179" t="e">
        <f t="shared" si="607"/>
        <v>#N/A</v>
      </c>
      <c r="GN100" s="179" t="e">
        <f t="shared" si="608"/>
        <v>#N/A</v>
      </c>
      <c r="GO100" s="179" t="e">
        <f t="shared" si="609"/>
        <v>#N/A</v>
      </c>
      <c r="GP100" s="179" t="e">
        <f t="shared" si="610"/>
        <v>#N/A</v>
      </c>
      <c r="GQ100" s="179" t="e">
        <f t="shared" si="611"/>
        <v>#N/A</v>
      </c>
      <c r="GR100" s="179" t="e">
        <f t="shared" si="612"/>
        <v>#N/A</v>
      </c>
      <c r="GS100" s="179" t="e">
        <f t="shared" si="613"/>
        <v>#N/A</v>
      </c>
      <c r="GT100" s="179" t="e">
        <f t="shared" si="614"/>
        <v>#N/A</v>
      </c>
      <c r="GU100" s="179" t="e">
        <f t="shared" si="615"/>
        <v>#N/A</v>
      </c>
      <c r="GV100" s="179" t="e">
        <f t="shared" si="616"/>
        <v>#N/A</v>
      </c>
      <c r="GW100" s="179" t="e">
        <f t="shared" si="617"/>
        <v>#N/A</v>
      </c>
      <c r="GX100" s="179" t="e">
        <f t="shared" si="618"/>
        <v>#N/A</v>
      </c>
      <c r="GY100" s="179" t="e">
        <f t="shared" si="619"/>
        <v>#N/A</v>
      </c>
      <c r="GZ100" s="179" t="e">
        <f t="shared" si="620"/>
        <v>#N/A</v>
      </c>
      <c r="HA100" s="179" t="e">
        <f t="shared" si="621"/>
        <v>#N/A</v>
      </c>
      <c r="HB100" s="179" t="e">
        <f t="shared" si="622"/>
        <v>#N/A</v>
      </c>
      <c r="HC100" s="179" t="e">
        <f t="shared" si="623"/>
        <v>#N/A</v>
      </c>
      <c r="HD100" s="179" t="e">
        <f t="shared" si="624"/>
        <v>#N/A</v>
      </c>
      <c r="HE100" s="179" t="e">
        <f t="shared" si="625"/>
        <v>#N/A</v>
      </c>
      <c r="HF100" s="179" t="e">
        <f t="shared" si="626"/>
        <v>#N/A</v>
      </c>
      <c r="HG100" s="179" t="e">
        <f t="shared" si="627"/>
        <v>#N/A</v>
      </c>
      <c r="HH100" s="179" t="e">
        <f t="shared" si="628"/>
        <v>#N/A</v>
      </c>
      <c r="HI100" s="179" t="e">
        <f t="shared" si="629"/>
        <v>#N/A</v>
      </c>
      <c r="HJ100" s="179" t="e">
        <f t="shared" si="630"/>
        <v>#N/A</v>
      </c>
      <c r="HK100" s="179" t="e">
        <f t="shared" si="631"/>
        <v>#N/A</v>
      </c>
      <c r="HL100" s="179" t="e">
        <f t="shared" si="632"/>
        <v>#N/A</v>
      </c>
      <c r="HM100" s="179" t="e">
        <f t="shared" si="633"/>
        <v>#N/A</v>
      </c>
      <c r="HN100" s="179" t="e">
        <f t="shared" si="634"/>
        <v>#N/A</v>
      </c>
      <c r="HO100" s="179" t="e">
        <f t="shared" si="635"/>
        <v>#N/A</v>
      </c>
      <c r="HP100" s="179" t="e">
        <f t="shared" si="636"/>
        <v>#N/A</v>
      </c>
      <c r="HQ100" s="179" t="e">
        <f t="shared" si="637"/>
        <v>#N/A</v>
      </c>
      <c r="HR100" s="179" t="e">
        <f t="shared" si="638"/>
        <v>#N/A</v>
      </c>
      <c r="HS100" s="179" t="e">
        <f t="shared" si="639"/>
        <v>#N/A</v>
      </c>
    </row>
    <row r="101" spans="1:227" hidden="1" x14ac:dyDescent="0.25">
      <c r="A101" s="4">
        <v>98</v>
      </c>
      <c r="B101" s="118"/>
      <c r="C101" s="126"/>
      <c r="D101" s="131" t="str">
        <f t="shared" si="712"/>
        <v/>
      </c>
      <c r="E101" s="103"/>
      <c r="F101" s="131" t="str">
        <f t="shared" si="713"/>
        <v/>
      </c>
      <c r="G101" s="126"/>
      <c r="H101" s="119"/>
      <c r="I101" s="38" t="str">
        <f t="shared" si="509"/>
        <v/>
      </c>
      <c r="J101" s="38" t="str">
        <f t="shared" si="510"/>
        <v/>
      </c>
      <c r="K101" s="81" t="str">
        <f t="shared" si="515"/>
        <v/>
      </c>
      <c r="L101" s="24"/>
      <c r="M101" s="61"/>
      <c r="N101" s="82" t="str">
        <f>IF(AND(D101&gt;0,E101&gt;0,F101&gt;0,NOT(ISBLANK(L101))),(F101-D101)*VLOOKUP(L101,VLookups!$A$2:$B$8,2,FALSE),"")</f>
        <v/>
      </c>
      <c r="O101" s="83" t="str">
        <f t="shared" si="511"/>
        <v/>
      </c>
      <c r="P101" s="103"/>
      <c r="Q101" s="34" t="str">
        <f>IF(AND(P101&gt;0,E101&gt;0,N101&gt;0,NOT(ISBLANK(L101))),ABS(VLOOKUP($P$1,VLookups!$A$38:$B$39,2,FALSE)-_xlfn.NORM.DIST(P101,K101,N101,TRUE)),"")</f>
        <v/>
      </c>
      <c r="R101" s="102" t="str">
        <f>IF(AND($D101&gt;0,$E101&gt;0,$F101&gt;0,NOT(ISBLANK($L101))),_xlfn.NORM.INV(ABS(VLOOKUP($P$1,VLookups!$A$38:$B$39,2,FALSE)-R$3),$K101,$N101),"")</f>
        <v/>
      </c>
      <c r="S101" s="101" t="str">
        <f>IF(AND($D101&gt;0,$E101&gt;0,$F101&gt;0,NOT(ISBLANK($L101))),_xlfn.NORM.INV(ABS(VLOOKUP($P$1,VLookups!$A$38:$B$39,2,FALSE)-S$3),$K101,$N101),"")</f>
        <v/>
      </c>
      <c r="T101" s="102" t="str">
        <f>IF(AND($D101&gt;0,$E101&gt;0,$F101&gt;0,NOT(ISBLANK($L101))),_xlfn.NORM.INV(ABS(VLOOKUP($P$1,VLookups!$A$38:$B$39,2,FALSE)-T$3),$K101,$N101),"")</f>
        <v/>
      </c>
      <c r="U101" s="101" t="str">
        <f>IF(AND($D101&gt;0,$E101&gt;0,$F101&gt;0,NOT(ISBLANK($L101))),_xlfn.NORM.INV(ABS(VLOOKUP($P$1,VLookups!$A$38:$B$39,2,FALSE)-U$3),$K101,$N101),"")</f>
        <v/>
      </c>
      <c r="V101" s="102" t="str">
        <f>IF(AND($D101&gt;0,$E101&gt;0,$F101&gt;0,NOT(ISBLANK($L101))),_xlfn.NORM.INV(ABS(VLOOKUP($P$1,VLookups!$A$38:$B$39,2,FALSE)-V$3),$K101,$N101),"")</f>
        <v/>
      </c>
      <c r="W101" s="101" t="str">
        <f>IF(AND($D101&gt;0,$E101&gt;0,$F101&gt;0,NOT(ISBLANK($L101))),_xlfn.NORM.INV(ABS(VLOOKUP($P$1,VLookups!$A$38:$B$39,2,FALSE)-W$3),$K101,$N101),"")</f>
        <v/>
      </c>
      <c r="X101" s="5"/>
      <c r="Y101" s="178" t="str">
        <f t="shared" si="516"/>
        <v/>
      </c>
      <c r="Z101" s="52" t="str">
        <f t="shared" ref="Z101:AS101" si="717">IF(ISNONTEXT($Y101),AA101-$Y101,"")</f>
        <v/>
      </c>
      <c r="AA101" s="52" t="str">
        <f t="shared" si="717"/>
        <v/>
      </c>
      <c r="AB101" s="52" t="str">
        <f t="shared" si="717"/>
        <v/>
      </c>
      <c r="AC101" s="52" t="str">
        <f t="shared" si="717"/>
        <v/>
      </c>
      <c r="AD101" s="52" t="str">
        <f t="shared" si="717"/>
        <v/>
      </c>
      <c r="AE101" s="52" t="str">
        <f t="shared" si="717"/>
        <v/>
      </c>
      <c r="AF101" s="52" t="str">
        <f t="shared" si="717"/>
        <v/>
      </c>
      <c r="AG101" s="52" t="str">
        <f t="shared" si="717"/>
        <v/>
      </c>
      <c r="AH101" s="52" t="str">
        <f t="shared" si="717"/>
        <v/>
      </c>
      <c r="AI101" s="52" t="str">
        <f t="shared" si="717"/>
        <v/>
      </c>
      <c r="AJ101" s="52" t="str">
        <f t="shared" si="717"/>
        <v/>
      </c>
      <c r="AK101" s="52" t="str">
        <f t="shared" si="717"/>
        <v/>
      </c>
      <c r="AL101" s="52" t="str">
        <f t="shared" si="717"/>
        <v/>
      </c>
      <c r="AM101" s="52" t="str">
        <f t="shared" si="717"/>
        <v/>
      </c>
      <c r="AN101" s="52" t="str">
        <f t="shared" si="717"/>
        <v/>
      </c>
      <c r="AO101" s="52" t="str">
        <f t="shared" si="717"/>
        <v/>
      </c>
      <c r="AP101" s="52" t="str">
        <f t="shared" si="717"/>
        <v/>
      </c>
      <c r="AQ101" s="52" t="str">
        <f t="shared" si="717"/>
        <v/>
      </c>
      <c r="AR101" s="52" t="str">
        <f t="shared" si="717"/>
        <v/>
      </c>
      <c r="AS101" s="52" t="str">
        <f t="shared" si="717"/>
        <v/>
      </c>
      <c r="AT101" s="52" t="str">
        <f t="shared" si="518"/>
        <v/>
      </c>
      <c r="AU101" s="52" t="str">
        <f t="shared" ref="AU101:DF101" si="718">IF(ISNONTEXT($Y101),AT101+$Y101,"")</f>
        <v/>
      </c>
      <c r="AV101" s="52" t="str">
        <f t="shared" si="718"/>
        <v/>
      </c>
      <c r="AW101" s="52" t="str">
        <f t="shared" si="718"/>
        <v/>
      </c>
      <c r="AX101" s="52" t="str">
        <f t="shared" si="718"/>
        <v/>
      </c>
      <c r="AY101" s="52" t="str">
        <f t="shared" si="718"/>
        <v/>
      </c>
      <c r="AZ101" s="52" t="str">
        <f t="shared" si="718"/>
        <v/>
      </c>
      <c r="BA101" s="52" t="str">
        <f t="shared" si="718"/>
        <v/>
      </c>
      <c r="BB101" s="52" t="str">
        <f t="shared" si="718"/>
        <v/>
      </c>
      <c r="BC101" s="52" t="str">
        <f t="shared" si="718"/>
        <v/>
      </c>
      <c r="BD101" s="52" t="str">
        <f t="shared" si="718"/>
        <v/>
      </c>
      <c r="BE101" s="52" t="str">
        <f t="shared" si="718"/>
        <v/>
      </c>
      <c r="BF101" s="52" t="str">
        <f t="shared" si="718"/>
        <v/>
      </c>
      <c r="BG101" s="52" t="str">
        <f t="shared" si="718"/>
        <v/>
      </c>
      <c r="BH101" s="52" t="str">
        <f t="shared" si="718"/>
        <v/>
      </c>
      <c r="BI101" s="52" t="str">
        <f t="shared" si="718"/>
        <v/>
      </c>
      <c r="BJ101" s="52" t="str">
        <f t="shared" si="718"/>
        <v/>
      </c>
      <c r="BK101" s="52" t="str">
        <f t="shared" si="718"/>
        <v/>
      </c>
      <c r="BL101" s="52" t="str">
        <f t="shared" si="718"/>
        <v/>
      </c>
      <c r="BM101" s="52" t="str">
        <f t="shared" si="718"/>
        <v/>
      </c>
      <c r="BN101" s="52" t="str">
        <f t="shared" si="718"/>
        <v/>
      </c>
      <c r="BO101" s="52" t="str">
        <f t="shared" si="718"/>
        <v/>
      </c>
      <c r="BP101" s="52" t="str">
        <f t="shared" si="718"/>
        <v/>
      </c>
      <c r="BQ101" s="52" t="str">
        <f t="shared" si="718"/>
        <v/>
      </c>
      <c r="BR101" s="52" t="str">
        <f t="shared" si="718"/>
        <v/>
      </c>
      <c r="BS101" s="52" t="str">
        <f t="shared" si="718"/>
        <v/>
      </c>
      <c r="BT101" s="52" t="str">
        <f t="shared" si="718"/>
        <v/>
      </c>
      <c r="BU101" s="52" t="str">
        <f t="shared" si="718"/>
        <v/>
      </c>
      <c r="BV101" s="52" t="str">
        <f t="shared" si="718"/>
        <v/>
      </c>
      <c r="BW101" s="52" t="str">
        <f t="shared" si="718"/>
        <v/>
      </c>
      <c r="BX101" s="52" t="str">
        <f t="shared" si="718"/>
        <v/>
      </c>
      <c r="BY101" s="52" t="str">
        <f t="shared" si="718"/>
        <v/>
      </c>
      <c r="BZ101" s="52" t="str">
        <f t="shared" si="718"/>
        <v/>
      </c>
      <c r="CA101" s="52" t="str">
        <f t="shared" si="718"/>
        <v/>
      </c>
      <c r="CB101" s="52" t="str">
        <f t="shared" si="718"/>
        <v/>
      </c>
      <c r="CC101" s="52" t="str">
        <f t="shared" si="718"/>
        <v/>
      </c>
      <c r="CD101" s="52" t="str">
        <f t="shared" si="718"/>
        <v/>
      </c>
      <c r="CE101" s="52" t="str">
        <f t="shared" si="718"/>
        <v/>
      </c>
      <c r="CF101" s="52" t="str">
        <f t="shared" si="718"/>
        <v/>
      </c>
      <c r="CG101" s="52" t="str">
        <f t="shared" si="718"/>
        <v/>
      </c>
      <c r="CH101" s="52" t="str">
        <f t="shared" si="718"/>
        <v/>
      </c>
      <c r="CI101" s="52" t="str">
        <f t="shared" si="718"/>
        <v/>
      </c>
      <c r="CJ101" s="52" t="str">
        <f t="shared" si="718"/>
        <v/>
      </c>
      <c r="CK101" s="52" t="str">
        <f t="shared" si="718"/>
        <v/>
      </c>
      <c r="CL101" s="52" t="str">
        <f t="shared" si="718"/>
        <v/>
      </c>
      <c r="CM101" s="52" t="str">
        <f t="shared" si="718"/>
        <v/>
      </c>
      <c r="CN101" s="52" t="str">
        <f t="shared" si="718"/>
        <v/>
      </c>
      <c r="CO101" s="52" t="str">
        <f t="shared" si="718"/>
        <v/>
      </c>
      <c r="CP101" s="52" t="str">
        <f t="shared" si="718"/>
        <v/>
      </c>
      <c r="CQ101" s="52" t="str">
        <f t="shared" si="718"/>
        <v/>
      </c>
      <c r="CR101" s="52" t="str">
        <f t="shared" si="718"/>
        <v/>
      </c>
      <c r="CS101" s="52" t="str">
        <f t="shared" si="718"/>
        <v/>
      </c>
      <c r="CT101" s="52" t="str">
        <f t="shared" si="718"/>
        <v/>
      </c>
      <c r="CU101" s="52" t="str">
        <f t="shared" si="718"/>
        <v/>
      </c>
      <c r="CV101" s="52" t="str">
        <f t="shared" si="718"/>
        <v/>
      </c>
      <c r="CW101" s="52" t="str">
        <f t="shared" si="718"/>
        <v/>
      </c>
      <c r="CX101" s="52" t="str">
        <f t="shared" si="718"/>
        <v/>
      </c>
      <c r="CY101" s="52" t="str">
        <f t="shared" si="718"/>
        <v/>
      </c>
      <c r="CZ101" s="52" t="str">
        <f t="shared" si="718"/>
        <v/>
      </c>
      <c r="DA101" s="52" t="str">
        <f t="shared" si="718"/>
        <v/>
      </c>
      <c r="DB101" s="52" t="str">
        <f t="shared" si="718"/>
        <v/>
      </c>
      <c r="DC101" s="52" t="str">
        <f t="shared" si="718"/>
        <v/>
      </c>
      <c r="DD101" s="52" t="str">
        <f t="shared" si="718"/>
        <v/>
      </c>
      <c r="DE101" s="52" t="str">
        <f t="shared" si="718"/>
        <v/>
      </c>
      <c r="DF101" s="52" t="str">
        <f t="shared" si="718"/>
        <v/>
      </c>
      <c r="DG101" s="52" t="str">
        <f t="shared" ref="DG101:DV101" si="719">IF(ISNONTEXT($Y101),DF101+$Y101,"")</f>
        <v/>
      </c>
      <c r="DH101" s="52" t="str">
        <f t="shared" si="719"/>
        <v/>
      </c>
      <c r="DI101" s="52" t="str">
        <f t="shared" si="719"/>
        <v/>
      </c>
      <c r="DJ101" s="52" t="str">
        <f t="shared" si="719"/>
        <v/>
      </c>
      <c r="DK101" s="52" t="str">
        <f t="shared" si="719"/>
        <v/>
      </c>
      <c r="DL101" s="52" t="str">
        <f t="shared" si="719"/>
        <v/>
      </c>
      <c r="DM101" s="52" t="str">
        <f t="shared" si="719"/>
        <v/>
      </c>
      <c r="DN101" s="52" t="str">
        <f t="shared" si="719"/>
        <v/>
      </c>
      <c r="DO101" s="52" t="str">
        <f t="shared" si="719"/>
        <v/>
      </c>
      <c r="DP101" s="52" t="str">
        <f t="shared" si="719"/>
        <v/>
      </c>
      <c r="DQ101" s="52" t="str">
        <f t="shared" si="719"/>
        <v/>
      </c>
      <c r="DR101" s="52" t="str">
        <f t="shared" si="719"/>
        <v/>
      </c>
      <c r="DS101" s="52" t="str">
        <f t="shared" si="719"/>
        <v/>
      </c>
      <c r="DT101" s="52" t="str">
        <f t="shared" si="719"/>
        <v/>
      </c>
      <c r="DU101" s="52" t="str">
        <f t="shared" si="719"/>
        <v/>
      </c>
      <c r="DV101" s="52" t="str">
        <f t="shared" si="719"/>
        <v/>
      </c>
      <c r="DW101" s="179" t="e">
        <f t="shared" si="539"/>
        <v>#N/A</v>
      </c>
      <c r="DX101" s="179" t="e">
        <f t="shared" si="540"/>
        <v>#N/A</v>
      </c>
      <c r="DY101" s="179" t="e">
        <f t="shared" si="541"/>
        <v>#N/A</v>
      </c>
      <c r="DZ101" s="179" t="e">
        <f t="shared" si="542"/>
        <v>#N/A</v>
      </c>
      <c r="EA101" s="179" t="e">
        <f t="shared" si="543"/>
        <v>#N/A</v>
      </c>
      <c r="EB101" s="179" t="e">
        <f t="shared" si="544"/>
        <v>#N/A</v>
      </c>
      <c r="EC101" s="179" t="e">
        <f t="shared" si="545"/>
        <v>#N/A</v>
      </c>
      <c r="ED101" s="179" t="e">
        <f t="shared" si="546"/>
        <v>#N/A</v>
      </c>
      <c r="EE101" s="179" t="e">
        <f t="shared" si="547"/>
        <v>#N/A</v>
      </c>
      <c r="EF101" s="179" t="e">
        <f t="shared" si="548"/>
        <v>#N/A</v>
      </c>
      <c r="EG101" s="179" t="e">
        <f t="shared" si="549"/>
        <v>#N/A</v>
      </c>
      <c r="EH101" s="179" t="e">
        <f t="shared" si="550"/>
        <v>#N/A</v>
      </c>
      <c r="EI101" s="179" t="e">
        <f t="shared" si="551"/>
        <v>#N/A</v>
      </c>
      <c r="EJ101" s="179" t="e">
        <f t="shared" si="552"/>
        <v>#N/A</v>
      </c>
      <c r="EK101" s="179" t="e">
        <f t="shared" si="553"/>
        <v>#N/A</v>
      </c>
      <c r="EL101" s="179" t="e">
        <f t="shared" si="554"/>
        <v>#N/A</v>
      </c>
      <c r="EM101" s="179" t="e">
        <f t="shared" si="555"/>
        <v>#N/A</v>
      </c>
      <c r="EN101" s="179" t="e">
        <f t="shared" si="556"/>
        <v>#N/A</v>
      </c>
      <c r="EO101" s="179" t="e">
        <f t="shared" si="557"/>
        <v>#N/A</v>
      </c>
      <c r="EP101" s="179" t="e">
        <f t="shared" si="558"/>
        <v>#N/A</v>
      </c>
      <c r="EQ101" s="179" t="e">
        <f t="shared" si="559"/>
        <v>#N/A</v>
      </c>
      <c r="ER101" s="179" t="e">
        <f t="shared" si="560"/>
        <v>#N/A</v>
      </c>
      <c r="ES101" s="179" t="e">
        <f t="shared" si="561"/>
        <v>#N/A</v>
      </c>
      <c r="ET101" s="179" t="e">
        <f t="shared" si="562"/>
        <v>#N/A</v>
      </c>
      <c r="EU101" s="179" t="e">
        <f t="shared" si="563"/>
        <v>#N/A</v>
      </c>
      <c r="EV101" s="179" t="e">
        <f t="shared" si="564"/>
        <v>#N/A</v>
      </c>
      <c r="EW101" s="179" t="e">
        <f t="shared" si="565"/>
        <v>#N/A</v>
      </c>
      <c r="EX101" s="179" t="e">
        <f t="shared" si="566"/>
        <v>#N/A</v>
      </c>
      <c r="EY101" s="179" t="e">
        <f t="shared" si="567"/>
        <v>#N/A</v>
      </c>
      <c r="EZ101" s="179" t="e">
        <f t="shared" si="568"/>
        <v>#N/A</v>
      </c>
      <c r="FA101" s="179" t="e">
        <f t="shared" si="569"/>
        <v>#N/A</v>
      </c>
      <c r="FB101" s="179" t="e">
        <f t="shared" si="570"/>
        <v>#N/A</v>
      </c>
      <c r="FC101" s="179" t="e">
        <f t="shared" si="571"/>
        <v>#N/A</v>
      </c>
      <c r="FD101" s="179" t="e">
        <f t="shared" si="572"/>
        <v>#N/A</v>
      </c>
      <c r="FE101" s="179" t="e">
        <f t="shared" si="573"/>
        <v>#N/A</v>
      </c>
      <c r="FF101" s="179" t="e">
        <f t="shared" si="574"/>
        <v>#N/A</v>
      </c>
      <c r="FG101" s="179" t="e">
        <f t="shared" si="575"/>
        <v>#N/A</v>
      </c>
      <c r="FH101" s="179" t="e">
        <f t="shared" si="576"/>
        <v>#N/A</v>
      </c>
      <c r="FI101" s="179" t="e">
        <f t="shared" si="577"/>
        <v>#N/A</v>
      </c>
      <c r="FJ101" s="179" t="e">
        <f t="shared" si="578"/>
        <v>#N/A</v>
      </c>
      <c r="FK101" s="179" t="e">
        <f t="shared" si="579"/>
        <v>#N/A</v>
      </c>
      <c r="FL101" s="179" t="e">
        <f t="shared" si="580"/>
        <v>#N/A</v>
      </c>
      <c r="FM101" s="179" t="e">
        <f t="shared" si="581"/>
        <v>#N/A</v>
      </c>
      <c r="FN101" s="179" t="e">
        <f t="shared" si="582"/>
        <v>#N/A</v>
      </c>
      <c r="FO101" s="179" t="e">
        <f t="shared" si="583"/>
        <v>#N/A</v>
      </c>
      <c r="FP101" s="179" t="e">
        <f t="shared" si="584"/>
        <v>#N/A</v>
      </c>
      <c r="FQ101" s="179" t="e">
        <f t="shared" si="585"/>
        <v>#N/A</v>
      </c>
      <c r="FR101" s="179" t="e">
        <f t="shared" si="586"/>
        <v>#N/A</v>
      </c>
      <c r="FS101" s="179" t="e">
        <f t="shared" si="587"/>
        <v>#N/A</v>
      </c>
      <c r="FT101" s="179" t="e">
        <f t="shared" si="588"/>
        <v>#N/A</v>
      </c>
      <c r="FU101" s="179" t="e">
        <f t="shared" si="589"/>
        <v>#N/A</v>
      </c>
      <c r="FV101" s="179" t="e">
        <f t="shared" si="590"/>
        <v>#N/A</v>
      </c>
      <c r="FW101" s="179" t="e">
        <f t="shared" si="591"/>
        <v>#N/A</v>
      </c>
      <c r="FX101" s="179" t="e">
        <f t="shared" si="592"/>
        <v>#N/A</v>
      </c>
      <c r="FY101" s="179" t="e">
        <f t="shared" si="593"/>
        <v>#N/A</v>
      </c>
      <c r="FZ101" s="179" t="e">
        <f t="shared" si="594"/>
        <v>#N/A</v>
      </c>
      <c r="GA101" s="179" t="e">
        <f t="shared" si="595"/>
        <v>#N/A</v>
      </c>
      <c r="GB101" s="179" t="e">
        <f t="shared" si="596"/>
        <v>#N/A</v>
      </c>
      <c r="GC101" s="179" t="e">
        <f t="shared" si="597"/>
        <v>#N/A</v>
      </c>
      <c r="GD101" s="179" t="e">
        <f t="shared" si="598"/>
        <v>#N/A</v>
      </c>
      <c r="GE101" s="179" t="e">
        <f t="shared" si="599"/>
        <v>#N/A</v>
      </c>
      <c r="GF101" s="179" t="e">
        <f t="shared" si="600"/>
        <v>#N/A</v>
      </c>
      <c r="GG101" s="179" t="e">
        <f t="shared" si="601"/>
        <v>#N/A</v>
      </c>
      <c r="GH101" s="179" t="e">
        <f t="shared" si="602"/>
        <v>#N/A</v>
      </c>
      <c r="GI101" s="179" t="e">
        <f t="shared" si="603"/>
        <v>#N/A</v>
      </c>
      <c r="GJ101" s="179" t="e">
        <f t="shared" si="604"/>
        <v>#N/A</v>
      </c>
      <c r="GK101" s="179" t="e">
        <f t="shared" si="605"/>
        <v>#N/A</v>
      </c>
      <c r="GL101" s="179" t="e">
        <f t="shared" si="606"/>
        <v>#N/A</v>
      </c>
      <c r="GM101" s="179" t="e">
        <f t="shared" si="607"/>
        <v>#N/A</v>
      </c>
      <c r="GN101" s="179" t="e">
        <f t="shared" si="608"/>
        <v>#N/A</v>
      </c>
      <c r="GO101" s="179" t="e">
        <f t="shared" si="609"/>
        <v>#N/A</v>
      </c>
      <c r="GP101" s="179" t="e">
        <f t="shared" si="610"/>
        <v>#N/A</v>
      </c>
      <c r="GQ101" s="179" t="e">
        <f t="shared" si="611"/>
        <v>#N/A</v>
      </c>
      <c r="GR101" s="179" t="e">
        <f t="shared" si="612"/>
        <v>#N/A</v>
      </c>
      <c r="GS101" s="179" t="e">
        <f t="shared" si="613"/>
        <v>#N/A</v>
      </c>
      <c r="GT101" s="179" t="e">
        <f t="shared" si="614"/>
        <v>#N/A</v>
      </c>
      <c r="GU101" s="179" t="e">
        <f t="shared" si="615"/>
        <v>#N/A</v>
      </c>
      <c r="GV101" s="179" t="e">
        <f t="shared" si="616"/>
        <v>#N/A</v>
      </c>
      <c r="GW101" s="179" t="e">
        <f t="shared" si="617"/>
        <v>#N/A</v>
      </c>
      <c r="GX101" s="179" t="e">
        <f t="shared" si="618"/>
        <v>#N/A</v>
      </c>
      <c r="GY101" s="179" t="e">
        <f t="shared" si="619"/>
        <v>#N/A</v>
      </c>
      <c r="GZ101" s="179" t="e">
        <f t="shared" si="620"/>
        <v>#N/A</v>
      </c>
      <c r="HA101" s="179" t="e">
        <f t="shared" si="621"/>
        <v>#N/A</v>
      </c>
      <c r="HB101" s="179" t="e">
        <f t="shared" si="622"/>
        <v>#N/A</v>
      </c>
      <c r="HC101" s="179" t="e">
        <f t="shared" si="623"/>
        <v>#N/A</v>
      </c>
      <c r="HD101" s="179" t="e">
        <f t="shared" si="624"/>
        <v>#N/A</v>
      </c>
      <c r="HE101" s="179" t="e">
        <f t="shared" si="625"/>
        <v>#N/A</v>
      </c>
      <c r="HF101" s="179" t="e">
        <f t="shared" si="626"/>
        <v>#N/A</v>
      </c>
      <c r="HG101" s="179" t="e">
        <f t="shared" si="627"/>
        <v>#N/A</v>
      </c>
      <c r="HH101" s="179" t="e">
        <f t="shared" si="628"/>
        <v>#N/A</v>
      </c>
      <c r="HI101" s="179" t="e">
        <f t="shared" si="629"/>
        <v>#N/A</v>
      </c>
      <c r="HJ101" s="179" t="e">
        <f t="shared" si="630"/>
        <v>#N/A</v>
      </c>
      <c r="HK101" s="179" t="e">
        <f t="shared" si="631"/>
        <v>#N/A</v>
      </c>
      <c r="HL101" s="179" t="e">
        <f t="shared" si="632"/>
        <v>#N/A</v>
      </c>
      <c r="HM101" s="179" t="e">
        <f t="shared" si="633"/>
        <v>#N/A</v>
      </c>
      <c r="HN101" s="179" t="e">
        <f t="shared" si="634"/>
        <v>#N/A</v>
      </c>
      <c r="HO101" s="179" t="e">
        <f t="shared" si="635"/>
        <v>#N/A</v>
      </c>
      <c r="HP101" s="179" t="e">
        <f t="shared" si="636"/>
        <v>#N/A</v>
      </c>
      <c r="HQ101" s="179" t="e">
        <f t="shared" si="637"/>
        <v>#N/A</v>
      </c>
      <c r="HR101" s="179" t="e">
        <f t="shared" si="638"/>
        <v>#N/A</v>
      </c>
      <c r="HS101" s="179" t="e">
        <f t="shared" si="639"/>
        <v>#N/A</v>
      </c>
    </row>
    <row r="102" spans="1:227" hidden="1" x14ac:dyDescent="0.25">
      <c r="A102" s="4">
        <v>99</v>
      </c>
      <c r="B102" s="118"/>
      <c r="C102" s="126"/>
      <c r="D102" s="131" t="str">
        <f t="shared" si="712"/>
        <v/>
      </c>
      <c r="E102" s="103"/>
      <c r="F102" s="131" t="str">
        <f t="shared" si="713"/>
        <v/>
      </c>
      <c r="G102" s="126"/>
      <c r="H102" s="119"/>
      <c r="I102" s="38" t="str">
        <f t="shared" si="509"/>
        <v/>
      </c>
      <c r="J102" s="38" t="str">
        <f t="shared" si="510"/>
        <v/>
      </c>
      <c r="K102" s="81" t="str">
        <f t="shared" si="515"/>
        <v/>
      </c>
      <c r="L102" s="24"/>
      <c r="M102" s="61"/>
      <c r="N102" s="82" t="str">
        <f>IF(AND(D102&gt;0,E102&gt;0,F102&gt;0,NOT(ISBLANK(L102))),(F102-D102)*VLOOKUP(L102,VLookups!$A$2:$B$8,2,FALSE),"")</f>
        <v/>
      </c>
      <c r="O102" s="83" t="str">
        <f t="shared" si="511"/>
        <v/>
      </c>
      <c r="P102" s="103"/>
      <c r="Q102" s="34" t="str">
        <f>IF(AND(P102&gt;0,E102&gt;0,N102&gt;0,NOT(ISBLANK(L102))),ABS(VLOOKUP($P$1,VLookups!$A$38:$B$39,2,FALSE)-_xlfn.NORM.DIST(P102,K102,N102,TRUE)),"")</f>
        <v/>
      </c>
      <c r="R102" s="102" t="str">
        <f>IF(AND($D102&gt;0,$E102&gt;0,$F102&gt;0,NOT(ISBLANK($L102))),_xlfn.NORM.INV(ABS(VLOOKUP($P$1,VLookups!$A$38:$B$39,2,FALSE)-R$3),$K102,$N102),"")</f>
        <v/>
      </c>
      <c r="S102" s="101" t="str">
        <f>IF(AND($D102&gt;0,$E102&gt;0,$F102&gt;0,NOT(ISBLANK($L102))),_xlfn.NORM.INV(ABS(VLOOKUP($P$1,VLookups!$A$38:$B$39,2,FALSE)-S$3),$K102,$N102),"")</f>
        <v/>
      </c>
      <c r="T102" s="102" t="str">
        <f>IF(AND($D102&gt;0,$E102&gt;0,$F102&gt;0,NOT(ISBLANK($L102))),_xlfn.NORM.INV(ABS(VLOOKUP($P$1,VLookups!$A$38:$B$39,2,FALSE)-T$3),$K102,$N102),"")</f>
        <v/>
      </c>
      <c r="U102" s="101" t="str">
        <f>IF(AND($D102&gt;0,$E102&gt;0,$F102&gt;0,NOT(ISBLANK($L102))),_xlfn.NORM.INV(ABS(VLOOKUP($P$1,VLookups!$A$38:$B$39,2,FALSE)-U$3),$K102,$N102),"")</f>
        <v/>
      </c>
      <c r="V102" s="102" t="str">
        <f>IF(AND($D102&gt;0,$E102&gt;0,$F102&gt;0,NOT(ISBLANK($L102))),_xlfn.NORM.INV(ABS(VLOOKUP($P$1,VLookups!$A$38:$B$39,2,FALSE)-V$3),$K102,$N102),"")</f>
        <v/>
      </c>
      <c r="W102" s="101" t="str">
        <f>IF(AND($D102&gt;0,$E102&gt;0,$F102&gt;0,NOT(ISBLANK($L102))),_xlfn.NORM.INV(ABS(VLOOKUP($P$1,VLookups!$A$38:$B$39,2,FALSE)-W$3),$K102,$N102),"")</f>
        <v/>
      </c>
      <c r="X102" s="5"/>
      <c r="Y102" s="178" t="str">
        <f t="shared" si="516"/>
        <v/>
      </c>
      <c r="Z102" s="52" t="str">
        <f t="shared" ref="Z102:AS102" si="720">IF(ISNONTEXT($Y102),AA102-$Y102,"")</f>
        <v/>
      </c>
      <c r="AA102" s="52" t="str">
        <f t="shared" si="720"/>
        <v/>
      </c>
      <c r="AB102" s="52" t="str">
        <f t="shared" si="720"/>
        <v/>
      </c>
      <c r="AC102" s="52" t="str">
        <f t="shared" si="720"/>
        <v/>
      </c>
      <c r="AD102" s="52" t="str">
        <f t="shared" si="720"/>
        <v/>
      </c>
      <c r="AE102" s="52" t="str">
        <f t="shared" si="720"/>
        <v/>
      </c>
      <c r="AF102" s="52" t="str">
        <f t="shared" si="720"/>
        <v/>
      </c>
      <c r="AG102" s="52" t="str">
        <f t="shared" si="720"/>
        <v/>
      </c>
      <c r="AH102" s="52" t="str">
        <f t="shared" si="720"/>
        <v/>
      </c>
      <c r="AI102" s="52" t="str">
        <f t="shared" si="720"/>
        <v/>
      </c>
      <c r="AJ102" s="52" t="str">
        <f t="shared" si="720"/>
        <v/>
      </c>
      <c r="AK102" s="52" t="str">
        <f t="shared" si="720"/>
        <v/>
      </c>
      <c r="AL102" s="52" t="str">
        <f t="shared" si="720"/>
        <v/>
      </c>
      <c r="AM102" s="52" t="str">
        <f t="shared" si="720"/>
        <v/>
      </c>
      <c r="AN102" s="52" t="str">
        <f t="shared" si="720"/>
        <v/>
      </c>
      <c r="AO102" s="52" t="str">
        <f t="shared" si="720"/>
        <v/>
      </c>
      <c r="AP102" s="52" t="str">
        <f t="shared" si="720"/>
        <v/>
      </c>
      <c r="AQ102" s="52" t="str">
        <f t="shared" si="720"/>
        <v/>
      </c>
      <c r="AR102" s="52" t="str">
        <f t="shared" si="720"/>
        <v/>
      </c>
      <c r="AS102" s="52" t="str">
        <f t="shared" si="720"/>
        <v/>
      </c>
      <c r="AT102" s="52" t="str">
        <f t="shared" si="518"/>
        <v/>
      </c>
      <c r="AU102" s="52" t="str">
        <f t="shared" ref="AU102:DF102" si="721">IF(ISNONTEXT($Y102),AT102+$Y102,"")</f>
        <v/>
      </c>
      <c r="AV102" s="52" t="str">
        <f t="shared" si="721"/>
        <v/>
      </c>
      <c r="AW102" s="52" t="str">
        <f t="shared" si="721"/>
        <v/>
      </c>
      <c r="AX102" s="52" t="str">
        <f t="shared" si="721"/>
        <v/>
      </c>
      <c r="AY102" s="52" t="str">
        <f t="shared" si="721"/>
        <v/>
      </c>
      <c r="AZ102" s="52" t="str">
        <f t="shared" si="721"/>
        <v/>
      </c>
      <c r="BA102" s="52" t="str">
        <f t="shared" si="721"/>
        <v/>
      </c>
      <c r="BB102" s="52" t="str">
        <f t="shared" si="721"/>
        <v/>
      </c>
      <c r="BC102" s="52" t="str">
        <f t="shared" si="721"/>
        <v/>
      </c>
      <c r="BD102" s="52" t="str">
        <f t="shared" si="721"/>
        <v/>
      </c>
      <c r="BE102" s="52" t="str">
        <f t="shared" si="721"/>
        <v/>
      </c>
      <c r="BF102" s="52" t="str">
        <f t="shared" si="721"/>
        <v/>
      </c>
      <c r="BG102" s="52" t="str">
        <f t="shared" si="721"/>
        <v/>
      </c>
      <c r="BH102" s="52" t="str">
        <f t="shared" si="721"/>
        <v/>
      </c>
      <c r="BI102" s="52" t="str">
        <f t="shared" si="721"/>
        <v/>
      </c>
      <c r="BJ102" s="52" t="str">
        <f t="shared" si="721"/>
        <v/>
      </c>
      <c r="BK102" s="52" t="str">
        <f t="shared" si="721"/>
        <v/>
      </c>
      <c r="BL102" s="52" t="str">
        <f t="shared" si="721"/>
        <v/>
      </c>
      <c r="BM102" s="52" t="str">
        <f t="shared" si="721"/>
        <v/>
      </c>
      <c r="BN102" s="52" t="str">
        <f t="shared" si="721"/>
        <v/>
      </c>
      <c r="BO102" s="52" t="str">
        <f t="shared" si="721"/>
        <v/>
      </c>
      <c r="BP102" s="52" t="str">
        <f t="shared" si="721"/>
        <v/>
      </c>
      <c r="BQ102" s="52" t="str">
        <f t="shared" si="721"/>
        <v/>
      </c>
      <c r="BR102" s="52" t="str">
        <f t="shared" si="721"/>
        <v/>
      </c>
      <c r="BS102" s="52" t="str">
        <f t="shared" si="721"/>
        <v/>
      </c>
      <c r="BT102" s="52" t="str">
        <f t="shared" si="721"/>
        <v/>
      </c>
      <c r="BU102" s="52" t="str">
        <f t="shared" si="721"/>
        <v/>
      </c>
      <c r="BV102" s="52" t="str">
        <f t="shared" si="721"/>
        <v/>
      </c>
      <c r="BW102" s="52" t="str">
        <f t="shared" si="721"/>
        <v/>
      </c>
      <c r="BX102" s="52" t="str">
        <f t="shared" si="721"/>
        <v/>
      </c>
      <c r="BY102" s="52" t="str">
        <f t="shared" si="721"/>
        <v/>
      </c>
      <c r="BZ102" s="52" t="str">
        <f t="shared" si="721"/>
        <v/>
      </c>
      <c r="CA102" s="52" t="str">
        <f t="shared" si="721"/>
        <v/>
      </c>
      <c r="CB102" s="52" t="str">
        <f t="shared" si="721"/>
        <v/>
      </c>
      <c r="CC102" s="52" t="str">
        <f t="shared" si="721"/>
        <v/>
      </c>
      <c r="CD102" s="52" t="str">
        <f t="shared" si="721"/>
        <v/>
      </c>
      <c r="CE102" s="52" t="str">
        <f t="shared" si="721"/>
        <v/>
      </c>
      <c r="CF102" s="52" t="str">
        <f t="shared" si="721"/>
        <v/>
      </c>
      <c r="CG102" s="52" t="str">
        <f t="shared" si="721"/>
        <v/>
      </c>
      <c r="CH102" s="52" t="str">
        <f t="shared" si="721"/>
        <v/>
      </c>
      <c r="CI102" s="52" t="str">
        <f t="shared" si="721"/>
        <v/>
      </c>
      <c r="CJ102" s="52" t="str">
        <f t="shared" si="721"/>
        <v/>
      </c>
      <c r="CK102" s="52" t="str">
        <f t="shared" si="721"/>
        <v/>
      </c>
      <c r="CL102" s="52" t="str">
        <f t="shared" si="721"/>
        <v/>
      </c>
      <c r="CM102" s="52" t="str">
        <f t="shared" si="721"/>
        <v/>
      </c>
      <c r="CN102" s="52" t="str">
        <f t="shared" si="721"/>
        <v/>
      </c>
      <c r="CO102" s="52" t="str">
        <f t="shared" si="721"/>
        <v/>
      </c>
      <c r="CP102" s="52" t="str">
        <f t="shared" si="721"/>
        <v/>
      </c>
      <c r="CQ102" s="52" t="str">
        <f t="shared" si="721"/>
        <v/>
      </c>
      <c r="CR102" s="52" t="str">
        <f t="shared" si="721"/>
        <v/>
      </c>
      <c r="CS102" s="52" t="str">
        <f t="shared" si="721"/>
        <v/>
      </c>
      <c r="CT102" s="52" t="str">
        <f t="shared" si="721"/>
        <v/>
      </c>
      <c r="CU102" s="52" t="str">
        <f t="shared" si="721"/>
        <v/>
      </c>
      <c r="CV102" s="52" t="str">
        <f t="shared" si="721"/>
        <v/>
      </c>
      <c r="CW102" s="52" t="str">
        <f t="shared" si="721"/>
        <v/>
      </c>
      <c r="CX102" s="52" t="str">
        <f t="shared" si="721"/>
        <v/>
      </c>
      <c r="CY102" s="52" t="str">
        <f t="shared" si="721"/>
        <v/>
      </c>
      <c r="CZ102" s="52" t="str">
        <f t="shared" si="721"/>
        <v/>
      </c>
      <c r="DA102" s="52" t="str">
        <f t="shared" si="721"/>
        <v/>
      </c>
      <c r="DB102" s="52" t="str">
        <f t="shared" si="721"/>
        <v/>
      </c>
      <c r="DC102" s="52" t="str">
        <f t="shared" si="721"/>
        <v/>
      </c>
      <c r="DD102" s="52" t="str">
        <f t="shared" si="721"/>
        <v/>
      </c>
      <c r="DE102" s="52" t="str">
        <f t="shared" si="721"/>
        <v/>
      </c>
      <c r="DF102" s="52" t="str">
        <f t="shared" si="721"/>
        <v/>
      </c>
      <c r="DG102" s="52" t="str">
        <f t="shared" ref="DG102:DV102" si="722">IF(ISNONTEXT($Y102),DF102+$Y102,"")</f>
        <v/>
      </c>
      <c r="DH102" s="52" t="str">
        <f t="shared" si="722"/>
        <v/>
      </c>
      <c r="DI102" s="52" t="str">
        <f t="shared" si="722"/>
        <v/>
      </c>
      <c r="DJ102" s="52" t="str">
        <f t="shared" si="722"/>
        <v/>
      </c>
      <c r="DK102" s="52" t="str">
        <f t="shared" si="722"/>
        <v/>
      </c>
      <c r="DL102" s="52" t="str">
        <f t="shared" si="722"/>
        <v/>
      </c>
      <c r="DM102" s="52" t="str">
        <f t="shared" si="722"/>
        <v/>
      </c>
      <c r="DN102" s="52" t="str">
        <f t="shared" si="722"/>
        <v/>
      </c>
      <c r="DO102" s="52" t="str">
        <f t="shared" si="722"/>
        <v/>
      </c>
      <c r="DP102" s="52" t="str">
        <f t="shared" si="722"/>
        <v/>
      </c>
      <c r="DQ102" s="52" t="str">
        <f t="shared" si="722"/>
        <v/>
      </c>
      <c r="DR102" s="52" t="str">
        <f t="shared" si="722"/>
        <v/>
      </c>
      <c r="DS102" s="52" t="str">
        <f t="shared" si="722"/>
        <v/>
      </c>
      <c r="DT102" s="52" t="str">
        <f t="shared" si="722"/>
        <v/>
      </c>
      <c r="DU102" s="52" t="str">
        <f t="shared" si="722"/>
        <v/>
      </c>
      <c r="DV102" s="52" t="str">
        <f t="shared" si="722"/>
        <v/>
      </c>
      <c r="DW102" s="179" t="e">
        <f t="shared" si="539"/>
        <v>#N/A</v>
      </c>
      <c r="DX102" s="179" t="e">
        <f t="shared" si="540"/>
        <v>#N/A</v>
      </c>
      <c r="DY102" s="179" t="e">
        <f t="shared" si="541"/>
        <v>#N/A</v>
      </c>
      <c r="DZ102" s="179" t="e">
        <f t="shared" si="542"/>
        <v>#N/A</v>
      </c>
      <c r="EA102" s="179" t="e">
        <f t="shared" si="543"/>
        <v>#N/A</v>
      </c>
      <c r="EB102" s="179" t="e">
        <f t="shared" si="544"/>
        <v>#N/A</v>
      </c>
      <c r="EC102" s="179" t="e">
        <f t="shared" si="545"/>
        <v>#N/A</v>
      </c>
      <c r="ED102" s="179" t="e">
        <f t="shared" si="546"/>
        <v>#N/A</v>
      </c>
      <c r="EE102" s="179" t="e">
        <f t="shared" si="547"/>
        <v>#N/A</v>
      </c>
      <c r="EF102" s="179" t="e">
        <f t="shared" si="548"/>
        <v>#N/A</v>
      </c>
      <c r="EG102" s="179" t="e">
        <f t="shared" si="549"/>
        <v>#N/A</v>
      </c>
      <c r="EH102" s="179" t="e">
        <f t="shared" si="550"/>
        <v>#N/A</v>
      </c>
      <c r="EI102" s="179" t="e">
        <f t="shared" si="551"/>
        <v>#N/A</v>
      </c>
      <c r="EJ102" s="179" t="e">
        <f t="shared" si="552"/>
        <v>#N/A</v>
      </c>
      <c r="EK102" s="179" t="e">
        <f t="shared" si="553"/>
        <v>#N/A</v>
      </c>
      <c r="EL102" s="179" t="e">
        <f t="shared" si="554"/>
        <v>#N/A</v>
      </c>
      <c r="EM102" s="179" t="e">
        <f t="shared" si="555"/>
        <v>#N/A</v>
      </c>
      <c r="EN102" s="179" t="e">
        <f t="shared" si="556"/>
        <v>#N/A</v>
      </c>
      <c r="EO102" s="179" t="e">
        <f t="shared" si="557"/>
        <v>#N/A</v>
      </c>
      <c r="EP102" s="179" t="e">
        <f t="shared" si="558"/>
        <v>#N/A</v>
      </c>
      <c r="EQ102" s="179" t="e">
        <f t="shared" si="559"/>
        <v>#N/A</v>
      </c>
      <c r="ER102" s="179" t="e">
        <f t="shared" si="560"/>
        <v>#N/A</v>
      </c>
      <c r="ES102" s="179" t="e">
        <f t="shared" si="561"/>
        <v>#N/A</v>
      </c>
      <c r="ET102" s="179" t="e">
        <f t="shared" si="562"/>
        <v>#N/A</v>
      </c>
      <c r="EU102" s="179" t="e">
        <f t="shared" si="563"/>
        <v>#N/A</v>
      </c>
      <c r="EV102" s="179" t="e">
        <f t="shared" si="564"/>
        <v>#N/A</v>
      </c>
      <c r="EW102" s="179" t="e">
        <f t="shared" si="565"/>
        <v>#N/A</v>
      </c>
      <c r="EX102" s="179" t="e">
        <f t="shared" si="566"/>
        <v>#N/A</v>
      </c>
      <c r="EY102" s="179" t="e">
        <f t="shared" si="567"/>
        <v>#N/A</v>
      </c>
      <c r="EZ102" s="179" t="e">
        <f t="shared" si="568"/>
        <v>#N/A</v>
      </c>
      <c r="FA102" s="179" t="e">
        <f t="shared" si="569"/>
        <v>#N/A</v>
      </c>
      <c r="FB102" s="179" t="e">
        <f t="shared" si="570"/>
        <v>#N/A</v>
      </c>
      <c r="FC102" s="179" t="e">
        <f t="shared" si="571"/>
        <v>#N/A</v>
      </c>
      <c r="FD102" s="179" t="e">
        <f t="shared" si="572"/>
        <v>#N/A</v>
      </c>
      <c r="FE102" s="179" t="e">
        <f t="shared" si="573"/>
        <v>#N/A</v>
      </c>
      <c r="FF102" s="179" t="e">
        <f t="shared" si="574"/>
        <v>#N/A</v>
      </c>
      <c r="FG102" s="179" t="e">
        <f t="shared" si="575"/>
        <v>#N/A</v>
      </c>
      <c r="FH102" s="179" t="e">
        <f t="shared" si="576"/>
        <v>#N/A</v>
      </c>
      <c r="FI102" s="179" t="e">
        <f t="shared" si="577"/>
        <v>#N/A</v>
      </c>
      <c r="FJ102" s="179" t="e">
        <f t="shared" si="578"/>
        <v>#N/A</v>
      </c>
      <c r="FK102" s="179" t="e">
        <f t="shared" si="579"/>
        <v>#N/A</v>
      </c>
      <c r="FL102" s="179" t="e">
        <f t="shared" si="580"/>
        <v>#N/A</v>
      </c>
      <c r="FM102" s="179" t="e">
        <f t="shared" si="581"/>
        <v>#N/A</v>
      </c>
      <c r="FN102" s="179" t="e">
        <f t="shared" si="582"/>
        <v>#N/A</v>
      </c>
      <c r="FO102" s="179" t="e">
        <f t="shared" si="583"/>
        <v>#N/A</v>
      </c>
      <c r="FP102" s="179" t="e">
        <f t="shared" si="584"/>
        <v>#N/A</v>
      </c>
      <c r="FQ102" s="179" t="e">
        <f t="shared" si="585"/>
        <v>#N/A</v>
      </c>
      <c r="FR102" s="179" t="e">
        <f t="shared" si="586"/>
        <v>#N/A</v>
      </c>
      <c r="FS102" s="179" t="e">
        <f t="shared" si="587"/>
        <v>#N/A</v>
      </c>
      <c r="FT102" s="179" t="e">
        <f t="shared" si="588"/>
        <v>#N/A</v>
      </c>
      <c r="FU102" s="179" t="e">
        <f t="shared" si="589"/>
        <v>#N/A</v>
      </c>
      <c r="FV102" s="179" t="e">
        <f t="shared" si="590"/>
        <v>#N/A</v>
      </c>
      <c r="FW102" s="179" t="e">
        <f t="shared" si="591"/>
        <v>#N/A</v>
      </c>
      <c r="FX102" s="179" t="e">
        <f t="shared" si="592"/>
        <v>#N/A</v>
      </c>
      <c r="FY102" s="179" t="e">
        <f t="shared" si="593"/>
        <v>#N/A</v>
      </c>
      <c r="FZ102" s="179" t="e">
        <f t="shared" si="594"/>
        <v>#N/A</v>
      </c>
      <c r="GA102" s="179" t="e">
        <f t="shared" si="595"/>
        <v>#N/A</v>
      </c>
      <c r="GB102" s="179" t="e">
        <f t="shared" si="596"/>
        <v>#N/A</v>
      </c>
      <c r="GC102" s="179" t="e">
        <f t="shared" si="597"/>
        <v>#N/A</v>
      </c>
      <c r="GD102" s="179" t="e">
        <f t="shared" si="598"/>
        <v>#N/A</v>
      </c>
      <c r="GE102" s="179" t="e">
        <f t="shared" si="599"/>
        <v>#N/A</v>
      </c>
      <c r="GF102" s="179" t="e">
        <f t="shared" si="600"/>
        <v>#N/A</v>
      </c>
      <c r="GG102" s="179" t="e">
        <f t="shared" si="601"/>
        <v>#N/A</v>
      </c>
      <c r="GH102" s="179" t="e">
        <f t="shared" si="602"/>
        <v>#N/A</v>
      </c>
      <c r="GI102" s="179" t="e">
        <f t="shared" si="603"/>
        <v>#N/A</v>
      </c>
      <c r="GJ102" s="179" t="e">
        <f t="shared" si="604"/>
        <v>#N/A</v>
      </c>
      <c r="GK102" s="179" t="e">
        <f t="shared" si="605"/>
        <v>#N/A</v>
      </c>
      <c r="GL102" s="179" t="e">
        <f t="shared" si="606"/>
        <v>#N/A</v>
      </c>
      <c r="GM102" s="179" t="e">
        <f t="shared" si="607"/>
        <v>#N/A</v>
      </c>
      <c r="GN102" s="179" t="e">
        <f t="shared" si="608"/>
        <v>#N/A</v>
      </c>
      <c r="GO102" s="179" t="e">
        <f t="shared" si="609"/>
        <v>#N/A</v>
      </c>
      <c r="GP102" s="179" t="e">
        <f t="shared" si="610"/>
        <v>#N/A</v>
      </c>
      <c r="GQ102" s="179" t="e">
        <f t="shared" si="611"/>
        <v>#N/A</v>
      </c>
      <c r="GR102" s="179" t="e">
        <f t="shared" si="612"/>
        <v>#N/A</v>
      </c>
      <c r="GS102" s="179" t="e">
        <f t="shared" si="613"/>
        <v>#N/A</v>
      </c>
      <c r="GT102" s="179" t="e">
        <f t="shared" si="614"/>
        <v>#N/A</v>
      </c>
      <c r="GU102" s="179" t="e">
        <f t="shared" si="615"/>
        <v>#N/A</v>
      </c>
      <c r="GV102" s="179" t="e">
        <f t="shared" si="616"/>
        <v>#N/A</v>
      </c>
      <c r="GW102" s="179" t="e">
        <f t="shared" si="617"/>
        <v>#N/A</v>
      </c>
      <c r="GX102" s="179" t="e">
        <f t="shared" si="618"/>
        <v>#N/A</v>
      </c>
      <c r="GY102" s="179" t="e">
        <f t="shared" si="619"/>
        <v>#N/A</v>
      </c>
      <c r="GZ102" s="179" t="e">
        <f t="shared" si="620"/>
        <v>#N/A</v>
      </c>
      <c r="HA102" s="179" t="e">
        <f t="shared" si="621"/>
        <v>#N/A</v>
      </c>
      <c r="HB102" s="179" t="e">
        <f t="shared" si="622"/>
        <v>#N/A</v>
      </c>
      <c r="HC102" s="179" t="e">
        <f t="shared" si="623"/>
        <v>#N/A</v>
      </c>
      <c r="HD102" s="179" t="e">
        <f t="shared" si="624"/>
        <v>#N/A</v>
      </c>
      <c r="HE102" s="179" t="e">
        <f t="shared" si="625"/>
        <v>#N/A</v>
      </c>
      <c r="HF102" s="179" t="e">
        <f t="shared" si="626"/>
        <v>#N/A</v>
      </c>
      <c r="HG102" s="179" t="e">
        <f t="shared" si="627"/>
        <v>#N/A</v>
      </c>
      <c r="HH102" s="179" t="e">
        <f t="shared" si="628"/>
        <v>#N/A</v>
      </c>
      <c r="HI102" s="179" t="e">
        <f t="shared" si="629"/>
        <v>#N/A</v>
      </c>
      <c r="HJ102" s="179" t="e">
        <f t="shared" si="630"/>
        <v>#N/A</v>
      </c>
      <c r="HK102" s="179" t="e">
        <f t="shared" si="631"/>
        <v>#N/A</v>
      </c>
      <c r="HL102" s="179" t="e">
        <f t="shared" si="632"/>
        <v>#N/A</v>
      </c>
      <c r="HM102" s="179" t="e">
        <f t="shared" si="633"/>
        <v>#N/A</v>
      </c>
      <c r="HN102" s="179" t="e">
        <f t="shared" si="634"/>
        <v>#N/A</v>
      </c>
      <c r="HO102" s="179" t="e">
        <f t="shared" si="635"/>
        <v>#N/A</v>
      </c>
      <c r="HP102" s="179" t="e">
        <f t="shared" si="636"/>
        <v>#N/A</v>
      </c>
      <c r="HQ102" s="179" t="e">
        <f t="shared" si="637"/>
        <v>#N/A</v>
      </c>
      <c r="HR102" s="179" t="e">
        <f t="shared" si="638"/>
        <v>#N/A</v>
      </c>
      <c r="HS102" s="179" t="e">
        <f t="shared" si="639"/>
        <v>#N/A</v>
      </c>
    </row>
    <row r="103" spans="1:227" hidden="1" x14ac:dyDescent="0.25">
      <c r="A103" s="4">
        <v>100</v>
      </c>
      <c r="B103" s="124"/>
      <c r="C103" s="126"/>
      <c r="D103" s="131" t="str">
        <f t="shared" si="712"/>
        <v/>
      </c>
      <c r="E103" s="103"/>
      <c r="F103" s="131" t="str">
        <f t="shared" si="713"/>
        <v/>
      </c>
      <c r="G103" s="126"/>
      <c r="H103" s="123"/>
      <c r="I103" s="38" t="str">
        <f t="shared" si="509"/>
        <v/>
      </c>
      <c r="J103" s="38" t="str">
        <f t="shared" si="510"/>
        <v/>
      </c>
      <c r="K103" s="81" t="str">
        <f t="shared" si="515"/>
        <v/>
      </c>
      <c r="L103" s="24"/>
      <c r="M103" s="61"/>
      <c r="N103" s="82" t="str">
        <f>IF(AND(D103&gt;0,E103&gt;0,F103&gt;0,NOT(ISBLANK(L103))),(F103-D103)*VLOOKUP(L103,VLookups!$A$2:$B$8,2,FALSE),"")</f>
        <v/>
      </c>
      <c r="O103" s="83" t="str">
        <f t="shared" si="511"/>
        <v/>
      </c>
      <c r="P103" s="103"/>
      <c r="Q103" s="34" t="str">
        <f>IF(AND(P103&gt;0,E103&gt;0,N103&gt;0,NOT(ISBLANK(L103))),ABS(VLOOKUP($P$1,VLookups!$A$38:$B$39,2,FALSE)-_xlfn.NORM.DIST(P103,K103,N103,TRUE)),"")</f>
        <v/>
      </c>
      <c r="R103" s="102" t="str">
        <f>IF(AND($D103&gt;0,$E103&gt;0,$F103&gt;0,NOT(ISBLANK($L103))),_xlfn.NORM.INV(ABS(VLOOKUP($P$1,VLookups!$A$38:$B$39,2,FALSE)-R$3),$K103,$N103),"")</f>
        <v/>
      </c>
      <c r="S103" s="101" t="str">
        <f>IF(AND($D103&gt;0,$E103&gt;0,$F103&gt;0,NOT(ISBLANK($L103))),_xlfn.NORM.INV(ABS(VLOOKUP($P$1,VLookups!$A$38:$B$39,2,FALSE)-S$3),$K103,$N103),"")</f>
        <v/>
      </c>
      <c r="T103" s="102" t="str">
        <f>IF(AND($D103&gt;0,$E103&gt;0,$F103&gt;0,NOT(ISBLANK($L103))),_xlfn.NORM.INV(ABS(VLOOKUP($P$1,VLookups!$A$38:$B$39,2,FALSE)-T$3),$K103,$N103),"")</f>
        <v/>
      </c>
      <c r="U103" s="101" t="str">
        <f>IF(AND($D103&gt;0,$E103&gt;0,$F103&gt;0,NOT(ISBLANK($L103))),_xlfn.NORM.INV(ABS(VLOOKUP($P$1,VLookups!$A$38:$B$39,2,FALSE)-U$3),$K103,$N103),"")</f>
        <v/>
      </c>
      <c r="V103" s="102" t="str">
        <f>IF(AND($D103&gt;0,$E103&gt;0,$F103&gt;0,NOT(ISBLANK($L103))),_xlfn.NORM.INV(ABS(VLOOKUP($P$1,VLookups!$A$38:$B$39,2,FALSE)-V$3),$K103,$N103),"")</f>
        <v/>
      </c>
      <c r="W103" s="101" t="str">
        <f>IF(AND($D103&gt;0,$E103&gt;0,$F103&gt;0,NOT(ISBLANK($L103))),_xlfn.NORM.INV(ABS(VLOOKUP($P$1,VLookups!$A$38:$B$39,2,FALSE)-W$3),$K103,$N103),"")</f>
        <v/>
      </c>
      <c r="X103" s="5"/>
      <c r="Y103" s="178" t="str">
        <f t="shared" si="516"/>
        <v/>
      </c>
      <c r="Z103" s="52" t="str">
        <f t="shared" ref="Z103:AS103" si="723">IF(ISNONTEXT($Y103),AA103-$Y103,"")</f>
        <v/>
      </c>
      <c r="AA103" s="52" t="str">
        <f t="shared" si="723"/>
        <v/>
      </c>
      <c r="AB103" s="52" t="str">
        <f t="shared" si="723"/>
        <v/>
      </c>
      <c r="AC103" s="52" t="str">
        <f t="shared" si="723"/>
        <v/>
      </c>
      <c r="AD103" s="52" t="str">
        <f t="shared" si="723"/>
        <v/>
      </c>
      <c r="AE103" s="52" t="str">
        <f t="shared" si="723"/>
        <v/>
      </c>
      <c r="AF103" s="52" t="str">
        <f t="shared" si="723"/>
        <v/>
      </c>
      <c r="AG103" s="52" t="str">
        <f t="shared" si="723"/>
        <v/>
      </c>
      <c r="AH103" s="52" t="str">
        <f t="shared" si="723"/>
        <v/>
      </c>
      <c r="AI103" s="52" t="str">
        <f t="shared" si="723"/>
        <v/>
      </c>
      <c r="AJ103" s="52" t="str">
        <f t="shared" si="723"/>
        <v/>
      </c>
      <c r="AK103" s="52" t="str">
        <f t="shared" si="723"/>
        <v/>
      </c>
      <c r="AL103" s="52" t="str">
        <f t="shared" si="723"/>
        <v/>
      </c>
      <c r="AM103" s="52" t="str">
        <f t="shared" si="723"/>
        <v/>
      </c>
      <c r="AN103" s="52" t="str">
        <f t="shared" si="723"/>
        <v/>
      </c>
      <c r="AO103" s="52" t="str">
        <f t="shared" si="723"/>
        <v/>
      </c>
      <c r="AP103" s="52" t="str">
        <f t="shared" si="723"/>
        <v/>
      </c>
      <c r="AQ103" s="52" t="str">
        <f t="shared" si="723"/>
        <v/>
      </c>
      <c r="AR103" s="52" t="str">
        <f t="shared" si="723"/>
        <v/>
      </c>
      <c r="AS103" s="52" t="str">
        <f t="shared" si="723"/>
        <v/>
      </c>
      <c r="AT103" s="52" t="str">
        <f t="shared" si="518"/>
        <v/>
      </c>
      <c r="AU103" s="52" t="str">
        <f t="shared" ref="AU103:DF103" si="724">IF(ISNONTEXT($Y103),AT103+$Y103,"")</f>
        <v/>
      </c>
      <c r="AV103" s="52" t="str">
        <f t="shared" si="724"/>
        <v/>
      </c>
      <c r="AW103" s="52" t="str">
        <f t="shared" si="724"/>
        <v/>
      </c>
      <c r="AX103" s="52" t="str">
        <f t="shared" si="724"/>
        <v/>
      </c>
      <c r="AY103" s="52" t="str">
        <f t="shared" si="724"/>
        <v/>
      </c>
      <c r="AZ103" s="52" t="str">
        <f t="shared" si="724"/>
        <v/>
      </c>
      <c r="BA103" s="52" t="str">
        <f t="shared" si="724"/>
        <v/>
      </c>
      <c r="BB103" s="52" t="str">
        <f t="shared" si="724"/>
        <v/>
      </c>
      <c r="BC103" s="52" t="str">
        <f t="shared" si="724"/>
        <v/>
      </c>
      <c r="BD103" s="52" t="str">
        <f t="shared" si="724"/>
        <v/>
      </c>
      <c r="BE103" s="52" t="str">
        <f t="shared" si="724"/>
        <v/>
      </c>
      <c r="BF103" s="52" t="str">
        <f t="shared" si="724"/>
        <v/>
      </c>
      <c r="BG103" s="52" t="str">
        <f t="shared" si="724"/>
        <v/>
      </c>
      <c r="BH103" s="52" t="str">
        <f t="shared" si="724"/>
        <v/>
      </c>
      <c r="BI103" s="52" t="str">
        <f t="shared" si="724"/>
        <v/>
      </c>
      <c r="BJ103" s="52" t="str">
        <f t="shared" si="724"/>
        <v/>
      </c>
      <c r="BK103" s="52" t="str">
        <f t="shared" si="724"/>
        <v/>
      </c>
      <c r="BL103" s="52" t="str">
        <f t="shared" si="724"/>
        <v/>
      </c>
      <c r="BM103" s="52" t="str">
        <f t="shared" si="724"/>
        <v/>
      </c>
      <c r="BN103" s="52" t="str">
        <f t="shared" si="724"/>
        <v/>
      </c>
      <c r="BO103" s="52" t="str">
        <f t="shared" si="724"/>
        <v/>
      </c>
      <c r="BP103" s="52" t="str">
        <f t="shared" si="724"/>
        <v/>
      </c>
      <c r="BQ103" s="52" t="str">
        <f t="shared" si="724"/>
        <v/>
      </c>
      <c r="BR103" s="52" t="str">
        <f t="shared" si="724"/>
        <v/>
      </c>
      <c r="BS103" s="52" t="str">
        <f t="shared" si="724"/>
        <v/>
      </c>
      <c r="BT103" s="52" t="str">
        <f t="shared" si="724"/>
        <v/>
      </c>
      <c r="BU103" s="52" t="str">
        <f t="shared" si="724"/>
        <v/>
      </c>
      <c r="BV103" s="52" t="str">
        <f t="shared" si="724"/>
        <v/>
      </c>
      <c r="BW103" s="52" t="str">
        <f t="shared" si="724"/>
        <v/>
      </c>
      <c r="BX103" s="52" t="str">
        <f t="shared" si="724"/>
        <v/>
      </c>
      <c r="BY103" s="52" t="str">
        <f t="shared" si="724"/>
        <v/>
      </c>
      <c r="BZ103" s="52" t="str">
        <f t="shared" si="724"/>
        <v/>
      </c>
      <c r="CA103" s="52" t="str">
        <f t="shared" si="724"/>
        <v/>
      </c>
      <c r="CB103" s="52" t="str">
        <f t="shared" si="724"/>
        <v/>
      </c>
      <c r="CC103" s="52" t="str">
        <f t="shared" si="724"/>
        <v/>
      </c>
      <c r="CD103" s="52" t="str">
        <f t="shared" si="724"/>
        <v/>
      </c>
      <c r="CE103" s="52" t="str">
        <f t="shared" si="724"/>
        <v/>
      </c>
      <c r="CF103" s="52" t="str">
        <f t="shared" si="724"/>
        <v/>
      </c>
      <c r="CG103" s="52" t="str">
        <f t="shared" si="724"/>
        <v/>
      </c>
      <c r="CH103" s="52" t="str">
        <f t="shared" si="724"/>
        <v/>
      </c>
      <c r="CI103" s="52" t="str">
        <f t="shared" si="724"/>
        <v/>
      </c>
      <c r="CJ103" s="52" t="str">
        <f t="shared" si="724"/>
        <v/>
      </c>
      <c r="CK103" s="52" t="str">
        <f t="shared" si="724"/>
        <v/>
      </c>
      <c r="CL103" s="52" t="str">
        <f t="shared" si="724"/>
        <v/>
      </c>
      <c r="CM103" s="52" t="str">
        <f t="shared" si="724"/>
        <v/>
      </c>
      <c r="CN103" s="52" t="str">
        <f t="shared" si="724"/>
        <v/>
      </c>
      <c r="CO103" s="52" t="str">
        <f t="shared" si="724"/>
        <v/>
      </c>
      <c r="CP103" s="52" t="str">
        <f t="shared" si="724"/>
        <v/>
      </c>
      <c r="CQ103" s="52" t="str">
        <f t="shared" si="724"/>
        <v/>
      </c>
      <c r="CR103" s="52" t="str">
        <f t="shared" si="724"/>
        <v/>
      </c>
      <c r="CS103" s="52" t="str">
        <f t="shared" si="724"/>
        <v/>
      </c>
      <c r="CT103" s="52" t="str">
        <f t="shared" si="724"/>
        <v/>
      </c>
      <c r="CU103" s="52" t="str">
        <f t="shared" si="724"/>
        <v/>
      </c>
      <c r="CV103" s="52" t="str">
        <f t="shared" si="724"/>
        <v/>
      </c>
      <c r="CW103" s="52" t="str">
        <f t="shared" si="724"/>
        <v/>
      </c>
      <c r="CX103" s="52" t="str">
        <f t="shared" si="724"/>
        <v/>
      </c>
      <c r="CY103" s="52" t="str">
        <f t="shared" si="724"/>
        <v/>
      </c>
      <c r="CZ103" s="52" t="str">
        <f t="shared" si="724"/>
        <v/>
      </c>
      <c r="DA103" s="52" t="str">
        <f t="shared" si="724"/>
        <v/>
      </c>
      <c r="DB103" s="52" t="str">
        <f t="shared" si="724"/>
        <v/>
      </c>
      <c r="DC103" s="52" t="str">
        <f t="shared" si="724"/>
        <v/>
      </c>
      <c r="DD103" s="52" t="str">
        <f t="shared" si="724"/>
        <v/>
      </c>
      <c r="DE103" s="52" t="str">
        <f t="shared" si="724"/>
        <v/>
      </c>
      <c r="DF103" s="52" t="str">
        <f t="shared" si="724"/>
        <v/>
      </c>
      <c r="DG103" s="52" t="str">
        <f t="shared" ref="DG103:DV103" si="725">IF(ISNONTEXT($Y103),DF103+$Y103,"")</f>
        <v/>
      </c>
      <c r="DH103" s="52" t="str">
        <f t="shared" si="725"/>
        <v/>
      </c>
      <c r="DI103" s="52" t="str">
        <f t="shared" si="725"/>
        <v/>
      </c>
      <c r="DJ103" s="52" t="str">
        <f t="shared" si="725"/>
        <v/>
      </c>
      <c r="DK103" s="52" t="str">
        <f t="shared" si="725"/>
        <v/>
      </c>
      <c r="DL103" s="52" t="str">
        <f t="shared" si="725"/>
        <v/>
      </c>
      <c r="DM103" s="52" t="str">
        <f t="shared" si="725"/>
        <v/>
      </c>
      <c r="DN103" s="52" t="str">
        <f t="shared" si="725"/>
        <v/>
      </c>
      <c r="DO103" s="52" t="str">
        <f t="shared" si="725"/>
        <v/>
      </c>
      <c r="DP103" s="52" t="str">
        <f t="shared" si="725"/>
        <v/>
      </c>
      <c r="DQ103" s="52" t="str">
        <f t="shared" si="725"/>
        <v/>
      </c>
      <c r="DR103" s="52" t="str">
        <f t="shared" si="725"/>
        <v/>
      </c>
      <c r="DS103" s="52" t="str">
        <f t="shared" si="725"/>
        <v/>
      </c>
      <c r="DT103" s="52" t="str">
        <f t="shared" si="725"/>
        <v/>
      </c>
      <c r="DU103" s="52" t="str">
        <f t="shared" si="725"/>
        <v/>
      </c>
      <c r="DV103" s="52" t="str">
        <f t="shared" si="725"/>
        <v/>
      </c>
      <c r="DW103" s="179" t="e">
        <f t="shared" si="539"/>
        <v>#N/A</v>
      </c>
      <c r="DX103" s="179" t="e">
        <f t="shared" si="540"/>
        <v>#N/A</v>
      </c>
      <c r="DY103" s="179" t="e">
        <f t="shared" si="541"/>
        <v>#N/A</v>
      </c>
      <c r="DZ103" s="179" t="e">
        <f t="shared" si="542"/>
        <v>#N/A</v>
      </c>
      <c r="EA103" s="179" t="e">
        <f t="shared" si="543"/>
        <v>#N/A</v>
      </c>
      <c r="EB103" s="179" t="e">
        <f t="shared" si="544"/>
        <v>#N/A</v>
      </c>
      <c r="EC103" s="179" t="e">
        <f t="shared" si="545"/>
        <v>#N/A</v>
      </c>
      <c r="ED103" s="179" t="e">
        <f t="shared" si="546"/>
        <v>#N/A</v>
      </c>
      <c r="EE103" s="179" t="e">
        <f t="shared" si="547"/>
        <v>#N/A</v>
      </c>
      <c r="EF103" s="179" t="e">
        <f t="shared" si="548"/>
        <v>#N/A</v>
      </c>
      <c r="EG103" s="179" t="e">
        <f t="shared" si="549"/>
        <v>#N/A</v>
      </c>
      <c r="EH103" s="179" t="e">
        <f t="shared" si="550"/>
        <v>#N/A</v>
      </c>
      <c r="EI103" s="179" t="e">
        <f t="shared" si="551"/>
        <v>#N/A</v>
      </c>
      <c r="EJ103" s="179" t="e">
        <f t="shared" si="552"/>
        <v>#N/A</v>
      </c>
      <c r="EK103" s="179" t="e">
        <f t="shared" si="553"/>
        <v>#N/A</v>
      </c>
      <c r="EL103" s="179" t="e">
        <f t="shared" si="554"/>
        <v>#N/A</v>
      </c>
      <c r="EM103" s="179" t="e">
        <f t="shared" si="555"/>
        <v>#N/A</v>
      </c>
      <c r="EN103" s="179" t="e">
        <f t="shared" si="556"/>
        <v>#N/A</v>
      </c>
      <c r="EO103" s="179" t="e">
        <f t="shared" si="557"/>
        <v>#N/A</v>
      </c>
      <c r="EP103" s="179" t="e">
        <f t="shared" si="558"/>
        <v>#N/A</v>
      </c>
      <c r="EQ103" s="179" t="e">
        <f t="shared" si="559"/>
        <v>#N/A</v>
      </c>
      <c r="ER103" s="179" t="e">
        <f t="shared" si="560"/>
        <v>#N/A</v>
      </c>
      <c r="ES103" s="179" t="e">
        <f t="shared" si="561"/>
        <v>#N/A</v>
      </c>
      <c r="ET103" s="179" t="e">
        <f t="shared" si="562"/>
        <v>#N/A</v>
      </c>
      <c r="EU103" s="179" t="e">
        <f t="shared" si="563"/>
        <v>#N/A</v>
      </c>
      <c r="EV103" s="179" t="e">
        <f t="shared" si="564"/>
        <v>#N/A</v>
      </c>
      <c r="EW103" s="179" t="e">
        <f t="shared" si="565"/>
        <v>#N/A</v>
      </c>
      <c r="EX103" s="179" t="e">
        <f t="shared" si="566"/>
        <v>#N/A</v>
      </c>
      <c r="EY103" s="179" t="e">
        <f t="shared" si="567"/>
        <v>#N/A</v>
      </c>
      <c r="EZ103" s="179" t="e">
        <f t="shared" si="568"/>
        <v>#N/A</v>
      </c>
      <c r="FA103" s="179" t="e">
        <f t="shared" si="569"/>
        <v>#N/A</v>
      </c>
      <c r="FB103" s="179" t="e">
        <f t="shared" si="570"/>
        <v>#N/A</v>
      </c>
      <c r="FC103" s="179" t="e">
        <f t="shared" si="571"/>
        <v>#N/A</v>
      </c>
      <c r="FD103" s="179" t="e">
        <f t="shared" si="572"/>
        <v>#N/A</v>
      </c>
      <c r="FE103" s="179" t="e">
        <f t="shared" si="573"/>
        <v>#N/A</v>
      </c>
      <c r="FF103" s="179" t="e">
        <f t="shared" si="574"/>
        <v>#N/A</v>
      </c>
      <c r="FG103" s="179" t="e">
        <f t="shared" si="575"/>
        <v>#N/A</v>
      </c>
      <c r="FH103" s="179" t="e">
        <f t="shared" si="576"/>
        <v>#N/A</v>
      </c>
      <c r="FI103" s="179" t="e">
        <f t="shared" si="577"/>
        <v>#N/A</v>
      </c>
      <c r="FJ103" s="179" t="e">
        <f t="shared" si="578"/>
        <v>#N/A</v>
      </c>
      <c r="FK103" s="179" t="e">
        <f t="shared" si="579"/>
        <v>#N/A</v>
      </c>
      <c r="FL103" s="179" t="e">
        <f t="shared" si="580"/>
        <v>#N/A</v>
      </c>
      <c r="FM103" s="179" t="e">
        <f t="shared" si="581"/>
        <v>#N/A</v>
      </c>
      <c r="FN103" s="179" t="e">
        <f t="shared" si="582"/>
        <v>#N/A</v>
      </c>
      <c r="FO103" s="179" t="e">
        <f t="shared" si="583"/>
        <v>#N/A</v>
      </c>
      <c r="FP103" s="179" t="e">
        <f t="shared" si="584"/>
        <v>#N/A</v>
      </c>
      <c r="FQ103" s="179" t="e">
        <f t="shared" si="585"/>
        <v>#N/A</v>
      </c>
      <c r="FR103" s="179" t="e">
        <f t="shared" si="586"/>
        <v>#N/A</v>
      </c>
      <c r="FS103" s="179" t="e">
        <f t="shared" si="587"/>
        <v>#N/A</v>
      </c>
      <c r="FT103" s="179" t="e">
        <f t="shared" si="588"/>
        <v>#N/A</v>
      </c>
      <c r="FU103" s="179" t="e">
        <f t="shared" si="589"/>
        <v>#N/A</v>
      </c>
      <c r="FV103" s="179" t="e">
        <f t="shared" si="590"/>
        <v>#N/A</v>
      </c>
      <c r="FW103" s="179" t="e">
        <f t="shared" si="591"/>
        <v>#N/A</v>
      </c>
      <c r="FX103" s="179" t="e">
        <f t="shared" si="592"/>
        <v>#N/A</v>
      </c>
      <c r="FY103" s="179" t="e">
        <f t="shared" si="593"/>
        <v>#N/A</v>
      </c>
      <c r="FZ103" s="179" t="e">
        <f t="shared" si="594"/>
        <v>#N/A</v>
      </c>
      <c r="GA103" s="179" t="e">
        <f t="shared" si="595"/>
        <v>#N/A</v>
      </c>
      <c r="GB103" s="179" t="e">
        <f t="shared" si="596"/>
        <v>#N/A</v>
      </c>
      <c r="GC103" s="179" t="e">
        <f t="shared" si="597"/>
        <v>#N/A</v>
      </c>
      <c r="GD103" s="179" t="e">
        <f t="shared" si="598"/>
        <v>#N/A</v>
      </c>
      <c r="GE103" s="179" t="e">
        <f t="shared" si="599"/>
        <v>#N/A</v>
      </c>
      <c r="GF103" s="179" t="e">
        <f t="shared" si="600"/>
        <v>#N/A</v>
      </c>
      <c r="GG103" s="179" t="e">
        <f t="shared" si="601"/>
        <v>#N/A</v>
      </c>
      <c r="GH103" s="179" t="e">
        <f t="shared" si="602"/>
        <v>#N/A</v>
      </c>
      <c r="GI103" s="179" t="e">
        <f t="shared" si="603"/>
        <v>#N/A</v>
      </c>
      <c r="GJ103" s="179" t="e">
        <f t="shared" si="604"/>
        <v>#N/A</v>
      </c>
      <c r="GK103" s="179" t="e">
        <f t="shared" si="605"/>
        <v>#N/A</v>
      </c>
      <c r="GL103" s="179" t="e">
        <f t="shared" si="606"/>
        <v>#N/A</v>
      </c>
      <c r="GM103" s="179" t="e">
        <f t="shared" si="607"/>
        <v>#N/A</v>
      </c>
      <c r="GN103" s="179" t="e">
        <f t="shared" si="608"/>
        <v>#N/A</v>
      </c>
      <c r="GO103" s="179" t="e">
        <f t="shared" si="609"/>
        <v>#N/A</v>
      </c>
      <c r="GP103" s="179" t="e">
        <f t="shared" si="610"/>
        <v>#N/A</v>
      </c>
      <c r="GQ103" s="179" t="e">
        <f t="shared" si="611"/>
        <v>#N/A</v>
      </c>
      <c r="GR103" s="179" t="e">
        <f t="shared" si="612"/>
        <v>#N/A</v>
      </c>
      <c r="GS103" s="179" t="e">
        <f t="shared" si="613"/>
        <v>#N/A</v>
      </c>
      <c r="GT103" s="179" t="e">
        <f t="shared" si="614"/>
        <v>#N/A</v>
      </c>
      <c r="GU103" s="179" t="e">
        <f t="shared" si="615"/>
        <v>#N/A</v>
      </c>
      <c r="GV103" s="179" t="e">
        <f t="shared" si="616"/>
        <v>#N/A</v>
      </c>
      <c r="GW103" s="179" t="e">
        <f t="shared" si="617"/>
        <v>#N/A</v>
      </c>
      <c r="GX103" s="179" t="e">
        <f t="shared" si="618"/>
        <v>#N/A</v>
      </c>
      <c r="GY103" s="179" t="e">
        <f t="shared" si="619"/>
        <v>#N/A</v>
      </c>
      <c r="GZ103" s="179" t="e">
        <f t="shared" si="620"/>
        <v>#N/A</v>
      </c>
      <c r="HA103" s="179" t="e">
        <f t="shared" si="621"/>
        <v>#N/A</v>
      </c>
      <c r="HB103" s="179" t="e">
        <f t="shared" si="622"/>
        <v>#N/A</v>
      </c>
      <c r="HC103" s="179" t="e">
        <f t="shared" si="623"/>
        <v>#N/A</v>
      </c>
      <c r="HD103" s="179" t="e">
        <f t="shared" si="624"/>
        <v>#N/A</v>
      </c>
      <c r="HE103" s="179" t="e">
        <f t="shared" si="625"/>
        <v>#N/A</v>
      </c>
      <c r="HF103" s="179" t="e">
        <f t="shared" si="626"/>
        <v>#N/A</v>
      </c>
      <c r="HG103" s="179" t="e">
        <f t="shared" si="627"/>
        <v>#N/A</v>
      </c>
      <c r="HH103" s="179" t="e">
        <f t="shared" si="628"/>
        <v>#N/A</v>
      </c>
      <c r="HI103" s="179" t="e">
        <f t="shared" si="629"/>
        <v>#N/A</v>
      </c>
      <c r="HJ103" s="179" t="e">
        <f t="shared" si="630"/>
        <v>#N/A</v>
      </c>
      <c r="HK103" s="179" t="e">
        <f t="shared" si="631"/>
        <v>#N/A</v>
      </c>
      <c r="HL103" s="179" t="e">
        <f t="shared" si="632"/>
        <v>#N/A</v>
      </c>
      <c r="HM103" s="179" t="e">
        <f t="shared" si="633"/>
        <v>#N/A</v>
      </c>
      <c r="HN103" s="179" t="e">
        <f t="shared" si="634"/>
        <v>#N/A</v>
      </c>
      <c r="HO103" s="179" t="e">
        <f t="shared" si="635"/>
        <v>#N/A</v>
      </c>
      <c r="HP103" s="179" t="e">
        <f t="shared" si="636"/>
        <v>#N/A</v>
      </c>
      <c r="HQ103" s="179" t="e">
        <f t="shared" si="637"/>
        <v>#N/A</v>
      </c>
      <c r="HR103" s="179" t="e">
        <f t="shared" si="638"/>
        <v>#N/A</v>
      </c>
      <c r="HS103" s="179" t="e">
        <f t="shared" si="639"/>
        <v>#N/A</v>
      </c>
    </row>
    <row r="104" spans="1:227" x14ac:dyDescent="0.25">
      <c r="A104" s="2"/>
      <c r="B104" s="2"/>
      <c r="C104" s="2"/>
      <c r="D104" s="98">
        <f>SUM(D4:D103)</f>
        <v>498</v>
      </c>
      <c r="E104" s="98">
        <f>SUM(E4:E103)</f>
        <v>840</v>
      </c>
      <c r="F104" s="98">
        <f>SUM(F4:F103)</f>
        <v>1434</v>
      </c>
      <c r="G104" s="5"/>
      <c r="H104" s="5"/>
      <c r="I104" s="39"/>
      <c r="J104" s="39"/>
      <c r="K104" s="98">
        <f>SUM(K4:K103)</f>
        <v>882</v>
      </c>
      <c r="L104" s="5"/>
      <c r="M104" s="5"/>
      <c r="N104" s="99">
        <f>IF(N4="","",SQRT(O104))</f>
        <v>86.538705795811993</v>
      </c>
      <c r="O104" s="80">
        <f>IF(O4="","",SUM(O4:O103))</f>
        <v>7488.9476008141046</v>
      </c>
      <c r="P104" s="98">
        <f>IF(SUM(P4:P103)=0,"",SUM(P4:P103))</f>
        <v>1050</v>
      </c>
      <c r="Q104" s="86">
        <f>IF(OR(N104="",P104=""),"",ABS(VLOOKUP($P$1,VLookups!$A$38:$B$39,2,FALSE)-_xlfn.NORM.DIST(P104,K104,N104,TRUE)))</f>
        <v>0.97389073846366225</v>
      </c>
      <c r="R104" s="100">
        <f>SUM(R4:R103)</f>
        <v>633.03510040178173</v>
      </c>
      <c r="S104" s="100">
        <f t="shared" ref="S104:W104" si="726">SUM(S4:S103)</f>
        <v>1130.9648995982184</v>
      </c>
      <c r="T104" s="100">
        <f t="shared" si="726"/>
        <v>1083.3461976037686</v>
      </c>
      <c r="U104" s="100">
        <f t="shared" si="726"/>
        <v>1045.5003628021529</v>
      </c>
      <c r="V104" s="100">
        <f t="shared" si="726"/>
        <v>1013.0320063993951</v>
      </c>
      <c r="W104" s="100">
        <f t="shared" si="726"/>
        <v>983.87441887297803</v>
      </c>
      <c r="X104" s="5"/>
      <c r="Y104" s="194">
        <f>IF(AND(D104&gt;0,E104&gt;0,F104&gt;0),K104-(3*N104),"")</f>
        <v>622.38388261256409</v>
      </c>
      <c r="Z104" s="269">
        <f>IF(ISNONTEXT($Y104),Y104+(($DV$104-$Y$104)/101),"")</f>
        <v>627.52479582815693</v>
      </c>
      <c r="AA104" s="269">
        <f t="shared" ref="AA104:CL104" si="727">IF(ISNONTEXT($Y104),Z104+(($DV$104-$Y$104)/101),"")</f>
        <v>632.66570904374976</v>
      </c>
      <c r="AB104" s="269">
        <f t="shared" si="727"/>
        <v>637.80662225934259</v>
      </c>
      <c r="AC104" s="269">
        <f t="shared" si="727"/>
        <v>642.94753547493542</v>
      </c>
      <c r="AD104" s="269">
        <f t="shared" si="727"/>
        <v>648.08844869052825</v>
      </c>
      <c r="AE104" s="269">
        <f t="shared" si="727"/>
        <v>653.22936190612108</v>
      </c>
      <c r="AF104" s="269">
        <f t="shared" si="727"/>
        <v>658.37027512171392</v>
      </c>
      <c r="AG104" s="269">
        <f t="shared" si="727"/>
        <v>663.51118833730675</v>
      </c>
      <c r="AH104" s="269">
        <f t="shared" si="727"/>
        <v>668.65210155289958</v>
      </c>
      <c r="AI104" s="269">
        <f t="shared" si="727"/>
        <v>673.79301476849241</v>
      </c>
      <c r="AJ104" s="269">
        <f t="shared" si="727"/>
        <v>678.93392798408524</v>
      </c>
      <c r="AK104" s="269">
        <f t="shared" si="727"/>
        <v>684.07484119967808</v>
      </c>
      <c r="AL104" s="269">
        <f t="shared" si="727"/>
        <v>689.21575441527091</v>
      </c>
      <c r="AM104" s="269">
        <f t="shared" si="727"/>
        <v>694.35666763086374</v>
      </c>
      <c r="AN104" s="269">
        <f t="shared" si="727"/>
        <v>699.49758084645657</v>
      </c>
      <c r="AO104" s="269">
        <f t="shared" si="727"/>
        <v>704.6384940620494</v>
      </c>
      <c r="AP104" s="269">
        <f t="shared" si="727"/>
        <v>709.77940727764224</v>
      </c>
      <c r="AQ104" s="269">
        <f t="shared" si="727"/>
        <v>714.92032049323507</v>
      </c>
      <c r="AR104" s="269">
        <f t="shared" si="727"/>
        <v>720.0612337088279</v>
      </c>
      <c r="AS104" s="269">
        <f t="shared" si="727"/>
        <v>725.20214692442073</v>
      </c>
      <c r="AT104" s="269">
        <f t="shared" si="727"/>
        <v>730.34306014001356</v>
      </c>
      <c r="AU104" s="269">
        <f t="shared" si="727"/>
        <v>735.48397335560639</v>
      </c>
      <c r="AV104" s="269">
        <f t="shared" si="727"/>
        <v>740.62488657119923</v>
      </c>
      <c r="AW104" s="269">
        <f t="shared" si="727"/>
        <v>745.76579978679206</v>
      </c>
      <c r="AX104" s="269">
        <f t="shared" si="727"/>
        <v>750.90671300238489</v>
      </c>
      <c r="AY104" s="269">
        <f t="shared" si="727"/>
        <v>756.04762621797772</v>
      </c>
      <c r="AZ104" s="269">
        <f t="shared" si="727"/>
        <v>761.18853943357055</v>
      </c>
      <c r="BA104" s="269">
        <f t="shared" si="727"/>
        <v>766.32945264916339</v>
      </c>
      <c r="BB104" s="269">
        <f t="shared" si="727"/>
        <v>771.47036586475622</v>
      </c>
      <c r="BC104" s="269">
        <f t="shared" si="727"/>
        <v>776.61127908034905</v>
      </c>
      <c r="BD104" s="269">
        <f t="shared" si="727"/>
        <v>781.75219229594188</v>
      </c>
      <c r="BE104" s="269">
        <f t="shared" si="727"/>
        <v>786.89310551153471</v>
      </c>
      <c r="BF104" s="269">
        <f t="shared" si="727"/>
        <v>792.03401872712755</v>
      </c>
      <c r="BG104" s="269">
        <f t="shared" si="727"/>
        <v>797.17493194272038</v>
      </c>
      <c r="BH104" s="269">
        <f t="shared" si="727"/>
        <v>802.31584515831321</v>
      </c>
      <c r="BI104" s="269">
        <f t="shared" si="727"/>
        <v>807.45675837390604</v>
      </c>
      <c r="BJ104" s="269">
        <f t="shared" si="727"/>
        <v>812.59767158949887</v>
      </c>
      <c r="BK104" s="269">
        <f t="shared" si="727"/>
        <v>817.7385848050917</v>
      </c>
      <c r="BL104" s="269">
        <f t="shared" si="727"/>
        <v>822.87949802068454</v>
      </c>
      <c r="BM104" s="269">
        <f t="shared" si="727"/>
        <v>828.02041123627737</v>
      </c>
      <c r="BN104" s="269">
        <f t="shared" si="727"/>
        <v>833.1613244518702</v>
      </c>
      <c r="BO104" s="269">
        <f t="shared" si="727"/>
        <v>838.30223766746303</v>
      </c>
      <c r="BP104" s="269">
        <f t="shared" si="727"/>
        <v>843.44315088305586</v>
      </c>
      <c r="BQ104" s="269">
        <f t="shared" si="727"/>
        <v>848.5840640986487</v>
      </c>
      <c r="BR104" s="269">
        <f t="shared" si="727"/>
        <v>853.72497731424153</v>
      </c>
      <c r="BS104" s="269">
        <f t="shared" si="727"/>
        <v>858.86589052983436</v>
      </c>
      <c r="BT104" s="269">
        <f t="shared" si="727"/>
        <v>864.00680374542719</v>
      </c>
      <c r="BU104" s="269">
        <f t="shared" si="727"/>
        <v>869.14771696102002</v>
      </c>
      <c r="BV104" s="269">
        <f t="shared" si="727"/>
        <v>874.28863017661286</v>
      </c>
      <c r="BW104" s="269">
        <f t="shared" si="727"/>
        <v>879.42954339220569</v>
      </c>
      <c r="BX104" s="269">
        <f t="shared" si="727"/>
        <v>884.57045660779852</v>
      </c>
      <c r="BY104" s="269">
        <f t="shared" si="727"/>
        <v>889.71136982339135</v>
      </c>
      <c r="BZ104" s="269">
        <f t="shared" si="727"/>
        <v>894.85228303898418</v>
      </c>
      <c r="CA104" s="269">
        <f t="shared" si="727"/>
        <v>899.99319625457701</v>
      </c>
      <c r="CB104" s="269">
        <f t="shared" si="727"/>
        <v>905.13410947016985</v>
      </c>
      <c r="CC104" s="269">
        <f t="shared" si="727"/>
        <v>910.27502268576268</v>
      </c>
      <c r="CD104" s="269">
        <f t="shared" si="727"/>
        <v>915.41593590135551</v>
      </c>
      <c r="CE104" s="269">
        <f t="shared" si="727"/>
        <v>920.55684911694834</v>
      </c>
      <c r="CF104" s="269">
        <f t="shared" si="727"/>
        <v>925.69776233254117</v>
      </c>
      <c r="CG104" s="269">
        <f t="shared" si="727"/>
        <v>930.83867554813401</v>
      </c>
      <c r="CH104" s="269">
        <f t="shared" si="727"/>
        <v>935.97958876372684</v>
      </c>
      <c r="CI104" s="269">
        <f t="shared" si="727"/>
        <v>941.12050197931967</v>
      </c>
      <c r="CJ104" s="269">
        <f t="shared" si="727"/>
        <v>946.2614151949125</v>
      </c>
      <c r="CK104" s="269">
        <f t="shared" si="727"/>
        <v>951.40232841050533</v>
      </c>
      <c r="CL104" s="269">
        <f t="shared" si="727"/>
        <v>956.54324162609817</v>
      </c>
      <c r="CM104" s="269">
        <f t="shared" ref="CM104:DU104" si="728">IF(ISNONTEXT($Y104),CL104+(($DV$104-$Y$104)/101),"")</f>
        <v>961.684154841691</v>
      </c>
      <c r="CN104" s="269">
        <f t="shared" si="728"/>
        <v>966.82506805728383</v>
      </c>
      <c r="CO104" s="269">
        <f t="shared" si="728"/>
        <v>971.96598127287666</v>
      </c>
      <c r="CP104" s="269">
        <f t="shared" si="728"/>
        <v>977.10689448846949</v>
      </c>
      <c r="CQ104" s="269">
        <f t="shared" si="728"/>
        <v>982.24780770406232</v>
      </c>
      <c r="CR104" s="269">
        <f t="shared" si="728"/>
        <v>987.38872091965516</v>
      </c>
      <c r="CS104" s="269">
        <f t="shared" si="728"/>
        <v>992.52963413524799</v>
      </c>
      <c r="CT104" s="269">
        <f t="shared" si="728"/>
        <v>997.67054735084082</v>
      </c>
      <c r="CU104" s="269">
        <f t="shared" si="728"/>
        <v>1002.8114605664337</v>
      </c>
      <c r="CV104" s="269">
        <f t="shared" si="728"/>
        <v>1007.9523737820265</v>
      </c>
      <c r="CW104" s="269">
        <f t="shared" si="728"/>
        <v>1013.0932869976193</v>
      </c>
      <c r="CX104" s="269">
        <f t="shared" si="728"/>
        <v>1018.2342002132121</v>
      </c>
      <c r="CY104" s="269">
        <f t="shared" si="728"/>
        <v>1023.375113428805</v>
      </c>
      <c r="CZ104" s="269">
        <f t="shared" si="728"/>
        <v>1028.5160266443977</v>
      </c>
      <c r="DA104" s="269">
        <f t="shared" si="728"/>
        <v>1033.6569398599904</v>
      </c>
      <c r="DB104" s="269">
        <f t="shared" si="728"/>
        <v>1038.7978530755831</v>
      </c>
      <c r="DC104" s="269">
        <f t="shared" si="728"/>
        <v>1043.9387662911759</v>
      </c>
      <c r="DD104" s="269">
        <f t="shared" si="728"/>
        <v>1049.0796795067686</v>
      </c>
      <c r="DE104" s="269">
        <f t="shared" si="728"/>
        <v>1054.2205927223613</v>
      </c>
      <c r="DF104" s="269">
        <f t="shared" si="728"/>
        <v>1059.361505937954</v>
      </c>
      <c r="DG104" s="269">
        <f t="shared" si="728"/>
        <v>1064.5024191535467</v>
      </c>
      <c r="DH104" s="269">
        <f t="shared" si="728"/>
        <v>1069.6433323691394</v>
      </c>
      <c r="DI104" s="269">
        <f t="shared" si="728"/>
        <v>1074.7842455847322</v>
      </c>
      <c r="DJ104" s="269">
        <f t="shared" si="728"/>
        <v>1079.9251588003249</v>
      </c>
      <c r="DK104" s="269">
        <f t="shared" si="728"/>
        <v>1085.0660720159176</v>
      </c>
      <c r="DL104" s="269">
        <f t="shared" si="728"/>
        <v>1090.2069852315103</v>
      </c>
      <c r="DM104" s="269">
        <f t="shared" si="728"/>
        <v>1095.347898447103</v>
      </c>
      <c r="DN104" s="269">
        <f t="shared" si="728"/>
        <v>1100.4888116626958</v>
      </c>
      <c r="DO104" s="269">
        <f t="shared" si="728"/>
        <v>1105.6297248782885</v>
      </c>
      <c r="DP104" s="269">
        <f t="shared" si="728"/>
        <v>1110.7706380938812</v>
      </c>
      <c r="DQ104" s="269">
        <f t="shared" si="728"/>
        <v>1115.9115513094739</v>
      </c>
      <c r="DR104" s="269">
        <f t="shared" si="728"/>
        <v>1121.0524645250666</v>
      </c>
      <c r="DS104" s="269">
        <f t="shared" si="728"/>
        <v>1126.1933777406593</v>
      </c>
      <c r="DT104" s="269">
        <f t="shared" si="728"/>
        <v>1131.3342909562521</v>
      </c>
      <c r="DU104" s="269">
        <f t="shared" si="728"/>
        <v>1136.4752041718448</v>
      </c>
      <c r="DV104" s="194">
        <f>IF(AND(D104&gt;0,E104&gt;0,F104&gt;0),K104+(3*N104),"")</f>
        <v>1141.6161173874359</v>
      </c>
      <c r="DW104" s="179">
        <f>IF(ISNONTEXT($N104),_xlfn.NORM.DIST(Z104,$K104,$N104,FALSE),NA())</f>
        <v>6.1095214088373328E-5</v>
      </c>
      <c r="DX104" s="179">
        <f t="shared" ref="DX104" si="729">IF(ISNONTEXT($N104),_xlfn.NORM.DIST(AA104,$K104,$N104,FALSE),NA())</f>
        <v>7.2628525440600504E-5</v>
      </c>
      <c r="DY104" s="179">
        <f t="shared" ref="DY104" si="730">IF(ISNONTEXT($N104),_xlfn.NORM.DIST(AB104,$K104,$N104,FALSE),NA())</f>
        <v>8.6034890236466152E-5</v>
      </c>
      <c r="DZ104" s="179">
        <f t="shared" ref="DZ104" si="731">IF(ISNONTEXT($N104),_xlfn.NORM.DIST(AC104,$K104,$N104,FALSE),NA())</f>
        <v>1.0155687698930949E-4</v>
      </c>
      <c r="EA104" s="179">
        <f t="shared" ref="EA104" si="732">IF(ISNONTEXT($N104),_xlfn.NORM.DIST(AD104,$K104,$N104,FALSE),NA())</f>
        <v>1.1945694717188804E-4</v>
      </c>
      <c r="EB104" s="179">
        <f t="shared" ref="EB104" si="733">IF(ISNONTEXT($N104),_xlfn.NORM.DIST(AE104,$K104,$N104,FALSE),NA())</f>
        <v>1.4001702071409514E-4</v>
      </c>
      <c r="EC104" s="179">
        <f t="shared" ref="EC104" si="734">IF(ISNONTEXT($N104),_xlfn.NORM.DIST(AF104,$K104,$N104,FALSE),NA())</f>
        <v>1.6353759225770995E-4</v>
      </c>
      <c r="ED104" s="179">
        <f t="shared" ref="ED104" si="735">IF(ISNONTEXT($N104),_xlfn.NORM.DIST(AG104,$K104,$N104,FALSE),NA())</f>
        <v>1.9033633937421413E-4</v>
      </c>
      <c r="EE104" s="179">
        <f t="shared" ref="EE104" si="736">IF(ISNONTEXT($N104),_xlfn.NORM.DIST(AH104,$K104,$N104,FALSE),NA())</f>
        <v>2.2074616728551136E-4</v>
      </c>
      <c r="EF104" s="179">
        <f t="shared" ref="EF104" si="737">IF(ISNONTEXT($N104),_xlfn.NORM.DIST(AI104,$K104,$N104,FALSE),NA())</f>
        <v>2.5511264022172578E-4</v>
      </c>
      <c r="EG104" s="179">
        <f t="shared" ref="EG104" si="738">IF(ISNONTEXT($N104),_xlfn.NORM.DIST(AJ104,$K104,$N104,FALSE),NA())</f>
        <v>2.9379075759711828E-4</v>
      </c>
      <c r="EH104" s="179">
        <f t="shared" ref="EH104" si="739">IF(ISNONTEXT($N104),_xlfn.NORM.DIST(AK104,$K104,$N104,FALSE),NA())</f>
        <v>3.3714104381569099E-4</v>
      </c>
      <c r="EI104" s="179">
        <f t="shared" ref="EI104" si="740">IF(ISNONTEXT($N104),_xlfn.NORM.DIST(AL104,$K104,$N104,FALSE),NA())</f>
        <v>3.8552493378695243E-4</v>
      </c>
      <c r="EJ104" s="179">
        <f t="shared" ref="EJ104" si="741">IF(ISNONTEXT($N104),_xlfn.NORM.DIST(AM104,$K104,$N104,FALSE),NA())</f>
        <v>4.3929945210328768E-4</v>
      </c>
      <c r="EK104" s="179">
        <f t="shared" ref="EK104" si="742">IF(ISNONTEXT($N104),_xlfn.NORM.DIST(AN104,$K104,$N104,FALSE),NA())</f>
        <v>4.9881120216333115E-4</v>
      </c>
      <c r="EL104" s="179">
        <f t="shared" ref="EL104" si="743">IF(ISNONTEXT($N104),_xlfn.NORM.DIST(AO104,$K104,$N104,FALSE),NA())</f>
        <v>5.6438970206662813E-4</v>
      </c>
      <c r="EM104" s="179">
        <f t="shared" ref="EM104" si="744">IF(ISNONTEXT($N104),_xlfn.NORM.DIST(AP104,$K104,$N104,FALSE),NA())</f>
        <v>6.3634012647937146E-4</v>
      </c>
      <c r="EN104" s="179">
        <f t="shared" ref="EN104" si="745">IF(ISNONTEXT($N104),_xlfn.NORM.DIST(AQ104,$K104,$N104,FALSE),NA())</f>
        <v>7.1493553738231767E-4</v>
      </c>
      <c r="EO104" s="179">
        <f t="shared" ref="EO104" si="746">IF(ISNONTEXT($N104),_xlfn.NORM.DIST(AR104,$K104,$N104,FALSE),NA())</f>
        <v>8.0040871104426531E-4</v>
      </c>
      <c r="EP104" s="179">
        <f t="shared" ref="EP104" si="747">IF(ISNONTEXT($N104),_xlfn.NORM.DIST(AS104,$K104,$N104,FALSE),NA())</f>
        <v>8.9294369299168638E-4</v>
      </c>
      <c r="EQ104" s="179">
        <f t="shared" ref="EQ104" si="748">IF(ISNONTEXT($N104),_xlfn.NORM.DIST(AT104,$K104,$N104,FALSE),NA())</f>
        <v>9.9266723634623948E-4</v>
      </c>
      <c r="ER104" s="179">
        <f t="shared" ref="ER104" si="749">IF(ISNONTEXT($N104),_xlfn.NORM.DIST(AU104,$K104,$N104,FALSE),NA())</f>
        <v>1.0996403007824428E-3</v>
      </c>
      <c r="ES104" s="179">
        <f t="shared" ref="ES104" si="750">IF(ISNONTEXT($N104),_xlfn.NORM.DIST(AV104,$K104,$N104,FALSE),NA())</f>
        <v>1.2138498085770227E-3</v>
      </c>
      <c r="ET104" s="179">
        <f t="shared" ref="ET104" si="751">IF(ISNONTEXT($N104),_xlfn.NORM.DIST(AW104,$K104,$N104,FALSE),NA())</f>
        <v>1.3352008698253935E-3</v>
      </c>
      <c r="EU104" s="179">
        <f t="shared" ref="EU104" si="752">IF(ISNONTEXT($N104),_xlfn.NORM.DIST(AX104,$K104,$N104,FALSE),NA())</f>
        <v>1.4635096999593541E-3</v>
      </c>
      <c r="EV104" s="179">
        <f t="shared" ref="EV104" si="753">IF(ISNONTEXT($N104),_xlfn.NORM.DIST(AY104,$K104,$N104,FALSE),NA())</f>
        <v>1.5984974583480697E-3</v>
      </c>
      <c r="EW104" s="179">
        <f t="shared" ref="EW104" si="754">IF(ISNONTEXT($N104),_xlfn.NORM.DIST(AZ104,$K104,$N104,FALSE),NA())</f>
        <v>1.739785236243101E-3</v>
      </c>
      <c r="EX104" s="179">
        <f t="shared" ref="EX104" si="755">IF(ISNONTEXT($N104),_xlfn.NORM.DIST(BA104,$K104,$N104,FALSE),NA())</f>
        <v>1.8868904150280529E-3</v>
      </c>
      <c r="EY104" s="179">
        <f t="shared" ref="EY104" si="756">IF(ISNONTEXT($N104),_xlfn.NORM.DIST(BB104,$K104,$N104,FALSE),NA())</f>
        <v>2.0392246012331831E-3</v>
      </c>
      <c r="EZ104" s="179">
        <f t="shared" ref="EZ104" si="757">IF(ISNONTEXT($N104),_xlfn.NORM.DIST(BC104,$K104,$N104,FALSE),NA())</f>
        <v>2.1960933228781765E-3</v>
      </c>
      <c r="FA104" s="179">
        <f t="shared" ref="FA104" si="758">IF(ISNONTEXT($N104),_xlfn.NORM.DIST(BD104,$K104,$N104,FALSE),NA())</f>
        <v>2.3566976424683663E-3</v>
      </c>
      <c r="FB104" s="179">
        <f t="shared" ref="FB104" si="759">IF(ISNONTEXT($N104),_xlfn.NORM.DIST(BE104,$K104,$N104,FALSE),NA())</f>
        <v>2.5201378057206764E-3</v>
      </c>
      <c r="FC104" s="179">
        <f t="shared" ref="FC104" si="760">IF(ISNONTEXT($N104),_xlfn.NORM.DIST(BF104,$K104,$N104,FALSE),NA())</f>
        <v>2.6854190024492267E-3</v>
      </c>
      <c r="FD104" s="179">
        <f t="shared" ref="FD104" si="761">IF(ISNONTEXT($N104),_xlfn.NORM.DIST(BG104,$K104,$N104,FALSE),NA())</f>
        <v>2.8514592678931146E-3</v>
      </c>
      <c r="FE104" s="179">
        <f t="shared" ref="FE104" si="762">IF(ISNONTEXT($N104),_xlfn.NORM.DIST(BH104,$K104,$N104,FALSE),NA())</f>
        <v>3.0170995002858129E-3</v>
      </c>
      <c r="FF104" s="179">
        <f t="shared" ref="FF104" si="763">IF(ISNONTEXT($N104),_xlfn.NORM.DIST(BI104,$K104,$N104,FALSE),NA())</f>
        <v>3.1811155150546968E-3</v>
      </c>
      <c r="FG104" s="179">
        <f t="shared" ref="FG104" si="764">IF(ISNONTEXT($N104),_xlfn.NORM.DIST(BJ104,$K104,$N104,FALSE),NA())</f>
        <v>3.3422319993118336E-3</v>
      </c>
      <c r="FH104" s="179">
        <f t="shared" ref="FH104" si="765">IF(ISNONTEXT($N104),_xlfn.NORM.DIST(BK104,$K104,$N104,FALSE),NA())</f>
        <v>3.4991381740178159E-3</v>
      </c>
      <c r="FI104" s="179">
        <f t="shared" ref="FI104" si="766">IF(ISNONTEXT($N104),_xlfn.NORM.DIST(BL104,$K104,$N104,FALSE),NA())</f>
        <v>3.6505049172259828E-3</v>
      </c>
      <c r="FJ104" s="179">
        <f t="shared" ref="FJ104" si="767">IF(ISNONTEXT($N104),_xlfn.NORM.DIST(BM104,$K104,$N104,FALSE),NA())</f>
        <v>3.7950030520263597E-3</v>
      </c>
      <c r="FK104" s="179">
        <f t="shared" ref="FK104" si="768">IF(ISNONTEXT($N104),_xlfn.NORM.DIST(BN104,$K104,$N104,FALSE),NA())</f>
        <v>3.9313224590395201E-3</v>
      </c>
      <c r="FL104" s="179">
        <f t="shared" ref="FL104" si="769">IF(ISNONTEXT($N104),_xlfn.NORM.DIST(BO104,$K104,$N104,FALSE),NA())</f>
        <v>4.058191637269116E-3</v>
      </c>
      <c r="FM104" s="179">
        <f t="shared" ref="FM104" si="770">IF(ISNONTEXT($N104),_xlfn.NORM.DIST(BP104,$K104,$N104,FALSE),NA())</f>
        <v>4.1743973103193681E-3</v>
      </c>
      <c r="FN104" s="179">
        <f t="shared" ref="FN104" si="771">IF(ISNONTEXT($N104),_xlfn.NORM.DIST(BQ104,$K104,$N104,FALSE),NA())</f>
        <v>4.2788036586658982E-3</v>
      </c>
      <c r="FO104" s="179">
        <f t="shared" ref="FO104" si="772">IF(ISNONTEXT($N104),_xlfn.NORM.DIST(BR104,$K104,$N104,FALSE),NA())</f>
        <v>4.3703707537547714E-3</v>
      </c>
      <c r="FP104" s="179">
        <f t="shared" ref="FP104" si="773">IF(ISNONTEXT($N104),_xlfn.NORM.DIST(BS104,$K104,$N104,FALSE),NA())</f>
        <v>4.4481717767409328E-3</v>
      </c>
      <c r="FQ104" s="179">
        <f t="shared" ref="FQ104" si="774">IF(ISNONTEXT($N104),_xlfn.NORM.DIST(BT104,$K104,$N104,FALSE),NA())</f>
        <v>4.511408623800916E-3</v>
      </c>
      <c r="FR104" s="179">
        <f t="shared" ref="FR104" si="775">IF(ISNONTEXT($N104),_xlfn.NORM.DIST(BU104,$K104,$N104,FALSE),NA())</f>
        <v>4.5594255308767755E-3</v>
      </c>
      <c r="FS104" s="179">
        <f t="shared" ref="FS104" si="776">IF(ISNONTEXT($N104),_xlfn.NORM.DIST(BV104,$K104,$N104,FALSE),NA())</f>
        <v>4.591720392714051E-3</v>
      </c>
      <c r="FT104" s="179">
        <f t="shared" ref="FT104" si="777">IF(ISNONTEXT($N104),_xlfn.NORM.DIST(BW104,$K104,$N104,FALSE),NA())</f>
        <v>4.6079535030228531E-3</v>
      </c>
      <c r="FU104" s="179">
        <f t="shared" ref="FU104" si="778">IF(ISNONTEXT($N104),_xlfn.NORM.DIST(BX104,$K104,$N104,FALSE),NA())</f>
        <v>4.6079535030228462E-3</v>
      </c>
      <c r="FV104" s="179">
        <f t="shared" ref="FV104" si="779">IF(ISNONTEXT($N104),_xlfn.NORM.DIST(BY104,$K104,$N104,FALSE),NA())</f>
        <v>4.5917203927140302E-3</v>
      </c>
      <c r="FW104" s="179">
        <f t="shared" ref="FW104" si="780">IF(ISNONTEXT($N104),_xlfn.NORM.DIST(BZ104,$K104,$N104,FALSE),NA())</f>
        <v>4.5594255308767425E-3</v>
      </c>
      <c r="FX104" s="179">
        <f t="shared" ref="FX104" si="781">IF(ISNONTEXT($N104),_xlfn.NORM.DIST(CA104,$K104,$N104,FALSE),NA())</f>
        <v>4.5114086238008701E-3</v>
      </c>
      <c r="FY104" s="179">
        <f t="shared" ref="FY104" si="782">IF(ISNONTEXT($N104),_xlfn.NORM.DIST(CB104,$K104,$N104,FALSE),NA())</f>
        <v>4.4481717767408764E-3</v>
      </c>
      <c r="FZ104" s="179">
        <f t="shared" ref="FZ104" si="783">IF(ISNONTEXT($N104),_xlfn.NORM.DIST(CC104,$K104,$N104,FALSE),NA())</f>
        <v>4.3703707537547012E-3</v>
      </c>
      <c r="GA104" s="179">
        <f t="shared" ref="GA104" si="784">IF(ISNONTEXT($N104),_xlfn.NORM.DIST(CD104,$K104,$N104,FALSE),NA())</f>
        <v>4.2788036586658175E-3</v>
      </c>
      <c r="GB104" s="179">
        <f t="shared" ref="GB104" si="785">IF(ISNONTEXT($N104),_xlfn.NORM.DIST(CE104,$K104,$N104,FALSE),NA())</f>
        <v>4.1743973103192779E-3</v>
      </c>
      <c r="GC104" s="179">
        <f t="shared" ref="GC104" si="786">IF(ISNONTEXT($N104),_xlfn.NORM.DIST(CF104,$K104,$N104,FALSE),NA())</f>
        <v>4.0581916372690171E-3</v>
      </c>
      <c r="GD104" s="179">
        <f t="shared" ref="GD104" si="787">IF(ISNONTEXT($N104),_xlfn.NORM.DIST(CG104,$K104,$N104,FALSE),NA())</f>
        <v>3.9313224590394125E-3</v>
      </c>
      <c r="GE104" s="179">
        <f t="shared" ref="GE104" si="788">IF(ISNONTEXT($N104),_xlfn.NORM.DIST(CH104,$K104,$N104,FALSE),NA())</f>
        <v>3.7950030520262448E-3</v>
      </c>
      <c r="GF104" s="179">
        <f t="shared" ref="GF104" si="789">IF(ISNONTEXT($N104),_xlfn.NORM.DIST(CI104,$K104,$N104,FALSE),NA())</f>
        <v>3.6505049172258618E-3</v>
      </c>
      <c r="GG104" s="179">
        <f t="shared" ref="GG104" si="790">IF(ISNONTEXT($N104),_xlfn.NORM.DIST(CJ104,$K104,$N104,FALSE),NA())</f>
        <v>3.4991381740176897E-3</v>
      </c>
      <c r="GH104" s="179">
        <f t="shared" ref="GH104" si="791">IF(ISNONTEXT($N104),_xlfn.NORM.DIST(CK104,$K104,$N104,FALSE),NA())</f>
        <v>3.3422319993117035E-3</v>
      </c>
      <c r="GI104" s="179">
        <f t="shared" ref="GI104" si="792">IF(ISNONTEXT($N104),_xlfn.NORM.DIST(CL104,$K104,$N104,FALSE),NA())</f>
        <v>3.1811155150545632E-3</v>
      </c>
      <c r="GJ104" s="179">
        <f t="shared" ref="GJ104" si="793">IF(ISNONTEXT($N104),_xlfn.NORM.DIST(CM104,$K104,$N104,FALSE),NA())</f>
        <v>3.017099500285678E-3</v>
      </c>
      <c r="GK104" s="179">
        <f t="shared" ref="GK104" si="794">IF(ISNONTEXT($N104),_xlfn.NORM.DIST(CN104,$K104,$N104,FALSE),NA())</f>
        <v>2.8514592678929784E-3</v>
      </c>
      <c r="GL104" s="179">
        <f t="shared" ref="GL104" si="795">IF(ISNONTEXT($N104),_xlfn.NORM.DIST(CO104,$K104,$N104,FALSE),NA())</f>
        <v>2.6854190024490909E-3</v>
      </c>
      <c r="GM104" s="179">
        <f t="shared" ref="GM104" si="796">IF(ISNONTEXT($N104),_xlfn.NORM.DIST(CP104,$K104,$N104,FALSE),NA())</f>
        <v>2.5201378057205419E-3</v>
      </c>
      <c r="GN104" s="179">
        <f t="shared" ref="GN104" si="797">IF(ISNONTEXT($N104),_xlfn.NORM.DIST(CQ104,$K104,$N104,FALSE),NA())</f>
        <v>2.3566976424682336E-3</v>
      </c>
      <c r="GO104" s="179">
        <f t="shared" ref="GO104" si="798">IF(ISNONTEXT($N104),_xlfn.NORM.DIST(CR104,$K104,$N104,FALSE),NA())</f>
        <v>2.196093322878046E-3</v>
      </c>
      <c r="GP104" s="179">
        <f t="shared" ref="GP104" si="799">IF(ISNONTEXT($N104),_xlfn.NORM.DIST(CS104,$K104,$N104,FALSE),NA())</f>
        <v>2.039224601233056E-3</v>
      </c>
      <c r="GQ104" s="179">
        <f t="shared" ref="GQ104" si="800">IF(ISNONTEXT($N104),_xlfn.NORM.DIST(CT104,$K104,$N104,FALSE),NA())</f>
        <v>1.8868904150279302E-3</v>
      </c>
      <c r="GR104" s="179">
        <f t="shared" ref="GR104" si="801">IF(ISNONTEXT($N104),_xlfn.NORM.DIST(CU104,$K104,$N104,FALSE),NA())</f>
        <v>1.7397852362429828E-3</v>
      </c>
      <c r="GS104" s="179">
        <f t="shared" ref="GS104" si="802">IF(ISNONTEXT($N104),_xlfn.NORM.DIST(CV104,$K104,$N104,FALSE),NA())</f>
        <v>1.598497458347957E-3</v>
      </c>
      <c r="GT104" s="179">
        <f t="shared" ref="GT104" si="803">IF(ISNONTEXT($N104),_xlfn.NORM.DIST(CW104,$K104,$N104,FALSE),NA())</f>
        <v>1.4635096999592468E-3</v>
      </c>
      <c r="GU104" s="179">
        <f t="shared" ref="GU104" si="804">IF(ISNONTEXT($N104),_xlfn.NORM.DIST(CX104,$K104,$N104,FALSE),NA())</f>
        <v>1.3352008698252914E-3</v>
      </c>
      <c r="GV104" s="179">
        <f t="shared" ref="GV104" si="805">IF(ISNONTEXT($N104),_xlfn.NORM.DIST(CY104,$K104,$N104,FALSE),NA())</f>
        <v>1.2138498085769263E-3</v>
      </c>
      <c r="GW104" s="179">
        <f t="shared" ref="GW104" si="806">IF(ISNONTEXT($N104),_xlfn.NORM.DIST(CZ104,$K104,$N104,FALSE),NA())</f>
        <v>1.099640300782355E-3</v>
      </c>
      <c r="GX104" s="179">
        <f t="shared" ref="GX104" si="807">IF(ISNONTEXT($N104),_xlfn.NORM.DIST(DA104,$K104,$N104,FALSE),NA())</f>
        <v>9.9266723634615969E-4</v>
      </c>
      <c r="GY104" s="179">
        <f t="shared" ref="GY104" si="808">IF(ISNONTEXT($N104),_xlfn.NORM.DIST(DB104,$K104,$N104,FALSE),NA())</f>
        <v>8.9294369299161428E-4</v>
      </c>
      <c r="GZ104" s="179">
        <f t="shared" ref="GZ104" si="809">IF(ISNONTEXT($N104),_xlfn.NORM.DIST(DC104,$K104,$N104,FALSE),NA())</f>
        <v>8.0040871104420047E-4</v>
      </c>
      <c r="HA104" s="179">
        <f t="shared" ref="HA104" si="810">IF(ISNONTEXT($N104),_xlfn.NORM.DIST(DD104,$K104,$N104,FALSE),NA())</f>
        <v>7.1493553738225977E-4</v>
      </c>
      <c r="HB104" s="179">
        <f t="shared" ref="HB104" si="811">IF(ISNONTEXT($N104),_xlfn.NORM.DIST(DE104,$K104,$N104,FALSE),NA())</f>
        <v>6.3634012647931996E-4</v>
      </c>
      <c r="HC104" s="179">
        <f t="shared" ref="HC104" si="812">IF(ISNONTEXT($N104),_xlfn.NORM.DIST(DF104,$K104,$N104,FALSE),NA())</f>
        <v>5.6438970206658238E-4</v>
      </c>
      <c r="HD104" s="179">
        <f t="shared" ref="HD104" si="813">IF(ISNONTEXT($N104),_xlfn.NORM.DIST(DG104,$K104,$N104,FALSE),NA())</f>
        <v>4.9881120216329104E-4</v>
      </c>
      <c r="HE104" s="179">
        <f t="shared" ref="HE104" si="814">IF(ISNONTEXT($N104),_xlfn.NORM.DIST(DH104,$K104,$N104,FALSE),NA())</f>
        <v>4.3929945210325255E-4</v>
      </c>
      <c r="HF104" s="179">
        <f t="shared" ref="HF104" si="815">IF(ISNONTEXT($N104),_xlfn.NORM.DIST(DI104,$K104,$N104,FALSE),NA())</f>
        <v>3.8552493378692175E-4</v>
      </c>
      <c r="HG104" s="179">
        <f t="shared" ref="HG104" si="816">IF(ISNONTEXT($N104),_xlfn.NORM.DIST(DJ104,$K104,$N104,FALSE),NA())</f>
        <v>3.3714104381566459E-4</v>
      </c>
      <c r="HH104" s="179">
        <f t="shared" ref="HH104" si="817">IF(ISNONTEXT($N104),_xlfn.NORM.DIST(DK104,$K104,$N104,FALSE),NA())</f>
        <v>2.9379075759709556E-4</v>
      </c>
      <c r="HI104" s="179">
        <f t="shared" ref="HI104" si="818">IF(ISNONTEXT($N104),_xlfn.NORM.DIST(DL104,$K104,$N104,FALSE),NA())</f>
        <v>2.5511264022170648E-4</v>
      </c>
      <c r="HJ104" s="179">
        <f t="shared" ref="HJ104" si="819">IF(ISNONTEXT($N104),_xlfn.NORM.DIST(DM104,$K104,$N104,FALSE),NA())</f>
        <v>2.2074616728549496E-4</v>
      </c>
      <c r="HK104" s="179">
        <f t="shared" ref="HK104" si="820">IF(ISNONTEXT($N104),_xlfn.NORM.DIST(DN104,$K104,$N104,FALSE),NA())</f>
        <v>1.9033633937420028E-4</v>
      </c>
      <c r="HL104" s="179">
        <f t="shared" ref="HL104" si="821">IF(ISNONTEXT($N104),_xlfn.NORM.DIST(DO104,$K104,$N104,FALSE),NA())</f>
        <v>1.6353759225769835E-4</v>
      </c>
      <c r="HM104" s="179">
        <f t="shared" ref="HM104" si="822">IF(ISNONTEXT($N104),_xlfn.NORM.DIST(DP104,$K104,$N104,FALSE),NA())</f>
        <v>1.4001702071408543E-4</v>
      </c>
      <c r="HN104" s="179">
        <f t="shared" ref="HN104" si="823">IF(ISNONTEXT($N104),_xlfn.NORM.DIST(DQ104,$K104,$N104,FALSE),NA())</f>
        <v>1.1945694717188005E-4</v>
      </c>
      <c r="HO104" s="179">
        <f t="shared" ref="HO104" si="824">IF(ISNONTEXT($N104),_xlfn.NORM.DIST(DR104,$K104,$N104,FALSE),NA())</f>
        <v>1.0155687698930277E-4</v>
      </c>
      <c r="HP104" s="179">
        <f t="shared" ref="HP104" si="825">IF(ISNONTEXT($N104),_xlfn.NORM.DIST(DS104,$K104,$N104,FALSE),NA())</f>
        <v>8.6034890236460649E-5</v>
      </c>
      <c r="HQ104" s="179">
        <f t="shared" ref="HQ104" si="826">IF(ISNONTEXT($N104),_xlfn.NORM.DIST(DT104,$K104,$N104,FALSE),NA())</f>
        <v>7.2628525440595991E-5</v>
      </c>
      <c r="HR104" s="179">
        <f t="shared" ref="HR104" si="827">IF(ISNONTEXT($N104),_xlfn.NORM.DIST(DU104,$K104,$N104,FALSE),NA())</f>
        <v>6.1095214088369696E-5</v>
      </c>
      <c r="HS104" s="179">
        <f t="shared" ref="HS104" si="828">IF(ISNONTEXT($N104),_xlfn.NORM.DIST(DV104,$K104,$N104,FALSE),NA())</f>
        <v>5.1212325989655561E-5</v>
      </c>
    </row>
    <row r="105" spans="1:227" x14ac:dyDescent="0.25">
      <c r="A105" s="2"/>
      <c r="B105" s="2"/>
      <c r="C105" s="2"/>
      <c r="D105" s="5"/>
      <c r="E105" s="5"/>
      <c r="F105" s="5"/>
      <c r="G105" s="5"/>
      <c r="H105" s="5"/>
      <c r="I105" s="2"/>
      <c r="J105" s="2"/>
      <c r="K105" s="5"/>
      <c r="L105" s="2"/>
      <c r="M105" s="2"/>
      <c r="N105" s="2"/>
      <c r="O105" s="2"/>
      <c r="P105" s="25"/>
      <c r="Q105" s="5"/>
      <c r="R105" s="37"/>
      <c r="S105" s="37"/>
      <c r="T105" s="37"/>
      <c r="U105" s="37"/>
      <c r="V105" s="37"/>
      <c r="W105" s="37"/>
      <c r="X105" s="5"/>
    </row>
    <row r="106" spans="1:227" ht="15.75" x14ac:dyDescent="0.25">
      <c r="A106" s="5"/>
      <c r="B106" s="5"/>
      <c r="C106" s="5"/>
      <c r="D106" s="307" t="s">
        <v>81</v>
      </c>
      <c r="E106" s="308"/>
      <c r="F106" s="309"/>
      <c r="G106" s="5"/>
      <c r="H106" s="5"/>
      <c r="I106" s="2"/>
      <c r="J106" s="5"/>
      <c r="K106" s="5"/>
      <c r="L106" s="5"/>
      <c r="M106" s="5"/>
      <c r="N106" s="35" t="s">
        <v>90</v>
      </c>
      <c r="O106" s="35"/>
      <c r="P106" s="105">
        <v>1000</v>
      </c>
      <c r="Q106" s="43">
        <f>IF(OR(N104="",P106=""),"",ABS(VLOOKUP($P$1,VLookups!$A$38:$B$39,2,FALSE)-_xlfn.NORM.DIST(P106,K104,N104,TRUE)))</f>
        <v>0.91364564989340158</v>
      </c>
      <c r="R106" s="74">
        <f>IF($N$104="","",_xlfn.NORM.INV(ABS(VLOOKUP($P$1,VLookups!$A$38:$B$39,2,FALSE)-R$3),$K$104,$N104))</f>
        <v>771.09618610717348</v>
      </c>
      <c r="S106" s="75">
        <f>IF($N$104="","",_xlfn.NORM.INV(ABS(VLOOKUP($P$1,VLookups!$A$38:$B$39,2,FALSE)-S$3),$K$104,$N104))</f>
        <v>992.90381389282652</v>
      </c>
      <c r="T106" s="76">
        <f>IF($N$104="","",_xlfn.NORM.INV(ABS(VLOOKUP($P$1,VLookups!$A$38:$B$39,2,FALSE)-T$3),$K$104,$N104))</f>
        <v>971.69160417035926</v>
      </c>
      <c r="U106" s="77">
        <f>IF($N$104="","",_xlfn.NORM.INV(ABS(VLOOKUP($P$1,VLookups!$A$38:$B$39,2,FALSE)-U$3),$K$104,$N104))</f>
        <v>954.83281232367483</v>
      </c>
      <c r="V106" s="78">
        <f>IF($N$104="","",_xlfn.NORM.INV(ABS(VLOOKUP($P$1,VLookups!$A$38:$B$39,2,FALSE)-V$3),$K$104,$N104))</f>
        <v>940.36947005450941</v>
      </c>
      <c r="W106" s="79">
        <f>IF($N$104="","",_xlfn.NORM.INV(ABS(VLOOKUP($P$1,VLookups!$A$38:$B$39,2,FALSE)-W$3),$K$104,$N104))</f>
        <v>927.38094168841417</v>
      </c>
      <c r="X106" s="5"/>
      <c r="DW106" s="221">
        <f>IF(AND($F$112&gt;0,$F$113&gt;0),IF(OR(Z104&lt;$F$112,Z104=$F$112),DW104,0),"")</f>
        <v>6.1095214088373328E-5</v>
      </c>
      <c r="DX106" s="221">
        <f t="shared" ref="DX106:GI106" si="829">IF(AND($F$112&gt;0,$F$113&gt;0),IF(OR(AA104&lt;$F$112,AA104=$F$112),DX104,0),"")</f>
        <v>7.2628525440600504E-5</v>
      </c>
      <c r="DY106" s="221">
        <f t="shared" si="829"/>
        <v>8.6034890236466152E-5</v>
      </c>
      <c r="DZ106" s="221">
        <f t="shared" si="829"/>
        <v>1.0155687698930949E-4</v>
      </c>
      <c r="EA106" s="221">
        <f t="shared" si="829"/>
        <v>1.1945694717188804E-4</v>
      </c>
      <c r="EB106" s="221">
        <f t="shared" si="829"/>
        <v>1.4001702071409514E-4</v>
      </c>
      <c r="EC106" s="221">
        <f t="shared" si="829"/>
        <v>1.6353759225770995E-4</v>
      </c>
      <c r="ED106" s="221">
        <f t="shared" si="829"/>
        <v>1.9033633937421413E-4</v>
      </c>
      <c r="EE106" s="221">
        <f t="shared" si="829"/>
        <v>2.2074616728551136E-4</v>
      </c>
      <c r="EF106" s="221">
        <f t="shared" si="829"/>
        <v>2.5511264022172578E-4</v>
      </c>
      <c r="EG106" s="221">
        <f t="shared" si="829"/>
        <v>2.9379075759711828E-4</v>
      </c>
      <c r="EH106" s="221">
        <f t="shared" si="829"/>
        <v>3.3714104381569099E-4</v>
      </c>
      <c r="EI106" s="221">
        <f t="shared" si="829"/>
        <v>3.8552493378695243E-4</v>
      </c>
      <c r="EJ106" s="221">
        <f t="shared" si="829"/>
        <v>4.3929945210328768E-4</v>
      </c>
      <c r="EK106" s="221">
        <f t="shared" si="829"/>
        <v>4.9881120216333115E-4</v>
      </c>
      <c r="EL106" s="221">
        <f t="shared" si="829"/>
        <v>5.6438970206662813E-4</v>
      </c>
      <c r="EM106" s="221">
        <f t="shared" si="829"/>
        <v>6.3634012647937146E-4</v>
      </c>
      <c r="EN106" s="221">
        <f t="shared" si="829"/>
        <v>7.1493553738231767E-4</v>
      </c>
      <c r="EO106" s="221">
        <f t="shared" si="829"/>
        <v>8.0040871104426531E-4</v>
      </c>
      <c r="EP106" s="221">
        <f t="shared" si="829"/>
        <v>8.9294369299168638E-4</v>
      </c>
      <c r="EQ106" s="221">
        <f t="shared" si="829"/>
        <v>9.9266723634623948E-4</v>
      </c>
      <c r="ER106" s="221">
        <f t="shared" si="829"/>
        <v>1.0996403007824428E-3</v>
      </c>
      <c r="ES106" s="221">
        <f t="shared" si="829"/>
        <v>1.2138498085770227E-3</v>
      </c>
      <c r="ET106" s="221">
        <f t="shared" si="829"/>
        <v>1.3352008698253935E-3</v>
      </c>
      <c r="EU106" s="221">
        <f t="shared" si="829"/>
        <v>1.4635096999593541E-3</v>
      </c>
      <c r="EV106" s="221">
        <f t="shared" si="829"/>
        <v>1.5984974583480697E-3</v>
      </c>
      <c r="EW106" s="221">
        <f t="shared" si="829"/>
        <v>1.739785236243101E-3</v>
      </c>
      <c r="EX106" s="221">
        <f t="shared" si="829"/>
        <v>1.8868904150280529E-3</v>
      </c>
      <c r="EY106" s="221">
        <f t="shared" si="829"/>
        <v>2.0392246012331831E-3</v>
      </c>
      <c r="EZ106" s="221">
        <f t="shared" si="829"/>
        <v>2.1960933228781765E-3</v>
      </c>
      <c r="FA106" s="221">
        <f t="shared" si="829"/>
        <v>2.3566976424683663E-3</v>
      </c>
      <c r="FB106" s="221">
        <f t="shared" si="829"/>
        <v>2.5201378057206764E-3</v>
      </c>
      <c r="FC106" s="221">
        <f t="shared" si="829"/>
        <v>2.6854190024492267E-3</v>
      </c>
      <c r="FD106" s="221">
        <f t="shared" si="829"/>
        <v>2.8514592678931146E-3</v>
      </c>
      <c r="FE106" s="221">
        <f t="shared" si="829"/>
        <v>0</v>
      </c>
      <c r="FF106" s="221">
        <f t="shared" si="829"/>
        <v>0</v>
      </c>
      <c r="FG106" s="221">
        <f t="shared" si="829"/>
        <v>0</v>
      </c>
      <c r="FH106" s="221">
        <f t="shared" si="829"/>
        <v>0</v>
      </c>
      <c r="FI106" s="221">
        <f t="shared" si="829"/>
        <v>0</v>
      </c>
      <c r="FJ106" s="221">
        <f t="shared" si="829"/>
        <v>0</v>
      </c>
      <c r="FK106" s="221">
        <f t="shared" si="829"/>
        <v>0</v>
      </c>
      <c r="FL106" s="221">
        <f t="shared" si="829"/>
        <v>0</v>
      </c>
      <c r="FM106" s="221">
        <f t="shared" si="829"/>
        <v>0</v>
      </c>
      <c r="FN106" s="221">
        <f t="shared" si="829"/>
        <v>0</v>
      </c>
      <c r="FO106" s="221">
        <f t="shared" si="829"/>
        <v>0</v>
      </c>
      <c r="FP106" s="221">
        <f t="shared" si="829"/>
        <v>0</v>
      </c>
      <c r="FQ106" s="221">
        <f t="shared" si="829"/>
        <v>0</v>
      </c>
      <c r="FR106" s="221">
        <f t="shared" si="829"/>
        <v>0</v>
      </c>
      <c r="FS106" s="221">
        <f t="shared" si="829"/>
        <v>0</v>
      </c>
      <c r="FT106" s="221">
        <f t="shared" si="829"/>
        <v>0</v>
      </c>
      <c r="FU106" s="221">
        <f t="shared" si="829"/>
        <v>0</v>
      </c>
      <c r="FV106" s="221">
        <f t="shared" si="829"/>
        <v>0</v>
      </c>
      <c r="FW106" s="221">
        <f t="shared" si="829"/>
        <v>0</v>
      </c>
      <c r="FX106" s="221">
        <f t="shared" si="829"/>
        <v>0</v>
      </c>
      <c r="FY106" s="221">
        <f t="shared" si="829"/>
        <v>0</v>
      </c>
      <c r="FZ106" s="221">
        <f t="shared" si="829"/>
        <v>0</v>
      </c>
      <c r="GA106" s="221">
        <f t="shared" si="829"/>
        <v>0</v>
      </c>
      <c r="GB106" s="221">
        <f t="shared" si="829"/>
        <v>0</v>
      </c>
      <c r="GC106" s="221">
        <f t="shared" si="829"/>
        <v>0</v>
      </c>
      <c r="GD106" s="221">
        <f t="shared" si="829"/>
        <v>0</v>
      </c>
      <c r="GE106" s="221">
        <f t="shared" si="829"/>
        <v>0</v>
      </c>
      <c r="GF106" s="221">
        <f t="shared" si="829"/>
        <v>0</v>
      </c>
      <c r="GG106" s="221">
        <f t="shared" si="829"/>
        <v>0</v>
      </c>
      <c r="GH106" s="221">
        <f t="shared" si="829"/>
        <v>0</v>
      </c>
      <c r="GI106" s="221">
        <f t="shared" si="829"/>
        <v>0</v>
      </c>
      <c r="GJ106" s="221">
        <f t="shared" ref="GJ106:HS106" si="830">IF(AND($F$112&gt;0,$F$113&gt;0),IF(OR(CM104&lt;$F$112,CM104=$F$112),GJ104,0),"")</f>
        <v>0</v>
      </c>
      <c r="GK106" s="221">
        <f t="shared" si="830"/>
        <v>0</v>
      </c>
      <c r="GL106" s="221">
        <f t="shared" si="830"/>
        <v>0</v>
      </c>
      <c r="GM106" s="221">
        <f t="shared" si="830"/>
        <v>0</v>
      </c>
      <c r="GN106" s="221">
        <f t="shared" si="830"/>
        <v>0</v>
      </c>
      <c r="GO106" s="221">
        <f t="shared" si="830"/>
        <v>0</v>
      </c>
      <c r="GP106" s="221">
        <f t="shared" si="830"/>
        <v>0</v>
      </c>
      <c r="GQ106" s="221">
        <f t="shared" si="830"/>
        <v>0</v>
      </c>
      <c r="GR106" s="221">
        <f t="shared" si="830"/>
        <v>0</v>
      </c>
      <c r="GS106" s="221">
        <f t="shared" si="830"/>
        <v>0</v>
      </c>
      <c r="GT106" s="221">
        <f t="shared" si="830"/>
        <v>0</v>
      </c>
      <c r="GU106" s="221">
        <f t="shared" si="830"/>
        <v>0</v>
      </c>
      <c r="GV106" s="221">
        <f t="shared" si="830"/>
        <v>0</v>
      </c>
      <c r="GW106" s="221">
        <f t="shared" si="830"/>
        <v>0</v>
      </c>
      <c r="GX106" s="221">
        <f t="shared" si="830"/>
        <v>0</v>
      </c>
      <c r="GY106" s="221">
        <f t="shared" si="830"/>
        <v>0</v>
      </c>
      <c r="GZ106" s="221">
        <f t="shared" si="830"/>
        <v>0</v>
      </c>
      <c r="HA106" s="221">
        <f t="shared" si="830"/>
        <v>0</v>
      </c>
      <c r="HB106" s="221">
        <f t="shared" si="830"/>
        <v>0</v>
      </c>
      <c r="HC106" s="221">
        <f t="shared" si="830"/>
        <v>0</v>
      </c>
      <c r="HD106" s="221">
        <f t="shared" si="830"/>
        <v>0</v>
      </c>
      <c r="HE106" s="221">
        <f t="shared" si="830"/>
        <v>0</v>
      </c>
      <c r="HF106" s="221">
        <f t="shared" si="830"/>
        <v>0</v>
      </c>
      <c r="HG106" s="221">
        <f t="shared" si="830"/>
        <v>0</v>
      </c>
      <c r="HH106" s="221">
        <f t="shared" si="830"/>
        <v>0</v>
      </c>
      <c r="HI106" s="221">
        <f t="shared" si="830"/>
        <v>0</v>
      </c>
      <c r="HJ106" s="221">
        <f t="shared" si="830"/>
        <v>0</v>
      </c>
      <c r="HK106" s="221">
        <f t="shared" si="830"/>
        <v>0</v>
      </c>
      <c r="HL106" s="221">
        <f t="shared" si="830"/>
        <v>0</v>
      </c>
      <c r="HM106" s="221">
        <f t="shared" si="830"/>
        <v>0</v>
      </c>
      <c r="HN106" s="221">
        <f t="shared" si="830"/>
        <v>0</v>
      </c>
      <c r="HO106" s="221">
        <f t="shared" si="830"/>
        <v>0</v>
      </c>
      <c r="HP106" s="221">
        <f t="shared" si="830"/>
        <v>0</v>
      </c>
      <c r="HQ106" s="221">
        <f t="shared" si="830"/>
        <v>0</v>
      </c>
      <c r="HR106" s="221">
        <f t="shared" si="830"/>
        <v>0</v>
      </c>
      <c r="HS106" s="221">
        <f t="shared" si="830"/>
        <v>0</v>
      </c>
    </row>
    <row r="107" spans="1:227" x14ac:dyDescent="0.25">
      <c r="A107" s="5"/>
      <c r="B107" s="5"/>
      <c r="D107" s="5"/>
      <c r="E107" s="5"/>
      <c r="F107" s="5"/>
      <c r="G107" s="5"/>
      <c r="H107" s="5"/>
      <c r="I107" s="2"/>
      <c r="J107" s="2"/>
      <c r="K107" s="5"/>
      <c r="L107" s="5"/>
      <c r="M107" s="5"/>
      <c r="N107" s="5"/>
      <c r="O107" s="5"/>
      <c r="P107" s="5"/>
      <c r="Q107" s="5"/>
      <c r="R107" s="5"/>
      <c r="S107" s="5"/>
      <c r="T107" s="5"/>
      <c r="U107" s="5"/>
      <c r="V107" s="5"/>
      <c r="W107" s="5"/>
      <c r="X107" s="5"/>
      <c r="DW107" s="221">
        <f>IF(AND($F$112&gt;0,$F$113&gt;0),IF(AND(Z104&gt;$F$112,OR(Z104&lt;$F$113,Z104=$F$113)),DW104,0),"")</f>
        <v>0</v>
      </c>
      <c r="DX107" s="221">
        <f t="shared" ref="DX107:GI107" si="831">IF(AND($F$112&gt;0,$F$113&gt;0),IF(AND(AA104&gt;$F$112,OR(AA104&lt;$F$113,AA104=$F$113)),DX104,0),"")</f>
        <v>0</v>
      </c>
      <c r="DY107" s="221">
        <f t="shared" si="831"/>
        <v>0</v>
      </c>
      <c r="DZ107" s="221">
        <f t="shared" si="831"/>
        <v>0</v>
      </c>
      <c r="EA107" s="221">
        <f t="shared" si="831"/>
        <v>0</v>
      </c>
      <c r="EB107" s="221">
        <f t="shared" si="831"/>
        <v>0</v>
      </c>
      <c r="EC107" s="221">
        <f t="shared" si="831"/>
        <v>0</v>
      </c>
      <c r="ED107" s="221">
        <f t="shared" si="831"/>
        <v>0</v>
      </c>
      <c r="EE107" s="221">
        <f t="shared" si="831"/>
        <v>0</v>
      </c>
      <c r="EF107" s="221">
        <f t="shared" si="831"/>
        <v>0</v>
      </c>
      <c r="EG107" s="221">
        <f t="shared" si="831"/>
        <v>0</v>
      </c>
      <c r="EH107" s="221">
        <f t="shared" si="831"/>
        <v>0</v>
      </c>
      <c r="EI107" s="221">
        <f t="shared" si="831"/>
        <v>0</v>
      </c>
      <c r="EJ107" s="221">
        <f t="shared" si="831"/>
        <v>0</v>
      </c>
      <c r="EK107" s="221">
        <f t="shared" si="831"/>
        <v>0</v>
      </c>
      <c r="EL107" s="221">
        <f t="shared" si="831"/>
        <v>0</v>
      </c>
      <c r="EM107" s="221">
        <f t="shared" si="831"/>
        <v>0</v>
      </c>
      <c r="EN107" s="221">
        <f t="shared" si="831"/>
        <v>0</v>
      </c>
      <c r="EO107" s="221">
        <f t="shared" si="831"/>
        <v>0</v>
      </c>
      <c r="EP107" s="221">
        <f t="shared" si="831"/>
        <v>0</v>
      </c>
      <c r="EQ107" s="221">
        <f t="shared" si="831"/>
        <v>0</v>
      </c>
      <c r="ER107" s="221">
        <f t="shared" si="831"/>
        <v>0</v>
      </c>
      <c r="ES107" s="221">
        <f t="shared" si="831"/>
        <v>0</v>
      </c>
      <c r="ET107" s="221">
        <f t="shared" si="831"/>
        <v>0</v>
      </c>
      <c r="EU107" s="221">
        <f t="shared" si="831"/>
        <v>0</v>
      </c>
      <c r="EV107" s="221">
        <f t="shared" si="831"/>
        <v>0</v>
      </c>
      <c r="EW107" s="221">
        <f t="shared" si="831"/>
        <v>0</v>
      </c>
      <c r="EX107" s="221">
        <f t="shared" si="831"/>
        <v>0</v>
      </c>
      <c r="EY107" s="221">
        <f t="shared" si="831"/>
        <v>0</v>
      </c>
      <c r="EZ107" s="221">
        <f t="shared" si="831"/>
        <v>0</v>
      </c>
      <c r="FA107" s="221">
        <f t="shared" si="831"/>
        <v>0</v>
      </c>
      <c r="FB107" s="221">
        <f t="shared" si="831"/>
        <v>0</v>
      </c>
      <c r="FC107" s="221">
        <f t="shared" si="831"/>
        <v>0</v>
      </c>
      <c r="FD107" s="221">
        <f t="shared" si="831"/>
        <v>0</v>
      </c>
      <c r="FE107" s="221">
        <f t="shared" si="831"/>
        <v>3.0170995002858129E-3</v>
      </c>
      <c r="FF107" s="221">
        <f t="shared" si="831"/>
        <v>3.1811155150546968E-3</v>
      </c>
      <c r="FG107" s="221">
        <f t="shared" si="831"/>
        <v>3.3422319993118336E-3</v>
      </c>
      <c r="FH107" s="221">
        <f t="shared" si="831"/>
        <v>3.4991381740178159E-3</v>
      </c>
      <c r="FI107" s="221">
        <f t="shared" si="831"/>
        <v>3.6505049172259828E-3</v>
      </c>
      <c r="FJ107" s="221">
        <f t="shared" si="831"/>
        <v>3.7950030520263597E-3</v>
      </c>
      <c r="FK107" s="221">
        <f t="shared" si="831"/>
        <v>3.9313224590395201E-3</v>
      </c>
      <c r="FL107" s="221">
        <f t="shared" si="831"/>
        <v>4.058191637269116E-3</v>
      </c>
      <c r="FM107" s="221">
        <f t="shared" si="831"/>
        <v>4.1743973103193681E-3</v>
      </c>
      <c r="FN107" s="221">
        <f t="shared" si="831"/>
        <v>4.2788036586658982E-3</v>
      </c>
      <c r="FO107" s="221">
        <f t="shared" si="831"/>
        <v>4.3703707537547714E-3</v>
      </c>
      <c r="FP107" s="221">
        <f t="shared" si="831"/>
        <v>4.4481717767409328E-3</v>
      </c>
      <c r="FQ107" s="221">
        <f t="shared" si="831"/>
        <v>4.511408623800916E-3</v>
      </c>
      <c r="FR107" s="221">
        <f t="shared" si="831"/>
        <v>4.5594255308767755E-3</v>
      </c>
      <c r="FS107" s="221">
        <f t="shared" si="831"/>
        <v>4.591720392714051E-3</v>
      </c>
      <c r="FT107" s="221">
        <f t="shared" si="831"/>
        <v>4.6079535030228531E-3</v>
      </c>
      <c r="FU107" s="221">
        <f t="shared" si="831"/>
        <v>4.6079535030228462E-3</v>
      </c>
      <c r="FV107" s="221">
        <f t="shared" si="831"/>
        <v>4.5917203927140302E-3</v>
      </c>
      <c r="FW107" s="221">
        <f t="shared" si="831"/>
        <v>4.5594255308767425E-3</v>
      </c>
      <c r="FX107" s="221">
        <f t="shared" si="831"/>
        <v>4.5114086238008701E-3</v>
      </c>
      <c r="FY107" s="221">
        <f t="shared" si="831"/>
        <v>4.4481717767408764E-3</v>
      </c>
      <c r="FZ107" s="221">
        <f t="shared" si="831"/>
        <v>4.3703707537547012E-3</v>
      </c>
      <c r="GA107" s="221">
        <f t="shared" si="831"/>
        <v>4.2788036586658175E-3</v>
      </c>
      <c r="GB107" s="221">
        <f t="shared" si="831"/>
        <v>4.1743973103192779E-3</v>
      </c>
      <c r="GC107" s="221">
        <f t="shared" si="831"/>
        <v>4.0581916372690171E-3</v>
      </c>
      <c r="GD107" s="221">
        <f t="shared" si="831"/>
        <v>3.9313224590394125E-3</v>
      </c>
      <c r="GE107" s="221">
        <f t="shared" si="831"/>
        <v>3.7950030520262448E-3</v>
      </c>
      <c r="GF107" s="221">
        <f t="shared" si="831"/>
        <v>3.6505049172258618E-3</v>
      </c>
      <c r="GG107" s="221">
        <f t="shared" si="831"/>
        <v>3.4991381740176897E-3</v>
      </c>
      <c r="GH107" s="221">
        <f t="shared" si="831"/>
        <v>3.3422319993117035E-3</v>
      </c>
      <c r="GI107" s="221">
        <f t="shared" si="831"/>
        <v>3.1811155150545632E-3</v>
      </c>
      <c r="GJ107" s="221">
        <f t="shared" ref="GJ107:HS107" si="832">IF(AND($F$112&gt;0,$F$113&gt;0),IF(AND(CM104&gt;$F$112,OR(CM104&lt;$F$113,CM104=$F$113)),GJ104,0),"")</f>
        <v>3.017099500285678E-3</v>
      </c>
      <c r="GK107" s="221">
        <f t="shared" si="832"/>
        <v>2.8514592678929784E-3</v>
      </c>
      <c r="GL107" s="221">
        <f t="shared" si="832"/>
        <v>2.6854190024490909E-3</v>
      </c>
      <c r="GM107" s="221">
        <f t="shared" si="832"/>
        <v>2.5201378057205419E-3</v>
      </c>
      <c r="GN107" s="221">
        <f t="shared" si="832"/>
        <v>2.3566976424682336E-3</v>
      </c>
      <c r="GO107" s="221">
        <f t="shared" si="832"/>
        <v>2.196093322878046E-3</v>
      </c>
      <c r="GP107" s="221">
        <f t="shared" si="832"/>
        <v>2.039224601233056E-3</v>
      </c>
      <c r="GQ107" s="221">
        <f t="shared" si="832"/>
        <v>1.8868904150279302E-3</v>
      </c>
      <c r="GR107" s="221">
        <f t="shared" si="832"/>
        <v>0</v>
      </c>
      <c r="GS107" s="221">
        <f t="shared" si="832"/>
        <v>0</v>
      </c>
      <c r="GT107" s="221">
        <f t="shared" si="832"/>
        <v>0</v>
      </c>
      <c r="GU107" s="221">
        <f t="shared" si="832"/>
        <v>0</v>
      </c>
      <c r="GV107" s="221">
        <f t="shared" si="832"/>
        <v>0</v>
      </c>
      <c r="GW107" s="221">
        <f t="shared" si="832"/>
        <v>0</v>
      </c>
      <c r="GX107" s="221">
        <f t="shared" si="832"/>
        <v>0</v>
      </c>
      <c r="GY107" s="221">
        <f t="shared" si="832"/>
        <v>0</v>
      </c>
      <c r="GZ107" s="221">
        <f t="shared" si="832"/>
        <v>0</v>
      </c>
      <c r="HA107" s="221">
        <f t="shared" si="832"/>
        <v>0</v>
      </c>
      <c r="HB107" s="221">
        <f t="shared" si="832"/>
        <v>0</v>
      </c>
      <c r="HC107" s="221">
        <f t="shared" si="832"/>
        <v>0</v>
      </c>
      <c r="HD107" s="221">
        <f t="shared" si="832"/>
        <v>0</v>
      </c>
      <c r="HE107" s="221">
        <f t="shared" si="832"/>
        <v>0</v>
      </c>
      <c r="HF107" s="221">
        <f t="shared" si="832"/>
        <v>0</v>
      </c>
      <c r="HG107" s="221">
        <f t="shared" si="832"/>
        <v>0</v>
      </c>
      <c r="HH107" s="221">
        <f t="shared" si="832"/>
        <v>0</v>
      </c>
      <c r="HI107" s="221">
        <f t="shared" si="832"/>
        <v>0</v>
      </c>
      <c r="HJ107" s="221">
        <f t="shared" si="832"/>
        <v>0</v>
      </c>
      <c r="HK107" s="221">
        <f t="shared" si="832"/>
        <v>0</v>
      </c>
      <c r="HL107" s="221">
        <f t="shared" si="832"/>
        <v>0</v>
      </c>
      <c r="HM107" s="221">
        <f t="shared" si="832"/>
        <v>0</v>
      </c>
      <c r="HN107" s="221">
        <f t="shared" si="832"/>
        <v>0</v>
      </c>
      <c r="HO107" s="221">
        <f t="shared" si="832"/>
        <v>0</v>
      </c>
      <c r="HP107" s="221">
        <f t="shared" si="832"/>
        <v>0</v>
      </c>
      <c r="HQ107" s="221">
        <f t="shared" si="832"/>
        <v>0</v>
      </c>
      <c r="HR107" s="221">
        <f t="shared" si="832"/>
        <v>0</v>
      </c>
      <c r="HS107" s="221">
        <f t="shared" si="832"/>
        <v>0</v>
      </c>
    </row>
    <row r="108" spans="1:227" ht="15.75" x14ac:dyDescent="0.25">
      <c r="A108" s="5"/>
      <c r="B108" s="5"/>
      <c r="C108" s="5"/>
      <c r="D108" s="5"/>
      <c r="E108" s="35" t="s">
        <v>31</v>
      </c>
      <c r="F108" s="106">
        <v>0.8</v>
      </c>
      <c r="G108" s="40" t="s">
        <v>35</v>
      </c>
      <c r="H108" s="5"/>
      <c r="J108" s="42"/>
      <c r="K108" s="5"/>
      <c r="L108" s="5"/>
      <c r="M108" s="5"/>
      <c r="N108" s="5"/>
      <c r="O108" s="5"/>
      <c r="P108" s="5"/>
      <c r="Q108" s="5"/>
      <c r="R108" s="5"/>
      <c r="S108" s="5"/>
      <c r="T108" s="5"/>
      <c r="U108" s="5"/>
      <c r="V108" s="5"/>
      <c r="W108" s="5"/>
      <c r="X108" s="5"/>
      <c r="DW108" s="221">
        <f>IF(AND($F$112&gt;0,$F$113&gt;0),IF(AND(Z104&gt;$F$113),DW104,0),"")</f>
        <v>0</v>
      </c>
      <c r="DX108" s="221">
        <f t="shared" ref="DX108:GI108" si="833">IF(AND($F$112&gt;0,$F$113&gt;0),IF(AND(AA104&gt;$F$113),DX104,0),"")</f>
        <v>0</v>
      </c>
      <c r="DY108" s="221">
        <f t="shared" si="833"/>
        <v>0</v>
      </c>
      <c r="DZ108" s="221">
        <f t="shared" si="833"/>
        <v>0</v>
      </c>
      <c r="EA108" s="221">
        <f t="shared" si="833"/>
        <v>0</v>
      </c>
      <c r="EB108" s="221">
        <f t="shared" si="833"/>
        <v>0</v>
      </c>
      <c r="EC108" s="221">
        <f t="shared" si="833"/>
        <v>0</v>
      </c>
      <c r="ED108" s="221">
        <f t="shared" si="833"/>
        <v>0</v>
      </c>
      <c r="EE108" s="221">
        <f t="shared" si="833"/>
        <v>0</v>
      </c>
      <c r="EF108" s="221">
        <f t="shared" si="833"/>
        <v>0</v>
      </c>
      <c r="EG108" s="221">
        <f t="shared" si="833"/>
        <v>0</v>
      </c>
      <c r="EH108" s="221">
        <f t="shared" si="833"/>
        <v>0</v>
      </c>
      <c r="EI108" s="221">
        <f t="shared" si="833"/>
        <v>0</v>
      </c>
      <c r="EJ108" s="221">
        <f t="shared" si="833"/>
        <v>0</v>
      </c>
      <c r="EK108" s="221">
        <f t="shared" si="833"/>
        <v>0</v>
      </c>
      <c r="EL108" s="221">
        <f t="shared" si="833"/>
        <v>0</v>
      </c>
      <c r="EM108" s="221">
        <f t="shared" si="833"/>
        <v>0</v>
      </c>
      <c r="EN108" s="221">
        <f t="shared" si="833"/>
        <v>0</v>
      </c>
      <c r="EO108" s="221">
        <f t="shared" si="833"/>
        <v>0</v>
      </c>
      <c r="EP108" s="221">
        <f t="shared" si="833"/>
        <v>0</v>
      </c>
      <c r="EQ108" s="221">
        <f t="shared" si="833"/>
        <v>0</v>
      </c>
      <c r="ER108" s="221">
        <f t="shared" si="833"/>
        <v>0</v>
      </c>
      <c r="ES108" s="221">
        <f t="shared" si="833"/>
        <v>0</v>
      </c>
      <c r="ET108" s="221">
        <f t="shared" si="833"/>
        <v>0</v>
      </c>
      <c r="EU108" s="221">
        <f t="shared" si="833"/>
        <v>0</v>
      </c>
      <c r="EV108" s="221">
        <f t="shared" si="833"/>
        <v>0</v>
      </c>
      <c r="EW108" s="221">
        <f t="shared" si="833"/>
        <v>0</v>
      </c>
      <c r="EX108" s="221">
        <f t="shared" si="833"/>
        <v>0</v>
      </c>
      <c r="EY108" s="221">
        <f t="shared" si="833"/>
        <v>0</v>
      </c>
      <c r="EZ108" s="221">
        <f t="shared" si="833"/>
        <v>0</v>
      </c>
      <c r="FA108" s="221">
        <f t="shared" si="833"/>
        <v>0</v>
      </c>
      <c r="FB108" s="221">
        <f t="shared" si="833"/>
        <v>0</v>
      </c>
      <c r="FC108" s="221">
        <f t="shared" si="833"/>
        <v>0</v>
      </c>
      <c r="FD108" s="221">
        <f t="shared" si="833"/>
        <v>0</v>
      </c>
      <c r="FE108" s="221">
        <f t="shared" si="833"/>
        <v>0</v>
      </c>
      <c r="FF108" s="221">
        <f t="shared" si="833"/>
        <v>0</v>
      </c>
      <c r="FG108" s="221">
        <f t="shared" si="833"/>
        <v>0</v>
      </c>
      <c r="FH108" s="221">
        <f t="shared" si="833"/>
        <v>0</v>
      </c>
      <c r="FI108" s="221">
        <f t="shared" si="833"/>
        <v>0</v>
      </c>
      <c r="FJ108" s="221">
        <f t="shared" si="833"/>
        <v>0</v>
      </c>
      <c r="FK108" s="221">
        <f t="shared" si="833"/>
        <v>0</v>
      </c>
      <c r="FL108" s="221">
        <f t="shared" si="833"/>
        <v>0</v>
      </c>
      <c r="FM108" s="221">
        <f t="shared" si="833"/>
        <v>0</v>
      </c>
      <c r="FN108" s="221">
        <f t="shared" si="833"/>
        <v>0</v>
      </c>
      <c r="FO108" s="221">
        <f t="shared" si="833"/>
        <v>0</v>
      </c>
      <c r="FP108" s="221">
        <f t="shared" si="833"/>
        <v>0</v>
      </c>
      <c r="FQ108" s="221">
        <f t="shared" si="833"/>
        <v>0</v>
      </c>
      <c r="FR108" s="221">
        <f t="shared" si="833"/>
        <v>0</v>
      </c>
      <c r="FS108" s="221">
        <f t="shared" si="833"/>
        <v>0</v>
      </c>
      <c r="FT108" s="221">
        <f t="shared" si="833"/>
        <v>0</v>
      </c>
      <c r="FU108" s="221">
        <f t="shared" si="833"/>
        <v>0</v>
      </c>
      <c r="FV108" s="221">
        <f t="shared" si="833"/>
        <v>0</v>
      </c>
      <c r="FW108" s="221">
        <f t="shared" si="833"/>
        <v>0</v>
      </c>
      <c r="FX108" s="221">
        <f t="shared" si="833"/>
        <v>0</v>
      </c>
      <c r="FY108" s="221">
        <f t="shared" si="833"/>
        <v>0</v>
      </c>
      <c r="FZ108" s="221">
        <f t="shared" si="833"/>
        <v>0</v>
      </c>
      <c r="GA108" s="221">
        <f t="shared" si="833"/>
        <v>0</v>
      </c>
      <c r="GB108" s="221">
        <f t="shared" si="833"/>
        <v>0</v>
      </c>
      <c r="GC108" s="221">
        <f t="shared" si="833"/>
        <v>0</v>
      </c>
      <c r="GD108" s="221">
        <f t="shared" si="833"/>
        <v>0</v>
      </c>
      <c r="GE108" s="221">
        <f t="shared" si="833"/>
        <v>0</v>
      </c>
      <c r="GF108" s="221">
        <f t="shared" si="833"/>
        <v>0</v>
      </c>
      <c r="GG108" s="221">
        <f t="shared" si="833"/>
        <v>0</v>
      </c>
      <c r="GH108" s="221">
        <f t="shared" si="833"/>
        <v>0</v>
      </c>
      <c r="GI108" s="221">
        <f t="shared" si="833"/>
        <v>0</v>
      </c>
      <c r="GJ108" s="221">
        <f t="shared" ref="GJ108:HS108" si="834">IF(AND($F$112&gt;0,$F$113&gt;0),IF(AND(CM104&gt;$F$113),GJ104,0),"")</f>
        <v>0</v>
      </c>
      <c r="GK108" s="221">
        <f t="shared" si="834"/>
        <v>0</v>
      </c>
      <c r="GL108" s="221">
        <f t="shared" si="834"/>
        <v>0</v>
      </c>
      <c r="GM108" s="221">
        <f t="shared" si="834"/>
        <v>0</v>
      </c>
      <c r="GN108" s="221">
        <f t="shared" si="834"/>
        <v>0</v>
      </c>
      <c r="GO108" s="221">
        <f t="shared" si="834"/>
        <v>0</v>
      </c>
      <c r="GP108" s="221">
        <f t="shared" si="834"/>
        <v>0</v>
      </c>
      <c r="GQ108" s="221">
        <f t="shared" si="834"/>
        <v>0</v>
      </c>
      <c r="GR108" s="221">
        <f t="shared" si="834"/>
        <v>1.7397852362429828E-3</v>
      </c>
      <c r="GS108" s="221">
        <f t="shared" si="834"/>
        <v>1.598497458347957E-3</v>
      </c>
      <c r="GT108" s="221">
        <f t="shared" si="834"/>
        <v>1.4635096999592468E-3</v>
      </c>
      <c r="GU108" s="221">
        <f t="shared" si="834"/>
        <v>1.3352008698252914E-3</v>
      </c>
      <c r="GV108" s="221">
        <f t="shared" si="834"/>
        <v>1.2138498085769263E-3</v>
      </c>
      <c r="GW108" s="221">
        <f t="shared" si="834"/>
        <v>1.099640300782355E-3</v>
      </c>
      <c r="GX108" s="221">
        <f t="shared" si="834"/>
        <v>9.9266723634615969E-4</v>
      </c>
      <c r="GY108" s="221">
        <f t="shared" si="834"/>
        <v>8.9294369299161428E-4</v>
      </c>
      <c r="GZ108" s="221">
        <f t="shared" si="834"/>
        <v>8.0040871104420047E-4</v>
      </c>
      <c r="HA108" s="221">
        <f t="shared" si="834"/>
        <v>7.1493553738225977E-4</v>
      </c>
      <c r="HB108" s="221">
        <f t="shared" si="834"/>
        <v>6.3634012647931996E-4</v>
      </c>
      <c r="HC108" s="221">
        <f t="shared" si="834"/>
        <v>5.6438970206658238E-4</v>
      </c>
      <c r="HD108" s="221">
        <f t="shared" si="834"/>
        <v>4.9881120216329104E-4</v>
      </c>
      <c r="HE108" s="221">
        <f t="shared" si="834"/>
        <v>4.3929945210325255E-4</v>
      </c>
      <c r="HF108" s="221">
        <f t="shared" si="834"/>
        <v>3.8552493378692175E-4</v>
      </c>
      <c r="HG108" s="221">
        <f t="shared" si="834"/>
        <v>3.3714104381566459E-4</v>
      </c>
      <c r="HH108" s="221">
        <f t="shared" si="834"/>
        <v>2.9379075759709556E-4</v>
      </c>
      <c r="HI108" s="221">
        <f t="shared" si="834"/>
        <v>2.5511264022170648E-4</v>
      </c>
      <c r="HJ108" s="221">
        <f t="shared" si="834"/>
        <v>2.2074616728549496E-4</v>
      </c>
      <c r="HK108" s="221">
        <f t="shared" si="834"/>
        <v>1.9033633937420028E-4</v>
      </c>
      <c r="HL108" s="221">
        <f t="shared" si="834"/>
        <v>1.6353759225769835E-4</v>
      </c>
      <c r="HM108" s="221">
        <f t="shared" si="834"/>
        <v>1.4001702071408543E-4</v>
      </c>
      <c r="HN108" s="221">
        <f t="shared" si="834"/>
        <v>1.1945694717188005E-4</v>
      </c>
      <c r="HO108" s="221">
        <f t="shared" si="834"/>
        <v>1.0155687698930277E-4</v>
      </c>
      <c r="HP108" s="221">
        <f t="shared" si="834"/>
        <v>8.6034890236460649E-5</v>
      </c>
      <c r="HQ108" s="221">
        <f t="shared" si="834"/>
        <v>7.2628525440595991E-5</v>
      </c>
      <c r="HR108" s="221">
        <f t="shared" si="834"/>
        <v>6.1095214088369696E-5</v>
      </c>
      <c r="HS108" s="221">
        <f t="shared" si="834"/>
        <v>5.1212325989655561E-5</v>
      </c>
    </row>
    <row r="109" spans="1:227" ht="15.75" x14ac:dyDescent="0.25">
      <c r="A109" s="5"/>
      <c r="B109" s="5"/>
      <c r="C109" s="5"/>
      <c r="E109" s="35" t="s">
        <v>30</v>
      </c>
      <c r="F109" s="84">
        <f>IF(AND(F108&gt;0,F108&lt;1,NOT(N104="")),_xlfn.NORM.INV((1-$F$108)/2,$K$104,$N$104),"")</f>
        <v>771.09618610717348</v>
      </c>
      <c r="G109" s="120"/>
      <c r="H109" s="120"/>
      <c r="I109" s="41"/>
      <c r="J109" s="2"/>
      <c r="K109" s="5"/>
      <c r="L109" s="5"/>
      <c r="M109" s="5"/>
      <c r="N109" s="5"/>
      <c r="O109" s="5"/>
      <c r="P109" s="5"/>
      <c r="Q109" s="5"/>
      <c r="R109" s="5"/>
      <c r="S109" s="5"/>
      <c r="T109" s="5"/>
      <c r="U109" s="5"/>
      <c r="V109" s="5"/>
      <c r="W109" s="5"/>
      <c r="X109" s="5"/>
      <c r="DW109" s="284">
        <f>MAX(DW106:DW108)</f>
        <v>6.1095214088373328E-5</v>
      </c>
      <c r="DX109" s="284">
        <f t="shared" ref="DX109:GI109" si="835">MAX(DX106:DX108)</f>
        <v>7.2628525440600504E-5</v>
      </c>
      <c r="DY109" s="284">
        <f t="shared" si="835"/>
        <v>8.6034890236466152E-5</v>
      </c>
      <c r="DZ109" s="284">
        <f t="shared" si="835"/>
        <v>1.0155687698930949E-4</v>
      </c>
      <c r="EA109" s="284">
        <f t="shared" si="835"/>
        <v>1.1945694717188804E-4</v>
      </c>
      <c r="EB109" s="284">
        <f t="shared" si="835"/>
        <v>1.4001702071409514E-4</v>
      </c>
      <c r="EC109" s="284">
        <f t="shared" si="835"/>
        <v>1.6353759225770995E-4</v>
      </c>
      <c r="ED109" s="284">
        <f t="shared" si="835"/>
        <v>1.9033633937421413E-4</v>
      </c>
      <c r="EE109" s="284">
        <f t="shared" si="835"/>
        <v>2.2074616728551136E-4</v>
      </c>
      <c r="EF109" s="284">
        <f t="shared" si="835"/>
        <v>2.5511264022172578E-4</v>
      </c>
      <c r="EG109" s="284">
        <f t="shared" si="835"/>
        <v>2.9379075759711828E-4</v>
      </c>
      <c r="EH109" s="284">
        <f t="shared" si="835"/>
        <v>3.3714104381569099E-4</v>
      </c>
      <c r="EI109" s="284">
        <f t="shared" si="835"/>
        <v>3.8552493378695243E-4</v>
      </c>
      <c r="EJ109" s="284">
        <f t="shared" si="835"/>
        <v>4.3929945210328768E-4</v>
      </c>
      <c r="EK109" s="284">
        <f t="shared" si="835"/>
        <v>4.9881120216333115E-4</v>
      </c>
      <c r="EL109" s="284">
        <f t="shared" si="835"/>
        <v>5.6438970206662813E-4</v>
      </c>
      <c r="EM109" s="284">
        <f t="shared" si="835"/>
        <v>6.3634012647937146E-4</v>
      </c>
      <c r="EN109" s="284">
        <f t="shared" si="835"/>
        <v>7.1493553738231767E-4</v>
      </c>
      <c r="EO109" s="284">
        <f t="shared" si="835"/>
        <v>8.0040871104426531E-4</v>
      </c>
      <c r="EP109" s="284">
        <f t="shared" si="835"/>
        <v>8.9294369299168638E-4</v>
      </c>
      <c r="EQ109" s="284">
        <f t="shared" si="835"/>
        <v>9.9266723634623948E-4</v>
      </c>
      <c r="ER109" s="284">
        <f t="shared" si="835"/>
        <v>1.0996403007824428E-3</v>
      </c>
      <c r="ES109" s="284">
        <f t="shared" si="835"/>
        <v>1.2138498085770227E-3</v>
      </c>
      <c r="ET109" s="284">
        <f t="shared" si="835"/>
        <v>1.3352008698253935E-3</v>
      </c>
      <c r="EU109" s="284">
        <f t="shared" si="835"/>
        <v>1.4635096999593541E-3</v>
      </c>
      <c r="EV109" s="284">
        <f t="shared" si="835"/>
        <v>1.5984974583480697E-3</v>
      </c>
      <c r="EW109" s="284">
        <f t="shared" si="835"/>
        <v>1.739785236243101E-3</v>
      </c>
      <c r="EX109" s="284">
        <f t="shared" si="835"/>
        <v>1.8868904150280529E-3</v>
      </c>
      <c r="EY109" s="284">
        <f t="shared" si="835"/>
        <v>2.0392246012331831E-3</v>
      </c>
      <c r="EZ109" s="284">
        <f t="shared" si="835"/>
        <v>2.1960933228781765E-3</v>
      </c>
      <c r="FA109" s="284">
        <f t="shared" si="835"/>
        <v>2.3566976424683663E-3</v>
      </c>
      <c r="FB109" s="284">
        <f t="shared" si="835"/>
        <v>2.5201378057206764E-3</v>
      </c>
      <c r="FC109" s="284">
        <f t="shared" si="835"/>
        <v>2.6854190024492267E-3</v>
      </c>
      <c r="FD109" s="284">
        <f t="shared" si="835"/>
        <v>2.8514592678931146E-3</v>
      </c>
      <c r="FE109" s="284">
        <f t="shared" si="835"/>
        <v>3.0170995002858129E-3</v>
      </c>
      <c r="FF109" s="284">
        <f t="shared" si="835"/>
        <v>3.1811155150546968E-3</v>
      </c>
      <c r="FG109" s="284">
        <f t="shared" si="835"/>
        <v>3.3422319993118336E-3</v>
      </c>
      <c r="FH109" s="284">
        <f t="shared" si="835"/>
        <v>3.4991381740178159E-3</v>
      </c>
      <c r="FI109" s="284">
        <f t="shared" si="835"/>
        <v>3.6505049172259828E-3</v>
      </c>
      <c r="FJ109" s="284">
        <f t="shared" si="835"/>
        <v>3.7950030520263597E-3</v>
      </c>
      <c r="FK109" s="284">
        <f t="shared" si="835"/>
        <v>3.9313224590395201E-3</v>
      </c>
      <c r="FL109" s="284">
        <f t="shared" si="835"/>
        <v>4.058191637269116E-3</v>
      </c>
      <c r="FM109" s="284">
        <f t="shared" si="835"/>
        <v>4.1743973103193681E-3</v>
      </c>
      <c r="FN109" s="284">
        <f t="shared" si="835"/>
        <v>4.2788036586658982E-3</v>
      </c>
      <c r="FO109" s="284">
        <f t="shared" si="835"/>
        <v>4.3703707537547714E-3</v>
      </c>
      <c r="FP109" s="284">
        <f t="shared" si="835"/>
        <v>4.4481717767409328E-3</v>
      </c>
      <c r="FQ109" s="284">
        <f t="shared" si="835"/>
        <v>4.511408623800916E-3</v>
      </c>
      <c r="FR109" s="284">
        <f t="shared" si="835"/>
        <v>4.5594255308767755E-3</v>
      </c>
      <c r="FS109" s="284">
        <f t="shared" si="835"/>
        <v>4.591720392714051E-3</v>
      </c>
      <c r="FT109" s="284">
        <f t="shared" si="835"/>
        <v>4.6079535030228531E-3</v>
      </c>
      <c r="FU109" s="284">
        <f t="shared" si="835"/>
        <v>4.6079535030228462E-3</v>
      </c>
      <c r="FV109" s="284">
        <f t="shared" si="835"/>
        <v>4.5917203927140302E-3</v>
      </c>
      <c r="FW109" s="284">
        <f t="shared" si="835"/>
        <v>4.5594255308767425E-3</v>
      </c>
      <c r="FX109" s="284">
        <f t="shared" si="835"/>
        <v>4.5114086238008701E-3</v>
      </c>
      <c r="FY109" s="284">
        <f t="shared" si="835"/>
        <v>4.4481717767408764E-3</v>
      </c>
      <c r="FZ109" s="284">
        <f t="shared" si="835"/>
        <v>4.3703707537547012E-3</v>
      </c>
      <c r="GA109" s="284">
        <f t="shared" si="835"/>
        <v>4.2788036586658175E-3</v>
      </c>
      <c r="GB109" s="284">
        <f t="shared" si="835"/>
        <v>4.1743973103192779E-3</v>
      </c>
      <c r="GC109" s="284">
        <f t="shared" si="835"/>
        <v>4.0581916372690171E-3</v>
      </c>
      <c r="GD109" s="284">
        <f t="shared" si="835"/>
        <v>3.9313224590394125E-3</v>
      </c>
      <c r="GE109" s="284">
        <f t="shared" si="835"/>
        <v>3.7950030520262448E-3</v>
      </c>
      <c r="GF109" s="284">
        <f t="shared" si="835"/>
        <v>3.6505049172258618E-3</v>
      </c>
      <c r="GG109" s="284">
        <f t="shared" si="835"/>
        <v>3.4991381740176897E-3</v>
      </c>
      <c r="GH109" s="284">
        <f t="shared" si="835"/>
        <v>3.3422319993117035E-3</v>
      </c>
      <c r="GI109" s="284">
        <f t="shared" si="835"/>
        <v>3.1811155150545632E-3</v>
      </c>
      <c r="GJ109" s="284">
        <f t="shared" ref="GJ109:HS109" si="836">MAX(GJ106:GJ108)</f>
        <v>3.017099500285678E-3</v>
      </c>
      <c r="GK109" s="284">
        <f t="shared" si="836"/>
        <v>2.8514592678929784E-3</v>
      </c>
      <c r="GL109" s="284">
        <f t="shared" si="836"/>
        <v>2.6854190024490909E-3</v>
      </c>
      <c r="GM109" s="284">
        <f t="shared" si="836"/>
        <v>2.5201378057205419E-3</v>
      </c>
      <c r="GN109" s="284">
        <f t="shared" si="836"/>
        <v>2.3566976424682336E-3</v>
      </c>
      <c r="GO109" s="284">
        <f t="shared" si="836"/>
        <v>2.196093322878046E-3</v>
      </c>
      <c r="GP109" s="284">
        <f t="shared" si="836"/>
        <v>2.039224601233056E-3</v>
      </c>
      <c r="GQ109" s="284">
        <f t="shared" si="836"/>
        <v>1.8868904150279302E-3</v>
      </c>
      <c r="GR109" s="284">
        <f t="shared" si="836"/>
        <v>1.7397852362429828E-3</v>
      </c>
      <c r="GS109" s="284">
        <f t="shared" si="836"/>
        <v>1.598497458347957E-3</v>
      </c>
      <c r="GT109" s="284">
        <f t="shared" si="836"/>
        <v>1.4635096999592468E-3</v>
      </c>
      <c r="GU109" s="284">
        <f t="shared" si="836"/>
        <v>1.3352008698252914E-3</v>
      </c>
      <c r="GV109" s="284">
        <f t="shared" si="836"/>
        <v>1.2138498085769263E-3</v>
      </c>
      <c r="GW109" s="284">
        <f t="shared" si="836"/>
        <v>1.099640300782355E-3</v>
      </c>
      <c r="GX109" s="284">
        <f t="shared" si="836"/>
        <v>9.9266723634615969E-4</v>
      </c>
      <c r="GY109" s="284">
        <f t="shared" si="836"/>
        <v>8.9294369299161428E-4</v>
      </c>
      <c r="GZ109" s="284">
        <f t="shared" si="836"/>
        <v>8.0040871104420047E-4</v>
      </c>
      <c r="HA109" s="284">
        <f t="shared" si="836"/>
        <v>7.1493553738225977E-4</v>
      </c>
      <c r="HB109" s="284">
        <f t="shared" si="836"/>
        <v>6.3634012647931996E-4</v>
      </c>
      <c r="HC109" s="284">
        <f t="shared" si="836"/>
        <v>5.6438970206658238E-4</v>
      </c>
      <c r="HD109" s="284">
        <f t="shared" si="836"/>
        <v>4.9881120216329104E-4</v>
      </c>
      <c r="HE109" s="284">
        <f t="shared" si="836"/>
        <v>4.3929945210325255E-4</v>
      </c>
      <c r="HF109" s="284">
        <f t="shared" si="836"/>
        <v>3.8552493378692175E-4</v>
      </c>
      <c r="HG109" s="284">
        <f t="shared" si="836"/>
        <v>3.3714104381566459E-4</v>
      </c>
      <c r="HH109" s="284">
        <f t="shared" si="836"/>
        <v>2.9379075759709556E-4</v>
      </c>
      <c r="HI109" s="284">
        <f t="shared" si="836"/>
        <v>2.5511264022170648E-4</v>
      </c>
      <c r="HJ109" s="284">
        <f t="shared" si="836"/>
        <v>2.2074616728549496E-4</v>
      </c>
      <c r="HK109" s="284">
        <f t="shared" si="836"/>
        <v>1.9033633937420028E-4</v>
      </c>
      <c r="HL109" s="284">
        <f t="shared" si="836"/>
        <v>1.6353759225769835E-4</v>
      </c>
      <c r="HM109" s="284">
        <f t="shared" si="836"/>
        <v>1.4001702071408543E-4</v>
      </c>
      <c r="HN109" s="284">
        <f t="shared" si="836"/>
        <v>1.1945694717188005E-4</v>
      </c>
      <c r="HO109" s="284">
        <f t="shared" si="836"/>
        <v>1.0155687698930277E-4</v>
      </c>
      <c r="HP109" s="284">
        <f t="shared" si="836"/>
        <v>8.6034890236460649E-5</v>
      </c>
      <c r="HQ109" s="284">
        <f t="shared" si="836"/>
        <v>7.2628525440595991E-5</v>
      </c>
      <c r="HR109" s="284">
        <f t="shared" si="836"/>
        <v>6.1095214088369696E-5</v>
      </c>
      <c r="HS109" s="284">
        <f t="shared" si="836"/>
        <v>5.1212325989655561E-5</v>
      </c>
    </row>
    <row r="110" spans="1:227" ht="15.75" x14ac:dyDescent="0.25">
      <c r="A110" s="5"/>
      <c r="B110" s="5"/>
      <c r="C110" s="5"/>
      <c r="D110" s="5"/>
      <c r="E110" s="35" t="s">
        <v>84</v>
      </c>
      <c r="F110" s="84">
        <f>IF(AND(F108&gt;0,F108&lt;1,NOT(N104="")),_xlfn.NORM.INV(($F$108+(1-$F$108)/2),$K$104,$N$104),"")</f>
        <v>992.90381389282652</v>
      </c>
      <c r="G110" s="120"/>
      <c r="H110" s="120"/>
      <c r="I110" s="41"/>
      <c r="J110" s="2"/>
      <c r="K110" s="5"/>
      <c r="L110" s="5"/>
      <c r="M110" s="5"/>
      <c r="N110" s="5"/>
      <c r="O110" s="5"/>
      <c r="P110" s="5"/>
      <c r="Q110" s="5"/>
      <c r="R110" s="5"/>
      <c r="S110" s="5"/>
      <c r="T110" s="5"/>
      <c r="U110" s="5"/>
      <c r="V110" s="5"/>
      <c r="W110" s="5"/>
      <c r="X110" s="5"/>
    </row>
    <row r="111" spans="1:227" ht="17.25" x14ac:dyDescent="0.3">
      <c r="A111" s="5"/>
      <c r="B111" s="5"/>
      <c r="C111" s="5"/>
      <c r="D111" s="5"/>
      <c r="E111" s="35"/>
      <c r="F111" s="44"/>
      <c r="G111" s="44"/>
      <c r="H111" s="44"/>
      <c r="I111" s="41"/>
      <c r="J111" s="2"/>
      <c r="K111" s="5"/>
      <c r="L111" s="5"/>
      <c r="M111" s="5"/>
      <c r="N111" s="5"/>
      <c r="O111" s="5"/>
      <c r="P111" s="5"/>
      <c r="Q111" s="5"/>
      <c r="R111" s="5"/>
      <c r="S111" s="5"/>
      <c r="T111" s="5"/>
      <c r="U111" s="5"/>
      <c r="V111" s="5"/>
      <c r="W111" s="5"/>
      <c r="X111" s="5"/>
    </row>
    <row r="112" spans="1:227" ht="15.75" x14ac:dyDescent="0.25">
      <c r="A112" s="5"/>
      <c r="B112" s="5"/>
      <c r="C112" s="5"/>
      <c r="D112" s="5"/>
      <c r="E112" s="85" t="s">
        <v>33</v>
      </c>
      <c r="F112" s="107">
        <v>800</v>
      </c>
      <c r="G112" s="121"/>
      <c r="H112" s="48" t="s">
        <v>37</v>
      </c>
      <c r="I112" s="41"/>
      <c r="J112" s="2"/>
      <c r="K112" s="5"/>
      <c r="L112" s="5"/>
      <c r="M112" s="5"/>
      <c r="N112" s="5"/>
      <c r="O112" s="5"/>
      <c r="P112" s="5"/>
      <c r="Q112" s="5"/>
      <c r="R112" s="5"/>
      <c r="S112" s="5"/>
      <c r="T112" s="5"/>
      <c r="U112" s="5"/>
      <c r="V112" s="5"/>
      <c r="W112" s="5"/>
      <c r="X112" s="5"/>
    </row>
    <row r="113" spans="1:24" ht="15.75" x14ac:dyDescent="0.25">
      <c r="A113" s="5"/>
      <c r="B113" s="5"/>
      <c r="C113" s="5"/>
      <c r="D113" s="5"/>
      <c r="E113" s="85" t="s">
        <v>34</v>
      </c>
      <c r="F113" s="107">
        <v>1000</v>
      </c>
      <c r="G113" s="121"/>
      <c r="H113" s="48" t="s">
        <v>38</v>
      </c>
      <c r="I113" s="41"/>
      <c r="J113" s="2"/>
      <c r="K113" s="5"/>
      <c r="L113" s="5"/>
      <c r="M113" s="5"/>
      <c r="N113" s="5"/>
      <c r="O113" s="5"/>
      <c r="P113" s="5"/>
      <c r="Q113" s="5"/>
      <c r="R113" s="5"/>
      <c r="S113" s="5"/>
      <c r="T113" s="5"/>
      <c r="U113" s="5"/>
      <c r="V113" s="5"/>
      <c r="W113" s="5"/>
      <c r="X113" s="5"/>
    </row>
    <row r="114" spans="1:24" ht="17.25" x14ac:dyDescent="0.3">
      <c r="A114" s="5"/>
      <c r="B114" s="5"/>
      <c r="C114" s="5"/>
      <c r="D114" s="5"/>
      <c r="E114" s="85" t="s">
        <v>85</v>
      </c>
      <c r="F114" s="45">
        <f>IF(AND($F$112&gt;0,$F$113&gt;0,$F$112&lt;$F$113,NOT(N104="")),_xlfn.NORM.DIST($F$113,$K$104,$N$104,TRUE)-_xlfn.NORM.DIST($F$112,$K$104,$N$104,TRUE),"")</f>
        <v>0.74196708824976509</v>
      </c>
      <c r="G114" s="122"/>
      <c r="H114" s="48" t="s">
        <v>66</v>
      </c>
      <c r="I114" s="41"/>
      <c r="J114" s="2"/>
      <c r="K114" s="5"/>
      <c r="L114" s="5"/>
      <c r="M114" s="5"/>
      <c r="N114" s="5"/>
      <c r="O114" s="5"/>
      <c r="P114" s="5"/>
      <c r="Q114" s="5"/>
      <c r="R114" s="5"/>
      <c r="S114" s="5"/>
      <c r="T114" s="5"/>
      <c r="U114" s="5"/>
      <c r="V114" s="5"/>
      <c r="W114" s="5"/>
      <c r="X114" s="5"/>
    </row>
    <row r="115" spans="1:24" ht="17.25" x14ac:dyDescent="0.3">
      <c r="A115" s="5"/>
      <c r="B115" s="5"/>
      <c r="C115" s="5"/>
      <c r="D115" s="5"/>
      <c r="E115" s="85" t="s">
        <v>284</v>
      </c>
      <c r="F115" s="47">
        <f>IF(AND($F$112&gt;0,$F$113&gt;0,$F$112&lt;$F$113,NOT($N$104="")),_xlfn.NORM.DIST(F112,$K$104,$N$104,TRUE),"")</f>
        <v>0.17167856164363654</v>
      </c>
      <c r="G115" s="122"/>
      <c r="H115" s="48" t="s">
        <v>67</v>
      </c>
      <c r="I115" s="41"/>
      <c r="J115" s="2"/>
      <c r="K115" s="5"/>
      <c r="L115" s="5"/>
      <c r="M115" s="5"/>
      <c r="N115" s="5"/>
      <c r="O115" s="5"/>
      <c r="P115" s="5"/>
      <c r="Q115" s="5"/>
      <c r="R115" s="5"/>
      <c r="S115" s="5"/>
      <c r="T115" s="5"/>
      <c r="U115" s="5"/>
      <c r="V115" s="5"/>
      <c r="W115" s="5"/>
      <c r="X115" s="5"/>
    </row>
    <row r="116" spans="1:24" ht="17.25" x14ac:dyDescent="0.3">
      <c r="A116" s="5"/>
      <c r="B116" s="5"/>
      <c r="C116" s="5"/>
      <c r="D116" s="5"/>
      <c r="E116" s="85" t="s">
        <v>285</v>
      </c>
      <c r="F116" s="46">
        <f>IF(AND($F$112&gt;0,$F$113&gt;0,$F$112&lt;$F$113,NOT($N$104="")),1-_xlfn.NORM.DIST(F113,$K$104,$N$104,TRUE),"")</f>
        <v>8.6354350106598421E-2</v>
      </c>
      <c r="G116" s="122"/>
      <c r="H116" s="48" t="s">
        <v>65</v>
      </c>
      <c r="I116" s="41"/>
      <c r="J116" s="2"/>
      <c r="K116" s="5"/>
      <c r="L116" s="5"/>
      <c r="M116" s="5"/>
      <c r="N116" s="5"/>
      <c r="O116" s="5"/>
      <c r="P116" s="5"/>
      <c r="Q116" s="5"/>
      <c r="R116" s="5"/>
      <c r="S116" s="5"/>
      <c r="T116" s="5"/>
      <c r="U116" s="5"/>
      <c r="V116" s="5"/>
      <c r="W116" s="5"/>
      <c r="X116" s="5"/>
    </row>
    <row r="117" spans="1:24" x14ac:dyDescent="0.25">
      <c r="A117" s="5"/>
      <c r="B117" s="5"/>
      <c r="C117" s="5"/>
      <c r="D117" s="5"/>
      <c r="E117" s="35"/>
      <c r="F117" s="35"/>
      <c r="G117" s="35"/>
      <c r="H117" s="35"/>
      <c r="I117" s="2"/>
      <c r="J117" s="2"/>
      <c r="K117" s="5"/>
      <c r="L117" s="5"/>
      <c r="M117" s="5"/>
      <c r="N117" s="5"/>
      <c r="O117" s="5"/>
      <c r="P117" s="5"/>
      <c r="Q117" s="5"/>
      <c r="R117" s="5"/>
      <c r="S117" s="5"/>
      <c r="T117" s="5"/>
      <c r="U117" s="5"/>
      <c r="V117" s="5"/>
      <c r="W117" s="5"/>
      <c r="X117" s="5"/>
    </row>
    <row r="118" spans="1:24" x14ac:dyDescent="0.25">
      <c r="A118" s="5"/>
      <c r="B118" s="5"/>
      <c r="C118" s="5"/>
      <c r="D118" s="5"/>
      <c r="E118" s="35"/>
      <c r="F118" s="35"/>
      <c r="G118" s="35"/>
      <c r="H118" s="35"/>
      <c r="I118" s="2"/>
      <c r="J118" s="2"/>
      <c r="K118" s="5"/>
      <c r="L118" s="5"/>
      <c r="M118" s="5"/>
      <c r="N118" s="5"/>
      <c r="O118" s="5"/>
      <c r="P118" s="5"/>
      <c r="Q118" s="5"/>
      <c r="R118" s="5"/>
      <c r="S118" s="5"/>
      <c r="T118" s="5"/>
      <c r="U118" s="5"/>
      <c r="V118" s="5"/>
      <c r="W118" s="5"/>
      <c r="X118" s="5"/>
    </row>
    <row r="119" spans="1:24" x14ac:dyDescent="0.25">
      <c r="A119" s="5"/>
      <c r="B119" s="5"/>
      <c r="C119" s="5"/>
      <c r="D119" s="5"/>
      <c r="E119" s="35"/>
      <c r="F119" s="35"/>
      <c r="G119" s="35"/>
      <c r="H119" s="35"/>
      <c r="I119" s="2"/>
      <c r="J119" s="2"/>
      <c r="K119" s="5"/>
      <c r="L119" s="5"/>
      <c r="M119" s="5"/>
      <c r="N119" s="5"/>
      <c r="O119" s="5"/>
      <c r="P119" s="5"/>
      <c r="Q119" s="5"/>
      <c r="R119" s="5"/>
      <c r="S119" s="5"/>
      <c r="T119" s="5"/>
      <c r="U119" s="5"/>
      <c r="V119" s="5"/>
      <c r="W119" s="5"/>
      <c r="X119" s="5"/>
    </row>
    <row r="120" spans="1:24" x14ac:dyDescent="0.25">
      <c r="A120" s="5"/>
      <c r="B120" s="5"/>
      <c r="C120" s="5"/>
      <c r="D120" s="5"/>
      <c r="E120" s="35"/>
      <c r="F120" s="35"/>
      <c r="G120" s="35"/>
      <c r="H120" s="35"/>
      <c r="I120" s="2"/>
      <c r="J120" s="2"/>
      <c r="K120" s="5"/>
      <c r="L120" s="5"/>
      <c r="M120" s="5"/>
      <c r="N120" s="5"/>
      <c r="O120" s="5"/>
      <c r="P120" s="5"/>
      <c r="Q120" s="5"/>
      <c r="R120" s="5"/>
      <c r="S120" s="5"/>
      <c r="T120" s="5"/>
      <c r="U120" s="5"/>
      <c r="V120" s="5"/>
      <c r="W120" s="5"/>
      <c r="X120" s="5"/>
    </row>
    <row r="121" spans="1:24" x14ac:dyDescent="0.25">
      <c r="A121" s="5"/>
      <c r="B121" s="5"/>
      <c r="C121" s="5"/>
      <c r="D121" s="5"/>
      <c r="E121" s="35"/>
      <c r="F121" s="35"/>
      <c r="G121" s="35"/>
      <c r="H121" s="35"/>
      <c r="I121" s="2"/>
      <c r="J121" s="2"/>
      <c r="K121" s="5"/>
      <c r="L121" s="5"/>
      <c r="M121" s="5"/>
      <c r="N121" s="5"/>
      <c r="O121" s="5"/>
      <c r="P121" s="5"/>
      <c r="Q121" s="5"/>
      <c r="R121" s="5"/>
      <c r="S121" s="5"/>
      <c r="T121" s="5"/>
      <c r="U121" s="5"/>
      <c r="V121" s="5"/>
      <c r="W121" s="5"/>
      <c r="X121" s="5"/>
    </row>
    <row r="122" spans="1:24" x14ac:dyDescent="0.25">
      <c r="A122" s="5"/>
      <c r="B122" s="5"/>
      <c r="C122" s="5"/>
      <c r="D122" s="5"/>
      <c r="E122" s="35"/>
      <c r="F122" s="35"/>
      <c r="G122" s="35"/>
      <c r="H122" s="35"/>
      <c r="I122" s="2"/>
      <c r="J122" s="2"/>
      <c r="K122" s="5"/>
      <c r="L122" s="5"/>
      <c r="M122" s="5"/>
      <c r="N122" s="5"/>
      <c r="O122" s="5"/>
      <c r="P122" s="5"/>
      <c r="Q122" s="5"/>
      <c r="R122" s="5"/>
      <c r="S122" s="5"/>
      <c r="T122" s="5"/>
      <c r="U122" s="5"/>
      <c r="V122" s="5"/>
      <c r="W122" s="5"/>
      <c r="X122" s="5"/>
    </row>
    <row r="123" spans="1:24" x14ac:dyDescent="0.25">
      <c r="A123" s="5"/>
      <c r="B123" s="5"/>
      <c r="C123" s="5"/>
      <c r="D123" s="5"/>
      <c r="E123" s="35"/>
      <c r="F123" s="35"/>
      <c r="G123" s="35"/>
      <c r="H123" s="35"/>
      <c r="I123" s="2"/>
      <c r="J123" s="2"/>
      <c r="K123" s="5"/>
      <c r="L123" s="5"/>
      <c r="M123" s="5"/>
      <c r="N123" s="5"/>
      <c r="O123" s="5"/>
      <c r="P123" s="5"/>
      <c r="Q123" s="5"/>
      <c r="R123" s="5"/>
      <c r="S123" s="5"/>
      <c r="T123" s="5"/>
      <c r="U123" s="5"/>
      <c r="V123" s="5"/>
      <c r="W123" s="5"/>
      <c r="X123" s="5"/>
    </row>
    <row r="124" spans="1:24" x14ac:dyDescent="0.25">
      <c r="A124" s="5"/>
      <c r="B124" s="5"/>
      <c r="C124" s="5"/>
      <c r="D124" s="5"/>
      <c r="E124" s="35"/>
      <c r="F124" s="35"/>
      <c r="G124" s="35"/>
      <c r="H124" s="35"/>
      <c r="I124" s="2"/>
      <c r="J124" s="2"/>
      <c r="K124" s="5"/>
      <c r="L124" s="5"/>
      <c r="M124" s="5"/>
      <c r="N124" s="5"/>
      <c r="O124" s="5"/>
      <c r="P124" s="5"/>
      <c r="Q124" s="5"/>
      <c r="R124" s="5"/>
      <c r="S124" s="5"/>
      <c r="T124" s="5"/>
      <c r="U124" s="5"/>
      <c r="V124" s="5"/>
      <c r="W124" s="5"/>
      <c r="X124" s="5"/>
    </row>
    <row r="125" spans="1:24" x14ac:dyDescent="0.25">
      <c r="A125" s="5"/>
      <c r="B125" s="5"/>
      <c r="C125" s="5"/>
      <c r="D125" s="5"/>
      <c r="E125" s="35"/>
      <c r="F125" s="35"/>
      <c r="G125" s="35"/>
      <c r="H125" s="35"/>
      <c r="I125" s="2"/>
      <c r="J125" s="2"/>
      <c r="K125" s="5"/>
      <c r="L125" s="5"/>
      <c r="M125" s="5"/>
      <c r="N125" s="5"/>
      <c r="O125" s="5"/>
      <c r="P125" s="5"/>
      <c r="Q125" s="5"/>
      <c r="R125" s="5"/>
      <c r="S125" s="5"/>
      <c r="T125" s="5"/>
      <c r="U125" s="5"/>
      <c r="V125" s="5"/>
      <c r="W125" s="5"/>
      <c r="X125" s="5"/>
    </row>
    <row r="126" spans="1:24" x14ac:dyDescent="0.25">
      <c r="A126" s="5"/>
      <c r="B126" s="5"/>
      <c r="C126" s="5"/>
      <c r="D126" s="5"/>
      <c r="E126" s="35"/>
      <c r="F126" s="35"/>
      <c r="G126" s="35"/>
      <c r="H126" s="35"/>
      <c r="I126" s="2"/>
      <c r="J126" s="2"/>
      <c r="K126" s="5"/>
      <c r="L126" s="5"/>
      <c r="M126" s="5"/>
      <c r="N126" s="5"/>
      <c r="O126" s="5"/>
      <c r="P126" s="5"/>
      <c r="Q126" s="5"/>
      <c r="R126" s="5"/>
      <c r="S126" s="5"/>
      <c r="T126" s="5"/>
      <c r="U126" s="5"/>
      <c r="V126" s="5"/>
      <c r="W126" s="5"/>
      <c r="X126" s="5"/>
    </row>
    <row r="127" spans="1:24" x14ac:dyDescent="0.25">
      <c r="A127" s="5"/>
      <c r="B127" s="5"/>
      <c r="C127" s="5"/>
      <c r="D127" s="5"/>
      <c r="E127" s="35"/>
      <c r="F127" s="35"/>
      <c r="G127" s="35"/>
      <c r="H127" s="35"/>
      <c r="I127" s="2"/>
      <c r="J127" s="2"/>
      <c r="K127" s="5"/>
      <c r="L127" s="5"/>
      <c r="M127" s="5"/>
      <c r="N127" s="5"/>
      <c r="O127" s="5"/>
      <c r="P127" s="5"/>
      <c r="Q127" s="5"/>
      <c r="R127" s="5"/>
      <c r="S127" s="5"/>
      <c r="T127" s="5"/>
      <c r="U127" s="5"/>
      <c r="V127" s="5"/>
      <c r="W127" s="5"/>
      <c r="X127" s="5"/>
    </row>
    <row r="128" spans="1:24" x14ac:dyDescent="0.25">
      <c r="A128" s="5"/>
      <c r="B128" s="5"/>
      <c r="C128" s="5"/>
      <c r="D128" s="5"/>
      <c r="E128" s="35"/>
      <c r="F128" s="35"/>
      <c r="G128" s="35"/>
      <c r="H128" s="35"/>
      <c r="I128" s="2"/>
      <c r="J128" s="2"/>
      <c r="K128" s="5"/>
      <c r="L128" s="5"/>
      <c r="M128" s="5"/>
      <c r="N128" s="5"/>
      <c r="O128" s="5"/>
      <c r="P128" s="5"/>
      <c r="Q128" s="5"/>
      <c r="R128" s="5"/>
      <c r="S128" s="5"/>
      <c r="T128" s="5"/>
      <c r="U128" s="5"/>
      <c r="V128" s="5"/>
      <c r="W128" s="5"/>
      <c r="X128" s="5"/>
    </row>
    <row r="129" spans="1:24" x14ac:dyDescent="0.25">
      <c r="A129" s="5"/>
      <c r="B129" s="5"/>
      <c r="C129" s="5"/>
      <c r="D129" s="5"/>
      <c r="E129" s="35"/>
      <c r="F129" s="35"/>
      <c r="G129" s="35"/>
      <c r="H129" s="35"/>
      <c r="I129" s="2"/>
      <c r="J129" s="2"/>
      <c r="K129" s="5"/>
      <c r="L129" s="5"/>
      <c r="M129" s="5"/>
      <c r="N129" s="5"/>
      <c r="O129" s="5"/>
      <c r="P129" s="5"/>
      <c r="Q129" s="5"/>
      <c r="R129" s="5"/>
      <c r="S129" s="5"/>
      <c r="T129" s="5"/>
      <c r="U129" s="5"/>
      <c r="V129" s="5"/>
      <c r="W129" s="5"/>
      <c r="X129" s="5"/>
    </row>
    <row r="130" spans="1:24" x14ac:dyDescent="0.25">
      <c r="A130" s="5"/>
      <c r="B130" s="5"/>
      <c r="C130" s="5"/>
      <c r="D130" s="5"/>
      <c r="E130" s="35"/>
      <c r="F130" s="35"/>
      <c r="G130" s="35"/>
      <c r="H130" s="35"/>
      <c r="I130" s="2"/>
      <c r="J130" s="2"/>
      <c r="K130" s="5"/>
      <c r="L130" s="5"/>
      <c r="M130" s="5"/>
      <c r="N130" s="5"/>
      <c r="O130" s="5"/>
      <c r="P130" s="5"/>
      <c r="Q130" s="5"/>
      <c r="R130" s="5"/>
      <c r="S130" s="5"/>
      <c r="T130" s="5"/>
      <c r="U130" s="5"/>
      <c r="V130" s="5"/>
      <c r="W130" s="5"/>
      <c r="X130" s="5"/>
    </row>
    <row r="131" spans="1:24" x14ac:dyDescent="0.25">
      <c r="A131" s="5"/>
      <c r="B131" s="5"/>
      <c r="C131" s="5"/>
      <c r="D131" s="5"/>
      <c r="E131" s="35"/>
      <c r="F131" s="35"/>
      <c r="G131" s="35"/>
      <c r="H131" s="35"/>
      <c r="I131" s="2"/>
      <c r="J131" s="2"/>
      <c r="K131" s="5"/>
      <c r="L131" s="5"/>
      <c r="M131" s="5"/>
      <c r="N131" s="5"/>
      <c r="O131" s="5"/>
      <c r="P131" s="5"/>
      <c r="Q131" s="5"/>
      <c r="R131" s="5"/>
      <c r="S131" s="5"/>
      <c r="T131" s="5"/>
      <c r="U131" s="5"/>
      <c r="V131" s="5"/>
      <c r="W131" s="5"/>
      <c r="X131" s="5"/>
    </row>
    <row r="132" spans="1:24" x14ac:dyDescent="0.25">
      <c r="A132" s="5"/>
      <c r="B132" s="5"/>
      <c r="C132" s="5"/>
      <c r="D132" s="5"/>
      <c r="E132" s="35"/>
      <c r="F132" s="35"/>
      <c r="G132" s="35"/>
      <c r="H132" s="35"/>
      <c r="I132" s="2"/>
      <c r="J132" s="2"/>
      <c r="K132" s="5"/>
      <c r="L132" s="5"/>
      <c r="M132" s="5"/>
      <c r="N132" s="5"/>
      <c r="O132" s="5"/>
      <c r="P132" s="5"/>
      <c r="Q132" s="5"/>
      <c r="R132" s="5"/>
      <c r="S132" s="5"/>
      <c r="T132" s="5"/>
      <c r="U132" s="5"/>
      <c r="V132" s="5"/>
      <c r="W132" s="5"/>
      <c r="X132" s="5"/>
    </row>
    <row r="133" spans="1:24" x14ac:dyDescent="0.25">
      <c r="A133" s="5"/>
      <c r="B133" s="5"/>
      <c r="C133" s="5"/>
      <c r="D133" s="5"/>
      <c r="E133" s="35"/>
      <c r="F133" s="35"/>
      <c r="G133" s="35"/>
      <c r="H133" s="35"/>
      <c r="I133" s="2"/>
      <c r="J133" s="2"/>
      <c r="K133" s="5"/>
      <c r="L133" s="5"/>
      <c r="M133" s="5"/>
      <c r="N133" s="5"/>
      <c r="O133" s="5"/>
      <c r="P133" s="5"/>
      <c r="Q133" s="5"/>
      <c r="R133" s="5"/>
      <c r="S133" s="5"/>
      <c r="T133" s="5"/>
      <c r="U133" s="5"/>
      <c r="V133" s="5"/>
      <c r="W133" s="5"/>
      <c r="X133" s="5"/>
    </row>
    <row r="134" spans="1:24" x14ac:dyDescent="0.25">
      <c r="A134" s="5"/>
      <c r="B134" s="5"/>
      <c r="C134" s="5"/>
      <c r="D134" s="5"/>
      <c r="E134" s="35"/>
      <c r="F134" s="35"/>
      <c r="G134" s="35"/>
      <c r="H134" s="35"/>
      <c r="I134" s="2"/>
      <c r="J134" s="2"/>
      <c r="K134" s="5"/>
      <c r="L134" s="5"/>
      <c r="M134" s="5"/>
      <c r="N134" s="5"/>
      <c r="O134" s="5"/>
      <c r="P134" s="5"/>
      <c r="Q134" s="5"/>
      <c r="R134" s="5"/>
      <c r="S134" s="5"/>
      <c r="T134" s="5"/>
      <c r="U134" s="5"/>
      <c r="V134" s="5"/>
      <c r="W134" s="5"/>
      <c r="X134" s="5"/>
    </row>
    <row r="135" spans="1:24" x14ac:dyDescent="0.25">
      <c r="A135" s="5"/>
      <c r="B135" s="5"/>
      <c r="C135" s="5"/>
      <c r="D135" s="5"/>
      <c r="E135" s="35"/>
      <c r="F135" s="35"/>
      <c r="G135" s="35"/>
      <c r="H135" s="35"/>
      <c r="I135" s="2"/>
      <c r="J135" s="2"/>
      <c r="K135" s="5"/>
      <c r="L135" s="5"/>
      <c r="M135" s="5"/>
      <c r="N135" s="5"/>
      <c r="O135" s="5"/>
      <c r="P135" s="5"/>
      <c r="Q135" s="5"/>
      <c r="R135" s="5"/>
      <c r="S135" s="5"/>
      <c r="T135" s="5"/>
      <c r="U135" s="5"/>
      <c r="V135" s="5"/>
      <c r="W135" s="5"/>
      <c r="X135" s="5"/>
    </row>
    <row r="136" spans="1:24" x14ac:dyDescent="0.25">
      <c r="A136" s="5"/>
      <c r="B136" s="5"/>
      <c r="C136" s="5"/>
      <c r="D136" s="5"/>
      <c r="E136" s="5"/>
      <c r="F136" s="5"/>
      <c r="G136" s="5"/>
      <c r="H136" s="5"/>
      <c r="I136" s="2"/>
      <c r="J136" s="2"/>
      <c r="K136" s="5"/>
      <c r="L136" s="5"/>
      <c r="M136" s="5"/>
      <c r="N136" s="5"/>
      <c r="O136" s="5"/>
      <c r="P136" s="5"/>
      <c r="Q136" s="5"/>
      <c r="R136" s="5"/>
      <c r="S136" s="5"/>
      <c r="T136" s="5"/>
      <c r="U136" s="5"/>
      <c r="V136" s="5"/>
      <c r="W136" s="5"/>
      <c r="X136" s="5"/>
    </row>
    <row r="137" spans="1:24" x14ac:dyDescent="0.25">
      <c r="A137" s="2"/>
      <c r="B137" s="7" t="s">
        <v>7</v>
      </c>
      <c r="C137" s="8"/>
      <c r="D137" s="8"/>
      <c r="E137" s="8"/>
      <c r="F137" s="8"/>
      <c r="G137" s="115"/>
      <c r="H137" s="9"/>
      <c r="I137" s="9"/>
      <c r="J137" s="9"/>
      <c r="K137" s="8"/>
      <c r="L137" s="8"/>
      <c r="M137" s="8"/>
      <c r="N137" s="36"/>
      <c r="O137" s="8"/>
      <c r="V137" s="5"/>
      <c r="W137" s="5"/>
      <c r="X137" s="5"/>
    </row>
    <row r="138" spans="1:24" x14ac:dyDescent="0.25">
      <c r="A138" s="2"/>
      <c r="B138" s="10" t="s">
        <v>82</v>
      </c>
      <c r="C138" s="11"/>
      <c r="D138" s="11"/>
      <c r="E138" s="11"/>
      <c r="F138" s="11"/>
      <c r="G138" s="116"/>
      <c r="H138" s="12"/>
      <c r="I138" s="12"/>
      <c r="J138" s="12"/>
      <c r="K138" s="11"/>
      <c r="L138" s="11"/>
      <c r="M138" s="11"/>
      <c r="N138" s="13"/>
      <c r="O138" s="11"/>
      <c r="V138" s="5"/>
      <c r="W138" s="5"/>
      <c r="X138" s="5"/>
    </row>
    <row r="139" spans="1:24" x14ac:dyDescent="0.25">
      <c r="A139" s="2"/>
      <c r="B139" s="10" t="s">
        <v>92</v>
      </c>
      <c r="C139" s="11"/>
      <c r="D139" s="11"/>
      <c r="E139" s="11"/>
      <c r="F139" s="11"/>
      <c r="G139" s="116"/>
      <c r="H139" s="12"/>
      <c r="I139" s="12"/>
      <c r="J139" s="12"/>
      <c r="K139" s="11"/>
      <c r="L139" s="11"/>
      <c r="M139" s="11"/>
      <c r="N139" s="13"/>
      <c r="O139" s="11"/>
      <c r="V139" s="5"/>
      <c r="W139" s="5"/>
      <c r="X139" s="5"/>
    </row>
    <row r="140" spans="1:24" x14ac:dyDescent="0.25">
      <c r="A140" s="2"/>
      <c r="B140" s="10" t="s">
        <v>56</v>
      </c>
      <c r="C140" s="11"/>
      <c r="D140" s="11"/>
      <c r="E140" s="11"/>
      <c r="F140" s="11"/>
      <c r="G140" s="116"/>
      <c r="H140" s="12"/>
      <c r="I140" s="12"/>
      <c r="J140" s="12"/>
      <c r="K140" s="11"/>
      <c r="L140" s="11"/>
      <c r="M140" s="11"/>
      <c r="N140" s="13"/>
      <c r="O140" s="11"/>
      <c r="V140" s="5"/>
      <c r="W140" s="5"/>
      <c r="X140" s="5"/>
    </row>
    <row r="141" spans="1:24" x14ac:dyDescent="0.25">
      <c r="A141" s="2"/>
      <c r="B141" s="10" t="s">
        <v>57</v>
      </c>
      <c r="C141" s="11"/>
      <c r="D141" s="11"/>
      <c r="E141" s="11"/>
      <c r="F141" s="11"/>
      <c r="G141" s="116"/>
      <c r="H141" s="12"/>
      <c r="I141" s="12"/>
      <c r="J141" s="12"/>
      <c r="K141" s="11"/>
      <c r="L141" s="11"/>
      <c r="M141" s="11"/>
      <c r="N141" s="13"/>
      <c r="O141" s="11"/>
      <c r="V141" s="5"/>
      <c r="W141" s="5"/>
      <c r="X141" s="5"/>
    </row>
    <row r="142" spans="1:24" x14ac:dyDescent="0.25">
      <c r="A142" s="2"/>
      <c r="B142" s="10"/>
      <c r="C142" s="11"/>
      <c r="D142" s="11"/>
      <c r="E142" s="11"/>
      <c r="F142" s="11"/>
      <c r="G142" s="116"/>
      <c r="H142" s="12"/>
      <c r="I142" s="12"/>
      <c r="J142" s="12"/>
      <c r="K142" s="11"/>
      <c r="L142" s="11"/>
      <c r="M142" s="11"/>
      <c r="N142" s="13"/>
      <c r="O142" s="11"/>
      <c r="V142" s="5"/>
      <c r="W142" s="5"/>
      <c r="X142" s="5"/>
    </row>
    <row r="143" spans="1:24" x14ac:dyDescent="0.25">
      <c r="A143" s="2"/>
      <c r="B143" s="14" t="s">
        <v>8</v>
      </c>
      <c r="C143" s="11"/>
      <c r="D143" s="11"/>
      <c r="E143" s="11"/>
      <c r="F143" s="11"/>
      <c r="G143" s="116"/>
      <c r="H143" s="12"/>
      <c r="I143" s="12"/>
      <c r="J143" s="12"/>
      <c r="K143" s="11"/>
      <c r="L143" s="11"/>
      <c r="M143" s="11"/>
      <c r="N143" s="13"/>
      <c r="O143" s="11"/>
      <c r="V143" s="5"/>
      <c r="W143" s="5"/>
      <c r="X143" s="5"/>
    </row>
    <row r="144" spans="1:24" x14ac:dyDescent="0.25">
      <c r="A144" s="2"/>
      <c r="B144" s="10" t="s">
        <v>83</v>
      </c>
      <c r="C144" s="11"/>
      <c r="D144" s="11"/>
      <c r="E144" s="11"/>
      <c r="F144" s="11"/>
      <c r="G144" s="116"/>
      <c r="H144" s="12"/>
      <c r="I144" s="12"/>
      <c r="J144" s="12"/>
      <c r="K144" s="11"/>
      <c r="L144" s="11"/>
      <c r="M144" s="11"/>
      <c r="N144" s="13"/>
      <c r="O144" s="11"/>
      <c r="V144" s="5"/>
      <c r="W144" s="5"/>
      <c r="X144" s="5"/>
    </row>
    <row r="145" spans="1:24" x14ac:dyDescent="0.25">
      <c r="A145" s="2"/>
      <c r="B145" s="15"/>
      <c r="C145" s="16"/>
      <c r="D145" s="16"/>
      <c r="E145" s="16"/>
      <c r="F145" s="16"/>
      <c r="G145" s="117"/>
      <c r="H145" s="17"/>
      <c r="I145" s="17"/>
      <c r="J145" s="17"/>
      <c r="K145" s="16"/>
      <c r="L145" s="16"/>
      <c r="M145" s="16"/>
      <c r="N145" s="18"/>
      <c r="O145" s="16"/>
      <c r="V145" s="5"/>
      <c r="W145" s="5"/>
      <c r="X145" s="5"/>
    </row>
    <row r="146" spans="1:24" x14ac:dyDescent="0.25">
      <c r="A146" s="2"/>
      <c r="B146" s="2"/>
      <c r="C146" s="2"/>
      <c r="D146" s="5"/>
      <c r="E146" s="5"/>
      <c r="F146" s="5"/>
      <c r="G146" s="5"/>
      <c r="H146" s="5"/>
      <c r="I146" s="2"/>
      <c r="J146" s="2"/>
      <c r="K146" s="5"/>
      <c r="L146" s="2"/>
      <c r="M146" s="2"/>
      <c r="N146" s="5"/>
      <c r="O146" s="5"/>
      <c r="P146" s="5"/>
      <c r="Q146" s="5"/>
      <c r="R146" s="5"/>
      <c r="S146" s="5"/>
      <c r="T146" s="5"/>
      <c r="U146" s="5"/>
      <c r="V146" s="5"/>
      <c r="W146" s="5"/>
      <c r="X146" s="5"/>
    </row>
    <row r="147" spans="1:24" x14ac:dyDescent="0.25">
      <c r="A147" s="2"/>
      <c r="B147" s="19" t="str">
        <f>CONCATENATE("Version ",'Change Log'!$B$2," – © 2015-",YEAR('Change Log'!$A$2),", William W. Davis, MSPM, PMP")</f>
        <v>Version 3.0.2 – © 2015-2019, William W. Davis, MSPM, PMP</v>
      </c>
      <c r="C147" s="2"/>
      <c r="D147" s="5"/>
      <c r="E147" s="5"/>
      <c r="F147" s="5"/>
      <c r="G147" s="5"/>
      <c r="H147" s="5"/>
      <c r="I147" s="2"/>
      <c r="J147" s="2"/>
      <c r="K147" s="5"/>
      <c r="L147" s="2"/>
      <c r="M147" s="2"/>
      <c r="N147" s="5"/>
      <c r="O147" s="5"/>
      <c r="P147" s="5"/>
      <c r="Q147" s="5"/>
      <c r="R147" s="5"/>
      <c r="S147" s="5"/>
      <c r="T147" s="5"/>
      <c r="U147" s="5"/>
      <c r="V147" s="5"/>
      <c r="W147" s="5"/>
      <c r="X147" s="5"/>
    </row>
    <row r="148" spans="1:24" x14ac:dyDescent="0.25">
      <c r="A148" s="2"/>
      <c r="B148" s="296" t="s">
        <v>146</v>
      </c>
      <c r="C148" s="296"/>
      <c r="D148" s="296"/>
      <c r="E148" s="296"/>
      <c r="F148" s="296"/>
      <c r="G148" s="296"/>
      <c r="H148" s="296"/>
      <c r="I148" s="296"/>
      <c r="J148" s="296"/>
      <c r="K148" s="50"/>
      <c r="L148" s="50"/>
      <c r="M148" s="50"/>
      <c r="N148" s="5"/>
      <c r="O148" s="5"/>
      <c r="P148" s="5"/>
      <c r="Q148" s="5"/>
      <c r="R148" s="5"/>
      <c r="S148" s="5"/>
      <c r="T148" s="5"/>
      <c r="U148" s="5"/>
      <c r="V148" s="5"/>
      <c r="W148" s="5"/>
      <c r="X148" s="5"/>
    </row>
    <row r="149" spans="1:24" x14ac:dyDescent="0.25">
      <c r="A149" s="2"/>
      <c r="B149" s="296" t="s">
        <v>147</v>
      </c>
      <c r="C149" s="296"/>
      <c r="D149" s="296"/>
      <c r="E149" s="296"/>
      <c r="F149" s="296"/>
      <c r="G149" s="296"/>
      <c r="H149" s="296"/>
      <c r="I149" s="296"/>
      <c r="J149" s="296"/>
      <c r="K149" s="50"/>
      <c r="L149" s="50"/>
      <c r="M149" s="50"/>
      <c r="N149" s="5"/>
      <c r="O149" s="5"/>
      <c r="P149" s="5"/>
      <c r="Q149" s="5"/>
      <c r="R149" s="5"/>
      <c r="S149" s="5"/>
      <c r="T149" s="5"/>
      <c r="U149" s="5"/>
      <c r="V149" s="5"/>
      <c r="W149" s="5"/>
      <c r="X149" s="5"/>
    </row>
    <row r="150" spans="1:24" x14ac:dyDescent="0.25">
      <c r="A150" s="2"/>
      <c r="B150" s="296" t="s">
        <v>96</v>
      </c>
      <c r="C150" s="296"/>
      <c r="D150" s="296"/>
      <c r="E150" s="296"/>
      <c r="F150" s="296"/>
      <c r="G150" s="296"/>
      <c r="H150" s="296"/>
      <c r="I150" s="296"/>
      <c r="J150" s="296"/>
      <c r="K150" s="50"/>
      <c r="L150" s="50"/>
      <c r="M150" s="50"/>
      <c r="N150" s="5"/>
      <c r="O150" s="5"/>
      <c r="P150" s="5"/>
      <c r="Q150" s="5"/>
      <c r="R150" s="5"/>
      <c r="S150" s="5"/>
      <c r="T150" s="5"/>
      <c r="U150" s="5"/>
      <c r="V150" s="5"/>
      <c r="W150" s="5"/>
      <c r="X150" s="5"/>
    </row>
    <row r="151" spans="1:24" x14ac:dyDescent="0.25">
      <c r="A151" s="2"/>
      <c r="B151" s="296" t="s">
        <v>230</v>
      </c>
      <c r="C151" s="296"/>
      <c r="D151" s="296"/>
      <c r="E151" s="296"/>
      <c r="F151" s="296"/>
      <c r="G151" s="296"/>
      <c r="H151" s="296"/>
      <c r="I151" s="296"/>
      <c r="J151" s="296"/>
      <c r="K151" s="50"/>
      <c r="L151" s="50"/>
      <c r="M151" s="50"/>
      <c r="N151" s="5"/>
      <c r="O151" s="5"/>
      <c r="P151" s="5"/>
      <c r="Q151" s="5"/>
      <c r="R151" s="5"/>
      <c r="S151" s="5"/>
      <c r="T151" s="5"/>
      <c r="U151" s="5"/>
      <c r="V151" s="5"/>
      <c r="W151" s="5"/>
      <c r="X151" s="5"/>
    </row>
    <row r="152" spans="1:24" x14ac:dyDescent="0.25">
      <c r="A152" s="2"/>
      <c r="B152" s="296" t="s">
        <v>97</v>
      </c>
      <c r="C152" s="296"/>
      <c r="D152" s="296"/>
      <c r="E152" s="296"/>
      <c r="F152" s="296"/>
      <c r="G152" s="296"/>
      <c r="H152" s="296"/>
      <c r="I152" s="296"/>
      <c r="J152" s="296"/>
      <c r="K152" s="50"/>
      <c r="L152" s="50"/>
      <c r="M152" s="50"/>
      <c r="N152" s="5"/>
      <c r="O152" s="5"/>
      <c r="P152" s="5"/>
      <c r="Q152" s="5"/>
      <c r="R152" s="5"/>
      <c r="S152" s="5"/>
      <c r="T152" s="5"/>
      <c r="U152" s="5"/>
      <c r="V152" s="5"/>
      <c r="W152" s="5"/>
      <c r="X152" s="5"/>
    </row>
    <row r="153" spans="1:24" x14ac:dyDescent="0.25">
      <c r="A153" s="2"/>
      <c r="B153" s="164" t="s">
        <v>225</v>
      </c>
      <c r="C153" s="2"/>
      <c r="D153" s="5"/>
      <c r="E153" s="5"/>
      <c r="F153" s="5"/>
      <c r="G153" s="5"/>
      <c r="H153" s="5"/>
      <c r="I153" s="2"/>
      <c r="J153" s="2"/>
      <c r="K153" s="5"/>
      <c r="L153" s="2"/>
      <c r="M153" s="2"/>
      <c r="N153" s="5"/>
      <c r="O153" s="5"/>
      <c r="P153" s="5"/>
      <c r="Q153" s="5"/>
      <c r="R153" s="5"/>
      <c r="S153" s="5"/>
      <c r="T153" s="5"/>
      <c r="U153" s="5"/>
      <c r="V153" s="5"/>
      <c r="W153" s="5"/>
      <c r="X153" s="5"/>
    </row>
    <row r="154" spans="1:24" x14ac:dyDescent="0.25">
      <c r="A154" s="2"/>
      <c r="B154" s="164" t="s">
        <v>94</v>
      </c>
      <c r="C154" s="2"/>
      <c r="D154" s="5"/>
      <c r="E154" s="5"/>
      <c r="F154" s="5"/>
      <c r="G154" s="5"/>
      <c r="H154" s="5"/>
      <c r="I154" s="2"/>
      <c r="J154" s="2"/>
      <c r="K154" s="5"/>
      <c r="L154" s="2"/>
      <c r="M154" s="2"/>
      <c r="N154" s="5"/>
      <c r="O154" s="5"/>
      <c r="P154" s="5"/>
      <c r="Q154" s="5"/>
      <c r="R154" s="5"/>
      <c r="S154" s="5"/>
      <c r="T154" s="5"/>
      <c r="U154" s="5"/>
      <c r="V154" s="5"/>
      <c r="W154" s="5"/>
      <c r="X154" s="5"/>
    </row>
    <row r="155" spans="1:24" x14ac:dyDescent="0.25">
      <c r="A155" s="2"/>
      <c r="B155" s="164" t="s">
        <v>224</v>
      </c>
      <c r="C155" s="2"/>
      <c r="D155" s="5"/>
      <c r="E155" s="5"/>
      <c r="F155" s="5"/>
      <c r="G155" s="5"/>
      <c r="H155" s="5"/>
      <c r="I155" s="2"/>
      <c r="J155" s="2"/>
      <c r="K155" s="5"/>
      <c r="L155" s="2"/>
      <c r="M155" s="2"/>
      <c r="N155" s="5"/>
      <c r="O155" s="5"/>
      <c r="P155" s="5"/>
      <c r="Q155" s="5"/>
      <c r="R155" s="5"/>
      <c r="S155" s="5"/>
      <c r="T155" s="5"/>
      <c r="U155" s="5"/>
      <c r="V155" s="5"/>
      <c r="W155" s="5"/>
      <c r="X155" s="5"/>
    </row>
    <row r="156" spans="1:24" x14ac:dyDescent="0.25">
      <c r="A156" s="2"/>
      <c r="B156" s="164" t="s">
        <v>226</v>
      </c>
      <c r="C156" s="2"/>
      <c r="D156" s="5"/>
      <c r="E156" s="5"/>
      <c r="F156" s="5"/>
      <c r="G156" s="5"/>
      <c r="H156" s="5"/>
      <c r="I156" s="2"/>
      <c r="J156" s="2"/>
      <c r="K156" s="5"/>
      <c r="L156" s="2"/>
      <c r="M156" s="2"/>
      <c r="N156" s="5"/>
      <c r="O156" s="5"/>
      <c r="P156" s="5"/>
      <c r="Q156" s="5"/>
      <c r="R156" s="5"/>
      <c r="S156" s="5"/>
      <c r="T156" s="5"/>
      <c r="U156" s="5"/>
      <c r="V156" s="5"/>
      <c r="W156" s="5"/>
      <c r="X156" s="5"/>
    </row>
    <row r="157" spans="1:24" x14ac:dyDescent="0.25">
      <c r="A157" s="2"/>
      <c r="B157" s="164" t="s">
        <v>809</v>
      </c>
      <c r="C157" s="2"/>
      <c r="D157" s="5"/>
      <c r="E157" s="5"/>
      <c r="F157" s="5"/>
      <c r="G157" s="5"/>
      <c r="H157" s="5"/>
      <c r="I157" s="2"/>
      <c r="J157" s="2"/>
      <c r="K157" s="5"/>
      <c r="L157" s="2"/>
      <c r="M157" s="2"/>
      <c r="N157" s="5"/>
      <c r="O157" s="5"/>
      <c r="P157" s="5"/>
      <c r="Q157" s="5"/>
      <c r="R157" s="5"/>
      <c r="S157" s="5"/>
      <c r="T157" s="5"/>
      <c r="U157" s="5"/>
      <c r="V157" s="5"/>
      <c r="W157" s="5"/>
      <c r="X157" s="5"/>
    </row>
    <row r="158" spans="1:24" x14ac:dyDescent="0.25">
      <c r="A158" s="2"/>
      <c r="B158" s="164" t="s">
        <v>810</v>
      </c>
      <c r="C158" s="2"/>
      <c r="D158" s="5"/>
      <c r="E158" s="5"/>
      <c r="F158" s="5"/>
      <c r="G158" s="5"/>
      <c r="H158" s="5"/>
      <c r="I158" s="2"/>
      <c r="J158" s="2"/>
      <c r="K158" s="5"/>
      <c r="L158" s="2"/>
      <c r="M158" s="2"/>
      <c r="N158" s="5"/>
      <c r="O158" s="5"/>
      <c r="P158" s="5"/>
      <c r="Q158" s="5"/>
      <c r="R158" s="5"/>
      <c r="S158" s="5"/>
      <c r="T158" s="5"/>
      <c r="U158" s="5"/>
      <c r="V158" s="5"/>
      <c r="W158" s="5"/>
      <c r="X158" s="5"/>
    </row>
    <row r="159" spans="1:24" x14ac:dyDescent="0.25">
      <c r="A159" s="2"/>
      <c r="B159" s="164"/>
      <c r="C159" s="2"/>
      <c r="D159" s="5"/>
      <c r="E159" s="5"/>
      <c r="F159" s="5"/>
      <c r="G159" s="5"/>
      <c r="H159" s="5"/>
      <c r="I159" s="2"/>
      <c r="J159" s="2"/>
      <c r="K159" s="5"/>
      <c r="L159" s="2"/>
      <c r="M159" s="2"/>
      <c r="N159" s="5"/>
      <c r="O159" s="5"/>
      <c r="P159" s="5"/>
    </row>
    <row r="160" spans="1:24" x14ac:dyDescent="0.25">
      <c r="B160" s="164" t="s">
        <v>811</v>
      </c>
    </row>
    <row r="161" spans="1:13" x14ac:dyDescent="0.25">
      <c r="B161" s="164" t="s">
        <v>93</v>
      </c>
    </row>
    <row r="162" spans="1:13" x14ac:dyDescent="0.25">
      <c r="B162" s="330" t="s">
        <v>817</v>
      </c>
      <c r="C162" s="330"/>
      <c r="D162" s="330"/>
      <c r="E162" s="330"/>
      <c r="F162" s="330"/>
      <c r="G162" s="330"/>
      <c r="H162" s="330"/>
    </row>
    <row r="171" spans="1:13" x14ac:dyDescent="0.25">
      <c r="A171"/>
      <c r="B171"/>
      <c r="C171"/>
      <c r="L171"/>
      <c r="M171"/>
    </row>
    <row r="172" spans="1:13" x14ac:dyDescent="0.25">
      <c r="A172"/>
      <c r="B172"/>
      <c r="C172"/>
      <c r="L172"/>
      <c r="M172"/>
    </row>
    <row r="173" spans="1:13" x14ac:dyDescent="0.25">
      <c r="A173"/>
      <c r="B173"/>
      <c r="C173"/>
      <c r="L173"/>
      <c r="M173"/>
    </row>
    <row r="174" spans="1:13" x14ac:dyDescent="0.25">
      <c r="A174"/>
      <c r="B174"/>
      <c r="C174"/>
      <c r="L174"/>
      <c r="M174"/>
    </row>
    <row r="175" spans="1:13" x14ac:dyDescent="0.25">
      <c r="A175"/>
      <c r="B175"/>
      <c r="C175"/>
      <c r="L175"/>
      <c r="M175"/>
    </row>
    <row r="176" spans="1:13" x14ac:dyDescent="0.25">
      <c r="A176"/>
      <c r="B176"/>
      <c r="C176"/>
      <c r="L176"/>
      <c r="M176"/>
    </row>
    <row r="177" spans="1:13" x14ac:dyDescent="0.25">
      <c r="A177"/>
      <c r="B177"/>
      <c r="C177"/>
      <c r="L177"/>
      <c r="M177"/>
    </row>
    <row r="178" spans="1:13" x14ac:dyDescent="0.25">
      <c r="A178"/>
      <c r="B178"/>
      <c r="C178"/>
      <c r="L178"/>
      <c r="M178"/>
    </row>
    <row r="179" spans="1:13" x14ac:dyDescent="0.25">
      <c r="A179"/>
      <c r="B179"/>
      <c r="C179"/>
      <c r="L179"/>
      <c r="M179"/>
    </row>
    <row r="180" spans="1:13" x14ac:dyDescent="0.25">
      <c r="A180"/>
      <c r="B180"/>
      <c r="C180"/>
      <c r="L180"/>
      <c r="M180"/>
    </row>
    <row r="181" spans="1:13" x14ac:dyDescent="0.25">
      <c r="A181"/>
      <c r="B181"/>
      <c r="C181"/>
      <c r="L181"/>
      <c r="M181"/>
    </row>
    <row r="182" spans="1:13" x14ac:dyDescent="0.25">
      <c r="A182"/>
      <c r="B182"/>
      <c r="C182"/>
      <c r="L182"/>
      <c r="M182"/>
    </row>
    <row r="183" spans="1:13" x14ac:dyDescent="0.25">
      <c r="A183"/>
      <c r="B183"/>
      <c r="C183"/>
      <c r="L183"/>
      <c r="M183"/>
    </row>
    <row r="184" spans="1:13" x14ac:dyDescent="0.25">
      <c r="A184"/>
      <c r="B184"/>
      <c r="C184"/>
      <c r="L184"/>
      <c r="M184"/>
    </row>
    <row r="185" spans="1:13" x14ac:dyDescent="0.25">
      <c r="A185"/>
      <c r="B185"/>
      <c r="C185"/>
      <c r="L185"/>
      <c r="M185"/>
    </row>
    <row r="186" spans="1:13" x14ac:dyDescent="0.25">
      <c r="A186"/>
      <c r="B186"/>
      <c r="C186"/>
      <c r="L186"/>
      <c r="M186"/>
    </row>
    <row r="187" spans="1:13" x14ac:dyDescent="0.25">
      <c r="A187"/>
      <c r="B187"/>
      <c r="C187"/>
      <c r="L187"/>
      <c r="M187"/>
    </row>
    <row r="188" spans="1:13" x14ac:dyDescent="0.25">
      <c r="A188"/>
      <c r="B188"/>
      <c r="C188"/>
      <c r="L188"/>
      <c r="M188"/>
    </row>
    <row r="189" spans="1:13" x14ac:dyDescent="0.25">
      <c r="A189"/>
      <c r="B189"/>
      <c r="C189"/>
      <c r="L189"/>
      <c r="M189"/>
    </row>
    <row r="190" spans="1:13" x14ac:dyDescent="0.25">
      <c r="A190"/>
      <c r="B190"/>
      <c r="C190"/>
      <c r="L190"/>
      <c r="M190"/>
    </row>
    <row r="191" spans="1:13" x14ac:dyDescent="0.25">
      <c r="A191"/>
      <c r="B191"/>
      <c r="C191"/>
      <c r="L191"/>
      <c r="M191"/>
    </row>
    <row r="192" spans="1:13" x14ac:dyDescent="0.25">
      <c r="A192"/>
      <c r="B192"/>
      <c r="C192"/>
      <c r="L192"/>
      <c r="M192"/>
    </row>
    <row r="193" spans="1:13" x14ac:dyDescent="0.25">
      <c r="A193"/>
      <c r="B193"/>
      <c r="C193"/>
      <c r="L193"/>
      <c r="M193"/>
    </row>
    <row r="194" spans="1:13" x14ac:dyDescent="0.25">
      <c r="A194"/>
      <c r="B194"/>
      <c r="C194"/>
      <c r="L194"/>
      <c r="M194"/>
    </row>
    <row r="195" spans="1:13" x14ac:dyDescent="0.25">
      <c r="A195"/>
      <c r="B195"/>
      <c r="C195"/>
      <c r="L195"/>
      <c r="M195"/>
    </row>
    <row r="196" spans="1:13" x14ac:dyDescent="0.25">
      <c r="A196"/>
      <c r="B196"/>
      <c r="C196"/>
      <c r="L196"/>
      <c r="M196"/>
    </row>
    <row r="197" spans="1:13" x14ac:dyDescent="0.25">
      <c r="A197"/>
      <c r="B197"/>
      <c r="C197"/>
      <c r="L197"/>
      <c r="M197"/>
    </row>
    <row r="198" spans="1:13" x14ac:dyDescent="0.25">
      <c r="A198"/>
      <c r="B198"/>
      <c r="C198"/>
      <c r="L198"/>
      <c r="M198"/>
    </row>
    <row r="199" spans="1:13" x14ac:dyDescent="0.25">
      <c r="A199"/>
      <c r="B199"/>
      <c r="C199"/>
      <c r="L199"/>
      <c r="M199"/>
    </row>
    <row r="200" spans="1:13" x14ac:dyDescent="0.25">
      <c r="A200"/>
      <c r="B200"/>
      <c r="C200"/>
      <c r="L200"/>
      <c r="M200"/>
    </row>
    <row r="201" spans="1:13" x14ac:dyDescent="0.25">
      <c r="A201"/>
      <c r="B201"/>
      <c r="C201"/>
      <c r="L201"/>
      <c r="M201"/>
    </row>
    <row r="202" spans="1:13" x14ac:dyDescent="0.25">
      <c r="A202"/>
      <c r="B202"/>
      <c r="C202"/>
      <c r="L202"/>
      <c r="M202"/>
    </row>
    <row r="203" spans="1:13" x14ac:dyDescent="0.25">
      <c r="A203"/>
      <c r="B203"/>
      <c r="C203"/>
      <c r="L203"/>
      <c r="M203"/>
    </row>
    <row r="204" spans="1:13" x14ac:dyDescent="0.25">
      <c r="A204"/>
      <c r="B204"/>
      <c r="C204"/>
      <c r="L204"/>
      <c r="M204"/>
    </row>
    <row r="205" spans="1:13" x14ac:dyDescent="0.25">
      <c r="A205"/>
      <c r="B205"/>
      <c r="C205"/>
      <c r="L205"/>
      <c r="M205"/>
    </row>
    <row r="206" spans="1:13" x14ac:dyDescent="0.25">
      <c r="A206"/>
      <c r="B206"/>
      <c r="C206"/>
      <c r="L206"/>
      <c r="M206"/>
    </row>
    <row r="207" spans="1:13" x14ac:dyDescent="0.25">
      <c r="A207"/>
      <c r="B207"/>
      <c r="C207"/>
      <c r="L207"/>
      <c r="M207"/>
    </row>
    <row r="208" spans="1:13" x14ac:dyDescent="0.25">
      <c r="A208"/>
      <c r="B208"/>
      <c r="C208"/>
      <c r="L208"/>
      <c r="M208"/>
    </row>
    <row r="209" spans="1:13" x14ac:dyDescent="0.25">
      <c r="A209"/>
      <c r="B209"/>
      <c r="C209"/>
      <c r="L209"/>
      <c r="M209"/>
    </row>
    <row r="210" spans="1:13" x14ac:dyDescent="0.25">
      <c r="A210"/>
      <c r="B210"/>
      <c r="C210"/>
      <c r="L210"/>
      <c r="M210"/>
    </row>
    <row r="211" spans="1:13" x14ac:dyDescent="0.25">
      <c r="A211"/>
      <c r="B211"/>
      <c r="C211"/>
      <c r="L211"/>
      <c r="M211"/>
    </row>
    <row r="212" spans="1:13" x14ac:dyDescent="0.25">
      <c r="A212"/>
      <c r="B212"/>
      <c r="C212"/>
      <c r="L212"/>
      <c r="M212"/>
    </row>
    <row r="213" spans="1:13" x14ac:dyDescent="0.25">
      <c r="A213"/>
      <c r="B213"/>
      <c r="C213"/>
      <c r="L213"/>
      <c r="M213"/>
    </row>
    <row r="214" spans="1:13" x14ac:dyDescent="0.25">
      <c r="A214"/>
      <c r="B214"/>
      <c r="C214"/>
      <c r="L214"/>
      <c r="M214"/>
    </row>
    <row r="215" spans="1:13" x14ac:dyDescent="0.25">
      <c r="A215"/>
      <c r="B215"/>
      <c r="C215"/>
      <c r="L215"/>
      <c r="M215"/>
    </row>
    <row r="216" spans="1:13" x14ac:dyDescent="0.25">
      <c r="A216"/>
      <c r="B216"/>
      <c r="C216"/>
      <c r="L216"/>
      <c r="M216"/>
    </row>
    <row r="217" spans="1:13" x14ac:dyDescent="0.25">
      <c r="A217"/>
      <c r="B217"/>
      <c r="C217"/>
      <c r="L217"/>
      <c r="M217"/>
    </row>
    <row r="218" spans="1:13" x14ac:dyDescent="0.25">
      <c r="A218"/>
      <c r="B218"/>
      <c r="C218"/>
      <c r="L218"/>
      <c r="M218"/>
    </row>
    <row r="219" spans="1:13" x14ac:dyDescent="0.25">
      <c r="A219"/>
      <c r="B219"/>
      <c r="C219"/>
      <c r="L219"/>
      <c r="M219"/>
    </row>
    <row r="220" spans="1:13" x14ac:dyDescent="0.25">
      <c r="A220"/>
      <c r="B220"/>
      <c r="C220"/>
      <c r="L220"/>
      <c r="M220"/>
    </row>
    <row r="221" spans="1:13" x14ac:dyDescent="0.25">
      <c r="A221"/>
      <c r="B221"/>
      <c r="C221"/>
      <c r="L221"/>
      <c r="M221"/>
    </row>
    <row r="222" spans="1:13" x14ac:dyDescent="0.25">
      <c r="A222"/>
      <c r="B222"/>
      <c r="C222"/>
      <c r="L222"/>
      <c r="M222"/>
    </row>
    <row r="223" spans="1:13" x14ac:dyDescent="0.25">
      <c r="A223"/>
      <c r="B223"/>
      <c r="C223"/>
      <c r="L223"/>
      <c r="M223"/>
    </row>
    <row r="224" spans="1:13" x14ac:dyDescent="0.25">
      <c r="A224"/>
      <c r="B224"/>
      <c r="C224"/>
      <c r="L224"/>
      <c r="M224"/>
    </row>
    <row r="225" spans="1:13" x14ac:dyDescent="0.25">
      <c r="A225"/>
      <c r="B225"/>
      <c r="C225"/>
      <c r="L225"/>
      <c r="M225"/>
    </row>
    <row r="226" spans="1:13" x14ac:dyDescent="0.25">
      <c r="A226"/>
      <c r="B226"/>
      <c r="C226"/>
      <c r="L226"/>
      <c r="M226"/>
    </row>
    <row r="227" spans="1:13" x14ac:dyDescent="0.25">
      <c r="A227"/>
      <c r="B227"/>
      <c r="C227"/>
      <c r="L227"/>
      <c r="M227"/>
    </row>
    <row r="228" spans="1:13" x14ac:dyDescent="0.25">
      <c r="A228"/>
      <c r="B228"/>
      <c r="C228"/>
      <c r="L228"/>
      <c r="M228"/>
    </row>
    <row r="229" spans="1:13" x14ac:dyDescent="0.25">
      <c r="A229"/>
      <c r="B229"/>
      <c r="C229"/>
      <c r="L229"/>
      <c r="M229"/>
    </row>
    <row r="230" spans="1:13" x14ac:dyDescent="0.25">
      <c r="A230"/>
      <c r="B230"/>
      <c r="C230"/>
      <c r="L230"/>
      <c r="M230"/>
    </row>
    <row r="231" spans="1:13" x14ac:dyDescent="0.25">
      <c r="A231"/>
      <c r="B231"/>
      <c r="C231"/>
      <c r="L231"/>
      <c r="M231"/>
    </row>
    <row r="232" spans="1:13" x14ac:dyDescent="0.25">
      <c r="A232"/>
      <c r="B232"/>
      <c r="C232"/>
      <c r="L232"/>
      <c r="M232"/>
    </row>
    <row r="233" spans="1:13" x14ac:dyDescent="0.25">
      <c r="A233"/>
      <c r="B233"/>
      <c r="C233"/>
      <c r="L233"/>
      <c r="M233"/>
    </row>
    <row r="234" spans="1:13" x14ac:dyDescent="0.25">
      <c r="A234"/>
      <c r="B234"/>
      <c r="C234"/>
      <c r="L234"/>
      <c r="M234"/>
    </row>
    <row r="235" spans="1:13" x14ac:dyDescent="0.25">
      <c r="A235"/>
      <c r="B235"/>
      <c r="C235"/>
      <c r="L235"/>
      <c r="M235"/>
    </row>
    <row r="236" spans="1:13" x14ac:dyDescent="0.25">
      <c r="A236"/>
      <c r="B236"/>
      <c r="C236"/>
      <c r="L236"/>
      <c r="M236"/>
    </row>
    <row r="237" spans="1:13" x14ac:dyDescent="0.25">
      <c r="A237"/>
      <c r="B237"/>
      <c r="C237"/>
      <c r="L237"/>
      <c r="M237"/>
    </row>
    <row r="238" spans="1:13" x14ac:dyDescent="0.25">
      <c r="A238"/>
      <c r="B238"/>
      <c r="C238"/>
      <c r="L238"/>
      <c r="M238"/>
    </row>
    <row r="239" spans="1:13" x14ac:dyDescent="0.25">
      <c r="A239"/>
      <c r="B239"/>
      <c r="C239"/>
      <c r="L239"/>
      <c r="M239"/>
    </row>
    <row r="240" spans="1:13" x14ac:dyDescent="0.25">
      <c r="A240"/>
      <c r="B240"/>
      <c r="C240"/>
      <c r="L240"/>
      <c r="M240"/>
    </row>
    <row r="241" spans="1:13" x14ac:dyDescent="0.25">
      <c r="A241"/>
      <c r="B241"/>
      <c r="C241"/>
      <c r="L241"/>
      <c r="M241"/>
    </row>
    <row r="242" spans="1:13" x14ac:dyDescent="0.25">
      <c r="A242"/>
      <c r="B242"/>
      <c r="C242"/>
      <c r="L242"/>
      <c r="M242"/>
    </row>
    <row r="243" spans="1:13" x14ac:dyDescent="0.25">
      <c r="A243"/>
      <c r="B243"/>
      <c r="C243"/>
      <c r="L243"/>
      <c r="M243"/>
    </row>
    <row r="244" spans="1:13" x14ac:dyDescent="0.25">
      <c r="A244"/>
      <c r="B244"/>
      <c r="C244"/>
      <c r="L244"/>
      <c r="M244"/>
    </row>
    <row r="245" spans="1:13" x14ac:dyDescent="0.25">
      <c r="A245"/>
      <c r="B245"/>
      <c r="C245"/>
      <c r="L245"/>
      <c r="M245"/>
    </row>
    <row r="246" spans="1:13" x14ac:dyDescent="0.25">
      <c r="A246"/>
      <c r="B246"/>
      <c r="C246"/>
      <c r="L246"/>
      <c r="M246"/>
    </row>
    <row r="247" spans="1:13" x14ac:dyDescent="0.25">
      <c r="A247"/>
      <c r="B247"/>
      <c r="C247"/>
      <c r="L247"/>
      <c r="M247"/>
    </row>
    <row r="248" spans="1:13" x14ac:dyDescent="0.25">
      <c r="A248"/>
      <c r="B248"/>
      <c r="C248"/>
      <c r="L248"/>
      <c r="M248"/>
    </row>
    <row r="249" spans="1:13" x14ac:dyDescent="0.25">
      <c r="A249"/>
      <c r="B249"/>
      <c r="C249"/>
      <c r="L249"/>
      <c r="M249"/>
    </row>
    <row r="250" spans="1:13" x14ac:dyDescent="0.25">
      <c r="A250"/>
      <c r="B250"/>
      <c r="C250"/>
      <c r="L250"/>
      <c r="M250"/>
    </row>
    <row r="251" spans="1:13" x14ac:dyDescent="0.25">
      <c r="A251"/>
      <c r="B251"/>
      <c r="C251"/>
      <c r="L251"/>
      <c r="M251"/>
    </row>
    <row r="252" spans="1:13" x14ac:dyDescent="0.25">
      <c r="A252"/>
      <c r="B252"/>
      <c r="C252"/>
      <c r="L252"/>
      <c r="M252"/>
    </row>
    <row r="253" spans="1:13" x14ac:dyDescent="0.25">
      <c r="A253"/>
      <c r="B253"/>
      <c r="C253"/>
      <c r="L253"/>
      <c r="M253"/>
    </row>
    <row r="254" spans="1:13" x14ac:dyDescent="0.25">
      <c r="A254"/>
      <c r="B254"/>
      <c r="C254"/>
      <c r="L254"/>
      <c r="M254"/>
    </row>
    <row r="255" spans="1:13" x14ac:dyDescent="0.25">
      <c r="A255"/>
      <c r="B255"/>
      <c r="C255"/>
      <c r="L255"/>
      <c r="M255"/>
    </row>
    <row r="256" spans="1:13" x14ac:dyDescent="0.25">
      <c r="A256"/>
      <c r="B256"/>
      <c r="C256"/>
      <c r="L256"/>
      <c r="M256"/>
    </row>
    <row r="257" spans="1:13" x14ac:dyDescent="0.25">
      <c r="A257"/>
      <c r="B257"/>
      <c r="C257"/>
      <c r="L257"/>
      <c r="M257"/>
    </row>
    <row r="258" spans="1:13" x14ac:dyDescent="0.25">
      <c r="A258"/>
      <c r="B258"/>
      <c r="C258"/>
      <c r="L258"/>
      <c r="M258"/>
    </row>
    <row r="259" spans="1:13" x14ac:dyDescent="0.25">
      <c r="A259"/>
      <c r="B259"/>
      <c r="C259"/>
      <c r="L259"/>
      <c r="M259"/>
    </row>
    <row r="260" spans="1:13" x14ac:dyDescent="0.25">
      <c r="A260"/>
      <c r="B260"/>
      <c r="C260"/>
      <c r="L260"/>
      <c r="M260"/>
    </row>
    <row r="261" spans="1:13" x14ac:dyDescent="0.25">
      <c r="A261"/>
      <c r="B261"/>
      <c r="C261"/>
      <c r="L261"/>
      <c r="M261"/>
    </row>
    <row r="262" spans="1:13" x14ac:dyDescent="0.25">
      <c r="A262"/>
      <c r="B262"/>
      <c r="C262"/>
      <c r="L262"/>
      <c r="M262"/>
    </row>
    <row r="263" spans="1:13" x14ac:dyDescent="0.25">
      <c r="A263"/>
      <c r="B263"/>
      <c r="C263"/>
      <c r="L263"/>
      <c r="M263"/>
    </row>
    <row r="264" spans="1:13" x14ac:dyDescent="0.25">
      <c r="A264"/>
      <c r="B264"/>
      <c r="C264"/>
      <c r="L264"/>
      <c r="M264"/>
    </row>
    <row r="265" spans="1:13" x14ac:dyDescent="0.25">
      <c r="A265"/>
      <c r="B265"/>
      <c r="C265"/>
      <c r="L265"/>
      <c r="M265"/>
    </row>
    <row r="266" spans="1:13" x14ac:dyDescent="0.25">
      <c r="A266"/>
      <c r="B266"/>
      <c r="C266"/>
      <c r="L266"/>
      <c r="M266"/>
    </row>
    <row r="267" spans="1:13" x14ac:dyDescent="0.25">
      <c r="A267"/>
      <c r="B267"/>
      <c r="C267"/>
      <c r="L267"/>
      <c r="M267"/>
    </row>
    <row r="268" spans="1:13" x14ac:dyDescent="0.25">
      <c r="A268"/>
      <c r="B268"/>
      <c r="C268"/>
      <c r="L268"/>
      <c r="M268"/>
    </row>
    <row r="269" spans="1:13" x14ac:dyDescent="0.25">
      <c r="A269"/>
      <c r="B269"/>
      <c r="C269"/>
      <c r="L269"/>
      <c r="M269"/>
    </row>
    <row r="270" spans="1:13" x14ac:dyDescent="0.25">
      <c r="A270"/>
      <c r="B270"/>
      <c r="C270"/>
      <c r="L270"/>
      <c r="M270"/>
    </row>
    <row r="271" spans="1:13" x14ac:dyDescent="0.25">
      <c r="A271"/>
      <c r="B271"/>
      <c r="C271"/>
      <c r="L271"/>
      <c r="M271"/>
    </row>
    <row r="272" spans="1:13" x14ac:dyDescent="0.25">
      <c r="A272"/>
      <c r="B272"/>
      <c r="C272"/>
      <c r="L272"/>
      <c r="M272"/>
    </row>
    <row r="273" spans="1:13" x14ac:dyDescent="0.25">
      <c r="A273"/>
      <c r="B273"/>
      <c r="C273"/>
      <c r="L273"/>
      <c r="M273"/>
    </row>
    <row r="274" spans="1:13" x14ac:dyDescent="0.25">
      <c r="A274"/>
      <c r="B274"/>
      <c r="C274"/>
      <c r="L274"/>
      <c r="M274"/>
    </row>
    <row r="275" spans="1:13" x14ac:dyDescent="0.25">
      <c r="A275"/>
      <c r="B275"/>
      <c r="C275"/>
      <c r="L275"/>
      <c r="M275"/>
    </row>
    <row r="276" spans="1:13" x14ac:dyDescent="0.25">
      <c r="A276"/>
      <c r="B276"/>
      <c r="C276"/>
      <c r="L276"/>
      <c r="M276"/>
    </row>
    <row r="277" spans="1:13" x14ac:dyDescent="0.25">
      <c r="A277"/>
      <c r="B277"/>
      <c r="C277"/>
      <c r="L277"/>
      <c r="M277"/>
    </row>
    <row r="278" spans="1:13" x14ac:dyDescent="0.25">
      <c r="A278"/>
      <c r="B278"/>
      <c r="C278"/>
      <c r="L278"/>
      <c r="M278"/>
    </row>
    <row r="279" spans="1:13" x14ac:dyDescent="0.25">
      <c r="A279"/>
      <c r="B279"/>
      <c r="C279"/>
      <c r="L279"/>
      <c r="M279"/>
    </row>
    <row r="280" spans="1:13" x14ac:dyDescent="0.25">
      <c r="A280"/>
      <c r="B280"/>
      <c r="C280"/>
      <c r="L280"/>
      <c r="M280"/>
    </row>
    <row r="281" spans="1:13" x14ac:dyDescent="0.25">
      <c r="A281"/>
      <c r="B281"/>
      <c r="C281"/>
      <c r="L281"/>
      <c r="M281"/>
    </row>
    <row r="282" spans="1:13" x14ac:dyDescent="0.25">
      <c r="A282"/>
      <c r="B282"/>
      <c r="C282"/>
      <c r="L282"/>
      <c r="M282"/>
    </row>
    <row r="283" spans="1:13" x14ac:dyDescent="0.25">
      <c r="A283"/>
      <c r="B283"/>
      <c r="C283"/>
      <c r="L283"/>
      <c r="M283"/>
    </row>
    <row r="284" spans="1:13" x14ac:dyDescent="0.25">
      <c r="A284"/>
      <c r="B284"/>
      <c r="C284"/>
      <c r="L284"/>
      <c r="M284"/>
    </row>
    <row r="285" spans="1:13" x14ac:dyDescent="0.25">
      <c r="A285"/>
      <c r="B285"/>
      <c r="C285"/>
      <c r="L285"/>
      <c r="M285"/>
    </row>
    <row r="286" spans="1:13" x14ac:dyDescent="0.25">
      <c r="A286"/>
      <c r="B286"/>
      <c r="C286"/>
      <c r="L286"/>
      <c r="M286"/>
    </row>
    <row r="287" spans="1:13" x14ac:dyDescent="0.25">
      <c r="A287"/>
      <c r="B287"/>
      <c r="C287"/>
      <c r="L287"/>
      <c r="M287"/>
    </row>
    <row r="288" spans="1:13" x14ac:dyDescent="0.25">
      <c r="A288"/>
      <c r="B288"/>
      <c r="C288"/>
      <c r="L288"/>
      <c r="M288"/>
    </row>
    <row r="289" spans="1:13" x14ac:dyDescent="0.25">
      <c r="A289"/>
      <c r="B289"/>
      <c r="C289"/>
      <c r="L289"/>
      <c r="M289"/>
    </row>
    <row r="290" spans="1:13" x14ac:dyDescent="0.25">
      <c r="A290"/>
      <c r="B290"/>
      <c r="C290"/>
      <c r="L290"/>
      <c r="M290"/>
    </row>
    <row r="291" spans="1:13" x14ac:dyDescent="0.25">
      <c r="A291"/>
      <c r="B291"/>
      <c r="C291"/>
      <c r="L291"/>
      <c r="M291"/>
    </row>
    <row r="292" spans="1:13" x14ac:dyDescent="0.25">
      <c r="A292"/>
      <c r="B292"/>
      <c r="C292"/>
      <c r="L292"/>
      <c r="M292"/>
    </row>
    <row r="293" spans="1:13" x14ac:dyDescent="0.25">
      <c r="A293"/>
      <c r="B293"/>
      <c r="C293"/>
      <c r="L293"/>
      <c r="M293"/>
    </row>
    <row r="294" spans="1:13" x14ac:dyDescent="0.25">
      <c r="A294"/>
      <c r="B294"/>
      <c r="C294"/>
      <c r="L294"/>
      <c r="M294"/>
    </row>
    <row r="295" spans="1:13" x14ac:dyDescent="0.25">
      <c r="A295"/>
      <c r="B295"/>
      <c r="C295"/>
      <c r="L295"/>
      <c r="M295"/>
    </row>
    <row r="296" spans="1:13" x14ac:dyDescent="0.25">
      <c r="A296"/>
      <c r="B296"/>
      <c r="C296"/>
      <c r="L296"/>
      <c r="M296"/>
    </row>
    <row r="297" spans="1:13" x14ac:dyDescent="0.25">
      <c r="A297"/>
      <c r="B297"/>
      <c r="C297"/>
      <c r="L297"/>
      <c r="M297"/>
    </row>
    <row r="298" spans="1:13" x14ac:dyDescent="0.25">
      <c r="A298"/>
      <c r="B298"/>
      <c r="C298"/>
      <c r="L298"/>
      <c r="M298"/>
    </row>
    <row r="299" spans="1:13" x14ac:dyDescent="0.25">
      <c r="A299"/>
      <c r="B299"/>
      <c r="C299"/>
      <c r="L299"/>
      <c r="M299"/>
    </row>
    <row r="300" spans="1:13" x14ac:dyDescent="0.25">
      <c r="A300"/>
      <c r="B300"/>
      <c r="C300"/>
      <c r="L300"/>
      <c r="M300"/>
    </row>
    <row r="301" spans="1:13" x14ac:dyDescent="0.25">
      <c r="A301"/>
      <c r="B301"/>
      <c r="C301"/>
      <c r="L301"/>
      <c r="M301"/>
    </row>
    <row r="302" spans="1:13" x14ac:dyDescent="0.25">
      <c r="A302"/>
      <c r="B302"/>
      <c r="C302"/>
      <c r="L302"/>
      <c r="M302"/>
    </row>
    <row r="303" spans="1:13" x14ac:dyDescent="0.25">
      <c r="A303"/>
      <c r="B303"/>
      <c r="C303"/>
      <c r="L303"/>
      <c r="M303"/>
    </row>
    <row r="304" spans="1:13" x14ac:dyDescent="0.25">
      <c r="A304"/>
      <c r="B304"/>
      <c r="C304"/>
      <c r="L304"/>
      <c r="M304"/>
    </row>
    <row r="305" spans="1:13" x14ac:dyDescent="0.25">
      <c r="A305"/>
      <c r="B305"/>
      <c r="C305"/>
      <c r="L305"/>
      <c r="M305"/>
    </row>
    <row r="306" spans="1:13" x14ac:dyDescent="0.25">
      <c r="A306"/>
      <c r="B306"/>
      <c r="C306"/>
      <c r="L306"/>
      <c r="M306"/>
    </row>
    <row r="307" spans="1:13" x14ac:dyDescent="0.25">
      <c r="A307"/>
      <c r="B307"/>
      <c r="C307"/>
      <c r="L307"/>
      <c r="M307"/>
    </row>
    <row r="308" spans="1:13" x14ac:dyDescent="0.25">
      <c r="A308"/>
      <c r="B308"/>
      <c r="C308"/>
      <c r="L308"/>
      <c r="M308"/>
    </row>
    <row r="309" spans="1:13" x14ac:dyDescent="0.25">
      <c r="A309"/>
      <c r="B309"/>
      <c r="C309"/>
      <c r="L309"/>
      <c r="M309"/>
    </row>
    <row r="310" spans="1:13" x14ac:dyDescent="0.25">
      <c r="A310"/>
      <c r="B310"/>
      <c r="C310"/>
      <c r="L310"/>
      <c r="M310"/>
    </row>
    <row r="311" spans="1:13" x14ac:dyDescent="0.25">
      <c r="A311"/>
      <c r="B311"/>
      <c r="C311"/>
      <c r="L311"/>
      <c r="M311"/>
    </row>
    <row r="312" spans="1:13" x14ac:dyDescent="0.25">
      <c r="A312"/>
      <c r="B312"/>
      <c r="C312"/>
      <c r="L312"/>
      <c r="M312"/>
    </row>
    <row r="313" spans="1:13" x14ac:dyDescent="0.25">
      <c r="A313"/>
      <c r="B313"/>
      <c r="C313"/>
      <c r="L313"/>
      <c r="M313"/>
    </row>
    <row r="314" spans="1:13" x14ac:dyDescent="0.25">
      <c r="A314"/>
      <c r="B314"/>
      <c r="C314"/>
      <c r="L314"/>
      <c r="M314"/>
    </row>
    <row r="315" spans="1:13" x14ac:dyDescent="0.25">
      <c r="A315"/>
      <c r="B315"/>
      <c r="C315"/>
      <c r="L315"/>
      <c r="M315"/>
    </row>
    <row r="316" spans="1:13" x14ac:dyDescent="0.25">
      <c r="A316"/>
      <c r="B316"/>
      <c r="C316"/>
      <c r="L316"/>
      <c r="M316"/>
    </row>
    <row r="317" spans="1:13" x14ac:dyDescent="0.25">
      <c r="A317"/>
      <c r="B317"/>
      <c r="C317"/>
      <c r="L317"/>
      <c r="M317"/>
    </row>
    <row r="318" spans="1:13" x14ac:dyDescent="0.25">
      <c r="A318"/>
      <c r="B318"/>
      <c r="C318"/>
      <c r="L318"/>
      <c r="M318"/>
    </row>
    <row r="319" spans="1:13" x14ac:dyDescent="0.25">
      <c r="A319"/>
      <c r="B319"/>
      <c r="C319"/>
      <c r="L319"/>
      <c r="M319"/>
    </row>
    <row r="320" spans="1:13" x14ac:dyDescent="0.25">
      <c r="A320"/>
      <c r="B320"/>
      <c r="C320"/>
      <c r="L320"/>
      <c r="M320"/>
    </row>
    <row r="321" spans="1:13" x14ac:dyDescent="0.25">
      <c r="A321"/>
      <c r="B321"/>
      <c r="C321"/>
      <c r="L321"/>
      <c r="M321"/>
    </row>
    <row r="322" spans="1:13" x14ac:dyDescent="0.25">
      <c r="A322"/>
      <c r="B322"/>
      <c r="C322"/>
      <c r="L322"/>
      <c r="M322"/>
    </row>
    <row r="323" spans="1:13" x14ac:dyDescent="0.25">
      <c r="A323"/>
      <c r="B323"/>
      <c r="C323"/>
      <c r="L323"/>
      <c r="M323"/>
    </row>
    <row r="324" spans="1:13" x14ac:dyDescent="0.25">
      <c r="A324"/>
      <c r="B324"/>
      <c r="C324"/>
      <c r="L324"/>
      <c r="M324"/>
    </row>
    <row r="325" spans="1:13" x14ac:dyDescent="0.25">
      <c r="A325"/>
      <c r="B325"/>
      <c r="C325"/>
      <c r="L325"/>
      <c r="M325"/>
    </row>
    <row r="328" spans="1:13" x14ac:dyDescent="0.25">
      <c r="A328"/>
      <c r="B328"/>
      <c r="C328"/>
      <c r="L328"/>
      <c r="M328"/>
    </row>
    <row r="329" spans="1:13" x14ac:dyDescent="0.25">
      <c r="A329"/>
      <c r="B329"/>
      <c r="C329"/>
      <c r="L329"/>
      <c r="M329"/>
    </row>
    <row r="330" spans="1:13" x14ac:dyDescent="0.25">
      <c r="A330"/>
      <c r="B330"/>
      <c r="C330"/>
      <c r="L330"/>
      <c r="M330"/>
    </row>
    <row r="331" spans="1:13" x14ac:dyDescent="0.25">
      <c r="A331"/>
      <c r="B331"/>
      <c r="C331"/>
      <c r="L331"/>
      <c r="M331"/>
    </row>
    <row r="332" spans="1:13" x14ac:dyDescent="0.25">
      <c r="A332"/>
      <c r="B332"/>
      <c r="C332"/>
      <c r="L332"/>
      <c r="M332"/>
    </row>
    <row r="333" spans="1:13" x14ac:dyDescent="0.25">
      <c r="A333"/>
      <c r="B333"/>
      <c r="C333"/>
      <c r="L333"/>
      <c r="M333"/>
    </row>
    <row r="334" spans="1:13" x14ac:dyDescent="0.25">
      <c r="A334"/>
      <c r="B334"/>
      <c r="C334"/>
      <c r="L334"/>
      <c r="M334"/>
    </row>
    <row r="335" spans="1:13" x14ac:dyDescent="0.25">
      <c r="A335"/>
      <c r="B335"/>
      <c r="C335"/>
      <c r="L335"/>
      <c r="M335"/>
    </row>
    <row r="336" spans="1:13" x14ac:dyDescent="0.25">
      <c r="A336"/>
      <c r="B336"/>
      <c r="C336"/>
      <c r="L336"/>
      <c r="M336"/>
    </row>
    <row r="337" spans="1:13" x14ac:dyDescent="0.25">
      <c r="A337"/>
      <c r="B337"/>
      <c r="C337"/>
      <c r="L337"/>
      <c r="M337"/>
    </row>
    <row r="338" spans="1:13" x14ac:dyDescent="0.25">
      <c r="A338"/>
      <c r="B338"/>
      <c r="C338"/>
      <c r="L338"/>
      <c r="M338"/>
    </row>
    <row r="339" spans="1:13" x14ac:dyDescent="0.25">
      <c r="A339"/>
      <c r="B339"/>
      <c r="C339"/>
      <c r="L339"/>
      <c r="M339"/>
    </row>
    <row r="340" spans="1:13" x14ac:dyDescent="0.25">
      <c r="A340"/>
      <c r="B340"/>
      <c r="C340"/>
      <c r="L340"/>
      <c r="M340"/>
    </row>
    <row r="341" spans="1:13" x14ac:dyDescent="0.25">
      <c r="A341"/>
      <c r="B341"/>
      <c r="C341"/>
      <c r="L341"/>
      <c r="M341"/>
    </row>
    <row r="342" spans="1:13" x14ac:dyDescent="0.25">
      <c r="A342"/>
      <c r="B342"/>
      <c r="C342"/>
      <c r="L342"/>
      <c r="M342"/>
    </row>
    <row r="343" spans="1:13" x14ac:dyDescent="0.25">
      <c r="A343"/>
      <c r="B343"/>
      <c r="C343"/>
      <c r="L343"/>
      <c r="M343"/>
    </row>
  </sheetData>
  <mergeCells count="12">
    <mergeCell ref="B162:H162"/>
    <mergeCell ref="R1:W1"/>
    <mergeCell ref="P2:P3"/>
    <mergeCell ref="Q2:Q3"/>
    <mergeCell ref="R2:W2"/>
    <mergeCell ref="D106:F106"/>
    <mergeCell ref="P1:Q1"/>
    <mergeCell ref="B152:J152"/>
    <mergeCell ref="B148:J148"/>
    <mergeCell ref="B149:J149"/>
    <mergeCell ref="B150:J150"/>
    <mergeCell ref="B151:J151"/>
  </mergeCells>
  <conditionalFormatting sqref="I4:I103">
    <cfRule type="iconSet" priority="5">
      <iconSet iconSet="3Symbols2" showValue="0">
        <cfvo type="percent" val="0"/>
        <cfvo type="percent" val="0.5"/>
        <cfvo type="num" val="1"/>
      </iconSet>
    </cfRule>
  </conditionalFormatting>
  <conditionalFormatting sqref="J4:J103">
    <cfRule type="iconSet" priority="6">
      <iconSet showValue="0">
        <cfvo type="percent" val="0"/>
        <cfvo type="num" val="0.2"/>
        <cfvo type="num" val="0.3332"/>
      </iconSet>
    </cfRule>
  </conditionalFormatting>
  <conditionalFormatting sqref="R106:W106">
    <cfRule type="colorScale" priority="3">
      <colorScale>
        <cfvo type="min"/>
        <cfvo type="max"/>
        <color theme="9" tint="0.79998168889431442"/>
        <color theme="9"/>
      </colorScale>
    </cfRule>
  </conditionalFormatting>
  <hyperlinks>
    <hyperlink ref="B148" r:id="rId1" display="Download more FREE Statistical PERT templates at https://www.statisticalpert.com" xr:uid="{00000000-0004-0000-0400-000000000000}"/>
    <hyperlink ref="B149" r:id="rId2" display="Take a Pluralsight course on Statistical PERT" xr:uid="{00000000-0004-0000-0400-000001000000}"/>
    <hyperlink ref="B150" r:id="rId3" xr:uid="{00000000-0004-0000-0400-000002000000}"/>
    <hyperlink ref="B152" r:id="rId4" xr:uid="{00000000-0004-0000-0400-000003000000}"/>
    <hyperlink ref="B151:J151" r:id="rId5" display="Connect with or follow me on LinkedIn" xr:uid="{E2702D88-FA41-4B33-82B7-785CF7D3728B}"/>
    <hyperlink ref="B149:J149" r:id="rId6" display="Watch a Pluralsight course on Statistical PERT® Normal Edition" xr:uid="{AB1AC373-5254-44E8-9190-9423AC776544}"/>
    <hyperlink ref="B162" r:id="rId7" display="See the GNU General Public License for more details (http://www.gnu.org/licenses/)." xr:uid="{3B81C850-8E52-44DC-A88F-EB0F7405B485}"/>
  </hyperlinks>
  <pageMargins left="0.7" right="0.7" top="0.75" bottom="0.75" header="0.3" footer="0.3"/>
  <pageSetup orientation="portrait" horizontalDpi="0" verticalDpi="0" r:id="rId8"/>
  <drawing r:id="rId9"/>
  <legacyDrawing r:id="rId10"/>
  <extLst>
    <ext xmlns:x14="http://schemas.microsoft.com/office/spreadsheetml/2009/9/main" uri="{78C0D931-6437-407d-A8EE-F0AAD7539E65}">
      <x14:conditionalFormattings>
        <x14:conditionalFormatting xmlns:xm="http://schemas.microsoft.com/office/excel/2006/main">
          <x14:cfRule type="expression" priority="4" id="{6B9119B0-3EEC-4A53-A629-93DA21064BFD}">
            <xm:f>IF($D$106=VLookups!$A$43,TRUE,FALSE)</xm:f>
            <x14:dxf>
              <numFmt numFmtId="9" formatCode="&quot;$&quot;#,##0_);\(&quot;$&quot;#,##0\)"/>
            </x14:dxf>
          </x14:cfRule>
          <xm:sqref>K4:K104 N4:P105 F109:H111 P106 R4:W106 F112:G113 D4:F104</xm:sqref>
        </x14:conditionalFormatting>
        <x14:conditionalFormatting xmlns:xm="http://schemas.microsoft.com/office/excel/2006/main">
          <x14:cfRule type="expression" priority="2" id="{3F496DD1-3C4C-4C78-A4AF-A30E52DC3D85}">
            <xm:f>IF($D$106=VLookups!$A$43,TRUE,FALSE)</xm:f>
            <x14:dxf>
              <numFmt numFmtId="9" formatCode="&quot;$&quot;#,##0_);\(&quot;$&quot;#,##0\)"/>
            </x14:dxf>
          </x14:cfRule>
          <xm:sqref>C4:C103</xm:sqref>
        </x14:conditionalFormatting>
        <x14:conditionalFormatting xmlns:xm="http://schemas.microsoft.com/office/excel/2006/main">
          <x14:cfRule type="expression" priority="1" id="{2E109AAA-B05E-4695-ACAE-1308A838AA2E}">
            <xm:f>IF($D$106=VLookups!$A$43,TRUE,FALSE)</xm:f>
            <x14:dxf>
              <numFmt numFmtId="9" formatCode="&quot;$&quot;#,##0_);\(&quot;$&quot;#,##0\)"/>
            </x14:dxf>
          </x14:cfRule>
          <xm:sqref>G4:G103</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400-000000000000}">
          <x14:formula1>
            <xm:f>VLookups!$A$43:$A$44</xm:f>
          </x14:formula1>
          <xm:sqref>D106:F106</xm:sqref>
        </x14:dataValidation>
        <x14:dataValidation type="list" allowBlank="1" showInputMessage="1" showErrorMessage="1" xr:uid="{00000000-0002-0000-0400-000001000000}">
          <x14:formula1>
            <xm:f>VLookups!$A$38:$A$39</xm:f>
          </x14:formula1>
          <xm:sqref>P1:Q1</xm:sqref>
        </x14:dataValidation>
        <x14:dataValidation type="list" allowBlank="1" showInputMessage="1" showErrorMessage="1" xr:uid="{00000000-0002-0000-0400-000002000000}">
          <x14:formula1>
            <xm:f>VLookups!$B$24:$B$34</xm:f>
          </x14:formula1>
          <xm:sqref>H4:H103 F2</xm:sqref>
        </x14:dataValidation>
        <x14:dataValidation type="list" allowBlank="1" showInputMessage="1" showErrorMessage="1" xr:uid="{00000000-0002-0000-0400-000003000000}">
          <x14:formula1>
            <xm:f>VLookups!$B$11:$B$21</xm:f>
          </x14:formula1>
          <xm:sqref>D2 B4:B103</xm:sqref>
        </x14:dataValidation>
        <x14:dataValidation type="list" allowBlank="1" showInputMessage="1" showErrorMessage="1" xr:uid="{00000000-0002-0000-0400-000004000000}">
          <x14:formula1>
            <xm:f>VLookups!$A$2:$A$8</xm:f>
          </x14:formula1>
          <xm:sqref>L4:L104 M104</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4E060471-3838-47BE-BBA1-E9EEF7D725C9}">
          <x14:colorSeries theme="1"/>
          <x14:colorNegative rgb="FFD00000"/>
          <x14:colorAxis rgb="FF000000"/>
          <x14:colorMarkers rgb="FFD00000"/>
          <x14:colorFirst rgb="FFD00000"/>
          <x14:colorLast rgb="FFD00000"/>
          <x14:colorHigh rgb="FFD00000"/>
          <x14:colorLow rgb="FFD00000"/>
          <x14:sparklines>
            <x14:sparkline>
              <xm:f>'SPERT® Normal (Mixed entry)'!DW4:HS4</xm:f>
              <xm:sqref>M4</xm:sqref>
            </x14:sparkline>
            <x14:sparkline>
              <xm:f>'SPERT® Normal (Mixed entry)'!DW5:HS5</xm:f>
              <xm:sqref>M5</xm:sqref>
            </x14:sparkline>
            <x14:sparkline>
              <xm:f>'SPERT® Normal (Mixed entry)'!DW6:HS6</xm:f>
              <xm:sqref>M6</xm:sqref>
            </x14:sparkline>
            <x14:sparkline>
              <xm:f>'SPERT® Normal (Mixed entry)'!DW7:HS7</xm:f>
              <xm:sqref>M7</xm:sqref>
            </x14:sparkline>
            <x14:sparkline>
              <xm:f>'SPERT® Normal (Mixed entry)'!DW8:HS8</xm:f>
              <xm:sqref>M8</xm:sqref>
            </x14:sparkline>
            <x14:sparkline>
              <xm:f>'SPERT® Normal (Mixed entry)'!DW9:HS9</xm:f>
              <xm:sqref>M9</xm:sqref>
            </x14:sparkline>
            <x14:sparkline>
              <xm:f>'SPERT® Normal (Mixed entry)'!DW10:HS10</xm:f>
              <xm:sqref>M10</xm:sqref>
            </x14:sparkline>
            <x14:sparkline>
              <xm:f>'SPERT® Normal (Mixed entry)'!DW11:HS11</xm:f>
              <xm:sqref>M11</xm:sqref>
            </x14:sparkline>
            <x14:sparkline>
              <xm:f>'SPERT® Normal (Mixed entry)'!DW12:HS12</xm:f>
              <xm:sqref>M12</xm:sqref>
            </x14:sparkline>
            <x14:sparkline>
              <xm:f>'SPERT® Normal (Mixed entry)'!DW13:HS13</xm:f>
              <xm:sqref>M13</xm:sqref>
            </x14:sparkline>
            <x14:sparkline>
              <xm:f>'SPERT® Normal (Mixed entry)'!DW14:HS14</xm:f>
              <xm:sqref>M14</xm:sqref>
            </x14:sparkline>
            <x14:sparkline>
              <xm:f>'SPERT® Normal (Mixed entry)'!DW15:HS15</xm:f>
              <xm:sqref>M15</xm:sqref>
            </x14:sparkline>
            <x14:sparkline>
              <xm:f>'SPERT® Normal (Mixed entry)'!DW16:HS16</xm:f>
              <xm:sqref>M16</xm:sqref>
            </x14:sparkline>
            <x14:sparkline>
              <xm:f>'SPERT® Normal (Mixed entry)'!DW17:HS17</xm:f>
              <xm:sqref>M17</xm:sqref>
            </x14:sparkline>
            <x14:sparkline>
              <xm:f>'SPERT® Normal (Mixed entry)'!DW18:HS18</xm:f>
              <xm:sqref>M18</xm:sqref>
            </x14:sparkline>
            <x14:sparkline>
              <xm:f>'SPERT® Normal (Mixed entry)'!DW19:HS19</xm:f>
              <xm:sqref>M19</xm:sqref>
            </x14:sparkline>
            <x14:sparkline>
              <xm:f>'SPERT® Normal (Mixed entry)'!DW20:HS20</xm:f>
              <xm:sqref>M20</xm:sqref>
            </x14:sparkline>
            <x14:sparkline>
              <xm:f>'SPERT® Normal (Mixed entry)'!DW21:HS21</xm:f>
              <xm:sqref>M21</xm:sqref>
            </x14:sparkline>
            <x14:sparkline>
              <xm:f>'SPERT® Normal (Mixed entry)'!DW22:HS22</xm:f>
              <xm:sqref>M22</xm:sqref>
            </x14:sparkline>
            <x14:sparkline>
              <xm:f>'SPERT® Normal (Mixed entry)'!DW23:HS23</xm:f>
              <xm:sqref>M23</xm:sqref>
            </x14:sparkline>
            <x14:sparkline>
              <xm:f>'SPERT® Normal (Mixed entry)'!DW24:HS24</xm:f>
              <xm:sqref>M24</xm:sqref>
            </x14:sparkline>
            <x14:sparkline>
              <xm:f>'SPERT® Normal (Mixed entry)'!DW25:HS25</xm:f>
              <xm:sqref>M25</xm:sqref>
            </x14:sparkline>
            <x14:sparkline>
              <xm:f>'SPERT® Normal (Mixed entry)'!DW26:HS26</xm:f>
              <xm:sqref>M26</xm:sqref>
            </x14:sparkline>
            <x14:sparkline>
              <xm:f>'SPERT® Normal (Mixed entry)'!DW27:HS27</xm:f>
              <xm:sqref>M27</xm:sqref>
            </x14:sparkline>
            <x14:sparkline>
              <xm:f>'SPERT® Normal (Mixed entry)'!DW28:HS28</xm:f>
              <xm:sqref>M28</xm:sqref>
            </x14:sparkline>
            <x14:sparkline>
              <xm:f>'SPERT® Normal (Mixed entry)'!DW29:HS29</xm:f>
              <xm:sqref>M29</xm:sqref>
            </x14:sparkline>
            <x14:sparkline>
              <xm:f>'SPERT® Normal (Mixed entry)'!DW30:HS30</xm:f>
              <xm:sqref>M30</xm:sqref>
            </x14:sparkline>
            <x14:sparkline>
              <xm:f>'SPERT® Normal (Mixed entry)'!DW31:HS31</xm:f>
              <xm:sqref>M31</xm:sqref>
            </x14:sparkline>
            <x14:sparkline>
              <xm:f>'SPERT® Normal (Mixed entry)'!DW32:HS32</xm:f>
              <xm:sqref>M32</xm:sqref>
            </x14:sparkline>
            <x14:sparkline>
              <xm:f>'SPERT® Normal (Mixed entry)'!DW33:HS33</xm:f>
              <xm:sqref>M33</xm:sqref>
            </x14:sparkline>
            <x14:sparkline>
              <xm:f>'SPERT® Normal (Mixed entry)'!DW34:HS34</xm:f>
              <xm:sqref>M34</xm:sqref>
            </x14:sparkline>
            <x14:sparkline>
              <xm:f>'SPERT® Normal (Mixed entry)'!DW35:HS35</xm:f>
              <xm:sqref>M35</xm:sqref>
            </x14:sparkline>
            <x14:sparkline>
              <xm:f>'SPERT® Normal (Mixed entry)'!DW36:HS36</xm:f>
              <xm:sqref>M36</xm:sqref>
            </x14:sparkline>
            <x14:sparkline>
              <xm:f>'SPERT® Normal (Mixed entry)'!DW37:HS37</xm:f>
              <xm:sqref>M37</xm:sqref>
            </x14:sparkline>
            <x14:sparkline>
              <xm:f>'SPERT® Normal (Mixed entry)'!DW38:HS38</xm:f>
              <xm:sqref>M38</xm:sqref>
            </x14:sparkline>
            <x14:sparkline>
              <xm:f>'SPERT® Normal (Mixed entry)'!DW39:HS39</xm:f>
              <xm:sqref>M39</xm:sqref>
            </x14:sparkline>
            <x14:sparkline>
              <xm:f>'SPERT® Normal (Mixed entry)'!DW40:HS40</xm:f>
              <xm:sqref>M40</xm:sqref>
            </x14:sparkline>
            <x14:sparkline>
              <xm:f>'SPERT® Normal (Mixed entry)'!DW41:HS41</xm:f>
              <xm:sqref>M41</xm:sqref>
            </x14:sparkline>
            <x14:sparkline>
              <xm:f>'SPERT® Normal (Mixed entry)'!DW42:HS42</xm:f>
              <xm:sqref>M42</xm:sqref>
            </x14:sparkline>
            <x14:sparkline>
              <xm:f>'SPERT® Normal (Mixed entry)'!DW43:HS43</xm:f>
              <xm:sqref>M43</xm:sqref>
            </x14:sparkline>
            <x14:sparkline>
              <xm:f>'SPERT® Normal (Mixed entry)'!DW44:HS44</xm:f>
              <xm:sqref>M44</xm:sqref>
            </x14:sparkline>
            <x14:sparkline>
              <xm:f>'SPERT® Normal (Mixed entry)'!DW45:HS45</xm:f>
              <xm:sqref>M45</xm:sqref>
            </x14:sparkline>
            <x14:sparkline>
              <xm:f>'SPERT® Normal (Mixed entry)'!DW46:HS46</xm:f>
              <xm:sqref>M46</xm:sqref>
            </x14:sparkline>
            <x14:sparkline>
              <xm:f>'SPERT® Normal (Mixed entry)'!DW47:HS47</xm:f>
              <xm:sqref>M47</xm:sqref>
            </x14:sparkline>
            <x14:sparkline>
              <xm:f>'SPERT® Normal (Mixed entry)'!DW48:HS48</xm:f>
              <xm:sqref>M48</xm:sqref>
            </x14:sparkline>
            <x14:sparkline>
              <xm:f>'SPERT® Normal (Mixed entry)'!DW49:HS49</xm:f>
              <xm:sqref>M49</xm:sqref>
            </x14:sparkline>
            <x14:sparkline>
              <xm:f>'SPERT® Normal (Mixed entry)'!DW50:HS50</xm:f>
              <xm:sqref>M50</xm:sqref>
            </x14:sparkline>
            <x14:sparkline>
              <xm:f>'SPERT® Normal (Mixed entry)'!DW51:HS51</xm:f>
              <xm:sqref>M51</xm:sqref>
            </x14:sparkline>
            <x14:sparkline>
              <xm:f>'SPERT® Normal (Mixed entry)'!DW52:HS52</xm:f>
              <xm:sqref>M52</xm:sqref>
            </x14:sparkline>
            <x14:sparkline>
              <xm:f>'SPERT® Normal (Mixed entry)'!DW53:HS53</xm:f>
              <xm:sqref>M53</xm:sqref>
            </x14:sparkline>
            <x14:sparkline>
              <xm:f>'SPERT® Normal (Mixed entry)'!DW54:HS54</xm:f>
              <xm:sqref>M54</xm:sqref>
            </x14:sparkline>
            <x14:sparkline>
              <xm:f>'SPERT® Normal (Mixed entry)'!DW55:HS55</xm:f>
              <xm:sqref>M55</xm:sqref>
            </x14:sparkline>
            <x14:sparkline>
              <xm:f>'SPERT® Normal (Mixed entry)'!DW56:HS56</xm:f>
              <xm:sqref>M56</xm:sqref>
            </x14:sparkline>
            <x14:sparkline>
              <xm:f>'SPERT® Normal (Mixed entry)'!DW57:HS57</xm:f>
              <xm:sqref>M57</xm:sqref>
            </x14:sparkline>
            <x14:sparkline>
              <xm:f>'SPERT® Normal (Mixed entry)'!DW58:HS58</xm:f>
              <xm:sqref>M58</xm:sqref>
            </x14:sparkline>
            <x14:sparkline>
              <xm:f>'SPERT® Normal (Mixed entry)'!DW59:HS59</xm:f>
              <xm:sqref>M59</xm:sqref>
            </x14:sparkline>
            <x14:sparkline>
              <xm:f>'SPERT® Normal (Mixed entry)'!DW60:HS60</xm:f>
              <xm:sqref>M60</xm:sqref>
            </x14:sparkline>
            <x14:sparkline>
              <xm:f>'SPERT® Normal (Mixed entry)'!DW61:HS61</xm:f>
              <xm:sqref>M61</xm:sqref>
            </x14:sparkline>
            <x14:sparkline>
              <xm:f>'SPERT® Normal (Mixed entry)'!DW62:HS62</xm:f>
              <xm:sqref>M62</xm:sqref>
            </x14:sparkline>
            <x14:sparkline>
              <xm:f>'SPERT® Normal (Mixed entry)'!DW63:HS63</xm:f>
              <xm:sqref>M63</xm:sqref>
            </x14:sparkline>
            <x14:sparkline>
              <xm:f>'SPERT® Normal (Mixed entry)'!DW64:HS64</xm:f>
              <xm:sqref>M64</xm:sqref>
            </x14:sparkline>
            <x14:sparkline>
              <xm:f>'SPERT® Normal (Mixed entry)'!DW65:HS65</xm:f>
              <xm:sqref>M65</xm:sqref>
            </x14:sparkline>
            <x14:sparkline>
              <xm:f>'SPERT® Normal (Mixed entry)'!DW66:HS66</xm:f>
              <xm:sqref>M66</xm:sqref>
            </x14:sparkline>
            <x14:sparkline>
              <xm:f>'SPERT® Normal (Mixed entry)'!DW67:HS67</xm:f>
              <xm:sqref>M67</xm:sqref>
            </x14:sparkline>
            <x14:sparkline>
              <xm:f>'SPERT® Normal (Mixed entry)'!DW68:HS68</xm:f>
              <xm:sqref>M68</xm:sqref>
            </x14:sparkline>
            <x14:sparkline>
              <xm:f>'SPERT® Normal (Mixed entry)'!DW69:HS69</xm:f>
              <xm:sqref>M69</xm:sqref>
            </x14:sparkline>
            <x14:sparkline>
              <xm:f>'SPERT® Normal (Mixed entry)'!DW70:HS70</xm:f>
              <xm:sqref>M70</xm:sqref>
            </x14:sparkline>
            <x14:sparkline>
              <xm:f>'SPERT® Normal (Mixed entry)'!DW71:HS71</xm:f>
              <xm:sqref>M71</xm:sqref>
            </x14:sparkline>
            <x14:sparkline>
              <xm:f>'SPERT® Normal (Mixed entry)'!DW72:HS72</xm:f>
              <xm:sqref>M72</xm:sqref>
            </x14:sparkline>
            <x14:sparkline>
              <xm:f>'SPERT® Normal (Mixed entry)'!DW73:HS73</xm:f>
              <xm:sqref>M73</xm:sqref>
            </x14:sparkline>
            <x14:sparkline>
              <xm:f>'SPERT® Normal (Mixed entry)'!DW74:HS74</xm:f>
              <xm:sqref>M74</xm:sqref>
            </x14:sparkline>
            <x14:sparkline>
              <xm:f>'SPERT® Normal (Mixed entry)'!DW75:HS75</xm:f>
              <xm:sqref>M75</xm:sqref>
            </x14:sparkline>
            <x14:sparkline>
              <xm:f>'SPERT® Normal (Mixed entry)'!DW76:HS76</xm:f>
              <xm:sqref>M76</xm:sqref>
            </x14:sparkline>
            <x14:sparkline>
              <xm:f>'SPERT® Normal (Mixed entry)'!DW77:HS77</xm:f>
              <xm:sqref>M77</xm:sqref>
            </x14:sparkline>
            <x14:sparkline>
              <xm:f>'SPERT® Normal (Mixed entry)'!DW78:HS78</xm:f>
              <xm:sqref>M78</xm:sqref>
            </x14:sparkline>
            <x14:sparkline>
              <xm:f>'SPERT® Normal (Mixed entry)'!DW79:HS79</xm:f>
              <xm:sqref>M79</xm:sqref>
            </x14:sparkline>
            <x14:sparkline>
              <xm:f>'SPERT® Normal (Mixed entry)'!DW80:HS80</xm:f>
              <xm:sqref>M80</xm:sqref>
            </x14:sparkline>
            <x14:sparkline>
              <xm:f>'SPERT® Normal (Mixed entry)'!DW81:HS81</xm:f>
              <xm:sqref>M81</xm:sqref>
            </x14:sparkline>
            <x14:sparkline>
              <xm:f>'SPERT® Normal (Mixed entry)'!DW82:HS82</xm:f>
              <xm:sqref>M82</xm:sqref>
            </x14:sparkline>
            <x14:sparkline>
              <xm:f>'SPERT® Normal (Mixed entry)'!DW83:HS83</xm:f>
              <xm:sqref>M83</xm:sqref>
            </x14:sparkline>
            <x14:sparkline>
              <xm:f>'SPERT® Normal (Mixed entry)'!DW84:HS84</xm:f>
              <xm:sqref>M84</xm:sqref>
            </x14:sparkline>
            <x14:sparkline>
              <xm:f>'SPERT® Normal (Mixed entry)'!DW85:HS85</xm:f>
              <xm:sqref>M85</xm:sqref>
            </x14:sparkline>
            <x14:sparkline>
              <xm:f>'SPERT® Normal (Mixed entry)'!DW86:HS86</xm:f>
              <xm:sqref>M86</xm:sqref>
            </x14:sparkline>
            <x14:sparkline>
              <xm:f>'SPERT® Normal (Mixed entry)'!DW87:HS87</xm:f>
              <xm:sqref>M87</xm:sqref>
            </x14:sparkline>
            <x14:sparkline>
              <xm:f>'SPERT® Normal (Mixed entry)'!DW88:HS88</xm:f>
              <xm:sqref>M88</xm:sqref>
            </x14:sparkline>
            <x14:sparkline>
              <xm:f>'SPERT® Normal (Mixed entry)'!DW89:HS89</xm:f>
              <xm:sqref>M89</xm:sqref>
            </x14:sparkline>
            <x14:sparkline>
              <xm:f>'SPERT® Normal (Mixed entry)'!DW90:HS90</xm:f>
              <xm:sqref>M90</xm:sqref>
            </x14:sparkline>
            <x14:sparkline>
              <xm:f>'SPERT® Normal (Mixed entry)'!DW91:HS91</xm:f>
              <xm:sqref>M91</xm:sqref>
            </x14:sparkline>
            <x14:sparkline>
              <xm:f>'SPERT® Normal (Mixed entry)'!DW92:HS92</xm:f>
              <xm:sqref>M92</xm:sqref>
            </x14:sparkline>
            <x14:sparkline>
              <xm:f>'SPERT® Normal (Mixed entry)'!DW93:HS93</xm:f>
              <xm:sqref>M93</xm:sqref>
            </x14:sparkline>
            <x14:sparkline>
              <xm:f>'SPERT® Normal (Mixed entry)'!DW94:HS94</xm:f>
              <xm:sqref>M94</xm:sqref>
            </x14:sparkline>
            <x14:sparkline>
              <xm:f>'SPERT® Normal (Mixed entry)'!DW95:HS95</xm:f>
              <xm:sqref>M95</xm:sqref>
            </x14:sparkline>
            <x14:sparkline>
              <xm:f>'SPERT® Normal (Mixed entry)'!DW96:HS96</xm:f>
              <xm:sqref>M96</xm:sqref>
            </x14:sparkline>
            <x14:sparkline>
              <xm:f>'SPERT® Normal (Mixed entry)'!DW97:HS97</xm:f>
              <xm:sqref>M97</xm:sqref>
            </x14:sparkline>
            <x14:sparkline>
              <xm:f>'SPERT® Normal (Mixed entry)'!DW98:HS98</xm:f>
              <xm:sqref>M98</xm:sqref>
            </x14:sparkline>
            <x14:sparkline>
              <xm:f>'SPERT® Normal (Mixed entry)'!DW99:HS99</xm:f>
              <xm:sqref>M99</xm:sqref>
            </x14:sparkline>
            <x14:sparkline>
              <xm:f>'SPERT® Normal (Mixed entry)'!DW100:HS100</xm:f>
              <xm:sqref>M100</xm:sqref>
            </x14:sparkline>
            <x14:sparkline>
              <xm:f>'SPERT® Normal (Mixed entry)'!DW101:HS101</xm:f>
              <xm:sqref>M101</xm:sqref>
            </x14:sparkline>
            <x14:sparkline>
              <xm:f>'SPERT® Normal (Mixed entry)'!DW102:HS102</xm:f>
              <xm:sqref>M102</xm:sqref>
            </x14:sparkline>
            <x14:sparkline>
              <xm:f>'SPERT® Normal (Mixed entry)'!DW103:HS103</xm:f>
              <xm:sqref>M103</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9E00F-0C9E-4DEC-92FD-B969F22C9C87}">
  <dimension ref="A1:HP224"/>
  <sheetViews>
    <sheetView showGridLines="0" zoomScaleNormal="100" workbookViewId="0">
      <selection activeCell="B4" sqref="B4"/>
    </sheetView>
  </sheetViews>
  <sheetFormatPr defaultRowHeight="15" x14ac:dyDescent="0.25"/>
  <cols>
    <col min="1" max="1" width="5.7109375" style="1" customWidth="1"/>
    <col min="2" max="4" width="13.7109375" customWidth="1"/>
    <col min="5" max="6" width="4.7109375" style="1" customWidth="1"/>
    <col min="7" max="7" width="13.7109375" customWidth="1"/>
    <col min="8" max="8" width="25.7109375" style="1" customWidth="1"/>
    <col min="9" max="9" width="7.7109375" style="1" customWidth="1"/>
    <col min="10" max="10" width="11.7109375" customWidth="1"/>
    <col min="11" max="11" width="13.5703125" hidden="1" customWidth="1"/>
    <col min="12" max="12" width="13.7109375" customWidth="1"/>
    <col min="13" max="13" width="10.7109375" customWidth="1"/>
    <col min="14" max="19" width="13.7109375" customWidth="1"/>
    <col min="21" max="223" width="9.140625" hidden="1" customWidth="1"/>
  </cols>
  <sheetData>
    <row r="1" spans="1:224" ht="24" customHeight="1" x14ac:dyDescent="0.25">
      <c r="A1" s="58"/>
      <c r="B1" s="58" t="s">
        <v>139</v>
      </c>
      <c r="C1" s="5"/>
      <c r="D1" s="5"/>
      <c r="E1" s="2"/>
      <c r="F1" s="2"/>
      <c r="G1" s="5"/>
      <c r="H1" s="2"/>
      <c r="I1" s="2"/>
      <c r="J1" s="5"/>
      <c r="K1" s="5"/>
      <c r="L1" s="299" t="s">
        <v>78</v>
      </c>
      <c r="M1" s="300"/>
      <c r="N1" s="315" t="str">
        <f>VLOOKUP(L1,VLookups!A38:C39,3,FALSE)</f>
        <v>Show the likelihood that the SPERT estimates will be EQUAL TO or GREATER THAN an uncertainty</v>
      </c>
      <c r="O1" s="315"/>
      <c r="P1" s="315"/>
      <c r="Q1" s="315"/>
      <c r="R1" s="315"/>
      <c r="S1" s="315"/>
      <c r="T1" s="5"/>
    </row>
    <row r="2" spans="1:224" ht="15" customHeight="1" x14ac:dyDescent="0.25">
      <c r="B2" s="26"/>
      <c r="C2" s="26"/>
      <c r="D2" s="26"/>
      <c r="E2" s="27"/>
      <c r="F2" s="27"/>
      <c r="G2" s="26"/>
      <c r="H2" s="27"/>
      <c r="I2" s="27"/>
      <c r="J2" s="5"/>
      <c r="K2" s="5"/>
      <c r="L2" s="319" t="s">
        <v>75</v>
      </c>
      <c r="M2" s="319" t="s">
        <v>76</v>
      </c>
      <c r="N2" s="316" t="s">
        <v>55</v>
      </c>
      <c r="O2" s="317"/>
      <c r="P2" s="317"/>
      <c r="Q2" s="317"/>
      <c r="R2" s="317"/>
      <c r="S2" s="318"/>
      <c r="T2" s="5"/>
      <c r="U2" s="177" t="s">
        <v>191</v>
      </c>
    </row>
    <row r="3" spans="1:224" x14ac:dyDescent="0.25">
      <c r="A3" s="3" t="s">
        <v>5</v>
      </c>
      <c r="B3" s="61" t="s">
        <v>42</v>
      </c>
      <c r="C3" s="61" t="s">
        <v>6</v>
      </c>
      <c r="D3" s="61" t="s">
        <v>43</v>
      </c>
      <c r="E3" s="61"/>
      <c r="F3" s="61"/>
      <c r="G3" s="61" t="s">
        <v>71</v>
      </c>
      <c r="H3" s="61" t="s">
        <v>9</v>
      </c>
      <c r="I3" s="61" t="s">
        <v>185</v>
      </c>
      <c r="J3" s="61" t="s">
        <v>69</v>
      </c>
      <c r="K3" s="61" t="s">
        <v>87</v>
      </c>
      <c r="L3" s="320"/>
      <c r="M3" s="320"/>
      <c r="N3" s="108">
        <v>0.1</v>
      </c>
      <c r="O3" s="56">
        <v>0.9</v>
      </c>
      <c r="P3" s="56">
        <v>0.85</v>
      </c>
      <c r="Q3" s="56">
        <v>0.8</v>
      </c>
      <c r="R3" s="56">
        <v>0.75</v>
      </c>
      <c r="S3" s="56">
        <v>0.7</v>
      </c>
      <c r="T3" s="5"/>
      <c r="U3" s="177" t="s">
        <v>192</v>
      </c>
      <c r="DS3" s="177" t="s">
        <v>186</v>
      </c>
      <c r="HP3" s="180" t="s">
        <v>234</v>
      </c>
    </row>
    <row r="4" spans="1:224" ht="18" customHeight="1" x14ac:dyDescent="0.3">
      <c r="A4" s="4">
        <v>1</v>
      </c>
      <c r="B4" s="233">
        <v>60</v>
      </c>
      <c r="C4" s="233">
        <v>120</v>
      </c>
      <c r="D4" s="233">
        <v>180</v>
      </c>
      <c r="E4" s="38">
        <f>IF(OR(ISBLANK(C4),ISBLANK(D4),ISBLANK(B4)),"",IF(AND(B4&gt;0,C4&gt;0,D4&gt;0),IF(C4&gt;B4,IF(D4&gt;C4,1,-1),-1)))</f>
        <v>1</v>
      </c>
      <c r="F4" s="38">
        <f>IF(OR(ISBLANK(B4),ISBLANK(C4),ISBLANK(D4)),"",IFERROR(MIN(C4-B4,D4-C4)/MAX(C4-B4,D4-C4),""))</f>
        <v>1</v>
      </c>
      <c r="G4" s="235">
        <f>IF(AND(B4&gt;0,C4&gt;0,D4&gt;0),(B4+(4*C4)+D4)/6,"")</f>
        <v>120</v>
      </c>
      <c r="H4" s="234" t="s">
        <v>1</v>
      </c>
      <c r="I4" s="61"/>
      <c r="J4" s="236">
        <f>IF(AND(B4&gt;0,C4&gt;0,D4&gt;0,NOT(ISBLANK(H4))),(D4-B4)*VLOOKUP(H4,VLookups!$A$2:$B$8,2,FALSE),"")</f>
        <v>24</v>
      </c>
      <c r="K4" s="237">
        <f t="shared" ref="K4" si="0">IF(J4="","",J4^2)</f>
        <v>576</v>
      </c>
      <c r="L4" s="233">
        <v>150</v>
      </c>
      <c r="M4" s="238">
        <f>IF(AND(L4&gt;0,C4&gt;0,J4&gt;0,NOT(ISBLANK(H4))),ABS(VLOOKUP($L$1,VLookups!$A$38:$B$39,2,FALSE)-_xlfn.NORM.DIST(L4,G4,J4,TRUE)),"")</f>
        <v>0.89435022633314476</v>
      </c>
      <c r="N4" s="239">
        <f>IF(AND($B4&gt;0,$C4&gt;0,$D4&gt;0,NOT(ISBLANK($H4))),_xlfn.NORM.INV(ABS(VLOOKUP($L$1,VLookups!$A$38:$B$39,2,FALSE)-N$3),$G4,$J4),"")</f>
        <v>89.242762426929588</v>
      </c>
      <c r="O4" s="240">
        <f>IF(AND($B4&gt;0,$C4&gt;0,$D4&gt;0,NOT(ISBLANK($H4))),_xlfn.NORM.INV(ABS(VLOOKUP($L$1,VLookups!$A$38:$B$39,2,FALSE)-O$3),$G4,$J4),"")</f>
        <v>150.75723757307043</v>
      </c>
      <c r="P4" s="239">
        <f>IF(AND($B4&gt;0,$C4&gt;0,$D4&gt;0,NOT(ISBLANK($H4))),_xlfn.NORM.INV(ABS(VLOOKUP($L$1,VLookups!$A$38:$B$39,2,FALSE)-P$3),$G4,$J4),"")</f>
        <v>144.87440134785095</v>
      </c>
      <c r="Q4" s="240">
        <f>IF(AND($B4&gt;0,$C4&gt;0,$D4&gt;0,NOT(ISBLANK($H4))),_xlfn.NORM.INV(ABS(VLOOKUP($L$1,VLookups!$A$38:$B$39,2,FALSE)-Q$3),$G4,$J4),"")</f>
        <v>140.19890960574995</v>
      </c>
      <c r="R4" s="239">
        <f>IF(AND($B4&gt;0,$C4&gt;0,$D4&gt;0,NOT(ISBLANK($H4))),_xlfn.NORM.INV(ABS(VLOOKUP($L$1,VLookups!$A$38:$B$39,2,FALSE)-R$3),$G4,$J4),"")</f>
        <v>136.18775400470597</v>
      </c>
      <c r="S4" s="240">
        <f>IF(AND($B4&gt;0,$C4&gt;0,$D4&gt;0,NOT(ISBLANK($H4))),_xlfn.NORM.INV(ABS(VLOOKUP($L$1,VLookups!$A$38:$B$39,2,FALSE)-S$3),$G4,$J4),"")</f>
        <v>132.58561230499299</v>
      </c>
      <c r="T4" s="5"/>
      <c r="U4" s="178">
        <f>IF(AND(B4&gt;0,C4&gt;0,D4&gt;0),ABS(B4-D4)/60,"")</f>
        <v>2</v>
      </c>
      <c r="V4" s="52">
        <f>IF(ISNONTEXT($U4),W4-$U4,"")</f>
        <v>20</v>
      </c>
      <c r="W4" s="52">
        <f t="shared" ref="W4:AO4" si="1">IF(ISNONTEXT($U4),X4-$U4,"")</f>
        <v>22</v>
      </c>
      <c r="X4" s="52">
        <f t="shared" si="1"/>
        <v>24</v>
      </c>
      <c r="Y4" s="52">
        <f t="shared" si="1"/>
        <v>26</v>
      </c>
      <c r="Z4" s="52">
        <f t="shared" si="1"/>
        <v>28</v>
      </c>
      <c r="AA4" s="52">
        <f t="shared" si="1"/>
        <v>30</v>
      </c>
      <c r="AB4" s="52">
        <f t="shared" si="1"/>
        <v>32</v>
      </c>
      <c r="AC4" s="52">
        <f t="shared" si="1"/>
        <v>34</v>
      </c>
      <c r="AD4" s="52">
        <f t="shared" si="1"/>
        <v>36</v>
      </c>
      <c r="AE4" s="52">
        <f t="shared" si="1"/>
        <v>38</v>
      </c>
      <c r="AF4" s="52">
        <f t="shared" si="1"/>
        <v>40</v>
      </c>
      <c r="AG4" s="52">
        <f t="shared" si="1"/>
        <v>42</v>
      </c>
      <c r="AH4" s="52">
        <f t="shared" si="1"/>
        <v>44</v>
      </c>
      <c r="AI4" s="52">
        <f t="shared" si="1"/>
        <v>46</v>
      </c>
      <c r="AJ4" s="52">
        <f t="shared" si="1"/>
        <v>48</v>
      </c>
      <c r="AK4" s="52">
        <f t="shared" si="1"/>
        <v>50</v>
      </c>
      <c r="AL4" s="52">
        <f t="shared" si="1"/>
        <v>52</v>
      </c>
      <c r="AM4" s="52">
        <f t="shared" si="1"/>
        <v>54</v>
      </c>
      <c r="AN4" s="52">
        <f t="shared" si="1"/>
        <v>56</v>
      </c>
      <c r="AO4" s="52">
        <f t="shared" si="1"/>
        <v>58</v>
      </c>
      <c r="AP4" s="52">
        <f>IF(ISNONTEXT($U4),$B4,"")</f>
        <v>60</v>
      </c>
      <c r="AQ4" s="52">
        <f>IF(ISNONTEXT($U4),AP4+$U4,"")</f>
        <v>62</v>
      </c>
      <c r="AR4" s="52">
        <f t="shared" ref="AR4:BG4" si="2">IF(ISNONTEXT($U4),AQ4+$U4,"")</f>
        <v>64</v>
      </c>
      <c r="AS4" s="52">
        <f t="shared" si="2"/>
        <v>66</v>
      </c>
      <c r="AT4" s="52">
        <f t="shared" si="2"/>
        <v>68</v>
      </c>
      <c r="AU4" s="52">
        <f t="shared" si="2"/>
        <v>70</v>
      </c>
      <c r="AV4" s="52">
        <f t="shared" si="2"/>
        <v>72</v>
      </c>
      <c r="AW4" s="52">
        <f t="shared" si="2"/>
        <v>74</v>
      </c>
      <c r="AX4" s="52">
        <f t="shared" si="2"/>
        <v>76</v>
      </c>
      <c r="AY4" s="52">
        <f t="shared" si="2"/>
        <v>78</v>
      </c>
      <c r="AZ4" s="52">
        <f t="shared" si="2"/>
        <v>80</v>
      </c>
      <c r="BA4" s="52">
        <f t="shared" si="2"/>
        <v>82</v>
      </c>
      <c r="BB4" s="52">
        <f t="shared" si="2"/>
        <v>84</v>
      </c>
      <c r="BC4" s="52">
        <f t="shared" si="2"/>
        <v>86</v>
      </c>
      <c r="BD4" s="52">
        <f t="shared" si="2"/>
        <v>88</v>
      </c>
      <c r="BE4" s="52">
        <f t="shared" si="2"/>
        <v>90</v>
      </c>
      <c r="BF4" s="52">
        <f t="shared" si="2"/>
        <v>92</v>
      </c>
      <c r="BG4" s="52">
        <f t="shared" si="2"/>
        <v>94</v>
      </c>
      <c r="BH4" s="52">
        <f t="shared" ref="BH4:BW4" si="3">IF(ISNONTEXT($U4),BG4+$U4,"")</f>
        <v>96</v>
      </c>
      <c r="BI4" s="52">
        <f t="shared" si="3"/>
        <v>98</v>
      </c>
      <c r="BJ4" s="52">
        <f t="shared" si="3"/>
        <v>100</v>
      </c>
      <c r="BK4" s="52">
        <f t="shared" si="3"/>
        <v>102</v>
      </c>
      <c r="BL4" s="52">
        <f t="shared" si="3"/>
        <v>104</v>
      </c>
      <c r="BM4" s="52">
        <f t="shared" si="3"/>
        <v>106</v>
      </c>
      <c r="BN4" s="52">
        <f t="shared" si="3"/>
        <v>108</v>
      </c>
      <c r="BO4" s="52">
        <f t="shared" si="3"/>
        <v>110</v>
      </c>
      <c r="BP4" s="52">
        <f t="shared" si="3"/>
        <v>112</v>
      </c>
      <c r="BQ4" s="52">
        <f t="shared" si="3"/>
        <v>114</v>
      </c>
      <c r="BR4" s="52">
        <f t="shared" si="3"/>
        <v>116</v>
      </c>
      <c r="BS4" s="52">
        <f t="shared" si="3"/>
        <v>118</v>
      </c>
      <c r="BT4" s="52">
        <f t="shared" si="3"/>
        <v>120</v>
      </c>
      <c r="BU4" s="52">
        <f t="shared" si="3"/>
        <v>122</v>
      </c>
      <c r="BV4" s="52">
        <f t="shared" si="3"/>
        <v>124</v>
      </c>
      <c r="BW4" s="52">
        <f t="shared" si="3"/>
        <v>126</v>
      </c>
      <c r="BX4" s="52">
        <f t="shared" ref="BX4:CM4" si="4">IF(ISNONTEXT($U4),BW4+$U4,"")</f>
        <v>128</v>
      </c>
      <c r="BY4" s="52">
        <f t="shared" si="4"/>
        <v>130</v>
      </c>
      <c r="BZ4" s="52">
        <f t="shared" si="4"/>
        <v>132</v>
      </c>
      <c r="CA4" s="52">
        <f t="shared" si="4"/>
        <v>134</v>
      </c>
      <c r="CB4" s="52">
        <f t="shared" si="4"/>
        <v>136</v>
      </c>
      <c r="CC4" s="52">
        <f t="shared" si="4"/>
        <v>138</v>
      </c>
      <c r="CD4" s="52">
        <f t="shared" si="4"/>
        <v>140</v>
      </c>
      <c r="CE4" s="52">
        <f t="shared" si="4"/>
        <v>142</v>
      </c>
      <c r="CF4" s="52">
        <f t="shared" si="4"/>
        <v>144</v>
      </c>
      <c r="CG4" s="52">
        <f t="shared" si="4"/>
        <v>146</v>
      </c>
      <c r="CH4" s="52">
        <f t="shared" si="4"/>
        <v>148</v>
      </c>
      <c r="CI4" s="52">
        <f t="shared" si="4"/>
        <v>150</v>
      </c>
      <c r="CJ4" s="52">
        <f t="shared" si="4"/>
        <v>152</v>
      </c>
      <c r="CK4" s="52">
        <f t="shared" si="4"/>
        <v>154</v>
      </c>
      <c r="CL4" s="52">
        <f t="shared" si="4"/>
        <v>156</v>
      </c>
      <c r="CM4" s="52">
        <f t="shared" si="4"/>
        <v>158</v>
      </c>
      <c r="CN4" s="52">
        <f t="shared" ref="CN4:DC4" si="5">IF(ISNONTEXT($U4),CM4+$U4,"")</f>
        <v>160</v>
      </c>
      <c r="CO4" s="52">
        <f t="shared" si="5"/>
        <v>162</v>
      </c>
      <c r="CP4" s="52">
        <f t="shared" si="5"/>
        <v>164</v>
      </c>
      <c r="CQ4" s="52">
        <f t="shared" si="5"/>
        <v>166</v>
      </c>
      <c r="CR4" s="52">
        <f t="shared" si="5"/>
        <v>168</v>
      </c>
      <c r="CS4" s="52">
        <f t="shared" si="5"/>
        <v>170</v>
      </c>
      <c r="CT4" s="52">
        <f t="shared" si="5"/>
        <v>172</v>
      </c>
      <c r="CU4" s="52">
        <f t="shared" si="5"/>
        <v>174</v>
      </c>
      <c r="CV4" s="52">
        <f t="shared" si="5"/>
        <v>176</v>
      </c>
      <c r="CW4" s="52">
        <f t="shared" si="5"/>
        <v>178</v>
      </c>
      <c r="CX4" s="52">
        <f t="shared" si="5"/>
        <v>180</v>
      </c>
      <c r="CY4" s="52">
        <f t="shared" si="5"/>
        <v>182</v>
      </c>
      <c r="CZ4" s="52">
        <f t="shared" si="5"/>
        <v>184</v>
      </c>
      <c r="DA4" s="52">
        <f t="shared" si="5"/>
        <v>186</v>
      </c>
      <c r="DB4" s="52">
        <f t="shared" si="5"/>
        <v>188</v>
      </c>
      <c r="DC4" s="52">
        <f t="shared" si="5"/>
        <v>190</v>
      </c>
      <c r="DD4" s="52">
        <f t="shared" ref="DD4:DR4" si="6">IF(ISNONTEXT($U4),DC4+$U4,"")</f>
        <v>192</v>
      </c>
      <c r="DE4" s="52">
        <f t="shared" si="6"/>
        <v>194</v>
      </c>
      <c r="DF4" s="52">
        <f t="shared" si="6"/>
        <v>196</v>
      </c>
      <c r="DG4" s="52">
        <f t="shared" si="6"/>
        <v>198</v>
      </c>
      <c r="DH4" s="52">
        <f t="shared" si="6"/>
        <v>200</v>
      </c>
      <c r="DI4" s="52">
        <f t="shared" si="6"/>
        <v>202</v>
      </c>
      <c r="DJ4" s="52">
        <f t="shared" si="6"/>
        <v>204</v>
      </c>
      <c r="DK4" s="52">
        <f t="shared" si="6"/>
        <v>206</v>
      </c>
      <c r="DL4" s="52">
        <f t="shared" si="6"/>
        <v>208</v>
      </c>
      <c r="DM4" s="52">
        <f t="shared" si="6"/>
        <v>210</v>
      </c>
      <c r="DN4" s="52">
        <f t="shared" si="6"/>
        <v>212</v>
      </c>
      <c r="DO4" s="52">
        <f t="shared" si="6"/>
        <v>214</v>
      </c>
      <c r="DP4" s="52">
        <f t="shared" si="6"/>
        <v>216</v>
      </c>
      <c r="DQ4" s="52">
        <f t="shared" si="6"/>
        <v>218</v>
      </c>
      <c r="DR4" s="52">
        <f t="shared" si="6"/>
        <v>220</v>
      </c>
      <c r="DS4" s="179">
        <f>IF(ISNONTEXT($J4),_xlfn.NORM.DIST(V4,$G4,$J4,FALSE),NA())</f>
        <v>2.8234587453674017E-6</v>
      </c>
      <c r="DT4" s="179">
        <f t="shared" ref="DT4:GE4" si="7">IF(ISNONTEXT($J4),_xlfn.NORM.DIST(W4,$G4,$J4,FALSE),NA())</f>
        <v>3.9817150312558068E-6</v>
      </c>
      <c r="DU4" s="179">
        <f t="shared" si="7"/>
        <v>5.5762594068702237E-6</v>
      </c>
      <c r="DV4" s="179">
        <f t="shared" si="7"/>
        <v>7.7553219081560061E-6</v>
      </c>
      <c r="DW4" s="179">
        <f t="shared" si="7"/>
        <v>1.0711264794262764E-5</v>
      </c>
      <c r="DX4" s="179">
        <f t="shared" si="7"/>
        <v>1.4691486765310226E-5</v>
      </c>
      <c r="DY4" s="179">
        <f t="shared" si="7"/>
        <v>2.0011277150867528E-5</v>
      </c>
      <c r="DZ4" s="179">
        <f t="shared" si="7"/>
        <v>2.7068733204981822E-5</v>
      </c>
      <c r="EA4" s="179">
        <f t="shared" si="7"/>
        <v>3.636177896024E-5</v>
      </c>
      <c r="EB4" s="179">
        <f t="shared" si="7"/>
        <v>4.8507219321516028E-5</v>
      </c>
      <c r="EC4" s="179">
        <f t="shared" si="7"/>
        <v>6.4261624845462725E-5</v>
      </c>
      <c r="ED4" s="179">
        <f t="shared" si="7"/>
        <v>8.4543669054157E-5</v>
      </c>
      <c r="EE4" s="179">
        <f t="shared" si="7"/>
        <v>1.1045733143458772E-4</v>
      </c>
      <c r="EF4" s="179">
        <f t="shared" si="7"/>
        <v>1.4331513863260402E-4</v>
      </c>
      <c r="EG4" s="179">
        <f t="shared" si="7"/>
        <v>1.8466035049741696E-4</v>
      </c>
      <c r="EH4" s="179">
        <f t="shared" si="7"/>
        <v>2.3628671747691213E-4</v>
      </c>
      <c r="EI4" s="179">
        <f t="shared" si="7"/>
        <v>3.002541568587176E-4</v>
      </c>
      <c r="EJ4" s="179">
        <f t="shared" si="7"/>
        <v>3.7889843756629387E-4</v>
      </c>
      <c r="EK4" s="179">
        <f t="shared" si="7"/>
        <v>4.7483275099156013E-4</v>
      </c>
      <c r="EL4" s="179">
        <f t="shared" si="7"/>
        <v>5.9093890643488749E-4</v>
      </c>
      <c r="EM4" s="179">
        <f t="shared" si="7"/>
        <v>7.3034585389868914E-4</v>
      </c>
      <c r="EN4" s="179">
        <f t="shared" si="7"/>
        <v>8.9639333403223579E-4</v>
      </c>
      <c r="EO4" s="179">
        <f t="shared" si="7"/>
        <v>1.092578712237895E-3</v>
      </c>
      <c r="EP4" s="179">
        <f t="shared" si="7"/>
        <v>1.3224854931528092E-3</v>
      </c>
      <c r="EQ4" s="179">
        <f t="shared" si="7"/>
        <v>1.5896926461007493E-3</v>
      </c>
      <c r="ER4" s="179">
        <f t="shared" si="7"/>
        <v>1.8976647030377323E-3</v>
      </c>
      <c r="ES4" s="179">
        <f t="shared" si="7"/>
        <v>2.2496236047161691E-3</v>
      </c>
      <c r="ET4" s="179">
        <f t="shared" si="7"/>
        <v>2.6484044382067639E-3</v>
      </c>
      <c r="EU4" s="179">
        <f t="shared" si="7"/>
        <v>3.0962984816247127E-3</v>
      </c>
      <c r="EV4" s="179">
        <f t="shared" si="7"/>
        <v>3.5948882844379798E-3</v>
      </c>
      <c r="EW4" s="179">
        <f t="shared" si="7"/>
        <v>4.1448807830311947E-3</v>
      </c>
      <c r="EX4" s="179">
        <f t="shared" si="7"/>
        <v>4.7459455883413285E-3</v>
      </c>
      <c r="EY4" s="179">
        <f t="shared" si="7"/>
        <v>5.3965664860788224E-3</v>
      </c>
      <c r="EZ4" s="179">
        <f t="shared" si="7"/>
        <v>6.0939147616473214E-3</v>
      </c>
      <c r="FA4" s="179">
        <f t="shared" si="7"/>
        <v>6.8337531114997345E-3</v>
      </c>
      <c r="FB4" s="179">
        <f t="shared" si="7"/>
        <v>7.6103785578759131E-3</v>
      </c>
      <c r="FC4" s="179">
        <f t="shared" si="7"/>
        <v>8.4166118980857872E-3</v>
      </c>
      <c r="FD4" s="179">
        <f t="shared" si="7"/>
        <v>9.2438397794056652E-3</v>
      </c>
      <c r="FE4" s="179">
        <f t="shared" si="7"/>
        <v>1.0082113521630975E-2</v>
      </c>
      <c r="FF4" s="179">
        <f t="shared" si="7"/>
        <v>1.092030637826256E-2</v>
      </c>
      <c r="FG4" s="179">
        <f t="shared" si="7"/>
        <v>1.174632814209594E-2</v>
      </c>
      <c r="FH4" s="179">
        <f t="shared" si="7"/>
        <v>1.2547393006450185E-2</v>
      </c>
      <c r="FI4" s="179">
        <f t="shared" si="7"/>
        <v>1.3310333563431342E-2</v>
      </c>
      <c r="FJ4" s="179">
        <f t="shared" si="7"/>
        <v>1.4021950947706382E-2</v>
      </c>
      <c r="FK4" s="179">
        <f t="shared" si="7"/>
        <v>1.4669388615179146E-2</v>
      </c>
      <c r="FL4" s="179">
        <f t="shared" si="7"/>
        <v>1.5240515267250102E-2</v>
      </c>
      <c r="FM4" s="179">
        <f t="shared" si="7"/>
        <v>1.5724301153874715E-2</v>
      </c>
      <c r="FN4" s="179">
        <f t="shared" si="7"/>
        <v>1.611117153345205E-2</v>
      </c>
      <c r="FO4" s="179">
        <f t="shared" si="7"/>
        <v>1.6393321504247497E-2</v>
      </c>
      <c r="FP4" s="179">
        <f t="shared" si="7"/>
        <v>1.6564977760764248E-2</v>
      </c>
      <c r="FQ4" s="179">
        <f t="shared" si="7"/>
        <v>1.662259501672636E-2</v>
      </c>
      <c r="FR4" s="179">
        <f t="shared" si="7"/>
        <v>1.6564977760764248E-2</v>
      </c>
      <c r="FS4" s="179">
        <f t="shared" si="7"/>
        <v>1.6393321504247497E-2</v>
      </c>
      <c r="FT4" s="179">
        <f t="shared" si="7"/>
        <v>1.611117153345205E-2</v>
      </c>
      <c r="FU4" s="179">
        <f t="shared" si="7"/>
        <v>1.5724301153874715E-2</v>
      </c>
      <c r="FV4" s="179">
        <f t="shared" si="7"/>
        <v>1.5240515267250102E-2</v>
      </c>
      <c r="FW4" s="179">
        <f t="shared" si="7"/>
        <v>1.4669388615179146E-2</v>
      </c>
      <c r="FX4" s="179">
        <f t="shared" si="7"/>
        <v>1.4021950947706382E-2</v>
      </c>
      <c r="FY4" s="179">
        <f t="shared" si="7"/>
        <v>1.3310333563431342E-2</v>
      </c>
      <c r="FZ4" s="179">
        <f t="shared" si="7"/>
        <v>1.2547393006450185E-2</v>
      </c>
      <c r="GA4" s="179">
        <f t="shared" si="7"/>
        <v>1.174632814209594E-2</v>
      </c>
      <c r="GB4" s="179">
        <f t="shared" si="7"/>
        <v>1.092030637826256E-2</v>
      </c>
      <c r="GC4" s="179">
        <f t="shared" si="7"/>
        <v>1.0082113521630975E-2</v>
      </c>
      <c r="GD4" s="179">
        <f t="shared" si="7"/>
        <v>9.2438397794056652E-3</v>
      </c>
      <c r="GE4" s="179">
        <f t="shared" si="7"/>
        <v>8.4166118980857872E-3</v>
      </c>
      <c r="GF4" s="179">
        <f t="shared" ref="GF4:HO4" si="8">IF(ISNONTEXT($J4),_xlfn.NORM.DIST(CI4,$G4,$J4,FALSE),NA())</f>
        <v>7.6103785578759131E-3</v>
      </c>
      <c r="GG4" s="179">
        <f t="shared" si="8"/>
        <v>6.8337531114997345E-3</v>
      </c>
      <c r="GH4" s="179">
        <f t="shared" si="8"/>
        <v>6.0939147616473214E-3</v>
      </c>
      <c r="GI4" s="179">
        <f t="shared" si="8"/>
        <v>5.3965664860788224E-3</v>
      </c>
      <c r="GJ4" s="179">
        <f t="shared" si="8"/>
        <v>4.7459455883413285E-3</v>
      </c>
      <c r="GK4" s="179">
        <f t="shared" si="8"/>
        <v>4.1448807830311947E-3</v>
      </c>
      <c r="GL4" s="179">
        <f t="shared" si="8"/>
        <v>3.5948882844379798E-3</v>
      </c>
      <c r="GM4" s="179">
        <f t="shared" si="8"/>
        <v>3.0962984816247127E-3</v>
      </c>
      <c r="GN4" s="179">
        <f t="shared" si="8"/>
        <v>2.6484044382067639E-3</v>
      </c>
      <c r="GO4" s="179">
        <f t="shared" si="8"/>
        <v>2.2496236047161691E-3</v>
      </c>
      <c r="GP4" s="179">
        <f t="shared" si="8"/>
        <v>1.8976647030377323E-3</v>
      </c>
      <c r="GQ4" s="179">
        <f t="shared" si="8"/>
        <v>1.5896926461007493E-3</v>
      </c>
      <c r="GR4" s="179">
        <f t="shared" si="8"/>
        <v>1.3224854931528092E-3</v>
      </c>
      <c r="GS4" s="179">
        <f t="shared" si="8"/>
        <v>1.092578712237895E-3</v>
      </c>
      <c r="GT4" s="179">
        <f t="shared" si="8"/>
        <v>8.9639333403223579E-4</v>
      </c>
      <c r="GU4" s="179">
        <f t="shared" si="8"/>
        <v>7.3034585389868914E-4</v>
      </c>
      <c r="GV4" s="179">
        <f t="shared" si="8"/>
        <v>5.9093890643488749E-4</v>
      </c>
      <c r="GW4" s="179">
        <f t="shared" si="8"/>
        <v>4.7483275099156013E-4</v>
      </c>
      <c r="GX4" s="179">
        <f t="shared" si="8"/>
        <v>3.7889843756629387E-4</v>
      </c>
      <c r="GY4" s="179">
        <f t="shared" si="8"/>
        <v>3.002541568587176E-4</v>
      </c>
      <c r="GZ4" s="179">
        <f t="shared" si="8"/>
        <v>2.3628671747691213E-4</v>
      </c>
      <c r="HA4" s="179">
        <f t="shared" si="8"/>
        <v>1.8466035049741696E-4</v>
      </c>
      <c r="HB4" s="179">
        <f t="shared" si="8"/>
        <v>1.4331513863260402E-4</v>
      </c>
      <c r="HC4" s="179">
        <f t="shared" si="8"/>
        <v>1.1045733143458772E-4</v>
      </c>
      <c r="HD4" s="179">
        <f t="shared" si="8"/>
        <v>8.4543669054157E-5</v>
      </c>
      <c r="HE4" s="179">
        <f t="shared" si="8"/>
        <v>6.4261624845462725E-5</v>
      </c>
      <c r="HF4" s="179">
        <f t="shared" si="8"/>
        <v>4.8507219321516028E-5</v>
      </c>
      <c r="HG4" s="179">
        <f t="shared" si="8"/>
        <v>3.636177896024E-5</v>
      </c>
      <c r="HH4" s="179">
        <f t="shared" si="8"/>
        <v>2.7068733204981822E-5</v>
      </c>
      <c r="HI4" s="179">
        <f t="shared" si="8"/>
        <v>2.0011277150867528E-5</v>
      </c>
      <c r="HJ4" s="179">
        <f t="shared" si="8"/>
        <v>1.4691486765310226E-5</v>
      </c>
      <c r="HK4" s="179">
        <f t="shared" si="8"/>
        <v>1.0711264794262764E-5</v>
      </c>
      <c r="HL4" s="179">
        <f t="shared" si="8"/>
        <v>7.7553219081560061E-6</v>
      </c>
      <c r="HM4" s="179">
        <f t="shared" si="8"/>
        <v>5.5762594068702237E-6</v>
      </c>
      <c r="HN4" s="179">
        <f t="shared" si="8"/>
        <v>3.9817150312558068E-6</v>
      </c>
      <c r="HO4" s="179">
        <f t="shared" si="8"/>
        <v>2.8234587453674017E-6</v>
      </c>
    </row>
    <row r="5" spans="1:224" hidden="1" x14ac:dyDescent="0.25">
      <c r="A5" s="2"/>
      <c r="B5" s="98">
        <f>SUM(B4:B4)</f>
        <v>60</v>
      </c>
      <c r="C5" s="98">
        <f>SUM(C4:C4)</f>
        <v>120</v>
      </c>
      <c r="D5" s="98">
        <f>SUM(D4:D4)</f>
        <v>180</v>
      </c>
      <c r="E5" s="39"/>
      <c r="F5" s="39"/>
      <c r="G5" s="98">
        <f>SUM(G4:G4)</f>
        <v>120</v>
      </c>
      <c r="H5" s="5"/>
      <c r="I5" s="5"/>
      <c r="J5" s="99">
        <f>IF(J4="","",SQRT(K5))</f>
        <v>24</v>
      </c>
      <c r="K5" s="80">
        <f>IF(K4="","",SUM(K4:K4))</f>
        <v>576</v>
      </c>
      <c r="L5" s="98">
        <f>IF(SUM(L4:L4)=0,"",SUM(L4:L4))</f>
        <v>150</v>
      </c>
      <c r="M5" s="86">
        <f>IF(OR(J5="",L5=""),"",ABS(VLOOKUP($L$1,VLookups!$A$38:$B$39,2,FALSE)-_xlfn.NORM.DIST(L5,G5,J5,TRUE)))</f>
        <v>0.89435022633314476</v>
      </c>
      <c r="N5" s="100">
        <f t="shared" ref="N5:S5" si="9">SUM(N4:N4)</f>
        <v>89.242762426929588</v>
      </c>
      <c r="O5" s="100">
        <f t="shared" si="9"/>
        <v>150.75723757307043</v>
      </c>
      <c r="P5" s="100">
        <f t="shared" si="9"/>
        <v>144.87440134785095</v>
      </c>
      <c r="Q5" s="100">
        <f t="shared" si="9"/>
        <v>140.19890960574995</v>
      </c>
      <c r="R5" s="100">
        <f t="shared" si="9"/>
        <v>136.18775400470597</v>
      </c>
      <c r="S5" s="100">
        <f t="shared" si="9"/>
        <v>132.58561230499299</v>
      </c>
      <c r="T5" s="5"/>
    </row>
    <row r="6" spans="1:224" hidden="1" x14ac:dyDescent="0.25">
      <c r="A6" s="2"/>
      <c r="B6" s="5"/>
      <c r="C6" s="5"/>
      <c r="D6" s="5"/>
      <c r="E6" s="2"/>
      <c r="F6" s="2"/>
      <c r="G6" s="5"/>
      <c r="H6" s="2"/>
      <c r="I6" s="2"/>
      <c r="J6" s="2"/>
      <c r="K6" s="2"/>
      <c r="L6" s="25"/>
      <c r="M6" s="5"/>
      <c r="N6" s="37"/>
      <c r="O6" s="37"/>
      <c r="P6" s="37"/>
      <c r="Q6" s="37"/>
      <c r="R6" s="37"/>
      <c r="S6" s="37"/>
      <c r="T6" s="5"/>
    </row>
    <row r="7" spans="1:224" ht="15.75" hidden="1" x14ac:dyDescent="0.25">
      <c r="A7" s="5"/>
      <c r="B7" s="307" t="s">
        <v>81</v>
      </c>
      <c r="C7" s="308"/>
      <c r="D7" s="309"/>
      <c r="E7" s="5"/>
      <c r="F7" s="5"/>
      <c r="G7" s="5"/>
      <c r="H7" s="5"/>
      <c r="I7" s="5"/>
      <c r="J7" s="35" t="s">
        <v>90</v>
      </c>
      <c r="K7" s="35"/>
      <c r="L7" s="105">
        <v>1000</v>
      </c>
      <c r="M7" s="43">
        <f>IF(OR(J5="",L7=""),"",ABS(VLOOKUP($L$1,VLookups!$A$38:$B$39,2,FALSE)-_xlfn.NORM.DIST(L7,G5,J5,TRUE)))</f>
        <v>1</v>
      </c>
      <c r="N7" s="74">
        <f>IF($J$5="","",_xlfn.NORM.INV(ABS(VLOOKUP($L$1,VLookups!$A$38:$B$39,2,FALSE)-N$3),$G$5,$J5))</f>
        <v>89.242762426929588</v>
      </c>
      <c r="O7" s="75">
        <f>IF($J$5="","",_xlfn.NORM.INV(ABS(VLOOKUP($L$1,VLookups!$A$38:$B$39,2,FALSE)-O$3),$G$5,$J5))</f>
        <v>150.75723757307043</v>
      </c>
      <c r="P7" s="76">
        <f>IF($J$5="","",_xlfn.NORM.INV(ABS(VLOOKUP($L$1,VLookups!$A$38:$B$39,2,FALSE)-P$3),$G$5,$J5))</f>
        <v>144.87440134785095</v>
      </c>
      <c r="Q7" s="77">
        <f>IF($J$5="","",_xlfn.NORM.INV(ABS(VLOOKUP($L$1,VLookups!$A$38:$B$39,2,FALSE)-Q$3),$G$5,$J5))</f>
        <v>140.19890960574995</v>
      </c>
      <c r="R7" s="78">
        <f>IF($J$5="","",_xlfn.NORM.INV(ABS(VLOOKUP($L$1,VLookups!$A$38:$B$39,2,FALSE)-R$3),$G$5,$J5))</f>
        <v>136.18775400470597</v>
      </c>
      <c r="S7" s="79">
        <f>IF($J$5="","",_xlfn.NORM.INV(ABS(VLOOKUP($L$1,VLookups!$A$38:$B$39,2,FALSE)-S$3),$G$5,$J5))</f>
        <v>132.58561230499299</v>
      </c>
      <c r="T7" s="5"/>
    </row>
    <row r="8" spans="1:224" x14ac:dyDescent="0.25">
      <c r="A8" s="5"/>
      <c r="B8" s="5"/>
      <c r="C8" s="5"/>
      <c r="D8" s="5"/>
      <c r="E8" s="2"/>
      <c r="F8" s="2"/>
      <c r="G8" s="5"/>
      <c r="H8" s="5"/>
      <c r="I8" s="5"/>
      <c r="J8" s="5"/>
      <c r="K8" s="5"/>
      <c r="L8" s="5"/>
      <c r="M8" s="5"/>
      <c r="N8" s="5"/>
      <c r="O8" s="5"/>
      <c r="P8" s="5"/>
      <c r="Q8" s="5"/>
      <c r="R8" s="5"/>
      <c r="S8" s="5"/>
      <c r="T8" s="5"/>
      <c r="DS8" s="221">
        <f>IF(AND($D$13&gt;0,$D$14&gt;0),IF(OR(V4&lt;$D$13,V4=$D$13),DS4,0),"")</f>
        <v>2.8234587453674017E-6</v>
      </c>
      <c r="DT8" s="221">
        <f t="shared" ref="DT8:GE8" si="10">IF(AND($D$13&gt;0,$D$14&gt;0),IF(OR(W4&lt;$D$13,W4=$D$13),DT4,0),"")</f>
        <v>3.9817150312558068E-6</v>
      </c>
      <c r="DU8" s="221">
        <f t="shared" si="10"/>
        <v>5.5762594068702237E-6</v>
      </c>
      <c r="DV8" s="221">
        <f t="shared" si="10"/>
        <v>7.7553219081560061E-6</v>
      </c>
      <c r="DW8" s="221">
        <f t="shared" si="10"/>
        <v>1.0711264794262764E-5</v>
      </c>
      <c r="DX8" s="221">
        <f t="shared" si="10"/>
        <v>1.4691486765310226E-5</v>
      </c>
      <c r="DY8" s="221">
        <f t="shared" si="10"/>
        <v>2.0011277150867528E-5</v>
      </c>
      <c r="DZ8" s="221">
        <f t="shared" si="10"/>
        <v>2.7068733204981822E-5</v>
      </c>
      <c r="EA8" s="221">
        <f t="shared" si="10"/>
        <v>3.636177896024E-5</v>
      </c>
      <c r="EB8" s="221">
        <f t="shared" si="10"/>
        <v>4.8507219321516028E-5</v>
      </c>
      <c r="EC8" s="221">
        <f t="shared" si="10"/>
        <v>6.4261624845462725E-5</v>
      </c>
      <c r="ED8" s="221">
        <f t="shared" si="10"/>
        <v>8.4543669054157E-5</v>
      </c>
      <c r="EE8" s="221">
        <f t="shared" si="10"/>
        <v>1.1045733143458772E-4</v>
      </c>
      <c r="EF8" s="221">
        <f t="shared" si="10"/>
        <v>1.4331513863260402E-4</v>
      </c>
      <c r="EG8" s="221">
        <f t="shared" si="10"/>
        <v>1.8466035049741696E-4</v>
      </c>
      <c r="EH8" s="221">
        <f t="shared" si="10"/>
        <v>2.3628671747691213E-4</v>
      </c>
      <c r="EI8" s="221">
        <f t="shared" si="10"/>
        <v>3.002541568587176E-4</v>
      </c>
      <c r="EJ8" s="221">
        <f t="shared" si="10"/>
        <v>3.7889843756629387E-4</v>
      </c>
      <c r="EK8" s="221">
        <f t="shared" si="10"/>
        <v>4.7483275099156013E-4</v>
      </c>
      <c r="EL8" s="221">
        <f t="shared" si="10"/>
        <v>5.9093890643488749E-4</v>
      </c>
      <c r="EM8" s="221">
        <f t="shared" si="10"/>
        <v>7.3034585389868914E-4</v>
      </c>
      <c r="EN8" s="221">
        <f t="shared" si="10"/>
        <v>8.9639333403223579E-4</v>
      </c>
      <c r="EO8" s="221">
        <f t="shared" si="10"/>
        <v>1.092578712237895E-3</v>
      </c>
      <c r="EP8" s="221">
        <f t="shared" si="10"/>
        <v>1.3224854931528092E-3</v>
      </c>
      <c r="EQ8" s="221">
        <f t="shared" si="10"/>
        <v>1.5896926461007493E-3</v>
      </c>
      <c r="ER8" s="221">
        <f t="shared" si="10"/>
        <v>1.8976647030377323E-3</v>
      </c>
      <c r="ES8" s="221">
        <f t="shared" si="10"/>
        <v>2.2496236047161691E-3</v>
      </c>
      <c r="ET8" s="221">
        <f t="shared" si="10"/>
        <v>2.6484044382067639E-3</v>
      </c>
      <c r="EU8" s="221">
        <f t="shared" si="10"/>
        <v>3.0962984816247127E-3</v>
      </c>
      <c r="EV8" s="221">
        <f t="shared" si="10"/>
        <v>3.5948882844379798E-3</v>
      </c>
      <c r="EW8" s="221">
        <f t="shared" si="10"/>
        <v>4.1448807830311947E-3</v>
      </c>
      <c r="EX8" s="221">
        <f t="shared" si="10"/>
        <v>4.7459455883413285E-3</v>
      </c>
      <c r="EY8" s="221">
        <f t="shared" si="10"/>
        <v>5.3965664860788224E-3</v>
      </c>
      <c r="EZ8" s="221">
        <f t="shared" si="10"/>
        <v>6.0939147616473214E-3</v>
      </c>
      <c r="FA8" s="221">
        <f t="shared" si="10"/>
        <v>6.8337531114997345E-3</v>
      </c>
      <c r="FB8" s="221">
        <f t="shared" si="10"/>
        <v>0</v>
      </c>
      <c r="FC8" s="221">
        <f t="shared" si="10"/>
        <v>0</v>
      </c>
      <c r="FD8" s="221">
        <f t="shared" si="10"/>
        <v>0</v>
      </c>
      <c r="FE8" s="221">
        <f t="shared" si="10"/>
        <v>0</v>
      </c>
      <c r="FF8" s="221">
        <f t="shared" si="10"/>
        <v>0</v>
      </c>
      <c r="FG8" s="221">
        <f t="shared" si="10"/>
        <v>0</v>
      </c>
      <c r="FH8" s="221">
        <f t="shared" si="10"/>
        <v>0</v>
      </c>
      <c r="FI8" s="221">
        <f t="shared" si="10"/>
        <v>0</v>
      </c>
      <c r="FJ8" s="221">
        <f t="shared" si="10"/>
        <v>0</v>
      </c>
      <c r="FK8" s="221">
        <f t="shared" si="10"/>
        <v>0</v>
      </c>
      <c r="FL8" s="221">
        <f t="shared" si="10"/>
        <v>0</v>
      </c>
      <c r="FM8" s="221">
        <f t="shared" si="10"/>
        <v>0</v>
      </c>
      <c r="FN8" s="221">
        <f t="shared" si="10"/>
        <v>0</v>
      </c>
      <c r="FO8" s="221">
        <f t="shared" si="10"/>
        <v>0</v>
      </c>
      <c r="FP8" s="221">
        <f t="shared" si="10"/>
        <v>0</v>
      </c>
      <c r="FQ8" s="221">
        <f t="shared" si="10"/>
        <v>0</v>
      </c>
      <c r="FR8" s="221">
        <f t="shared" si="10"/>
        <v>0</v>
      </c>
      <c r="FS8" s="221">
        <f t="shared" si="10"/>
        <v>0</v>
      </c>
      <c r="FT8" s="221">
        <f t="shared" si="10"/>
        <v>0</v>
      </c>
      <c r="FU8" s="221">
        <f t="shared" si="10"/>
        <v>0</v>
      </c>
      <c r="FV8" s="221">
        <f t="shared" si="10"/>
        <v>0</v>
      </c>
      <c r="FW8" s="221">
        <f t="shared" si="10"/>
        <v>0</v>
      </c>
      <c r="FX8" s="221">
        <f t="shared" si="10"/>
        <v>0</v>
      </c>
      <c r="FY8" s="221">
        <f t="shared" si="10"/>
        <v>0</v>
      </c>
      <c r="FZ8" s="221">
        <f t="shared" si="10"/>
        <v>0</v>
      </c>
      <c r="GA8" s="221">
        <f t="shared" si="10"/>
        <v>0</v>
      </c>
      <c r="GB8" s="221">
        <f t="shared" si="10"/>
        <v>0</v>
      </c>
      <c r="GC8" s="221">
        <f t="shared" si="10"/>
        <v>0</v>
      </c>
      <c r="GD8" s="221">
        <f t="shared" si="10"/>
        <v>0</v>
      </c>
      <c r="GE8" s="221">
        <f t="shared" si="10"/>
        <v>0</v>
      </c>
      <c r="GF8" s="221">
        <f t="shared" ref="GF8:HO8" si="11">IF(AND($D$13&gt;0,$D$14&gt;0),IF(OR(CI4&lt;$D$13,CI4=$D$13),GF4,0),"")</f>
        <v>0</v>
      </c>
      <c r="GG8" s="221">
        <f t="shared" si="11"/>
        <v>0</v>
      </c>
      <c r="GH8" s="221">
        <f t="shared" si="11"/>
        <v>0</v>
      </c>
      <c r="GI8" s="221">
        <f t="shared" si="11"/>
        <v>0</v>
      </c>
      <c r="GJ8" s="221">
        <f t="shared" si="11"/>
        <v>0</v>
      </c>
      <c r="GK8" s="221">
        <f t="shared" si="11"/>
        <v>0</v>
      </c>
      <c r="GL8" s="221">
        <f t="shared" si="11"/>
        <v>0</v>
      </c>
      <c r="GM8" s="221">
        <f t="shared" si="11"/>
        <v>0</v>
      </c>
      <c r="GN8" s="221">
        <f t="shared" si="11"/>
        <v>0</v>
      </c>
      <c r="GO8" s="221">
        <f t="shared" si="11"/>
        <v>0</v>
      </c>
      <c r="GP8" s="221">
        <f t="shared" si="11"/>
        <v>0</v>
      </c>
      <c r="GQ8" s="221">
        <f t="shared" si="11"/>
        <v>0</v>
      </c>
      <c r="GR8" s="221">
        <f t="shared" si="11"/>
        <v>0</v>
      </c>
      <c r="GS8" s="221">
        <f t="shared" si="11"/>
        <v>0</v>
      </c>
      <c r="GT8" s="221">
        <f t="shared" si="11"/>
        <v>0</v>
      </c>
      <c r="GU8" s="221">
        <f t="shared" si="11"/>
        <v>0</v>
      </c>
      <c r="GV8" s="221">
        <f t="shared" si="11"/>
        <v>0</v>
      </c>
      <c r="GW8" s="221">
        <f t="shared" si="11"/>
        <v>0</v>
      </c>
      <c r="GX8" s="221">
        <f t="shared" si="11"/>
        <v>0</v>
      </c>
      <c r="GY8" s="221">
        <f t="shared" si="11"/>
        <v>0</v>
      </c>
      <c r="GZ8" s="221">
        <f t="shared" si="11"/>
        <v>0</v>
      </c>
      <c r="HA8" s="221">
        <f t="shared" si="11"/>
        <v>0</v>
      </c>
      <c r="HB8" s="221">
        <f t="shared" si="11"/>
        <v>0</v>
      </c>
      <c r="HC8" s="221">
        <f t="shared" si="11"/>
        <v>0</v>
      </c>
      <c r="HD8" s="221">
        <f t="shared" si="11"/>
        <v>0</v>
      </c>
      <c r="HE8" s="221">
        <f t="shared" si="11"/>
        <v>0</v>
      </c>
      <c r="HF8" s="221">
        <f t="shared" si="11"/>
        <v>0</v>
      </c>
      <c r="HG8" s="221">
        <f t="shared" si="11"/>
        <v>0</v>
      </c>
      <c r="HH8" s="221">
        <f t="shared" si="11"/>
        <v>0</v>
      </c>
      <c r="HI8" s="221">
        <f t="shared" si="11"/>
        <v>0</v>
      </c>
      <c r="HJ8" s="221">
        <f t="shared" si="11"/>
        <v>0</v>
      </c>
      <c r="HK8" s="221">
        <f t="shared" si="11"/>
        <v>0</v>
      </c>
      <c r="HL8" s="221">
        <f t="shared" si="11"/>
        <v>0</v>
      </c>
      <c r="HM8" s="221">
        <f t="shared" si="11"/>
        <v>0</v>
      </c>
      <c r="HN8" s="221">
        <f t="shared" si="11"/>
        <v>0</v>
      </c>
      <c r="HO8" s="221">
        <f t="shared" si="11"/>
        <v>0</v>
      </c>
    </row>
    <row r="9" spans="1:224" ht="15.75" x14ac:dyDescent="0.25">
      <c r="A9" s="5"/>
      <c r="B9" s="5"/>
      <c r="C9" s="35" t="s">
        <v>31</v>
      </c>
      <c r="D9" s="106">
        <v>0.8</v>
      </c>
      <c r="E9" s="40" t="s">
        <v>35</v>
      </c>
      <c r="F9" s="42"/>
      <c r="G9" s="5"/>
      <c r="H9" s="5"/>
      <c r="I9" s="5"/>
      <c r="J9" s="5"/>
      <c r="K9" s="5"/>
      <c r="L9" s="5"/>
      <c r="M9" s="5"/>
      <c r="N9" s="5"/>
      <c r="O9" s="5"/>
      <c r="P9" s="5"/>
      <c r="Q9" s="5"/>
      <c r="R9" s="5"/>
      <c r="S9" s="5"/>
      <c r="T9" s="5"/>
      <c r="DS9" s="221">
        <f>IF(AND($D$13&gt;0,$D$14&gt;0),IF(AND(V4&gt;$D$13,OR(V4&lt;$D$14,V4=$D$14)),DS4,0),"")</f>
        <v>0</v>
      </c>
      <c r="DT9" s="221">
        <f t="shared" ref="DT9:GE9" si="12">IF(AND($D$13&gt;0,$D$14&gt;0),IF(AND(W4&gt;$D$13,OR(W4&lt;$D$14,W4=$D$14)),DT4,0),"")</f>
        <v>0</v>
      </c>
      <c r="DU9" s="221">
        <f t="shared" si="12"/>
        <v>0</v>
      </c>
      <c r="DV9" s="221">
        <f t="shared" si="12"/>
        <v>0</v>
      </c>
      <c r="DW9" s="221">
        <f t="shared" si="12"/>
        <v>0</v>
      </c>
      <c r="DX9" s="221">
        <f t="shared" si="12"/>
        <v>0</v>
      </c>
      <c r="DY9" s="221">
        <f t="shared" si="12"/>
        <v>0</v>
      </c>
      <c r="DZ9" s="221">
        <f t="shared" si="12"/>
        <v>0</v>
      </c>
      <c r="EA9" s="221">
        <f t="shared" si="12"/>
        <v>0</v>
      </c>
      <c r="EB9" s="221">
        <f t="shared" si="12"/>
        <v>0</v>
      </c>
      <c r="EC9" s="221">
        <f t="shared" si="12"/>
        <v>0</v>
      </c>
      <c r="ED9" s="221">
        <f t="shared" si="12"/>
        <v>0</v>
      </c>
      <c r="EE9" s="221">
        <f t="shared" si="12"/>
        <v>0</v>
      </c>
      <c r="EF9" s="221">
        <f t="shared" si="12"/>
        <v>0</v>
      </c>
      <c r="EG9" s="221">
        <f t="shared" si="12"/>
        <v>0</v>
      </c>
      <c r="EH9" s="221">
        <f t="shared" si="12"/>
        <v>0</v>
      </c>
      <c r="EI9" s="221">
        <f t="shared" si="12"/>
        <v>0</v>
      </c>
      <c r="EJ9" s="221">
        <f t="shared" si="12"/>
        <v>0</v>
      </c>
      <c r="EK9" s="221">
        <f t="shared" si="12"/>
        <v>0</v>
      </c>
      <c r="EL9" s="221">
        <f t="shared" si="12"/>
        <v>0</v>
      </c>
      <c r="EM9" s="221">
        <f t="shared" si="12"/>
        <v>0</v>
      </c>
      <c r="EN9" s="221">
        <f t="shared" si="12"/>
        <v>0</v>
      </c>
      <c r="EO9" s="221">
        <f t="shared" si="12"/>
        <v>0</v>
      </c>
      <c r="EP9" s="221">
        <f t="shared" si="12"/>
        <v>0</v>
      </c>
      <c r="EQ9" s="221">
        <f t="shared" si="12"/>
        <v>0</v>
      </c>
      <c r="ER9" s="221">
        <f t="shared" si="12"/>
        <v>0</v>
      </c>
      <c r="ES9" s="221">
        <f t="shared" si="12"/>
        <v>0</v>
      </c>
      <c r="ET9" s="221">
        <f t="shared" si="12"/>
        <v>0</v>
      </c>
      <c r="EU9" s="221">
        <f t="shared" si="12"/>
        <v>0</v>
      </c>
      <c r="EV9" s="221">
        <f t="shared" si="12"/>
        <v>0</v>
      </c>
      <c r="EW9" s="221">
        <f t="shared" si="12"/>
        <v>0</v>
      </c>
      <c r="EX9" s="221">
        <f t="shared" si="12"/>
        <v>0</v>
      </c>
      <c r="EY9" s="221">
        <f t="shared" si="12"/>
        <v>0</v>
      </c>
      <c r="EZ9" s="221">
        <f t="shared" si="12"/>
        <v>0</v>
      </c>
      <c r="FA9" s="221">
        <f t="shared" si="12"/>
        <v>0</v>
      </c>
      <c r="FB9" s="221">
        <f t="shared" si="12"/>
        <v>7.6103785578759131E-3</v>
      </c>
      <c r="FC9" s="221">
        <f t="shared" si="12"/>
        <v>8.4166118980857872E-3</v>
      </c>
      <c r="FD9" s="221">
        <f t="shared" si="12"/>
        <v>9.2438397794056652E-3</v>
      </c>
      <c r="FE9" s="221">
        <f t="shared" si="12"/>
        <v>1.0082113521630975E-2</v>
      </c>
      <c r="FF9" s="221">
        <f t="shared" si="12"/>
        <v>1.092030637826256E-2</v>
      </c>
      <c r="FG9" s="221">
        <f t="shared" si="12"/>
        <v>1.174632814209594E-2</v>
      </c>
      <c r="FH9" s="221">
        <f t="shared" si="12"/>
        <v>1.2547393006450185E-2</v>
      </c>
      <c r="FI9" s="221">
        <f t="shared" si="12"/>
        <v>1.3310333563431342E-2</v>
      </c>
      <c r="FJ9" s="221">
        <f t="shared" si="12"/>
        <v>1.4021950947706382E-2</v>
      </c>
      <c r="FK9" s="221">
        <f t="shared" si="12"/>
        <v>1.4669388615179146E-2</v>
      </c>
      <c r="FL9" s="221">
        <f t="shared" si="12"/>
        <v>1.5240515267250102E-2</v>
      </c>
      <c r="FM9" s="221">
        <f t="shared" si="12"/>
        <v>1.5724301153874715E-2</v>
      </c>
      <c r="FN9" s="221">
        <f t="shared" si="12"/>
        <v>1.611117153345205E-2</v>
      </c>
      <c r="FO9" s="221">
        <f t="shared" si="12"/>
        <v>1.6393321504247497E-2</v>
      </c>
      <c r="FP9" s="221">
        <f t="shared" si="12"/>
        <v>1.6564977760764248E-2</v>
      </c>
      <c r="FQ9" s="221">
        <f t="shared" si="12"/>
        <v>1.662259501672636E-2</v>
      </c>
      <c r="FR9" s="221">
        <f t="shared" si="12"/>
        <v>1.6564977760764248E-2</v>
      </c>
      <c r="FS9" s="221">
        <f t="shared" si="12"/>
        <v>1.6393321504247497E-2</v>
      </c>
      <c r="FT9" s="221">
        <f t="shared" si="12"/>
        <v>1.611117153345205E-2</v>
      </c>
      <c r="FU9" s="221">
        <f t="shared" si="12"/>
        <v>1.5724301153874715E-2</v>
      </c>
      <c r="FV9" s="221">
        <f t="shared" si="12"/>
        <v>1.5240515267250102E-2</v>
      </c>
      <c r="FW9" s="221">
        <f t="shared" si="12"/>
        <v>1.4669388615179146E-2</v>
      </c>
      <c r="FX9" s="221">
        <f t="shared" si="12"/>
        <v>1.4021950947706382E-2</v>
      </c>
      <c r="FY9" s="221">
        <f t="shared" si="12"/>
        <v>1.3310333563431342E-2</v>
      </c>
      <c r="FZ9" s="221">
        <f t="shared" si="12"/>
        <v>1.2547393006450185E-2</v>
      </c>
      <c r="GA9" s="221">
        <f t="shared" si="12"/>
        <v>1.174632814209594E-2</v>
      </c>
      <c r="GB9" s="221">
        <f t="shared" si="12"/>
        <v>1.092030637826256E-2</v>
      </c>
      <c r="GC9" s="221">
        <f t="shared" si="12"/>
        <v>1.0082113521630975E-2</v>
      </c>
      <c r="GD9" s="221">
        <f t="shared" si="12"/>
        <v>9.2438397794056652E-3</v>
      </c>
      <c r="GE9" s="221">
        <f t="shared" si="12"/>
        <v>8.4166118980857872E-3</v>
      </c>
      <c r="GF9" s="221">
        <f t="shared" ref="GF9:HO9" si="13">IF(AND($D$13&gt;0,$D$14&gt;0),IF(AND(CI4&gt;$D$13,OR(CI4&lt;$D$14,CI4=$D$14)),GF4,0),"")</f>
        <v>7.6103785578759131E-3</v>
      </c>
      <c r="GG9" s="221">
        <f t="shared" si="13"/>
        <v>0</v>
      </c>
      <c r="GH9" s="221">
        <f t="shared" si="13"/>
        <v>0</v>
      </c>
      <c r="GI9" s="221">
        <f t="shared" si="13"/>
        <v>0</v>
      </c>
      <c r="GJ9" s="221">
        <f t="shared" si="13"/>
        <v>0</v>
      </c>
      <c r="GK9" s="221">
        <f t="shared" si="13"/>
        <v>0</v>
      </c>
      <c r="GL9" s="221">
        <f t="shared" si="13"/>
        <v>0</v>
      </c>
      <c r="GM9" s="221">
        <f t="shared" si="13"/>
        <v>0</v>
      </c>
      <c r="GN9" s="221">
        <f t="shared" si="13"/>
        <v>0</v>
      </c>
      <c r="GO9" s="221">
        <f t="shared" si="13"/>
        <v>0</v>
      </c>
      <c r="GP9" s="221">
        <f t="shared" si="13"/>
        <v>0</v>
      </c>
      <c r="GQ9" s="221">
        <f t="shared" si="13"/>
        <v>0</v>
      </c>
      <c r="GR9" s="221">
        <f t="shared" si="13"/>
        <v>0</v>
      </c>
      <c r="GS9" s="221">
        <f t="shared" si="13"/>
        <v>0</v>
      </c>
      <c r="GT9" s="221">
        <f t="shared" si="13"/>
        <v>0</v>
      </c>
      <c r="GU9" s="221">
        <f t="shared" si="13"/>
        <v>0</v>
      </c>
      <c r="GV9" s="221">
        <f t="shared" si="13"/>
        <v>0</v>
      </c>
      <c r="GW9" s="221">
        <f t="shared" si="13"/>
        <v>0</v>
      </c>
      <c r="GX9" s="221">
        <f t="shared" si="13"/>
        <v>0</v>
      </c>
      <c r="GY9" s="221">
        <f t="shared" si="13"/>
        <v>0</v>
      </c>
      <c r="GZ9" s="221">
        <f t="shared" si="13"/>
        <v>0</v>
      </c>
      <c r="HA9" s="221">
        <f t="shared" si="13"/>
        <v>0</v>
      </c>
      <c r="HB9" s="221">
        <f t="shared" si="13"/>
        <v>0</v>
      </c>
      <c r="HC9" s="221">
        <f t="shared" si="13"/>
        <v>0</v>
      </c>
      <c r="HD9" s="221">
        <f t="shared" si="13"/>
        <v>0</v>
      </c>
      <c r="HE9" s="221">
        <f t="shared" si="13"/>
        <v>0</v>
      </c>
      <c r="HF9" s="221">
        <f t="shared" si="13"/>
        <v>0</v>
      </c>
      <c r="HG9" s="221">
        <f t="shared" si="13"/>
        <v>0</v>
      </c>
      <c r="HH9" s="221">
        <f t="shared" si="13"/>
        <v>0</v>
      </c>
      <c r="HI9" s="221">
        <f t="shared" si="13"/>
        <v>0</v>
      </c>
      <c r="HJ9" s="221">
        <f t="shared" si="13"/>
        <v>0</v>
      </c>
      <c r="HK9" s="221">
        <f t="shared" si="13"/>
        <v>0</v>
      </c>
      <c r="HL9" s="221">
        <f t="shared" si="13"/>
        <v>0</v>
      </c>
      <c r="HM9" s="221">
        <f t="shared" si="13"/>
        <v>0</v>
      </c>
      <c r="HN9" s="221">
        <f t="shared" si="13"/>
        <v>0</v>
      </c>
      <c r="HO9" s="221">
        <f t="shared" si="13"/>
        <v>0</v>
      </c>
    </row>
    <row r="10" spans="1:224" ht="15.75" x14ac:dyDescent="0.25">
      <c r="A10" s="5"/>
      <c r="C10" s="35" t="s">
        <v>30</v>
      </c>
      <c r="D10" s="84">
        <f>IF(AND(D9&gt;0,D9&lt;1,NOT(J5="")),_xlfn.NORM.INV((1-$D$9)/2,$G$5,$J$5),"")</f>
        <v>89.242762426929588</v>
      </c>
      <c r="E10" s="41"/>
      <c r="F10" s="2"/>
      <c r="G10" s="5"/>
      <c r="H10" s="5"/>
      <c r="I10" s="5"/>
      <c r="J10" s="5"/>
      <c r="K10" s="5"/>
      <c r="L10" s="5"/>
      <c r="M10" s="5"/>
      <c r="N10" s="5"/>
      <c r="O10" s="5"/>
      <c r="P10" s="5"/>
      <c r="Q10" s="5"/>
      <c r="R10" s="5"/>
      <c r="S10" s="5"/>
      <c r="T10" s="5"/>
      <c r="DS10" s="221">
        <f>IF(AND($D$13&gt;0,$D$14&gt;0),IF(AND(V4&gt;$D$14),DS4,0),"")</f>
        <v>0</v>
      </c>
      <c r="DT10" s="221">
        <f t="shared" ref="DT10:GE10" si="14">IF(AND($D$13&gt;0,$D$14&gt;0),IF(AND(W4&gt;$D$14),DT4,0),"")</f>
        <v>0</v>
      </c>
      <c r="DU10" s="221">
        <f t="shared" si="14"/>
        <v>0</v>
      </c>
      <c r="DV10" s="221">
        <f t="shared" si="14"/>
        <v>0</v>
      </c>
      <c r="DW10" s="221">
        <f t="shared" si="14"/>
        <v>0</v>
      </c>
      <c r="DX10" s="221">
        <f t="shared" si="14"/>
        <v>0</v>
      </c>
      <c r="DY10" s="221">
        <f t="shared" si="14"/>
        <v>0</v>
      </c>
      <c r="DZ10" s="221">
        <f t="shared" si="14"/>
        <v>0</v>
      </c>
      <c r="EA10" s="221">
        <f t="shared" si="14"/>
        <v>0</v>
      </c>
      <c r="EB10" s="221">
        <f t="shared" si="14"/>
        <v>0</v>
      </c>
      <c r="EC10" s="221">
        <f t="shared" si="14"/>
        <v>0</v>
      </c>
      <c r="ED10" s="221">
        <f t="shared" si="14"/>
        <v>0</v>
      </c>
      <c r="EE10" s="221">
        <f t="shared" si="14"/>
        <v>0</v>
      </c>
      <c r="EF10" s="221">
        <f t="shared" si="14"/>
        <v>0</v>
      </c>
      <c r="EG10" s="221">
        <f t="shared" si="14"/>
        <v>0</v>
      </c>
      <c r="EH10" s="221">
        <f t="shared" si="14"/>
        <v>0</v>
      </c>
      <c r="EI10" s="221">
        <f t="shared" si="14"/>
        <v>0</v>
      </c>
      <c r="EJ10" s="221">
        <f t="shared" si="14"/>
        <v>0</v>
      </c>
      <c r="EK10" s="221">
        <f t="shared" si="14"/>
        <v>0</v>
      </c>
      <c r="EL10" s="221">
        <f t="shared" si="14"/>
        <v>0</v>
      </c>
      <c r="EM10" s="221">
        <f t="shared" si="14"/>
        <v>0</v>
      </c>
      <c r="EN10" s="221">
        <f t="shared" si="14"/>
        <v>0</v>
      </c>
      <c r="EO10" s="221">
        <f t="shared" si="14"/>
        <v>0</v>
      </c>
      <c r="EP10" s="221">
        <f t="shared" si="14"/>
        <v>0</v>
      </c>
      <c r="EQ10" s="221">
        <f t="shared" si="14"/>
        <v>0</v>
      </c>
      <c r="ER10" s="221">
        <f t="shared" si="14"/>
        <v>0</v>
      </c>
      <c r="ES10" s="221">
        <f t="shared" si="14"/>
        <v>0</v>
      </c>
      <c r="ET10" s="221">
        <f t="shared" si="14"/>
        <v>0</v>
      </c>
      <c r="EU10" s="221">
        <f t="shared" si="14"/>
        <v>0</v>
      </c>
      <c r="EV10" s="221">
        <f t="shared" si="14"/>
        <v>0</v>
      </c>
      <c r="EW10" s="221">
        <f t="shared" si="14"/>
        <v>0</v>
      </c>
      <c r="EX10" s="221">
        <f t="shared" si="14"/>
        <v>0</v>
      </c>
      <c r="EY10" s="221">
        <f t="shared" si="14"/>
        <v>0</v>
      </c>
      <c r="EZ10" s="221">
        <f t="shared" si="14"/>
        <v>0</v>
      </c>
      <c r="FA10" s="221">
        <f t="shared" si="14"/>
        <v>0</v>
      </c>
      <c r="FB10" s="221">
        <f t="shared" si="14"/>
        <v>0</v>
      </c>
      <c r="FC10" s="221">
        <f t="shared" si="14"/>
        <v>0</v>
      </c>
      <c r="FD10" s="221">
        <f t="shared" si="14"/>
        <v>0</v>
      </c>
      <c r="FE10" s="221">
        <f t="shared" si="14"/>
        <v>0</v>
      </c>
      <c r="FF10" s="221">
        <f t="shared" si="14"/>
        <v>0</v>
      </c>
      <c r="FG10" s="221">
        <f t="shared" si="14"/>
        <v>0</v>
      </c>
      <c r="FH10" s="221">
        <f t="shared" si="14"/>
        <v>0</v>
      </c>
      <c r="FI10" s="221">
        <f t="shared" si="14"/>
        <v>0</v>
      </c>
      <c r="FJ10" s="221">
        <f t="shared" si="14"/>
        <v>0</v>
      </c>
      <c r="FK10" s="221">
        <f t="shared" si="14"/>
        <v>0</v>
      </c>
      <c r="FL10" s="221">
        <f t="shared" si="14"/>
        <v>0</v>
      </c>
      <c r="FM10" s="221">
        <f t="shared" si="14"/>
        <v>0</v>
      </c>
      <c r="FN10" s="221">
        <f t="shared" si="14"/>
        <v>0</v>
      </c>
      <c r="FO10" s="221">
        <f t="shared" si="14"/>
        <v>0</v>
      </c>
      <c r="FP10" s="221">
        <f t="shared" si="14"/>
        <v>0</v>
      </c>
      <c r="FQ10" s="221">
        <f t="shared" si="14"/>
        <v>0</v>
      </c>
      <c r="FR10" s="221">
        <f t="shared" si="14"/>
        <v>0</v>
      </c>
      <c r="FS10" s="221">
        <f t="shared" si="14"/>
        <v>0</v>
      </c>
      <c r="FT10" s="221">
        <f t="shared" si="14"/>
        <v>0</v>
      </c>
      <c r="FU10" s="221">
        <f t="shared" si="14"/>
        <v>0</v>
      </c>
      <c r="FV10" s="221">
        <f t="shared" si="14"/>
        <v>0</v>
      </c>
      <c r="FW10" s="221">
        <f t="shared" si="14"/>
        <v>0</v>
      </c>
      <c r="FX10" s="221">
        <f t="shared" si="14"/>
        <v>0</v>
      </c>
      <c r="FY10" s="221">
        <f t="shared" si="14"/>
        <v>0</v>
      </c>
      <c r="FZ10" s="221">
        <f t="shared" si="14"/>
        <v>0</v>
      </c>
      <c r="GA10" s="221">
        <f t="shared" si="14"/>
        <v>0</v>
      </c>
      <c r="GB10" s="221">
        <f t="shared" si="14"/>
        <v>0</v>
      </c>
      <c r="GC10" s="221">
        <f t="shared" si="14"/>
        <v>0</v>
      </c>
      <c r="GD10" s="221">
        <f t="shared" si="14"/>
        <v>0</v>
      </c>
      <c r="GE10" s="221">
        <f t="shared" si="14"/>
        <v>0</v>
      </c>
      <c r="GF10" s="221">
        <f t="shared" ref="GF10:HO10" si="15">IF(AND($D$13&gt;0,$D$14&gt;0),IF(AND(CI4&gt;$D$14),GF4,0),"")</f>
        <v>0</v>
      </c>
      <c r="GG10" s="221">
        <f t="shared" si="15"/>
        <v>6.8337531114997345E-3</v>
      </c>
      <c r="GH10" s="221">
        <f t="shared" si="15"/>
        <v>6.0939147616473214E-3</v>
      </c>
      <c r="GI10" s="221">
        <f t="shared" si="15"/>
        <v>5.3965664860788224E-3</v>
      </c>
      <c r="GJ10" s="221">
        <f t="shared" si="15"/>
        <v>4.7459455883413285E-3</v>
      </c>
      <c r="GK10" s="221">
        <f t="shared" si="15"/>
        <v>4.1448807830311947E-3</v>
      </c>
      <c r="GL10" s="221">
        <f t="shared" si="15"/>
        <v>3.5948882844379798E-3</v>
      </c>
      <c r="GM10" s="221">
        <f t="shared" si="15"/>
        <v>3.0962984816247127E-3</v>
      </c>
      <c r="GN10" s="221">
        <f t="shared" si="15"/>
        <v>2.6484044382067639E-3</v>
      </c>
      <c r="GO10" s="221">
        <f t="shared" si="15"/>
        <v>2.2496236047161691E-3</v>
      </c>
      <c r="GP10" s="221">
        <f t="shared" si="15"/>
        <v>1.8976647030377323E-3</v>
      </c>
      <c r="GQ10" s="221">
        <f t="shared" si="15"/>
        <v>1.5896926461007493E-3</v>
      </c>
      <c r="GR10" s="221">
        <f t="shared" si="15"/>
        <v>1.3224854931528092E-3</v>
      </c>
      <c r="GS10" s="221">
        <f t="shared" si="15"/>
        <v>1.092578712237895E-3</v>
      </c>
      <c r="GT10" s="221">
        <f t="shared" si="15"/>
        <v>8.9639333403223579E-4</v>
      </c>
      <c r="GU10" s="221">
        <f t="shared" si="15"/>
        <v>7.3034585389868914E-4</v>
      </c>
      <c r="GV10" s="221">
        <f t="shared" si="15"/>
        <v>5.9093890643488749E-4</v>
      </c>
      <c r="GW10" s="221">
        <f t="shared" si="15"/>
        <v>4.7483275099156013E-4</v>
      </c>
      <c r="GX10" s="221">
        <f t="shared" si="15"/>
        <v>3.7889843756629387E-4</v>
      </c>
      <c r="GY10" s="221">
        <f t="shared" si="15"/>
        <v>3.002541568587176E-4</v>
      </c>
      <c r="GZ10" s="221">
        <f t="shared" si="15"/>
        <v>2.3628671747691213E-4</v>
      </c>
      <c r="HA10" s="221">
        <f t="shared" si="15"/>
        <v>1.8466035049741696E-4</v>
      </c>
      <c r="HB10" s="221">
        <f t="shared" si="15"/>
        <v>1.4331513863260402E-4</v>
      </c>
      <c r="HC10" s="221">
        <f t="shared" si="15"/>
        <v>1.1045733143458772E-4</v>
      </c>
      <c r="HD10" s="221">
        <f t="shared" si="15"/>
        <v>8.4543669054157E-5</v>
      </c>
      <c r="HE10" s="221">
        <f t="shared" si="15"/>
        <v>6.4261624845462725E-5</v>
      </c>
      <c r="HF10" s="221">
        <f t="shared" si="15"/>
        <v>4.8507219321516028E-5</v>
      </c>
      <c r="HG10" s="221">
        <f t="shared" si="15"/>
        <v>3.636177896024E-5</v>
      </c>
      <c r="HH10" s="221">
        <f t="shared" si="15"/>
        <v>2.7068733204981822E-5</v>
      </c>
      <c r="HI10" s="221">
        <f t="shared" si="15"/>
        <v>2.0011277150867528E-5</v>
      </c>
      <c r="HJ10" s="221">
        <f t="shared" si="15"/>
        <v>1.4691486765310226E-5</v>
      </c>
      <c r="HK10" s="221">
        <f t="shared" si="15"/>
        <v>1.0711264794262764E-5</v>
      </c>
      <c r="HL10" s="221">
        <f t="shared" si="15"/>
        <v>7.7553219081560061E-6</v>
      </c>
      <c r="HM10" s="221">
        <f t="shared" si="15"/>
        <v>5.5762594068702237E-6</v>
      </c>
      <c r="HN10" s="221">
        <f t="shared" si="15"/>
        <v>3.9817150312558068E-6</v>
      </c>
      <c r="HO10" s="221">
        <f t="shared" si="15"/>
        <v>2.8234587453674017E-6</v>
      </c>
    </row>
    <row r="11" spans="1:224" ht="15.75" x14ac:dyDescent="0.25">
      <c r="A11" s="5"/>
      <c r="B11" s="5"/>
      <c r="C11" s="35" t="s">
        <v>84</v>
      </c>
      <c r="D11" s="84">
        <f>IF(AND(D9&gt;0,D9&lt;1,NOT(J5="")),_xlfn.NORM.INV(($D$9+(1-$D$9)/2),$G$5,$J$5),"")</f>
        <v>150.75723757307043</v>
      </c>
      <c r="E11" s="41"/>
      <c r="F11" s="2"/>
      <c r="G11" s="5"/>
      <c r="H11" s="5"/>
      <c r="I11" s="5"/>
      <c r="J11" s="5"/>
      <c r="K11" s="5"/>
      <c r="L11" s="5"/>
      <c r="M11" s="5"/>
      <c r="N11" s="5"/>
      <c r="O11" s="5"/>
      <c r="P11" s="5"/>
      <c r="Q11" s="5"/>
      <c r="R11" s="5"/>
      <c r="S11" s="5"/>
      <c r="T11" s="5"/>
      <c r="DS11" s="284">
        <f>MAX(DS8:DS10)</f>
        <v>2.8234587453674017E-6</v>
      </c>
      <c r="DT11" s="284">
        <f t="shared" ref="DT11:GE11" si="16">MAX(DT8:DT10)</f>
        <v>3.9817150312558068E-6</v>
      </c>
      <c r="DU11" s="284">
        <f t="shared" si="16"/>
        <v>5.5762594068702237E-6</v>
      </c>
      <c r="DV11" s="284">
        <f t="shared" si="16"/>
        <v>7.7553219081560061E-6</v>
      </c>
      <c r="DW11" s="284">
        <f t="shared" si="16"/>
        <v>1.0711264794262764E-5</v>
      </c>
      <c r="DX11" s="284">
        <f t="shared" si="16"/>
        <v>1.4691486765310226E-5</v>
      </c>
      <c r="DY11" s="284">
        <f t="shared" si="16"/>
        <v>2.0011277150867528E-5</v>
      </c>
      <c r="DZ11" s="284">
        <f t="shared" si="16"/>
        <v>2.7068733204981822E-5</v>
      </c>
      <c r="EA11" s="284">
        <f t="shared" si="16"/>
        <v>3.636177896024E-5</v>
      </c>
      <c r="EB11" s="284">
        <f t="shared" si="16"/>
        <v>4.8507219321516028E-5</v>
      </c>
      <c r="EC11" s="284">
        <f t="shared" si="16"/>
        <v>6.4261624845462725E-5</v>
      </c>
      <c r="ED11" s="284">
        <f t="shared" si="16"/>
        <v>8.4543669054157E-5</v>
      </c>
      <c r="EE11" s="284">
        <f t="shared" si="16"/>
        <v>1.1045733143458772E-4</v>
      </c>
      <c r="EF11" s="284">
        <f t="shared" si="16"/>
        <v>1.4331513863260402E-4</v>
      </c>
      <c r="EG11" s="284">
        <f t="shared" si="16"/>
        <v>1.8466035049741696E-4</v>
      </c>
      <c r="EH11" s="284">
        <f t="shared" si="16"/>
        <v>2.3628671747691213E-4</v>
      </c>
      <c r="EI11" s="284">
        <f t="shared" si="16"/>
        <v>3.002541568587176E-4</v>
      </c>
      <c r="EJ11" s="284">
        <f t="shared" si="16"/>
        <v>3.7889843756629387E-4</v>
      </c>
      <c r="EK11" s="284">
        <f t="shared" si="16"/>
        <v>4.7483275099156013E-4</v>
      </c>
      <c r="EL11" s="284">
        <f t="shared" si="16"/>
        <v>5.9093890643488749E-4</v>
      </c>
      <c r="EM11" s="284">
        <f t="shared" si="16"/>
        <v>7.3034585389868914E-4</v>
      </c>
      <c r="EN11" s="284">
        <f t="shared" si="16"/>
        <v>8.9639333403223579E-4</v>
      </c>
      <c r="EO11" s="284">
        <f t="shared" si="16"/>
        <v>1.092578712237895E-3</v>
      </c>
      <c r="EP11" s="284">
        <f t="shared" si="16"/>
        <v>1.3224854931528092E-3</v>
      </c>
      <c r="EQ11" s="284">
        <f t="shared" si="16"/>
        <v>1.5896926461007493E-3</v>
      </c>
      <c r="ER11" s="284">
        <f t="shared" si="16"/>
        <v>1.8976647030377323E-3</v>
      </c>
      <c r="ES11" s="284">
        <f t="shared" si="16"/>
        <v>2.2496236047161691E-3</v>
      </c>
      <c r="ET11" s="284">
        <f t="shared" si="16"/>
        <v>2.6484044382067639E-3</v>
      </c>
      <c r="EU11" s="284">
        <f t="shared" si="16"/>
        <v>3.0962984816247127E-3</v>
      </c>
      <c r="EV11" s="284">
        <f t="shared" si="16"/>
        <v>3.5948882844379798E-3</v>
      </c>
      <c r="EW11" s="284">
        <f t="shared" si="16"/>
        <v>4.1448807830311947E-3</v>
      </c>
      <c r="EX11" s="284">
        <f t="shared" si="16"/>
        <v>4.7459455883413285E-3</v>
      </c>
      <c r="EY11" s="284">
        <f t="shared" si="16"/>
        <v>5.3965664860788224E-3</v>
      </c>
      <c r="EZ11" s="284">
        <f t="shared" si="16"/>
        <v>6.0939147616473214E-3</v>
      </c>
      <c r="FA11" s="284">
        <f t="shared" si="16"/>
        <v>6.8337531114997345E-3</v>
      </c>
      <c r="FB11" s="284">
        <f t="shared" si="16"/>
        <v>7.6103785578759131E-3</v>
      </c>
      <c r="FC11" s="284">
        <f t="shared" si="16"/>
        <v>8.4166118980857872E-3</v>
      </c>
      <c r="FD11" s="284">
        <f t="shared" si="16"/>
        <v>9.2438397794056652E-3</v>
      </c>
      <c r="FE11" s="284">
        <f t="shared" si="16"/>
        <v>1.0082113521630975E-2</v>
      </c>
      <c r="FF11" s="284">
        <f t="shared" si="16"/>
        <v>1.092030637826256E-2</v>
      </c>
      <c r="FG11" s="284">
        <f t="shared" si="16"/>
        <v>1.174632814209594E-2</v>
      </c>
      <c r="FH11" s="284">
        <f t="shared" si="16"/>
        <v>1.2547393006450185E-2</v>
      </c>
      <c r="FI11" s="284">
        <f t="shared" si="16"/>
        <v>1.3310333563431342E-2</v>
      </c>
      <c r="FJ11" s="284">
        <f t="shared" si="16"/>
        <v>1.4021950947706382E-2</v>
      </c>
      <c r="FK11" s="284">
        <f t="shared" si="16"/>
        <v>1.4669388615179146E-2</v>
      </c>
      <c r="FL11" s="284">
        <f t="shared" si="16"/>
        <v>1.5240515267250102E-2</v>
      </c>
      <c r="FM11" s="284">
        <f t="shared" si="16"/>
        <v>1.5724301153874715E-2</v>
      </c>
      <c r="FN11" s="284">
        <f t="shared" si="16"/>
        <v>1.611117153345205E-2</v>
      </c>
      <c r="FO11" s="284">
        <f t="shared" si="16"/>
        <v>1.6393321504247497E-2</v>
      </c>
      <c r="FP11" s="284">
        <f t="shared" si="16"/>
        <v>1.6564977760764248E-2</v>
      </c>
      <c r="FQ11" s="284">
        <f t="shared" si="16"/>
        <v>1.662259501672636E-2</v>
      </c>
      <c r="FR11" s="284">
        <f t="shared" si="16"/>
        <v>1.6564977760764248E-2</v>
      </c>
      <c r="FS11" s="284">
        <f t="shared" si="16"/>
        <v>1.6393321504247497E-2</v>
      </c>
      <c r="FT11" s="284">
        <f t="shared" si="16"/>
        <v>1.611117153345205E-2</v>
      </c>
      <c r="FU11" s="284">
        <f t="shared" si="16"/>
        <v>1.5724301153874715E-2</v>
      </c>
      <c r="FV11" s="284">
        <f t="shared" si="16"/>
        <v>1.5240515267250102E-2</v>
      </c>
      <c r="FW11" s="284">
        <f t="shared" si="16"/>
        <v>1.4669388615179146E-2</v>
      </c>
      <c r="FX11" s="284">
        <f t="shared" si="16"/>
        <v>1.4021950947706382E-2</v>
      </c>
      <c r="FY11" s="284">
        <f t="shared" si="16"/>
        <v>1.3310333563431342E-2</v>
      </c>
      <c r="FZ11" s="284">
        <f t="shared" si="16"/>
        <v>1.2547393006450185E-2</v>
      </c>
      <c r="GA11" s="284">
        <f t="shared" si="16"/>
        <v>1.174632814209594E-2</v>
      </c>
      <c r="GB11" s="284">
        <f t="shared" si="16"/>
        <v>1.092030637826256E-2</v>
      </c>
      <c r="GC11" s="284">
        <f t="shared" si="16"/>
        <v>1.0082113521630975E-2</v>
      </c>
      <c r="GD11" s="284">
        <f t="shared" si="16"/>
        <v>9.2438397794056652E-3</v>
      </c>
      <c r="GE11" s="284">
        <f t="shared" si="16"/>
        <v>8.4166118980857872E-3</v>
      </c>
      <c r="GF11" s="284">
        <f t="shared" ref="GF11:HO11" si="17">MAX(GF8:GF10)</f>
        <v>7.6103785578759131E-3</v>
      </c>
      <c r="GG11" s="284">
        <f t="shared" si="17"/>
        <v>6.8337531114997345E-3</v>
      </c>
      <c r="GH11" s="284">
        <f t="shared" si="17"/>
        <v>6.0939147616473214E-3</v>
      </c>
      <c r="GI11" s="284">
        <f t="shared" si="17"/>
        <v>5.3965664860788224E-3</v>
      </c>
      <c r="GJ11" s="284">
        <f t="shared" si="17"/>
        <v>4.7459455883413285E-3</v>
      </c>
      <c r="GK11" s="284">
        <f t="shared" si="17"/>
        <v>4.1448807830311947E-3</v>
      </c>
      <c r="GL11" s="284">
        <f t="shared" si="17"/>
        <v>3.5948882844379798E-3</v>
      </c>
      <c r="GM11" s="284">
        <f t="shared" si="17"/>
        <v>3.0962984816247127E-3</v>
      </c>
      <c r="GN11" s="284">
        <f t="shared" si="17"/>
        <v>2.6484044382067639E-3</v>
      </c>
      <c r="GO11" s="284">
        <f t="shared" si="17"/>
        <v>2.2496236047161691E-3</v>
      </c>
      <c r="GP11" s="284">
        <f t="shared" si="17"/>
        <v>1.8976647030377323E-3</v>
      </c>
      <c r="GQ11" s="284">
        <f t="shared" si="17"/>
        <v>1.5896926461007493E-3</v>
      </c>
      <c r="GR11" s="284">
        <f t="shared" si="17"/>
        <v>1.3224854931528092E-3</v>
      </c>
      <c r="GS11" s="284">
        <f t="shared" si="17"/>
        <v>1.092578712237895E-3</v>
      </c>
      <c r="GT11" s="284">
        <f t="shared" si="17"/>
        <v>8.9639333403223579E-4</v>
      </c>
      <c r="GU11" s="284">
        <f t="shared" si="17"/>
        <v>7.3034585389868914E-4</v>
      </c>
      <c r="GV11" s="284">
        <f t="shared" si="17"/>
        <v>5.9093890643488749E-4</v>
      </c>
      <c r="GW11" s="284">
        <f t="shared" si="17"/>
        <v>4.7483275099156013E-4</v>
      </c>
      <c r="GX11" s="284">
        <f t="shared" si="17"/>
        <v>3.7889843756629387E-4</v>
      </c>
      <c r="GY11" s="284">
        <f t="shared" si="17"/>
        <v>3.002541568587176E-4</v>
      </c>
      <c r="GZ11" s="284">
        <f t="shared" si="17"/>
        <v>2.3628671747691213E-4</v>
      </c>
      <c r="HA11" s="284">
        <f t="shared" si="17"/>
        <v>1.8466035049741696E-4</v>
      </c>
      <c r="HB11" s="284">
        <f t="shared" si="17"/>
        <v>1.4331513863260402E-4</v>
      </c>
      <c r="HC11" s="284">
        <f t="shared" si="17"/>
        <v>1.1045733143458772E-4</v>
      </c>
      <c r="HD11" s="284">
        <f t="shared" si="17"/>
        <v>8.4543669054157E-5</v>
      </c>
      <c r="HE11" s="284">
        <f t="shared" si="17"/>
        <v>6.4261624845462725E-5</v>
      </c>
      <c r="HF11" s="284">
        <f t="shared" si="17"/>
        <v>4.8507219321516028E-5</v>
      </c>
      <c r="HG11" s="284">
        <f t="shared" si="17"/>
        <v>3.636177896024E-5</v>
      </c>
      <c r="HH11" s="284">
        <f t="shared" si="17"/>
        <v>2.7068733204981822E-5</v>
      </c>
      <c r="HI11" s="284">
        <f t="shared" si="17"/>
        <v>2.0011277150867528E-5</v>
      </c>
      <c r="HJ11" s="284">
        <f t="shared" si="17"/>
        <v>1.4691486765310226E-5</v>
      </c>
      <c r="HK11" s="284">
        <f t="shared" si="17"/>
        <v>1.0711264794262764E-5</v>
      </c>
      <c r="HL11" s="284">
        <f t="shared" si="17"/>
        <v>7.7553219081560061E-6</v>
      </c>
      <c r="HM11" s="284">
        <f t="shared" si="17"/>
        <v>5.5762594068702237E-6</v>
      </c>
      <c r="HN11" s="284">
        <f t="shared" si="17"/>
        <v>3.9817150312558068E-6</v>
      </c>
      <c r="HO11" s="284">
        <f t="shared" si="17"/>
        <v>2.8234587453674017E-6</v>
      </c>
    </row>
    <row r="12" spans="1:224" ht="17.25" x14ac:dyDescent="0.3">
      <c r="A12" s="5"/>
      <c r="B12" s="5"/>
      <c r="C12" s="35"/>
      <c r="D12" s="44"/>
      <c r="E12" s="41"/>
      <c r="F12" s="2"/>
      <c r="G12" s="5"/>
      <c r="H12" s="5"/>
      <c r="I12" s="5"/>
      <c r="J12" s="5"/>
      <c r="K12" s="5"/>
      <c r="L12" s="5"/>
      <c r="M12" s="5"/>
      <c r="N12" s="5"/>
      <c r="O12" s="5"/>
      <c r="P12" s="5"/>
      <c r="Q12" s="5"/>
      <c r="R12" s="5"/>
      <c r="S12" s="5"/>
      <c r="T12" s="5"/>
    </row>
    <row r="13" spans="1:224" ht="15.75" x14ac:dyDescent="0.25">
      <c r="A13" s="5"/>
      <c r="B13" s="5"/>
      <c r="C13" s="85" t="s">
        <v>33</v>
      </c>
      <c r="D13" s="107">
        <v>89</v>
      </c>
      <c r="E13" s="41"/>
      <c r="F13" s="48" t="s">
        <v>37</v>
      </c>
      <c r="G13" s="5"/>
      <c r="H13" s="5"/>
      <c r="I13" s="5"/>
      <c r="J13" s="5"/>
      <c r="K13" s="5"/>
      <c r="L13" s="5"/>
      <c r="M13" s="5"/>
      <c r="N13" s="5"/>
      <c r="O13" s="5"/>
      <c r="P13" s="5"/>
      <c r="Q13" s="5"/>
      <c r="R13" s="5"/>
      <c r="S13" s="5"/>
      <c r="T13" s="5"/>
    </row>
    <row r="14" spans="1:224" ht="15.75" x14ac:dyDescent="0.25">
      <c r="A14" s="5"/>
      <c r="B14" s="5"/>
      <c r="C14" s="85" t="s">
        <v>34</v>
      </c>
      <c r="D14" s="107">
        <v>151</v>
      </c>
      <c r="E14" s="41"/>
      <c r="F14" s="48" t="s">
        <v>38</v>
      </c>
      <c r="G14" s="5"/>
      <c r="H14" s="5"/>
      <c r="I14" s="5"/>
      <c r="J14" s="5"/>
      <c r="K14" s="5"/>
      <c r="L14" s="5"/>
      <c r="M14" s="5"/>
      <c r="N14" s="5"/>
      <c r="O14" s="5"/>
      <c r="P14" s="5"/>
      <c r="Q14" s="5"/>
      <c r="R14" s="5"/>
      <c r="S14" s="5"/>
      <c r="T14" s="5"/>
    </row>
    <row r="15" spans="1:224" ht="17.25" x14ac:dyDescent="0.3">
      <c r="A15" s="5"/>
      <c r="B15" s="5"/>
      <c r="C15" s="85" t="s">
        <v>85</v>
      </c>
      <c r="D15" s="45">
        <f>IF(AND($D$13&gt;0,$D$14&gt;0,$D$13&lt;$D$14,NOT(J5="")),_xlfn.NORM.DIST($D$14,$G$5,$J$5,TRUE)-_xlfn.NORM.DIST($D$13,$G$5,$J$5,TRUE),"")</f>
        <v>0.80352739416061048</v>
      </c>
      <c r="E15" s="41"/>
      <c r="F15" s="48" t="s">
        <v>66</v>
      </c>
      <c r="G15" s="5"/>
      <c r="H15" s="5"/>
      <c r="I15" s="5"/>
      <c r="J15" s="5"/>
      <c r="K15" s="5"/>
      <c r="L15" s="5"/>
      <c r="M15" s="5"/>
      <c r="N15" s="5"/>
      <c r="O15" s="5"/>
      <c r="P15" s="5"/>
      <c r="Q15" s="5"/>
      <c r="R15" s="5"/>
      <c r="S15" s="5"/>
      <c r="T15" s="5"/>
    </row>
    <row r="16" spans="1:224" ht="17.25" x14ac:dyDescent="0.3">
      <c r="A16" s="5"/>
      <c r="B16" s="5"/>
      <c r="C16" s="85" t="s">
        <v>284</v>
      </c>
      <c r="D16" s="47">
        <f>IF(AND($D$13&gt;0,$D$14&gt;0,$D$13&lt;$D$14,NOT($J$5="")),_xlfn.NORM.DIST(D13,$G$5,$J$5,TRUE),"")</f>
        <v>9.823630291969479E-2</v>
      </c>
      <c r="E16" s="41"/>
      <c r="F16" s="48" t="s">
        <v>67</v>
      </c>
      <c r="G16" s="5"/>
      <c r="H16" s="5"/>
      <c r="I16" s="5"/>
      <c r="J16" s="5"/>
      <c r="K16" s="5"/>
      <c r="L16" s="5"/>
      <c r="M16" s="5"/>
      <c r="N16" s="5"/>
      <c r="O16" s="5"/>
      <c r="P16" s="5"/>
      <c r="Q16" s="5"/>
      <c r="R16" s="5"/>
      <c r="S16" s="5"/>
      <c r="T16" s="5"/>
    </row>
    <row r="17" spans="1:20" ht="17.25" x14ac:dyDescent="0.3">
      <c r="A17" s="5"/>
      <c r="B17" s="5"/>
      <c r="C17" s="85" t="s">
        <v>285</v>
      </c>
      <c r="D17" s="46">
        <f>IF(AND($D$13&gt;0,$D$14&gt;0,$D$13&lt;$D$14,NOT($J$5="")),1-_xlfn.NORM.DIST(D14,$G$5,$J$5,TRUE),"")</f>
        <v>9.8236302919694762E-2</v>
      </c>
      <c r="E17" s="41"/>
      <c r="F17" s="48" t="s">
        <v>65</v>
      </c>
      <c r="G17" s="5"/>
      <c r="H17" s="5"/>
      <c r="I17" s="5"/>
      <c r="J17" s="5"/>
      <c r="K17" s="5"/>
      <c r="L17" s="5"/>
      <c r="M17" s="5"/>
      <c r="N17" s="5"/>
      <c r="O17" s="5"/>
      <c r="P17" s="5"/>
      <c r="Q17" s="5"/>
      <c r="R17" s="5"/>
      <c r="S17" s="5"/>
      <c r="T17" s="5"/>
    </row>
    <row r="18" spans="1:20" x14ac:dyDescent="0.25">
      <c r="A18" s="5"/>
      <c r="B18" s="5"/>
      <c r="C18" s="35"/>
      <c r="D18" s="35"/>
      <c r="E18" s="2"/>
      <c r="F18" s="2"/>
      <c r="G18" s="5"/>
      <c r="H18" s="5"/>
      <c r="I18" s="5"/>
      <c r="J18" s="5"/>
      <c r="K18" s="5"/>
      <c r="L18" s="5"/>
      <c r="M18" s="5"/>
      <c r="N18" s="5"/>
      <c r="O18" s="5"/>
      <c r="P18" s="5"/>
      <c r="Q18" s="5"/>
      <c r="R18" s="5"/>
      <c r="S18" s="5"/>
      <c r="T18" s="5"/>
    </row>
    <row r="19" spans="1:20" x14ac:dyDescent="0.25">
      <c r="A19" s="5"/>
      <c r="B19" s="5"/>
      <c r="C19" s="35"/>
      <c r="D19" s="35"/>
      <c r="E19" s="2"/>
      <c r="F19" s="2"/>
      <c r="G19" s="5"/>
      <c r="H19" s="5"/>
      <c r="I19" s="5"/>
      <c r="J19" s="5"/>
      <c r="K19" s="5"/>
      <c r="L19" s="5"/>
      <c r="M19" s="5"/>
      <c r="N19" s="5"/>
      <c r="O19" s="5"/>
      <c r="P19" s="5"/>
      <c r="Q19" s="5"/>
      <c r="R19" s="5"/>
      <c r="S19" s="5"/>
      <c r="T19" s="5"/>
    </row>
    <row r="20" spans="1:20" x14ac:dyDescent="0.25">
      <c r="A20" s="5"/>
      <c r="B20" s="5"/>
      <c r="C20" s="35"/>
      <c r="D20" s="35"/>
      <c r="E20" s="2"/>
      <c r="F20" s="2"/>
      <c r="G20" s="5"/>
      <c r="H20" s="5"/>
      <c r="I20" s="5"/>
      <c r="J20" s="5"/>
      <c r="K20" s="5"/>
      <c r="L20" s="5"/>
      <c r="M20" s="5"/>
      <c r="N20" s="5"/>
      <c r="O20" s="5"/>
      <c r="P20" s="5"/>
      <c r="Q20" s="5"/>
      <c r="R20" s="5"/>
      <c r="S20" s="5"/>
      <c r="T20" s="5"/>
    </row>
    <row r="21" spans="1:20" x14ac:dyDescent="0.25">
      <c r="A21" s="5"/>
      <c r="B21" s="5"/>
      <c r="C21" s="35"/>
      <c r="D21" s="35"/>
      <c r="E21" s="2"/>
      <c r="F21" s="2"/>
      <c r="G21" s="5"/>
      <c r="H21" s="5"/>
      <c r="I21" s="5"/>
      <c r="J21" s="5"/>
      <c r="K21" s="5"/>
      <c r="L21" s="5"/>
      <c r="M21" s="5"/>
      <c r="N21" s="5"/>
      <c r="O21" s="5"/>
      <c r="P21" s="5"/>
      <c r="Q21" s="5"/>
      <c r="R21" s="5"/>
      <c r="S21" s="5"/>
      <c r="T21" s="5"/>
    </row>
    <row r="22" spans="1:20" x14ac:dyDescent="0.25">
      <c r="A22" s="5"/>
      <c r="B22" s="5"/>
      <c r="C22" s="35"/>
      <c r="D22" s="35"/>
      <c r="E22" s="2"/>
      <c r="F22" s="2"/>
      <c r="G22" s="5"/>
      <c r="H22" s="5"/>
      <c r="I22" s="5"/>
      <c r="J22" s="5"/>
      <c r="K22" s="5"/>
      <c r="L22" s="5"/>
      <c r="M22" s="5"/>
      <c r="N22" s="5"/>
      <c r="O22" s="5"/>
      <c r="P22" s="5"/>
      <c r="Q22" s="5"/>
      <c r="R22" s="5"/>
      <c r="S22" s="5"/>
      <c r="T22" s="5"/>
    </row>
    <row r="23" spans="1:20" x14ac:dyDescent="0.25">
      <c r="A23" s="5"/>
      <c r="B23" s="5"/>
      <c r="C23" s="35"/>
      <c r="D23" s="35"/>
      <c r="E23" s="2"/>
      <c r="F23" s="2"/>
      <c r="G23" s="5"/>
      <c r="H23" s="5"/>
      <c r="I23" s="5"/>
      <c r="J23" s="5"/>
      <c r="K23" s="5"/>
      <c r="L23" s="5"/>
      <c r="M23" s="5"/>
      <c r="N23" s="5"/>
      <c r="O23" s="5"/>
      <c r="P23" s="5"/>
      <c r="Q23" s="5"/>
      <c r="R23" s="5"/>
      <c r="S23" s="5"/>
      <c r="T23" s="5"/>
    </row>
    <row r="24" spans="1:20" x14ac:dyDescent="0.25">
      <c r="A24" s="5"/>
      <c r="B24" s="5"/>
      <c r="C24" s="35"/>
      <c r="D24" s="35"/>
      <c r="E24" s="2"/>
      <c r="F24" s="2"/>
      <c r="G24" s="5"/>
      <c r="H24" s="5"/>
      <c r="I24" s="5"/>
      <c r="J24" s="5"/>
      <c r="K24" s="5"/>
      <c r="L24" s="5"/>
      <c r="M24" s="5"/>
      <c r="N24" s="5"/>
      <c r="O24" s="5"/>
      <c r="P24" s="5"/>
      <c r="Q24" s="5"/>
      <c r="R24" s="5"/>
      <c r="S24" s="5"/>
      <c r="T24" s="5"/>
    </row>
    <row r="25" spans="1:20" x14ac:dyDescent="0.25">
      <c r="A25" s="5"/>
      <c r="B25" s="5"/>
      <c r="C25" s="35"/>
      <c r="D25" s="35"/>
      <c r="E25" s="2"/>
      <c r="F25" s="2"/>
      <c r="G25" s="5"/>
      <c r="H25" s="5"/>
      <c r="I25" s="5"/>
      <c r="J25" s="5"/>
      <c r="K25" s="5"/>
      <c r="L25" s="5"/>
      <c r="M25" s="5"/>
      <c r="N25" s="5"/>
      <c r="O25" s="5"/>
      <c r="P25" s="5"/>
      <c r="Q25" s="5"/>
      <c r="R25" s="5"/>
      <c r="S25" s="5"/>
      <c r="T25" s="5"/>
    </row>
    <row r="26" spans="1:20" x14ac:dyDescent="0.25">
      <c r="A26" s="5"/>
      <c r="B26" s="5"/>
      <c r="C26" s="35"/>
      <c r="D26" s="35"/>
      <c r="E26" s="2"/>
      <c r="F26" s="2"/>
      <c r="G26" s="5"/>
      <c r="H26" s="5"/>
      <c r="I26" s="5"/>
      <c r="J26" s="5"/>
      <c r="K26" s="5"/>
      <c r="L26" s="5"/>
      <c r="M26" s="5"/>
      <c r="N26" s="5"/>
      <c r="O26" s="5"/>
      <c r="P26" s="5"/>
      <c r="Q26" s="5"/>
      <c r="R26" s="5"/>
      <c r="S26" s="5"/>
      <c r="T26" s="5"/>
    </row>
    <row r="27" spans="1:20" x14ac:dyDescent="0.25">
      <c r="A27" s="2"/>
      <c r="B27" s="5"/>
      <c r="C27" s="5"/>
      <c r="D27" s="5"/>
      <c r="E27" s="2"/>
      <c r="F27" s="2"/>
      <c r="G27" s="5"/>
      <c r="H27" s="2"/>
      <c r="I27" s="2"/>
      <c r="J27" s="5"/>
      <c r="K27" s="5"/>
      <c r="L27" s="5"/>
      <c r="M27" s="5"/>
      <c r="N27" s="5"/>
      <c r="O27" s="5"/>
      <c r="P27" s="5"/>
      <c r="Q27" s="5"/>
      <c r="R27" s="5"/>
      <c r="S27" s="5"/>
      <c r="T27" s="5"/>
    </row>
    <row r="28" spans="1:20" x14ac:dyDescent="0.25">
      <c r="A28" s="2"/>
      <c r="B28" s="19" t="str">
        <f>CONCATENATE("Version ",'Change Log'!$B$2," – © 2015-",YEAR('Change Log'!$A$2),", William W. Davis, MSPM, PMP")</f>
        <v>Version 3.0.2 – © 2015-2019, William W. Davis, MSPM, PMP</v>
      </c>
      <c r="C28" s="5"/>
      <c r="D28" s="5"/>
      <c r="E28" s="5"/>
      <c r="F28" s="2"/>
      <c r="G28" s="2"/>
      <c r="H28" s="5"/>
      <c r="I28" s="5"/>
      <c r="J28" s="2"/>
      <c r="K28" s="5"/>
      <c r="L28" s="5"/>
      <c r="M28" s="5"/>
      <c r="N28" s="5"/>
      <c r="O28" s="5"/>
      <c r="P28" s="5"/>
      <c r="Q28" s="5"/>
      <c r="R28" s="5"/>
      <c r="S28" s="5"/>
      <c r="T28" s="5"/>
    </row>
    <row r="29" spans="1:20" x14ac:dyDescent="0.25">
      <c r="A29" s="2"/>
      <c r="B29" s="296" t="s">
        <v>146</v>
      </c>
      <c r="C29" s="296"/>
      <c r="D29" s="296"/>
      <c r="E29" s="296"/>
      <c r="F29" s="296"/>
      <c r="G29" s="296"/>
      <c r="H29" s="296"/>
      <c r="I29" s="112"/>
      <c r="J29" s="2"/>
      <c r="K29" s="5"/>
      <c r="L29" s="5"/>
      <c r="M29" s="5"/>
      <c r="N29" s="5"/>
      <c r="O29" s="5"/>
      <c r="P29" s="5"/>
      <c r="Q29" s="5"/>
      <c r="R29" s="5"/>
      <c r="S29" s="5"/>
      <c r="T29" s="5"/>
    </row>
    <row r="30" spans="1:20" x14ac:dyDescent="0.25">
      <c r="A30" s="2"/>
      <c r="B30" s="296" t="s">
        <v>147</v>
      </c>
      <c r="C30" s="296"/>
      <c r="D30" s="296"/>
      <c r="E30" s="296"/>
      <c r="F30" s="296"/>
      <c r="G30" s="296"/>
      <c r="H30" s="296"/>
      <c r="I30" s="112"/>
      <c r="J30" s="2"/>
      <c r="K30" s="5"/>
      <c r="L30" s="5"/>
      <c r="M30" s="5"/>
      <c r="N30" s="5"/>
      <c r="O30" s="5"/>
      <c r="P30" s="5"/>
      <c r="Q30" s="5"/>
      <c r="R30" s="5"/>
      <c r="S30" s="5"/>
      <c r="T30" s="5"/>
    </row>
    <row r="31" spans="1:20" x14ac:dyDescent="0.25">
      <c r="A31" s="2"/>
      <c r="B31" s="296" t="s">
        <v>96</v>
      </c>
      <c r="C31" s="296"/>
      <c r="D31" s="296"/>
      <c r="E31" s="296"/>
      <c r="F31" s="296"/>
      <c r="G31" s="296"/>
      <c r="H31" s="296"/>
      <c r="I31" s="112"/>
      <c r="J31" s="2"/>
      <c r="K31" s="5"/>
      <c r="L31" s="5"/>
      <c r="M31" s="5"/>
      <c r="N31" s="5"/>
      <c r="O31" s="5"/>
      <c r="P31" s="5"/>
      <c r="Q31" s="5"/>
      <c r="R31" s="5"/>
      <c r="S31" s="5"/>
      <c r="T31" s="5"/>
    </row>
    <row r="32" spans="1:20" x14ac:dyDescent="0.25">
      <c r="A32" s="2"/>
      <c r="B32" s="296" t="s">
        <v>230</v>
      </c>
      <c r="C32" s="296"/>
      <c r="D32" s="296"/>
      <c r="E32" s="296"/>
      <c r="F32" s="296"/>
      <c r="G32" s="296"/>
      <c r="H32" s="296"/>
      <c r="I32" s="112"/>
      <c r="J32" s="2"/>
      <c r="K32" s="5"/>
      <c r="L32" s="5"/>
      <c r="M32" s="5"/>
      <c r="N32" s="5"/>
      <c r="O32" s="5"/>
      <c r="P32" s="5"/>
      <c r="Q32" s="5"/>
      <c r="R32" s="5"/>
      <c r="S32" s="5"/>
      <c r="T32" s="5"/>
    </row>
    <row r="33" spans="1:20" x14ac:dyDescent="0.25">
      <c r="A33" s="2"/>
      <c r="B33" s="296" t="s">
        <v>97</v>
      </c>
      <c r="C33" s="296"/>
      <c r="D33" s="296"/>
      <c r="E33" s="296"/>
      <c r="F33" s="296"/>
      <c r="G33" s="296"/>
      <c r="H33" s="296"/>
      <c r="I33" s="112"/>
      <c r="J33" s="2"/>
      <c r="K33" s="5"/>
      <c r="L33" s="5"/>
      <c r="M33" s="5"/>
      <c r="N33" s="5"/>
      <c r="O33" s="5"/>
      <c r="P33" s="5"/>
      <c r="Q33" s="5"/>
      <c r="R33" s="5"/>
      <c r="S33" s="5"/>
      <c r="T33" s="5"/>
    </row>
    <row r="34" spans="1:20" x14ac:dyDescent="0.25">
      <c r="A34" s="2"/>
      <c r="B34" s="164" t="s">
        <v>225</v>
      </c>
      <c r="C34" s="5"/>
      <c r="D34" s="5"/>
      <c r="E34" s="5"/>
      <c r="F34" s="2"/>
      <c r="G34" s="2"/>
      <c r="H34" s="5"/>
      <c r="I34" s="5"/>
      <c r="J34" s="2"/>
      <c r="K34" s="5"/>
      <c r="L34" s="5"/>
      <c r="M34" s="5"/>
      <c r="N34" s="5"/>
      <c r="O34" s="5"/>
      <c r="P34" s="5"/>
      <c r="Q34" s="5"/>
      <c r="R34" s="5"/>
      <c r="S34" s="5"/>
      <c r="T34" s="5"/>
    </row>
    <row r="35" spans="1:20" x14ac:dyDescent="0.25">
      <c r="A35" s="2"/>
      <c r="B35" s="164" t="s">
        <v>94</v>
      </c>
      <c r="C35" s="5"/>
      <c r="D35" s="5"/>
      <c r="E35" s="5"/>
      <c r="F35" s="2"/>
      <c r="G35" s="2"/>
      <c r="H35" s="5"/>
      <c r="I35" s="5"/>
      <c r="J35" s="2"/>
      <c r="K35" s="5"/>
      <c r="L35" s="5"/>
      <c r="M35" s="5"/>
      <c r="N35" s="5"/>
      <c r="O35" s="5"/>
      <c r="P35" s="5"/>
      <c r="Q35" s="5"/>
      <c r="R35" s="5"/>
      <c r="S35" s="5"/>
      <c r="T35" s="5"/>
    </row>
    <row r="36" spans="1:20" x14ac:dyDescent="0.25">
      <c r="A36" s="19"/>
      <c r="B36" s="164" t="s">
        <v>224</v>
      </c>
      <c r="C36" s="5"/>
      <c r="D36" s="5"/>
      <c r="E36" s="2"/>
      <c r="F36" s="2"/>
      <c r="G36" s="5"/>
      <c r="H36" s="2"/>
      <c r="I36" s="2"/>
      <c r="J36" s="5"/>
      <c r="K36" s="5"/>
      <c r="L36" s="5"/>
      <c r="M36" s="5"/>
      <c r="N36" s="5"/>
      <c r="O36" s="5"/>
      <c r="P36" s="5"/>
      <c r="Q36" s="5"/>
      <c r="R36" s="5"/>
      <c r="S36" s="5"/>
      <c r="T36" s="5"/>
    </row>
    <row r="37" spans="1:20" x14ac:dyDescent="0.25">
      <c r="A37" s="19"/>
      <c r="B37" s="164" t="s">
        <v>226</v>
      </c>
      <c r="C37" s="5"/>
      <c r="D37" s="5"/>
      <c r="E37" s="2"/>
      <c r="F37" s="2"/>
      <c r="G37" s="5"/>
      <c r="H37" s="2"/>
      <c r="I37" s="2"/>
      <c r="J37" s="5"/>
      <c r="K37" s="5"/>
      <c r="L37" s="5"/>
      <c r="M37" s="5"/>
      <c r="N37" s="5"/>
      <c r="O37" s="5"/>
      <c r="P37" s="5"/>
      <c r="Q37" s="5"/>
      <c r="R37" s="5"/>
      <c r="S37" s="5"/>
      <c r="T37" s="5"/>
    </row>
    <row r="38" spans="1:20" x14ac:dyDescent="0.25">
      <c r="A38" s="19"/>
      <c r="B38" s="164" t="s">
        <v>809</v>
      </c>
      <c r="C38" s="5"/>
      <c r="D38" s="5"/>
      <c r="E38" s="2"/>
      <c r="F38" s="2"/>
      <c r="G38" s="5"/>
      <c r="H38" s="2"/>
      <c r="I38" s="2"/>
      <c r="J38" s="5"/>
      <c r="K38" s="5"/>
      <c r="L38" s="5"/>
      <c r="M38" s="5"/>
      <c r="N38" s="5"/>
      <c r="O38" s="5"/>
      <c r="P38" s="5"/>
      <c r="Q38" s="5"/>
      <c r="R38" s="5"/>
      <c r="S38" s="5"/>
      <c r="T38" s="5"/>
    </row>
    <row r="39" spans="1:20" x14ac:dyDescent="0.25">
      <c r="A39" s="19"/>
      <c r="B39" s="164" t="s">
        <v>810</v>
      </c>
      <c r="C39" s="5"/>
      <c r="D39" s="5"/>
      <c r="E39" s="2"/>
      <c r="F39" s="2"/>
      <c r="G39" s="5"/>
      <c r="H39" s="2"/>
      <c r="I39" s="2"/>
      <c r="J39" s="5"/>
      <c r="K39" s="5"/>
      <c r="L39" s="5"/>
      <c r="M39" s="5"/>
      <c r="N39" s="5"/>
      <c r="O39" s="5"/>
      <c r="P39" s="5"/>
      <c r="Q39" s="5"/>
      <c r="R39" s="5"/>
      <c r="S39" s="5"/>
      <c r="T39" s="5"/>
    </row>
    <row r="40" spans="1:20" x14ac:dyDescent="0.25">
      <c r="B40" s="164"/>
    </row>
    <row r="41" spans="1:20" x14ac:dyDescent="0.25">
      <c r="B41" s="164" t="s">
        <v>811</v>
      </c>
    </row>
    <row r="42" spans="1:20" x14ac:dyDescent="0.25">
      <c r="B42" s="164" t="s">
        <v>93</v>
      </c>
    </row>
    <row r="43" spans="1:20" x14ac:dyDescent="0.25">
      <c r="B43" s="330" t="s">
        <v>817</v>
      </c>
      <c r="C43" s="330"/>
      <c r="D43" s="330"/>
      <c r="E43" s="330"/>
      <c r="F43" s="330"/>
      <c r="G43" s="330"/>
      <c r="H43" s="330"/>
    </row>
    <row r="52" spans="1:9" x14ac:dyDescent="0.25">
      <c r="A52"/>
      <c r="H52"/>
      <c r="I52"/>
    </row>
    <row r="53" spans="1:9" x14ac:dyDescent="0.25">
      <c r="A53"/>
      <c r="H53"/>
      <c r="I53"/>
    </row>
    <row r="54" spans="1:9" x14ac:dyDescent="0.25">
      <c r="A54"/>
      <c r="H54"/>
      <c r="I54"/>
    </row>
    <row r="55" spans="1:9" x14ac:dyDescent="0.25">
      <c r="A55"/>
      <c r="H55"/>
      <c r="I55"/>
    </row>
    <row r="56" spans="1:9" x14ac:dyDescent="0.25">
      <c r="A56"/>
      <c r="H56"/>
      <c r="I56"/>
    </row>
    <row r="57" spans="1:9" x14ac:dyDescent="0.25">
      <c r="A57"/>
      <c r="H57"/>
      <c r="I57"/>
    </row>
    <row r="58" spans="1:9" x14ac:dyDescent="0.25">
      <c r="A58"/>
      <c r="H58"/>
      <c r="I58"/>
    </row>
    <row r="59" spans="1:9" x14ac:dyDescent="0.25">
      <c r="A59"/>
      <c r="H59"/>
      <c r="I59"/>
    </row>
    <row r="60" spans="1:9" x14ac:dyDescent="0.25">
      <c r="A60"/>
      <c r="H60"/>
      <c r="I60"/>
    </row>
    <row r="61" spans="1:9" x14ac:dyDescent="0.25">
      <c r="A61"/>
      <c r="H61"/>
      <c r="I61"/>
    </row>
    <row r="62" spans="1:9" x14ac:dyDescent="0.25">
      <c r="A62"/>
      <c r="H62"/>
      <c r="I62"/>
    </row>
    <row r="63" spans="1:9" x14ac:dyDescent="0.25">
      <c r="A63"/>
      <c r="H63"/>
      <c r="I63"/>
    </row>
    <row r="64" spans="1:9" x14ac:dyDescent="0.25">
      <c r="A64"/>
      <c r="H64"/>
      <c r="I64"/>
    </row>
    <row r="65" spans="1:9" x14ac:dyDescent="0.25">
      <c r="A65"/>
      <c r="H65"/>
      <c r="I65"/>
    </row>
    <row r="66" spans="1:9" x14ac:dyDescent="0.25">
      <c r="A66"/>
      <c r="H66"/>
      <c r="I66"/>
    </row>
    <row r="67" spans="1:9" x14ac:dyDescent="0.25">
      <c r="A67"/>
      <c r="H67"/>
      <c r="I67"/>
    </row>
    <row r="68" spans="1:9" x14ac:dyDescent="0.25">
      <c r="A68"/>
      <c r="H68"/>
      <c r="I68"/>
    </row>
    <row r="69" spans="1:9" x14ac:dyDescent="0.25">
      <c r="A69"/>
      <c r="H69"/>
      <c r="I69"/>
    </row>
    <row r="70" spans="1:9" x14ac:dyDescent="0.25">
      <c r="A70"/>
      <c r="H70"/>
      <c r="I70"/>
    </row>
    <row r="71" spans="1:9" x14ac:dyDescent="0.25">
      <c r="A71"/>
      <c r="H71"/>
      <c r="I71"/>
    </row>
    <row r="72" spans="1:9" x14ac:dyDescent="0.25">
      <c r="A72"/>
      <c r="H72"/>
      <c r="I72"/>
    </row>
    <row r="73" spans="1:9" x14ac:dyDescent="0.25">
      <c r="A73"/>
      <c r="H73"/>
      <c r="I73"/>
    </row>
    <row r="74" spans="1:9" x14ac:dyDescent="0.25">
      <c r="A74"/>
      <c r="H74"/>
      <c r="I74"/>
    </row>
    <row r="75" spans="1:9" x14ac:dyDescent="0.25">
      <c r="A75"/>
      <c r="H75"/>
      <c r="I75"/>
    </row>
    <row r="76" spans="1:9" x14ac:dyDescent="0.25">
      <c r="A76"/>
      <c r="H76"/>
      <c r="I76"/>
    </row>
    <row r="77" spans="1:9" x14ac:dyDescent="0.25">
      <c r="A77"/>
      <c r="H77"/>
      <c r="I77"/>
    </row>
    <row r="78" spans="1:9" x14ac:dyDescent="0.25">
      <c r="A78"/>
      <c r="H78"/>
      <c r="I78"/>
    </row>
    <row r="79" spans="1:9" x14ac:dyDescent="0.25">
      <c r="A79"/>
      <c r="H79"/>
      <c r="I79"/>
    </row>
    <row r="80" spans="1:9" x14ac:dyDescent="0.25">
      <c r="A80"/>
      <c r="H80"/>
      <c r="I80"/>
    </row>
    <row r="81" spans="1:9" x14ac:dyDescent="0.25">
      <c r="A81"/>
      <c r="H81"/>
      <c r="I81"/>
    </row>
    <row r="82" spans="1:9" x14ac:dyDescent="0.25">
      <c r="A82"/>
      <c r="H82"/>
      <c r="I82"/>
    </row>
    <row r="83" spans="1:9" x14ac:dyDescent="0.25">
      <c r="A83"/>
      <c r="H83"/>
      <c r="I83"/>
    </row>
    <row r="84" spans="1:9" x14ac:dyDescent="0.25">
      <c r="A84"/>
      <c r="H84"/>
      <c r="I84"/>
    </row>
    <row r="85" spans="1:9" x14ac:dyDescent="0.25">
      <c r="A85"/>
      <c r="H85"/>
      <c r="I85"/>
    </row>
    <row r="86" spans="1:9" x14ac:dyDescent="0.25">
      <c r="A86"/>
      <c r="H86"/>
      <c r="I86"/>
    </row>
    <row r="87" spans="1:9" x14ac:dyDescent="0.25">
      <c r="A87"/>
      <c r="H87"/>
      <c r="I87"/>
    </row>
    <row r="88" spans="1:9" x14ac:dyDescent="0.25">
      <c r="A88"/>
      <c r="H88"/>
      <c r="I88"/>
    </row>
    <row r="89" spans="1:9" x14ac:dyDescent="0.25">
      <c r="A89"/>
      <c r="H89"/>
      <c r="I89"/>
    </row>
    <row r="90" spans="1:9" x14ac:dyDescent="0.25">
      <c r="A90"/>
      <c r="H90"/>
      <c r="I90"/>
    </row>
    <row r="91" spans="1:9" x14ac:dyDescent="0.25">
      <c r="A91"/>
      <c r="H91"/>
      <c r="I91"/>
    </row>
    <row r="92" spans="1:9" x14ac:dyDescent="0.25">
      <c r="A92"/>
      <c r="H92"/>
      <c r="I92"/>
    </row>
    <row r="93" spans="1:9" x14ac:dyDescent="0.25">
      <c r="A93"/>
      <c r="H93"/>
      <c r="I93"/>
    </row>
    <row r="94" spans="1:9" x14ac:dyDescent="0.25">
      <c r="A94"/>
      <c r="H94"/>
      <c r="I94"/>
    </row>
    <row r="95" spans="1:9" x14ac:dyDescent="0.25">
      <c r="A95"/>
      <c r="H95"/>
      <c r="I95"/>
    </row>
    <row r="96" spans="1:9" x14ac:dyDescent="0.25">
      <c r="A96"/>
      <c r="H96"/>
      <c r="I96"/>
    </row>
    <row r="97" spans="1:9" x14ac:dyDescent="0.25">
      <c r="A97"/>
      <c r="H97"/>
      <c r="I97"/>
    </row>
    <row r="98" spans="1:9" x14ac:dyDescent="0.25">
      <c r="A98"/>
      <c r="H98"/>
      <c r="I98"/>
    </row>
    <row r="99" spans="1:9" x14ac:dyDescent="0.25">
      <c r="A99"/>
      <c r="H99"/>
      <c r="I99"/>
    </row>
    <row r="100" spans="1:9" x14ac:dyDescent="0.25">
      <c r="A100"/>
      <c r="H100"/>
      <c r="I100"/>
    </row>
    <row r="101" spans="1:9" x14ac:dyDescent="0.25">
      <c r="A101"/>
      <c r="H101"/>
      <c r="I101"/>
    </row>
    <row r="102" spans="1:9" x14ac:dyDescent="0.25">
      <c r="A102"/>
      <c r="H102"/>
      <c r="I102"/>
    </row>
    <row r="103" spans="1:9" x14ac:dyDescent="0.25">
      <c r="A103"/>
      <c r="H103"/>
      <c r="I103"/>
    </row>
    <row r="104" spans="1:9" x14ac:dyDescent="0.25">
      <c r="A104"/>
      <c r="H104"/>
      <c r="I104"/>
    </row>
    <row r="105" spans="1:9" x14ac:dyDescent="0.25">
      <c r="A105"/>
      <c r="H105"/>
      <c r="I105"/>
    </row>
    <row r="106" spans="1:9" x14ac:dyDescent="0.25">
      <c r="A106"/>
      <c r="H106"/>
      <c r="I106"/>
    </row>
    <row r="107" spans="1:9" x14ac:dyDescent="0.25">
      <c r="A107"/>
      <c r="H107"/>
      <c r="I107"/>
    </row>
    <row r="108" spans="1:9" x14ac:dyDescent="0.25">
      <c r="A108"/>
      <c r="H108"/>
      <c r="I108"/>
    </row>
    <row r="109" spans="1:9" x14ac:dyDescent="0.25">
      <c r="A109"/>
      <c r="H109"/>
      <c r="I109"/>
    </row>
    <row r="110" spans="1:9" x14ac:dyDescent="0.25">
      <c r="A110"/>
      <c r="H110"/>
      <c r="I110"/>
    </row>
    <row r="111" spans="1:9" x14ac:dyDescent="0.25">
      <c r="A111"/>
      <c r="H111"/>
      <c r="I111"/>
    </row>
    <row r="112" spans="1:9" x14ac:dyDescent="0.25">
      <c r="A112"/>
      <c r="H112"/>
      <c r="I112"/>
    </row>
    <row r="113" spans="1:9" x14ac:dyDescent="0.25">
      <c r="A113"/>
      <c r="H113"/>
      <c r="I113"/>
    </row>
    <row r="114" spans="1:9" x14ac:dyDescent="0.25">
      <c r="A114"/>
      <c r="H114"/>
      <c r="I114"/>
    </row>
    <row r="115" spans="1:9" x14ac:dyDescent="0.25">
      <c r="A115"/>
      <c r="H115"/>
      <c r="I115"/>
    </row>
    <row r="116" spans="1:9" x14ac:dyDescent="0.25">
      <c r="A116"/>
      <c r="H116"/>
      <c r="I116"/>
    </row>
    <row r="117" spans="1:9" x14ac:dyDescent="0.25">
      <c r="A117"/>
      <c r="H117"/>
      <c r="I117"/>
    </row>
    <row r="118" spans="1:9" x14ac:dyDescent="0.25">
      <c r="A118"/>
      <c r="H118"/>
      <c r="I118"/>
    </row>
    <row r="119" spans="1:9" x14ac:dyDescent="0.25">
      <c r="A119"/>
      <c r="H119"/>
      <c r="I119"/>
    </row>
    <row r="120" spans="1:9" x14ac:dyDescent="0.25">
      <c r="A120"/>
      <c r="H120"/>
      <c r="I120"/>
    </row>
    <row r="121" spans="1:9" x14ac:dyDescent="0.25">
      <c r="A121"/>
      <c r="H121"/>
      <c r="I121"/>
    </row>
    <row r="122" spans="1:9" x14ac:dyDescent="0.25">
      <c r="A122"/>
      <c r="H122"/>
      <c r="I122"/>
    </row>
    <row r="123" spans="1:9" x14ac:dyDescent="0.25">
      <c r="A123"/>
      <c r="H123"/>
      <c r="I123"/>
    </row>
    <row r="124" spans="1:9" x14ac:dyDescent="0.25">
      <c r="A124"/>
      <c r="H124"/>
      <c r="I124"/>
    </row>
    <row r="125" spans="1:9" x14ac:dyDescent="0.25">
      <c r="A125"/>
      <c r="H125"/>
      <c r="I125"/>
    </row>
    <row r="126" spans="1:9" x14ac:dyDescent="0.25">
      <c r="A126"/>
      <c r="H126"/>
      <c r="I126"/>
    </row>
    <row r="127" spans="1:9" x14ac:dyDescent="0.25">
      <c r="A127"/>
      <c r="H127"/>
      <c r="I127"/>
    </row>
    <row r="128" spans="1:9" x14ac:dyDescent="0.25">
      <c r="A128"/>
      <c r="H128"/>
      <c r="I128"/>
    </row>
    <row r="129" spans="1:9" x14ac:dyDescent="0.25">
      <c r="A129"/>
      <c r="H129"/>
      <c r="I129"/>
    </row>
    <row r="130" spans="1:9" x14ac:dyDescent="0.25">
      <c r="A130"/>
      <c r="H130"/>
      <c r="I130"/>
    </row>
    <row r="131" spans="1:9" x14ac:dyDescent="0.25">
      <c r="A131"/>
      <c r="H131"/>
      <c r="I131"/>
    </row>
    <row r="132" spans="1:9" x14ac:dyDescent="0.25">
      <c r="A132"/>
      <c r="H132"/>
      <c r="I132"/>
    </row>
    <row r="133" spans="1:9" x14ac:dyDescent="0.25">
      <c r="A133"/>
      <c r="H133"/>
      <c r="I133"/>
    </row>
    <row r="134" spans="1:9" x14ac:dyDescent="0.25">
      <c r="A134"/>
      <c r="H134"/>
      <c r="I134"/>
    </row>
    <row r="135" spans="1:9" x14ac:dyDescent="0.25">
      <c r="A135"/>
      <c r="H135"/>
      <c r="I135"/>
    </row>
    <row r="136" spans="1:9" x14ac:dyDescent="0.25">
      <c r="A136"/>
      <c r="H136"/>
      <c r="I136"/>
    </row>
    <row r="137" spans="1:9" x14ac:dyDescent="0.25">
      <c r="A137"/>
      <c r="H137"/>
      <c r="I137"/>
    </row>
    <row r="138" spans="1:9" x14ac:dyDescent="0.25">
      <c r="A138"/>
      <c r="H138"/>
      <c r="I138"/>
    </row>
    <row r="139" spans="1:9" x14ac:dyDescent="0.25">
      <c r="A139"/>
      <c r="H139"/>
      <c r="I139"/>
    </row>
    <row r="140" spans="1:9" x14ac:dyDescent="0.25">
      <c r="A140"/>
      <c r="H140"/>
      <c r="I140"/>
    </row>
    <row r="141" spans="1:9" x14ac:dyDescent="0.25">
      <c r="A141"/>
      <c r="H141"/>
      <c r="I141"/>
    </row>
    <row r="142" spans="1:9" x14ac:dyDescent="0.25">
      <c r="A142"/>
      <c r="H142"/>
      <c r="I142"/>
    </row>
    <row r="143" spans="1:9" x14ac:dyDescent="0.25">
      <c r="A143"/>
      <c r="H143"/>
      <c r="I143"/>
    </row>
    <row r="144" spans="1:9" x14ac:dyDescent="0.25">
      <c r="A144"/>
      <c r="H144"/>
      <c r="I144"/>
    </row>
    <row r="145" spans="1:9" x14ac:dyDescent="0.25">
      <c r="A145"/>
      <c r="H145"/>
      <c r="I145"/>
    </row>
    <row r="146" spans="1:9" x14ac:dyDescent="0.25">
      <c r="A146"/>
      <c r="H146"/>
      <c r="I146"/>
    </row>
    <row r="147" spans="1:9" x14ac:dyDescent="0.25">
      <c r="A147"/>
      <c r="H147"/>
      <c r="I147"/>
    </row>
    <row r="148" spans="1:9" x14ac:dyDescent="0.25">
      <c r="A148"/>
      <c r="H148"/>
      <c r="I148"/>
    </row>
    <row r="149" spans="1:9" x14ac:dyDescent="0.25">
      <c r="A149"/>
      <c r="H149"/>
      <c r="I149"/>
    </row>
    <row r="150" spans="1:9" x14ac:dyDescent="0.25">
      <c r="A150"/>
      <c r="H150"/>
      <c r="I150"/>
    </row>
    <row r="151" spans="1:9" x14ac:dyDescent="0.25">
      <c r="A151"/>
      <c r="H151"/>
      <c r="I151"/>
    </row>
    <row r="152" spans="1:9" x14ac:dyDescent="0.25">
      <c r="A152"/>
      <c r="H152"/>
      <c r="I152"/>
    </row>
    <row r="153" spans="1:9" x14ac:dyDescent="0.25">
      <c r="A153"/>
      <c r="H153"/>
      <c r="I153"/>
    </row>
    <row r="154" spans="1:9" x14ac:dyDescent="0.25">
      <c r="A154"/>
      <c r="H154"/>
      <c r="I154"/>
    </row>
    <row r="155" spans="1:9" x14ac:dyDescent="0.25">
      <c r="A155"/>
      <c r="H155"/>
      <c r="I155"/>
    </row>
    <row r="156" spans="1:9" x14ac:dyDescent="0.25">
      <c r="A156"/>
      <c r="H156"/>
      <c r="I156"/>
    </row>
    <row r="157" spans="1:9" x14ac:dyDescent="0.25">
      <c r="A157"/>
      <c r="H157"/>
      <c r="I157"/>
    </row>
    <row r="158" spans="1:9" x14ac:dyDescent="0.25">
      <c r="A158"/>
      <c r="H158"/>
      <c r="I158"/>
    </row>
    <row r="159" spans="1:9" x14ac:dyDescent="0.25">
      <c r="A159"/>
      <c r="H159"/>
      <c r="I159"/>
    </row>
    <row r="160" spans="1:9" x14ac:dyDescent="0.25">
      <c r="A160"/>
      <c r="H160"/>
      <c r="I160"/>
    </row>
    <row r="161" spans="1:9" x14ac:dyDescent="0.25">
      <c r="A161"/>
      <c r="H161"/>
      <c r="I161"/>
    </row>
    <row r="162" spans="1:9" x14ac:dyDescent="0.25">
      <c r="A162"/>
      <c r="H162"/>
      <c r="I162"/>
    </row>
    <row r="163" spans="1:9" x14ac:dyDescent="0.25">
      <c r="A163"/>
      <c r="H163"/>
      <c r="I163"/>
    </row>
    <row r="164" spans="1:9" x14ac:dyDescent="0.25">
      <c r="A164"/>
      <c r="H164"/>
      <c r="I164"/>
    </row>
    <row r="165" spans="1:9" x14ac:dyDescent="0.25">
      <c r="A165"/>
      <c r="H165"/>
      <c r="I165"/>
    </row>
    <row r="166" spans="1:9" x14ac:dyDescent="0.25">
      <c r="A166"/>
      <c r="H166"/>
      <c r="I166"/>
    </row>
    <row r="167" spans="1:9" x14ac:dyDescent="0.25">
      <c r="A167"/>
      <c r="H167"/>
      <c r="I167"/>
    </row>
    <row r="168" spans="1:9" x14ac:dyDescent="0.25">
      <c r="A168"/>
      <c r="H168"/>
      <c r="I168"/>
    </row>
    <row r="169" spans="1:9" x14ac:dyDescent="0.25">
      <c r="A169"/>
      <c r="H169"/>
      <c r="I169"/>
    </row>
    <row r="170" spans="1:9" x14ac:dyDescent="0.25">
      <c r="A170"/>
      <c r="H170"/>
      <c r="I170"/>
    </row>
    <row r="171" spans="1:9" x14ac:dyDescent="0.25">
      <c r="A171"/>
      <c r="H171"/>
      <c r="I171"/>
    </row>
    <row r="172" spans="1:9" x14ac:dyDescent="0.25">
      <c r="A172"/>
      <c r="H172"/>
      <c r="I172"/>
    </row>
    <row r="173" spans="1:9" x14ac:dyDescent="0.25">
      <c r="A173"/>
      <c r="H173"/>
      <c r="I173"/>
    </row>
    <row r="174" spans="1:9" x14ac:dyDescent="0.25">
      <c r="A174"/>
      <c r="H174"/>
      <c r="I174"/>
    </row>
    <row r="175" spans="1:9" x14ac:dyDescent="0.25">
      <c r="A175"/>
      <c r="H175"/>
      <c r="I175"/>
    </row>
    <row r="176" spans="1:9" x14ac:dyDescent="0.25">
      <c r="A176"/>
      <c r="H176"/>
      <c r="I176"/>
    </row>
    <row r="177" spans="1:9" x14ac:dyDescent="0.25">
      <c r="A177"/>
      <c r="H177"/>
      <c r="I177"/>
    </row>
    <row r="178" spans="1:9" x14ac:dyDescent="0.25">
      <c r="A178"/>
      <c r="H178"/>
      <c r="I178"/>
    </row>
    <row r="179" spans="1:9" x14ac:dyDescent="0.25">
      <c r="A179"/>
      <c r="H179"/>
      <c r="I179"/>
    </row>
    <row r="180" spans="1:9" x14ac:dyDescent="0.25">
      <c r="A180"/>
      <c r="H180"/>
      <c r="I180"/>
    </row>
    <row r="181" spans="1:9" x14ac:dyDescent="0.25">
      <c r="A181"/>
      <c r="H181"/>
      <c r="I181"/>
    </row>
    <row r="182" spans="1:9" x14ac:dyDescent="0.25">
      <c r="A182"/>
      <c r="H182"/>
      <c r="I182"/>
    </row>
    <row r="183" spans="1:9" x14ac:dyDescent="0.25">
      <c r="A183"/>
      <c r="H183"/>
      <c r="I183"/>
    </row>
    <row r="184" spans="1:9" x14ac:dyDescent="0.25">
      <c r="A184"/>
      <c r="H184"/>
      <c r="I184"/>
    </row>
    <row r="185" spans="1:9" x14ac:dyDescent="0.25">
      <c r="A185"/>
      <c r="H185"/>
      <c r="I185"/>
    </row>
    <row r="186" spans="1:9" x14ac:dyDescent="0.25">
      <c r="A186"/>
      <c r="H186"/>
      <c r="I186"/>
    </row>
    <row r="187" spans="1:9" x14ac:dyDescent="0.25">
      <c r="A187"/>
      <c r="H187"/>
      <c r="I187"/>
    </row>
    <row r="188" spans="1:9" x14ac:dyDescent="0.25">
      <c r="A188"/>
      <c r="H188"/>
      <c r="I188"/>
    </row>
    <row r="189" spans="1:9" x14ac:dyDescent="0.25">
      <c r="A189"/>
      <c r="H189"/>
      <c r="I189"/>
    </row>
    <row r="190" spans="1:9" x14ac:dyDescent="0.25">
      <c r="A190"/>
      <c r="H190"/>
      <c r="I190"/>
    </row>
    <row r="191" spans="1:9" x14ac:dyDescent="0.25">
      <c r="A191"/>
      <c r="H191"/>
      <c r="I191"/>
    </row>
    <row r="192" spans="1:9" x14ac:dyDescent="0.25">
      <c r="A192"/>
      <c r="H192"/>
      <c r="I192"/>
    </row>
    <row r="193" spans="1:9" x14ac:dyDescent="0.25">
      <c r="A193"/>
      <c r="H193"/>
      <c r="I193"/>
    </row>
    <row r="194" spans="1:9" x14ac:dyDescent="0.25">
      <c r="A194"/>
      <c r="H194"/>
      <c r="I194"/>
    </row>
    <row r="195" spans="1:9" x14ac:dyDescent="0.25">
      <c r="A195"/>
      <c r="H195"/>
      <c r="I195"/>
    </row>
    <row r="196" spans="1:9" x14ac:dyDescent="0.25">
      <c r="A196"/>
      <c r="H196"/>
      <c r="I196"/>
    </row>
    <row r="197" spans="1:9" x14ac:dyDescent="0.25">
      <c r="A197"/>
      <c r="H197"/>
      <c r="I197"/>
    </row>
    <row r="198" spans="1:9" x14ac:dyDescent="0.25">
      <c r="A198"/>
      <c r="H198"/>
      <c r="I198"/>
    </row>
    <row r="199" spans="1:9" x14ac:dyDescent="0.25">
      <c r="A199"/>
      <c r="H199"/>
      <c r="I199"/>
    </row>
    <row r="200" spans="1:9" x14ac:dyDescent="0.25">
      <c r="A200"/>
      <c r="H200"/>
      <c r="I200"/>
    </row>
    <row r="201" spans="1:9" x14ac:dyDescent="0.25">
      <c r="A201"/>
      <c r="H201"/>
      <c r="I201"/>
    </row>
    <row r="202" spans="1:9" x14ac:dyDescent="0.25">
      <c r="A202"/>
      <c r="H202"/>
      <c r="I202"/>
    </row>
    <row r="203" spans="1:9" x14ac:dyDescent="0.25">
      <c r="A203"/>
      <c r="H203"/>
      <c r="I203"/>
    </row>
    <row r="204" spans="1:9" x14ac:dyDescent="0.25">
      <c r="A204"/>
      <c r="H204"/>
      <c r="I204"/>
    </row>
    <row r="205" spans="1:9" x14ac:dyDescent="0.25">
      <c r="A205"/>
      <c r="H205"/>
      <c r="I205"/>
    </row>
    <row r="206" spans="1:9" x14ac:dyDescent="0.25">
      <c r="A206"/>
      <c r="H206"/>
      <c r="I206"/>
    </row>
    <row r="209" spans="1:9" x14ac:dyDescent="0.25">
      <c r="A209"/>
      <c r="H209"/>
      <c r="I209"/>
    </row>
    <row r="210" spans="1:9" x14ac:dyDescent="0.25">
      <c r="A210"/>
      <c r="H210"/>
      <c r="I210"/>
    </row>
    <row r="211" spans="1:9" x14ac:dyDescent="0.25">
      <c r="A211"/>
      <c r="H211"/>
      <c r="I211"/>
    </row>
    <row r="212" spans="1:9" x14ac:dyDescent="0.25">
      <c r="A212"/>
      <c r="H212"/>
      <c r="I212"/>
    </row>
    <row r="213" spans="1:9" x14ac:dyDescent="0.25">
      <c r="A213"/>
      <c r="H213"/>
      <c r="I213"/>
    </row>
    <row r="214" spans="1:9" x14ac:dyDescent="0.25">
      <c r="A214"/>
      <c r="H214"/>
      <c r="I214"/>
    </row>
    <row r="215" spans="1:9" x14ac:dyDescent="0.25">
      <c r="A215"/>
      <c r="H215"/>
      <c r="I215"/>
    </row>
    <row r="216" spans="1:9" x14ac:dyDescent="0.25">
      <c r="A216"/>
      <c r="H216"/>
      <c r="I216"/>
    </row>
    <row r="217" spans="1:9" x14ac:dyDescent="0.25">
      <c r="A217"/>
      <c r="H217"/>
      <c r="I217"/>
    </row>
    <row r="218" spans="1:9" x14ac:dyDescent="0.25">
      <c r="A218"/>
      <c r="H218"/>
      <c r="I218"/>
    </row>
    <row r="219" spans="1:9" x14ac:dyDescent="0.25">
      <c r="A219"/>
      <c r="H219"/>
      <c r="I219"/>
    </row>
    <row r="220" spans="1:9" x14ac:dyDescent="0.25">
      <c r="A220"/>
      <c r="H220"/>
      <c r="I220"/>
    </row>
    <row r="221" spans="1:9" x14ac:dyDescent="0.25">
      <c r="A221"/>
      <c r="H221"/>
      <c r="I221"/>
    </row>
    <row r="222" spans="1:9" x14ac:dyDescent="0.25">
      <c r="A222"/>
      <c r="H222"/>
      <c r="I222"/>
    </row>
    <row r="223" spans="1:9" x14ac:dyDescent="0.25">
      <c r="A223"/>
      <c r="H223"/>
      <c r="I223"/>
    </row>
    <row r="224" spans="1:9" x14ac:dyDescent="0.25">
      <c r="A224"/>
      <c r="H224"/>
      <c r="I224"/>
    </row>
  </sheetData>
  <mergeCells count="12">
    <mergeCell ref="B43:H43"/>
    <mergeCell ref="N1:S1"/>
    <mergeCell ref="L2:L3"/>
    <mergeCell ref="M2:M3"/>
    <mergeCell ref="N2:S2"/>
    <mergeCell ref="B7:D7"/>
    <mergeCell ref="B29:H29"/>
    <mergeCell ref="B30:H30"/>
    <mergeCell ref="B31:H31"/>
    <mergeCell ref="B33:H33"/>
    <mergeCell ref="L1:M1"/>
    <mergeCell ref="B32:H32"/>
  </mergeCells>
  <conditionalFormatting sqref="N7:S7">
    <cfRule type="colorScale" priority="2">
      <colorScale>
        <cfvo type="min"/>
        <cfvo type="max"/>
        <color theme="9" tint="0.79998168889431442"/>
        <color theme="9"/>
      </colorScale>
    </cfRule>
  </conditionalFormatting>
  <conditionalFormatting sqref="E4">
    <cfRule type="iconSet" priority="36">
      <iconSet iconSet="3Symbols2" showValue="0">
        <cfvo type="percent" val="0"/>
        <cfvo type="percent" val="0.5"/>
        <cfvo type="num" val="1"/>
      </iconSet>
    </cfRule>
  </conditionalFormatting>
  <conditionalFormatting sqref="F4">
    <cfRule type="iconSet" priority="37">
      <iconSet showValue="0">
        <cfvo type="percent" val="0"/>
        <cfvo type="num" val="0.2"/>
        <cfvo type="num" val="0.3332"/>
      </iconSet>
    </cfRule>
  </conditionalFormatting>
  <hyperlinks>
    <hyperlink ref="B29" r:id="rId1" display="Download more FREE Statistical PERT templates at https://www.statisticalpert.com" xr:uid="{EA068561-0A82-4760-A047-3BC935284413}"/>
    <hyperlink ref="B30" r:id="rId2" display="Take a Pluralsight course on Statistical PERT" xr:uid="{D636E0FC-B3AA-4CA1-AF41-3E484025FDFD}"/>
    <hyperlink ref="B31" r:id="rId3" xr:uid="{68FE36B1-35EC-4ADF-9BE7-ACFBC890038B}"/>
    <hyperlink ref="B33" r:id="rId4" xr:uid="{BDF449F8-1E3C-4F89-ABDD-E1132F2B2079}"/>
    <hyperlink ref="B31:H31" r:id="rId5" display="Watch Statistical PERT videos on YouTube " xr:uid="{2E94AF28-6E49-48F1-A666-87F0AB5FF9BB}"/>
    <hyperlink ref="B32:H32" r:id="rId6" display="Connect with or follow me on LinkedIn" xr:uid="{C1620DFF-715A-4EB3-8DF2-9EEA3A3BF20D}"/>
    <hyperlink ref="B30:H30" r:id="rId7" display="Watch a Pluralsight course on Statistical PERT® Normal Edition" xr:uid="{DCACE3EE-665B-477F-9EFD-0687A5124405}"/>
    <hyperlink ref="B43" r:id="rId8" display="See the GNU General Public License for more details (http://www.gnu.org/licenses/)." xr:uid="{1535AC15-EE9F-45B9-8A99-14BE06227AE3}"/>
  </hyperlinks>
  <pageMargins left="0.7" right="0.7" top="0.75" bottom="0.75" header="0.3" footer="0.3"/>
  <drawing r:id="rId9"/>
  <legacyDrawing r:id="rId10"/>
  <extLst>
    <ext xmlns:x14="http://schemas.microsoft.com/office/spreadsheetml/2009/9/main" uri="{78C0D931-6437-407d-A8EE-F0AAD7539E65}">
      <x14:conditionalFormattings>
        <x14:conditionalFormatting xmlns:xm="http://schemas.microsoft.com/office/excel/2006/main">
          <x14:cfRule type="expression" priority="20" id="{A97CD0A5-AB33-4DE2-8B48-DF4F6346E201}">
            <xm:f>IF($B$7=VLookups!$A$43,TRUE,FALSE)</xm:f>
            <x14:dxf>
              <numFmt numFmtId="9" formatCode="&quot;$&quot;#,##0_);\(&quot;$&quot;#,##0\)"/>
            </x14:dxf>
          </x14:cfRule>
          <xm:sqref>B4:D4 G4:G5</xm:sqref>
        </x14:conditionalFormatting>
        <x14:conditionalFormatting xmlns:xm="http://schemas.microsoft.com/office/excel/2006/main">
          <x14:cfRule type="expression" priority="19" id="{12841D43-D5B1-426B-8489-684C46048C41}">
            <xm:f>IF($B$7=VLookups!$A$43,TRUE,FALSE)</xm:f>
            <x14:dxf>
              <numFmt numFmtId="9" formatCode="&quot;$&quot;#,##0_);\(&quot;$&quot;#,##0\)"/>
            </x14:dxf>
          </x14:cfRule>
          <xm:sqref>B5:D5</xm:sqref>
        </x14:conditionalFormatting>
        <x14:conditionalFormatting xmlns:xm="http://schemas.microsoft.com/office/excel/2006/main">
          <x14:cfRule type="expression" priority="17" id="{46FD88D9-2CF8-4D95-89B1-DEEA41AAEC9D}">
            <xm:f>IF($B$7=VLookups!$A$43,TRUE,FALSE)</xm:f>
            <x14:dxf>
              <numFmt numFmtId="9" formatCode="&quot;$&quot;#,##0_);\(&quot;$&quot;#,##0\)"/>
            </x14:dxf>
          </x14:cfRule>
          <xm:sqref>J5</xm:sqref>
        </x14:conditionalFormatting>
        <x14:conditionalFormatting xmlns:xm="http://schemas.microsoft.com/office/excel/2006/main">
          <x14:cfRule type="expression" priority="16" id="{BF698408-85E7-4B08-9391-853D4E718ECA}">
            <xm:f>IF($B$7=VLookups!$A$43,TRUE,FALSE)</xm:f>
            <x14:dxf>
              <numFmt numFmtId="9" formatCode="&quot;$&quot;#,##0_);\(&quot;$&quot;#,##0\)"/>
            </x14:dxf>
          </x14:cfRule>
          <xm:sqref>K4</xm:sqref>
        </x14:conditionalFormatting>
        <x14:conditionalFormatting xmlns:xm="http://schemas.microsoft.com/office/excel/2006/main">
          <x14:cfRule type="expression" priority="15" id="{6C3B82CB-B341-4D23-B4F5-9C989984E0CD}">
            <xm:f>IF($B$7=VLookups!$A$43,TRUE,FALSE)</xm:f>
            <x14:dxf>
              <numFmt numFmtId="9" formatCode="&quot;$&quot;#,##0_);\(&quot;$&quot;#,##0\)"/>
            </x14:dxf>
          </x14:cfRule>
          <xm:sqref>K5</xm:sqref>
        </x14:conditionalFormatting>
        <x14:conditionalFormatting xmlns:xm="http://schemas.microsoft.com/office/excel/2006/main">
          <x14:cfRule type="expression" priority="14" id="{0A9261C0-380C-4144-959F-32FF97389048}">
            <xm:f>IF($B$7=VLookups!$A$43,TRUE,FALSE)</xm:f>
            <x14:dxf>
              <numFmt numFmtId="9" formatCode="&quot;$&quot;#,##0_);\(&quot;$&quot;#,##0\)"/>
            </x14:dxf>
          </x14:cfRule>
          <xm:sqref>L4</xm:sqref>
        </x14:conditionalFormatting>
        <x14:conditionalFormatting xmlns:xm="http://schemas.microsoft.com/office/excel/2006/main">
          <x14:cfRule type="expression" priority="13" id="{10CE8EB4-5CE9-4015-93BB-966C293A3D4D}">
            <xm:f>IF($B$7=VLookups!$A$43,TRUE,FALSE)</xm:f>
            <x14:dxf>
              <numFmt numFmtId="9" formatCode="&quot;$&quot;#,##0_);\(&quot;$&quot;#,##0\)"/>
            </x14:dxf>
          </x14:cfRule>
          <xm:sqref>L5</xm:sqref>
        </x14:conditionalFormatting>
        <x14:conditionalFormatting xmlns:xm="http://schemas.microsoft.com/office/excel/2006/main">
          <x14:cfRule type="expression" priority="12" id="{B83B548D-5DBC-412A-989D-F0C09EDD4BEB}">
            <xm:f>IF($B$7=VLookups!$A$43,TRUE,FALSE)</xm:f>
            <x14:dxf>
              <numFmt numFmtId="9" formatCode="&quot;$&quot;#,##0_);\(&quot;$&quot;#,##0\)"/>
            </x14:dxf>
          </x14:cfRule>
          <xm:sqref>L7</xm:sqref>
        </x14:conditionalFormatting>
        <x14:conditionalFormatting xmlns:xm="http://schemas.microsoft.com/office/excel/2006/main">
          <x14:cfRule type="expression" priority="11" id="{AADC0740-C6E7-42B0-8626-96FECBD7FA47}">
            <xm:f>IF($B$7=VLookups!$A$43,TRUE,FALSE)</xm:f>
            <x14:dxf>
              <numFmt numFmtId="9" formatCode="&quot;$&quot;#,##0_);\(&quot;$&quot;#,##0\)"/>
            </x14:dxf>
          </x14:cfRule>
          <xm:sqref>N5</xm:sqref>
        </x14:conditionalFormatting>
        <x14:conditionalFormatting xmlns:xm="http://schemas.microsoft.com/office/excel/2006/main">
          <x14:cfRule type="expression" priority="10" id="{F543BC5D-2A0C-41EA-883E-D41ED9D3E2C5}">
            <xm:f>IF($B$7=VLookups!$A$43,TRUE,FALSE)</xm:f>
            <x14:dxf>
              <numFmt numFmtId="9" formatCode="&quot;$&quot;#,##0_);\(&quot;$&quot;#,##0\)"/>
            </x14:dxf>
          </x14:cfRule>
          <xm:sqref>N7</xm:sqref>
        </x14:conditionalFormatting>
        <x14:conditionalFormatting xmlns:xm="http://schemas.microsoft.com/office/excel/2006/main">
          <x14:cfRule type="expression" priority="9" id="{0B42B108-A5A0-432A-9D63-8B72098E6458}">
            <xm:f>IF($B$7=VLookups!$A$43,TRUE,FALSE)</xm:f>
            <x14:dxf>
              <numFmt numFmtId="9" formatCode="&quot;$&quot;#,##0_);\(&quot;$&quot;#,##0\)"/>
            </x14:dxf>
          </x14:cfRule>
          <xm:sqref>O5</xm:sqref>
        </x14:conditionalFormatting>
        <x14:conditionalFormatting xmlns:xm="http://schemas.microsoft.com/office/excel/2006/main">
          <x14:cfRule type="expression" priority="8" id="{6194CFAC-E0D5-46A2-8F34-8E701E7F54B8}">
            <xm:f>IF($B$7=VLookups!$A$43,TRUE,FALSE)</xm:f>
            <x14:dxf>
              <numFmt numFmtId="9" formatCode="&quot;$&quot;#,##0_);\(&quot;$&quot;#,##0\)"/>
            </x14:dxf>
          </x14:cfRule>
          <xm:sqref>O7</xm:sqref>
        </x14:conditionalFormatting>
        <x14:conditionalFormatting xmlns:xm="http://schemas.microsoft.com/office/excel/2006/main">
          <x14:cfRule type="expression" priority="7" id="{97878721-B273-4DE4-970D-8AEEFA344255}">
            <xm:f>IF($B$7=VLookups!$A$43,TRUE,FALSE)</xm:f>
            <x14:dxf>
              <numFmt numFmtId="9" formatCode="&quot;$&quot;#,##0_);\(&quot;$&quot;#,##0\)"/>
            </x14:dxf>
          </x14:cfRule>
          <xm:sqref>P5:S5</xm:sqref>
        </x14:conditionalFormatting>
        <x14:conditionalFormatting xmlns:xm="http://schemas.microsoft.com/office/excel/2006/main">
          <x14:cfRule type="expression" priority="6" id="{CF598E32-6DB9-4C5C-9A35-9A304D6023CC}">
            <xm:f>IF($B$7=VLookups!$A$43,TRUE,FALSE)</xm:f>
            <x14:dxf>
              <numFmt numFmtId="9" formatCode="&quot;$&quot;#,##0_);\(&quot;$&quot;#,##0\)"/>
            </x14:dxf>
          </x14:cfRule>
          <xm:sqref>P7:S7</xm:sqref>
        </x14:conditionalFormatting>
        <x14:conditionalFormatting xmlns:xm="http://schemas.microsoft.com/office/excel/2006/main">
          <x14:cfRule type="expression" priority="5" id="{DC342408-8A0A-4A95-96BA-D6B54574A48B}">
            <xm:f>IF($B$7=VLookups!$A$43,TRUE,FALSE)</xm:f>
            <x14:dxf>
              <numFmt numFmtId="9" formatCode="&quot;$&quot;#,##0_);\(&quot;$&quot;#,##0\)"/>
            </x14:dxf>
          </x14:cfRule>
          <xm:sqref>D10:D11</xm:sqref>
        </x14:conditionalFormatting>
        <x14:conditionalFormatting xmlns:xm="http://schemas.microsoft.com/office/excel/2006/main">
          <x14:cfRule type="expression" priority="4" id="{8DDDC33C-7D8B-463D-84B4-25607B57B08B}">
            <xm:f>IF($B$7=VLookups!$A$43,TRUE,FALSE)</xm:f>
            <x14:dxf>
              <numFmt numFmtId="9" formatCode="&quot;$&quot;#,##0_);\(&quot;$&quot;#,##0\)"/>
            </x14:dxf>
          </x14:cfRule>
          <xm:sqref>D13:D14</xm:sqref>
        </x14:conditionalFormatting>
        <x14:conditionalFormatting xmlns:xm="http://schemas.microsoft.com/office/excel/2006/main">
          <x14:cfRule type="expression" priority="3" id="{EACF58F2-3992-4DE1-B7DE-6CF839E60077}">
            <xm:f>IF($B$7=VLookups!$A$43,TRUE,FALSE)</xm:f>
            <x14:dxf>
              <numFmt numFmtId="9" formatCode="&quot;$&quot;#,##0_);\(&quot;$&quot;#,##0\)"/>
            </x14:dxf>
          </x14:cfRule>
          <xm:sqref>J4</xm:sqref>
        </x14:conditionalFormatting>
        <x14:conditionalFormatting xmlns:xm="http://schemas.microsoft.com/office/excel/2006/main">
          <x14:cfRule type="expression" priority="1" id="{5B048BDE-BAEE-45D7-B886-7D5BB2E2D23C}">
            <xm:f>IF($B$7=VLookups!$A$43,TRUE,FALSE)</xm:f>
            <x14:dxf>
              <numFmt numFmtId="9" formatCode="&quot;$&quot;#,##0_);\(&quot;$&quot;#,##0\)"/>
            </x14:dxf>
          </x14:cfRule>
          <xm:sqref>N4:S4</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B70AC83E-60D2-4358-87B2-E1407E0B906A}">
          <x14:formula1>
            <xm:f>VLookups!$A$43:$A$44</xm:f>
          </x14:formula1>
          <xm:sqref>B7:D7</xm:sqref>
        </x14:dataValidation>
        <x14:dataValidation type="list" allowBlank="1" showInputMessage="1" showErrorMessage="1" xr:uid="{8EE9A81D-47C1-4550-B013-7BE8529A3422}">
          <x14:formula1>
            <xm:f>VLookups!$A$38:$A$39</xm:f>
          </x14:formula1>
          <xm:sqref>L1:M1</xm:sqref>
        </x14:dataValidation>
        <x14:dataValidation type="list" allowBlank="1" showInputMessage="1" showErrorMessage="1" xr:uid="{1970DDC9-0917-4824-AE2C-90919B43899A}">
          <x14:formula1>
            <xm:f>VLookups!$A$2:$A$8</xm:f>
          </x14:formula1>
          <xm:sqref>I5 H4:H5</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1371A8EB-5B8D-4470-9BC5-2DEF35BFB74A}">
          <x14:colorSeries theme="1"/>
          <x14:colorNegative rgb="FFD00000"/>
          <x14:colorAxis rgb="FF000000"/>
          <x14:colorMarkers rgb="FFD00000"/>
          <x14:colorFirst rgb="FFD00000"/>
          <x14:colorLast rgb="FFD00000"/>
          <x14:colorHigh rgb="FFD00000"/>
          <x14:colorLow rgb="FFD00000"/>
          <x14:sparklines>
            <x14:sparkline>
              <xm:f>'SPERT® Normal Charts'!DS4:HO4</xm:f>
              <xm:sqref>I4</xm:sqref>
            </x14:sparkline>
          </x14:sparklines>
        </x14:sparklineGroup>
      </x14:sparklineGroup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6EDB0-F303-4132-9685-D58DF7D86C48}">
  <dimension ref="A1:U218"/>
  <sheetViews>
    <sheetView showGridLines="0" workbookViewId="0">
      <pane ySplit="1" topLeftCell="A2" activePane="bottomLeft" state="frozen"/>
      <selection pane="bottomLeft" activeCell="C3" sqref="C3"/>
    </sheetView>
  </sheetViews>
  <sheetFormatPr defaultRowHeight="15" x14ac:dyDescent="0.25"/>
  <cols>
    <col min="1" max="1" width="5.7109375" style="1" customWidth="1"/>
    <col min="2" max="2" width="50.7109375" customWidth="1"/>
    <col min="3" max="5" width="23.7109375" customWidth="1"/>
    <col min="17" max="17" width="0" hidden="1" customWidth="1"/>
    <col min="18" max="20" width="10.7109375" hidden="1" customWidth="1"/>
  </cols>
  <sheetData>
    <row r="1" spans="1:21" ht="24" customHeight="1" x14ac:dyDescent="0.25">
      <c r="A1" s="58"/>
      <c r="B1" s="58" t="s">
        <v>139</v>
      </c>
      <c r="C1" s="322" t="s">
        <v>183</v>
      </c>
      <c r="D1" s="322"/>
      <c r="E1" s="322"/>
      <c r="G1" s="5"/>
      <c r="H1" s="5"/>
      <c r="I1" s="5"/>
      <c r="J1" s="5"/>
      <c r="K1" s="5"/>
      <c r="L1" s="5"/>
      <c r="M1" s="5"/>
      <c r="N1" s="5"/>
      <c r="O1" s="5"/>
      <c r="P1" s="5"/>
      <c r="Q1" s="170"/>
      <c r="R1" s="244" t="s">
        <v>237</v>
      </c>
      <c r="S1" s="244" t="s">
        <v>238</v>
      </c>
      <c r="T1" s="244" t="s">
        <v>239</v>
      </c>
    </row>
    <row r="2" spans="1:21" x14ac:dyDescent="0.25">
      <c r="A2" s="2"/>
      <c r="B2" s="5"/>
      <c r="C2" s="245" t="s">
        <v>237</v>
      </c>
      <c r="D2" s="245" t="s">
        <v>238</v>
      </c>
      <c r="E2" s="245" t="s">
        <v>239</v>
      </c>
      <c r="F2" s="5"/>
      <c r="G2" s="5"/>
      <c r="H2" s="5"/>
      <c r="I2" s="5"/>
      <c r="J2" s="5"/>
      <c r="K2" s="5"/>
      <c r="L2" s="5"/>
      <c r="M2" s="5"/>
      <c r="N2" s="5"/>
      <c r="O2" s="5"/>
      <c r="P2" s="5"/>
      <c r="Q2" s="170">
        <v>1</v>
      </c>
      <c r="R2" s="21">
        <f>IF(OR(ROUND(C$15+0.3,0)&gt;$Q2,ROUND(C$15+0.3,0)=$Q2),C$13^2,"")</f>
        <v>16</v>
      </c>
      <c r="S2" s="21">
        <f t="shared" ref="S2:T2" si="0">IF(OR(ROUND(D$15+0.3,0)&gt;$Q2,ROUND(D$15+0.3,0)=$Q2),D$13^2,"")</f>
        <v>16</v>
      </c>
      <c r="T2" s="21">
        <f t="shared" si="0"/>
        <v>16</v>
      </c>
      <c r="U2" s="180" t="s">
        <v>280</v>
      </c>
    </row>
    <row r="3" spans="1:21" x14ac:dyDescent="0.25">
      <c r="A3" s="5"/>
      <c r="B3" s="171" t="s">
        <v>156</v>
      </c>
      <c r="C3" s="247">
        <v>43556</v>
      </c>
      <c r="D3" s="248"/>
      <c r="E3" s="248"/>
      <c r="F3" s="172"/>
      <c r="G3" s="5"/>
      <c r="H3" s="5"/>
      <c r="I3" s="5"/>
      <c r="J3" s="5"/>
      <c r="K3" s="5"/>
      <c r="L3" s="5"/>
      <c r="M3" s="5"/>
      <c r="N3" s="5"/>
      <c r="O3" s="5"/>
      <c r="P3" s="5"/>
      <c r="Q3" s="170">
        <f>Q2+1</f>
        <v>2</v>
      </c>
      <c r="R3" s="21">
        <f t="shared" ref="R3:R66" si="1">IF(OR(ROUND(C$15+0.3,0)&gt;$Q3,ROUND(C$15+0.3,0)=$Q3),C$13^2,"")</f>
        <v>16</v>
      </c>
      <c r="S3" s="21">
        <f t="shared" ref="S3:S66" si="2">IF(OR(ROUND(D$15+0.3,0)&gt;$Q3,ROUND(D$15+0.3,0)=$Q3),D$13^2,"")</f>
        <v>16</v>
      </c>
      <c r="T3" s="21">
        <f t="shared" ref="T3:T66" si="3">IF(OR(ROUND(E$15+0.3,0)&gt;$Q3,ROUND(E$15+0.3,0)=$Q3),E$13^2,"")</f>
        <v>16</v>
      </c>
    </row>
    <row r="4" spans="1:21" x14ac:dyDescent="0.25">
      <c r="A4" s="5"/>
      <c r="B4" s="171" t="s">
        <v>157</v>
      </c>
      <c r="C4" s="249">
        <v>2</v>
      </c>
      <c r="D4" s="250"/>
      <c r="E4" s="250"/>
      <c r="F4" s="172" t="s">
        <v>158</v>
      </c>
      <c r="G4" s="5"/>
      <c r="H4" s="5"/>
      <c r="I4" s="5"/>
      <c r="J4" s="5"/>
      <c r="K4" s="5"/>
      <c r="L4" s="5"/>
      <c r="M4" s="5"/>
      <c r="N4" s="5"/>
      <c r="O4" s="5"/>
      <c r="P4" s="5"/>
      <c r="Q4" s="170">
        <f t="shared" ref="Q4:Q67" si="4">Q3+1</f>
        <v>3</v>
      </c>
      <c r="R4" s="21">
        <f t="shared" si="1"/>
        <v>16</v>
      </c>
      <c r="S4" s="21">
        <f t="shared" si="2"/>
        <v>16</v>
      </c>
      <c r="T4" s="21">
        <f t="shared" si="3"/>
        <v>16</v>
      </c>
    </row>
    <row r="5" spans="1:21" x14ac:dyDescent="0.25">
      <c r="A5" s="5"/>
      <c r="B5" s="171" t="s">
        <v>159</v>
      </c>
      <c r="C5" s="251">
        <v>18</v>
      </c>
      <c r="D5" s="252"/>
      <c r="E5" s="252"/>
      <c r="F5" s="172" t="s">
        <v>173</v>
      </c>
      <c r="G5" s="5"/>
      <c r="H5" s="5"/>
      <c r="I5" s="5"/>
      <c r="J5" s="5"/>
      <c r="K5" s="5"/>
      <c r="L5" s="5"/>
      <c r="M5" s="5"/>
      <c r="N5" s="5"/>
      <c r="O5" s="5"/>
      <c r="P5" s="5"/>
      <c r="Q5" s="170">
        <f t="shared" si="4"/>
        <v>4</v>
      </c>
      <c r="R5" s="21">
        <f t="shared" si="1"/>
        <v>16</v>
      </c>
      <c r="S5" s="21">
        <f t="shared" si="2"/>
        <v>16</v>
      </c>
      <c r="T5" s="21">
        <f t="shared" si="3"/>
        <v>16</v>
      </c>
    </row>
    <row r="6" spans="1:21" x14ac:dyDescent="0.25">
      <c r="A6" s="5"/>
      <c r="B6" s="171" t="s">
        <v>160</v>
      </c>
      <c r="C6" s="291" t="s">
        <v>1</v>
      </c>
      <c r="D6" s="292"/>
      <c r="E6" s="292"/>
      <c r="F6" s="172" t="s">
        <v>161</v>
      </c>
      <c r="G6" s="5"/>
      <c r="H6" s="5"/>
      <c r="I6" s="5"/>
      <c r="J6" s="5"/>
      <c r="K6" s="5"/>
      <c r="L6" s="5"/>
      <c r="M6" s="5"/>
      <c r="N6" s="5"/>
      <c r="O6" s="5"/>
      <c r="P6" s="5"/>
      <c r="Q6" s="170">
        <f t="shared" si="4"/>
        <v>5</v>
      </c>
      <c r="R6" s="21">
        <f t="shared" si="1"/>
        <v>16</v>
      </c>
      <c r="S6" s="21">
        <f t="shared" si="2"/>
        <v>16</v>
      </c>
      <c r="T6" s="21">
        <f t="shared" si="3"/>
        <v>16</v>
      </c>
    </row>
    <row r="7" spans="1:21" x14ac:dyDescent="0.25">
      <c r="A7" s="5"/>
      <c r="B7" s="171" t="s">
        <v>162</v>
      </c>
      <c r="C7" s="249">
        <v>10</v>
      </c>
      <c r="D7" s="250"/>
      <c r="E7" s="250"/>
      <c r="F7" s="172" t="s">
        <v>174</v>
      </c>
      <c r="G7" s="5"/>
      <c r="H7" s="5"/>
      <c r="I7" s="5"/>
      <c r="J7" s="5"/>
      <c r="K7" s="5"/>
      <c r="L7" s="5"/>
      <c r="M7" s="5"/>
      <c r="N7" s="5"/>
      <c r="O7" s="5"/>
      <c r="P7" s="5"/>
      <c r="Q7" s="170">
        <f t="shared" si="4"/>
        <v>6</v>
      </c>
      <c r="R7" s="21">
        <f t="shared" si="1"/>
        <v>16</v>
      </c>
      <c r="S7" s="21">
        <f t="shared" si="2"/>
        <v>16</v>
      </c>
      <c r="T7" s="21">
        <f t="shared" si="3"/>
        <v>16</v>
      </c>
    </row>
    <row r="8" spans="1:21" x14ac:dyDescent="0.25">
      <c r="A8" s="5"/>
      <c r="B8" s="171" t="s">
        <v>163</v>
      </c>
      <c r="C8" s="249">
        <v>30</v>
      </c>
      <c r="D8" s="250"/>
      <c r="E8" s="250"/>
      <c r="F8" s="172" t="s">
        <v>175</v>
      </c>
      <c r="G8" s="5"/>
      <c r="H8" s="5"/>
      <c r="I8" s="5"/>
      <c r="J8" s="5"/>
      <c r="K8" s="5"/>
      <c r="L8" s="5"/>
      <c r="M8" s="5"/>
      <c r="N8" s="5"/>
      <c r="O8" s="5"/>
      <c r="P8" s="5"/>
      <c r="Q8" s="170">
        <f t="shared" si="4"/>
        <v>7</v>
      </c>
      <c r="R8" s="21">
        <f t="shared" si="1"/>
        <v>16</v>
      </c>
      <c r="S8" s="21">
        <f t="shared" si="2"/>
        <v>16</v>
      </c>
      <c r="T8" s="21">
        <f t="shared" si="3"/>
        <v>16</v>
      </c>
    </row>
    <row r="9" spans="1:21" x14ac:dyDescent="0.25">
      <c r="A9" s="5"/>
      <c r="B9" s="171" t="s">
        <v>241</v>
      </c>
      <c r="C9" s="251">
        <v>200</v>
      </c>
      <c r="D9" s="252"/>
      <c r="E9" s="252"/>
      <c r="F9" s="172" t="s">
        <v>176</v>
      </c>
      <c r="G9" s="5"/>
      <c r="H9" s="5"/>
      <c r="I9" s="5"/>
      <c r="J9" s="5"/>
      <c r="K9" s="5"/>
      <c r="L9" s="5"/>
      <c r="M9" s="5"/>
      <c r="N9" s="5"/>
      <c r="O9" s="5"/>
      <c r="P9" s="5"/>
      <c r="Q9" s="170">
        <f t="shared" si="4"/>
        <v>8</v>
      </c>
      <c r="R9" s="21">
        <f t="shared" si="1"/>
        <v>16</v>
      </c>
      <c r="S9" s="21">
        <f t="shared" si="2"/>
        <v>16</v>
      </c>
      <c r="T9" s="21">
        <f t="shared" si="3"/>
        <v>16</v>
      </c>
    </row>
    <row r="10" spans="1:21" x14ac:dyDescent="0.25">
      <c r="A10" s="5"/>
      <c r="B10" s="171" t="s">
        <v>243</v>
      </c>
      <c r="C10" s="253">
        <v>0.5</v>
      </c>
      <c r="D10" s="254">
        <v>0.66</v>
      </c>
      <c r="E10" s="254">
        <v>0.75</v>
      </c>
      <c r="F10" s="172" t="s">
        <v>244</v>
      </c>
      <c r="G10" s="5"/>
      <c r="H10" s="5"/>
      <c r="I10" s="5"/>
      <c r="J10" s="5"/>
      <c r="K10" s="5"/>
      <c r="L10" s="5"/>
      <c r="M10" s="5"/>
      <c r="N10" s="5"/>
      <c r="O10" s="5"/>
      <c r="P10" s="5"/>
      <c r="Q10" s="170">
        <f t="shared" si="4"/>
        <v>9</v>
      </c>
      <c r="R10" s="21">
        <f t="shared" si="1"/>
        <v>16</v>
      </c>
      <c r="S10" s="21">
        <f t="shared" si="2"/>
        <v>16</v>
      </c>
      <c r="T10" s="21">
        <f t="shared" si="3"/>
        <v>16</v>
      </c>
    </row>
    <row r="11" spans="1:21" x14ac:dyDescent="0.25">
      <c r="A11" s="5"/>
      <c r="B11" s="176" t="s">
        <v>181</v>
      </c>
      <c r="C11" s="246">
        <f>IF(OR(ISBLANK(C5),ISBLANK(C7),ISBLANK(C8)),"",IFERROR(MIN(C5-C7,C8-C5)/MAX(C5-C7,C8-C5),""))</f>
        <v>0.66666666666666663</v>
      </c>
      <c r="D11" s="246">
        <f>IF(OR(ISBLANK($C$5),ISBLANK($C$7),ISBLANK($C$8)),"",(IFERROR(MIN(IF(ISBLANK(D5),$C$5,D5)-IF(ISBLANK(D7),$C$7,D7),IF(ISBLANK(D8),$C$8,D8)-IF(ISBLANK(D5),$C$5,D5))/MAX(IF(ISBLANK(D5),$C$5,D5)-IF(ISBLANK(D7),$C$7,D7),IF(ISBLANK(D8),$C$8,D8)-IF(ISBLANK(D5),$C$5,D5)),"")))</f>
        <v>0.66666666666666663</v>
      </c>
      <c r="E11" s="246">
        <f>IF(OR(ISBLANK($C$5),ISBLANK($C$7),ISBLANK($C$8)),"",(IFERROR(MIN(IF(ISBLANK(E5),$C$5,E5)-IF(ISBLANK(E7),$C$7,E7),IF(ISBLANK(E8),$C$8,E8)-IF(ISBLANK(E5),$C$5,E5))/MAX(IF(ISBLANK(E5),$C$5,E5)-IF(ISBLANK(E7),$C$7,E7),IF(ISBLANK(E8),$C$8,E8)-IF(ISBLANK(E5),$C$5,E5)),"")))</f>
        <v>0.66666666666666663</v>
      </c>
      <c r="F11" s="175" t="s">
        <v>182</v>
      </c>
      <c r="G11" s="5"/>
      <c r="H11" s="5"/>
      <c r="I11" s="5"/>
      <c r="J11" s="5"/>
      <c r="K11" s="5"/>
      <c r="L11" s="5"/>
      <c r="M11" s="5"/>
      <c r="N11" s="5"/>
      <c r="O11" s="5"/>
      <c r="P11" s="5"/>
      <c r="Q11" s="170">
        <f t="shared" si="4"/>
        <v>10</v>
      </c>
      <c r="R11" s="21">
        <f t="shared" si="1"/>
        <v>16</v>
      </c>
      <c r="S11" s="21">
        <f t="shared" si="2"/>
        <v>16</v>
      </c>
      <c r="T11" s="21">
        <f t="shared" si="3"/>
        <v>16</v>
      </c>
    </row>
    <row r="12" spans="1:21" x14ac:dyDescent="0.25">
      <c r="A12" s="5"/>
      <c r="B12" s="171" t="s">
        <v>164</v>
      </c>
      <c r="C12" s="255">
        <f>IF(OR(ISBLANK(C5),ISBLANK(C7),ISBLANK(C8)),"",((C8+(4*C5)+C7)/6))</f>
        <v>18.666666666666668</v>
      </c>
      <c r="D12" s="256">
        <f>IF(OR(ISBLANK($C$5),ISBLANK($C$7),ISBLANK($C$8)),"",(((IF(ISBLANK(D8),$C$8,D8))+(4*IF(ISBLANK(D5),$C$5,D5))+IF(ISBLANK(D7),$C$7,D7))/6))</f>
        <v>18.666666666666668</v>
      </c>
      <c r="E12" s="256">
        <f>IF(OR(ISBLANK($C$5),ISBLANK($C$7),ISBLANK($C$8)),"",(((IF(ISBLANK(E8),$C$8,E8))+(4*IF(ISBLANK(E5),$C$5,E5))+IF(ISBLANK(E7),$C$7,E7))/6))</f>
        <v>18.666666666666668</v>
      </c>
      <c r="F12" s="172" t="s">
        <v>177</v>
      </c>
      <c r="G12" s="5"/>
      <c r="H12" s="5"/>
      <c r="I12" s="5"/>
      <c r="J12" s="5"/>
      <c r="K12" s="5"/>
      <c r="L12" s="5"/>
      <c r="M12" s="5"/>
      <c r="N12" s="5"/>
      <c r="O12" s="5"/>
      <c r="P12" s="5"/>
      <c r="Q12" s="170">
        <f t="shared" si="4"/>
        <v>11</v>
      </c>
      <c r="R12" s="21">
        <f t="shared" si="1"/>
        <v>16</v>
      </c>
      <c r="S12" s="21">
        <f t="shared" si="2"/>
        <v>16</v>
      </c>
      <c r="T12" s="21">
        <f t="shared" si="3"/>
        <v>16</v>
      </c>
    </row>
    <row r="13" spans="1:21" x14ac:dyDescent="0.25">
      <c r="A13" s="5"/>
      <c r="B13" s="171" t="s">
        <v>165</v>
      </c>
      <c r="C13" s="255">
        <f>IF(OR(ISBLANK(C6),ISBLANK(C7),ISBLANK(C8)),"",(C8-C7)*VLOOKUP(C6,VLookups!$A$2:$B$8,2,FALSE))</f>
        <v>4</v>
      </c>
      <c r="D13" s="256">
        <f>IF(OR(ISBLANK($C$6),ISBLANK($C$7),ISBLANK($C$8)),"",(IF(ISBLANK(D8),$C$8,D8)-IF(ISBLANK(D7),$C$7,D7))*VLOOKUP(IF(ISBLANK(D6),$C$6,D6),VLookups!$A$2:$B$8,2,FALSE))</f>
        <v>4</v>
      </c>
      <c r="E13" s="256">
        <f>IF(OR(ISBLANK($C$6),ISBLANK($C$7),ISBLANK($C$8)),"",(IF(ISBLANK(E8),$C$8,E8)-IF(ISBLANK(E7),$C$7,E7))*VLOOKUP(IF(ISBLANK(E6),$C$6,E6),VLookups!$A$2:$B$8,2,FALSE))</f>
        <v>4</v>
      </c>
      <c r="F13" s="173" t="s">
        <v>178</v>
      </c>
      <c r="G13" s="5"/>
      <c r="H13" s="5"/>
      <c r="I13" s="5"/>
      <c r="J13" s="5"/>
      <c r="K13" s="5"/>
      <c r="L13" s="5"/>
      <c r="M13" s="5"/>
      <c r="N13" s="5"/>
      <c r="O13" s="5"/>
      <c r="P13" s="5"/>
      <c r="Q13" s="170">
        <f t="shared" si="4"/>
        <v>12</v>
      </c>
      <c r="R13" s="21" t="str">
        <f t="shared" si="1"/>
        <v/>
      </c>
      <c r="S13" s="21">
        <f t="shared" si="2"/>
        <v>16</v>
      </c>
      <c r="T13" s="21">
        <f t="shared" si="3"/>
        <v>16</v>
      </c>
    </row>
    <row r="14" spans="1:21" x14ac:dyDescent="0.25">
      <c r="A14" s="5"/>
      <c r="B14" s="171" t="s">
        <v>166</v>
      </c>
      <c r="C14" s="255">
        <f>IF(OR(ISBLANK(C10),C12="",C13=""),"",_xlfn.NORM.INV(1-C10,C12,C13))</f>
        <v>18.666666666666668</v>
      </c>
      <c r="D14" s="256">
        <f>IF(OR(ISBLANK($C$10),$C$12="",$C$13=""),"",_xlfn.NORM.INV(1-IF(ISBLANK(D10),$C$10,D10),IF(ISBLANK(D12),$C$12,D12),IF(ISBLANK(D13),$C$13,D13)))</f>
        <v>17.016814148901048</v>
      </c>
      <c r="E14" s="256">
        <f>IF(OR(ISBLANK($C$10),$C$12="",$C$13=""),"",_xlfn.NORM.INV(1-IF(ISBLANK(E10),$C$10,E10),IF(ISBLANK(E12),$C$12,E12),IF(ISBLANK(E13),$C$13,E13)))</f>
        <v>15.96870766588234</v>
      </c>
      <c r="F14" s="172" t="s">
        <v>179</v>
      </c>
      <c r="G14" s="5"/>
      <c r="H14" s="5"/>
      <c r="I14" s="5"/>
      <c r="J14" s="5"/>
      <c r="K14" s="5"/>
      <c r="L14" s="5"/>
      <c r="M14" s="5"/>
      <c r="N14" s="5"/>
      <c r="O14" s="5"/>
      <c r="P14" s="5"/>
      <c r="Q14" s="170">
        <f t="shared" si="4"/>
        <v>13</v>
      </c>
      <c r="R14" s="21" t="str">
        <f t="shared" si="1"/>
        <v/>
      </c>
      <c r="S14" s="21" t="str">
        <f t="shared" si="2"/>
        <v/>
      </c>
      <c r="T14" s="21">
        <f t="shared" si="3"/>
        <v>16</v>
      </c>
    </row>
    <row r="15" spans="1:21" x14ac:dyDescent="0.25">
      <c r="A15" s="5"/>
      <c r="B15" s="171" t="s">
        <v>167</v>
      </c>
      <c r="C15" s="255">
        <f>IF(OR(C9="",C14=""),"",C9/C14)</f>
        <v>10.714285714285714</v>
      </c>
      <c r="D15" s="256">
        <f>IF(OR($C$9="",$C$14=""),"",IF(ISBLANK(D9),$C$9,D9)/IF(ISBLANK(D14),$C$14,D14))</f>
        <v>11.753081290654871</v>
      </c>
      <c r="E15" s="256">
        <f>IF(OR($C$9="",$C$14=""),"",IF(ISBLANK(E9),$C$9,E9)/IF(ISBLANK(E14),$C$14,E14))</f>
        <v>12.524495042720737</v>
      </c>
      <c r="F15" s="172" t="s">
        <v>240</v>
      </c>
      <c r="G15" s="5"/>
      <c r="H15" s="5"/>
      <c r="I15" s="5"/>
      <c r="J15" s="5"/>
      <c r="K15" s="5"/>
      <c r="L15" s="5"/>
      <c r="M15" s="5"/>
      <c r="N15" s="5"/>
      <c r="O15" s="5"/>
      <c r="P15" s="5"/>
      <c r="Q15" s="170">
        <f t="shared" si="4"/>
        <v>14</v>
      </c>
      <c r="R15" s="21" t="str">
        <f t="shared" si="1"/>
        <v/>
      </c>
      <c r="S15" s="21" t="str">
        <f t="shared" si="2"/>
        <v/>
      </c>
      <c r="T15" s="21" t="str">
        <f t="shared" si="3"/>
        <v/>
      </c>
    </row>
    <row r="16" spans="1:21" x14ac:dyDescent="0.25">
      <c r="A16" s="5"/>
      <c r="B16" s="171" t="s">
        <v>168</v>
      </c>
      <c r="C16" s="257">
        <f>IF(OR(C4="",C15=""),"",C4*ROUND(C15+0.3,0))</f>
        <v>22</v>
      </c>
      <c r="D16" s="258">
        <f>IF(OR($C$4="",$C$15=""),"",IF(ISBLANK(D4),$C$4,D4)*ROUND(IF(ISBLANK(D15),$C$15,D15)+0.3,0))</f>
        <v>24</v>
      </c>
      <c r="E16" s="258">
        <f>IF(OR($C$4="",$C$15=""),"",IF(ISBLANK(E4),$C$4,E4)*ROUND(IF(ISBLANK(E15),$C$15,E15)+0.3,0))</f>
        <v>26</v>
      </c>
      <c r="F16" s="172" t="s">
        <v>169</v>
      </c>
      <c r="G16" s="5"/>
      <c r="H16" s="5"/>
      <c r="I16" s="5"/>
      <c r="J16" s="5"/>
      <c r="K16" s="5"/>
      <c r="L16" s="5"/>
      <c r="M16" s="5"/>
      <c r="N16" s="5"/>
      <c r="O16" s="5"/>
      <c r="P16" s="5"/>
      <c r="Q16" s="170">
        <f t="shared" si="4"/>
        <v>15</v>
      </c>
      <c r="R16" s="21" t="str">
        <f t="shared" si="1"/>
        <v/>
      </c>
      <c r="S16" s="21" t="str">
        <f t="shared" si="2"/>
        <v/>
      </c>
      <c r="T16" s="21" t="str">
        <f t="shared" si="3"/>
        <v/>
      </c>
    </row>
    <row r="17" spans="1:20" x14ac:dyDescent="0.25">
      <c r="A17" s="5"/>
      <c r="B17" s="171" t="s">
        <v>170</v>
      </c>
      <c r="C17" s="249"/>
      <c r="D17" s="250"/>
      <c r="E17" s="250"/>
      <c r="F17" s="172" t="s">
        <v>242</v>
      </c>
      <c r="G17" s="5"/>
      <c r="H17" s="5"/>
      <c r="I17" s="5"/>
      <c r="J17" s="5"/>
      <c r="K17" s="5"/>
      <c r="L17" s="5"/>
      <c r="M17" s="5"/>
      <c r="N17" s="5"/>
      <c r="O17" s="5"/>
      <c r="P17" s="5"/>
      <c r="Q17" s="170">
        <f t="shared" si="4"/>
        <v>16</v>
      </c>
      <c r="R17" s="21" t="str">
        <f t="shared" si="1"/>
        <v/>
      </c>
      <c r="S17" s="21" t="str">
        <f t="shared" si="2"/>
        <v/>
      </c>
      <c r="T17" s="21" t="str">
        <f t="shared" si="3"/>
        <v/>
      </c>
    </row>
    <row r="18" spans="1:20" x14ac:dyDescent="0.25">
      <c r="A18" s="5"/>
      <c r="B18" s="171" t="s">
        <v>171</v>
      </c>
      <c r="C18" s="259">
        <f>IF(C16="","",C16*7+C17)</f>
        <v>154</v>
      </c>
      <c r="D18" s="260">
        <f>IF($C$16="","",IF(ISBLANK(D16),$C$16,D16)*7+IF(ISBLANK(D17),$C$17,D17))</f>
        <v>168</v>
      </c>
      <c r="E18" s="260">
        <f>IF($C$16="","",IF(ISBLANK(E16),$C$16,E16)*7+IF(ISBLANK(E17),$C$17,E17))</f>
        <v>182</v>
      </c>
      <c r="F18" s="174" t="s">
        <v>172</v>
      </c>
      <c r="G18" s="5"/>
      <c r="H18" s="5"/>
      <c r="I18" s="5"/>
      <c r="J18" s="5"/>
      <c r="K18" s="5"/>
      <c r="L18" s="5"/>
      <c r="M18" s="5"/>
      <c r="N18" s="5"/>
      <c r="O18" s="5"/>
      <c r="P18" s="5"/>
      <c r="Q18" s="170">
        <f t="shared" si="4"/>
        <v>17</v>
      </c>
      <c r="R18" s="21" t="str">
        <f t="shared" si="1"/>
        <v/>
      </c>
      <c r="S18" s="21" t="str">
        <f t="shared" si="2"/>
        <v/>
      </c>
      <c r="T18" s="21" t="str">
        <f t="shared" si="3"/>
        <v/>
      </c>
    </row>
    <row r="19" spans="1:20" ht="18.75" x14ac:dyDescent="0.3">
      <c r="A19" s="5"/>
      <c r="B19" s="171" t="s">
        <v>245</v>
      </c>
      <c r="C19" s="294">
        <f>IF(OR(C3="",C18=""),"",C3+C18)</f>
        <v>43710</v>
      </c>
      <c r="D19" s="294">
        <f>IF(OR($C$3="",$C$18=""),"",IF(ISBLANK(D3),$C$3,D3)+IF(ISBLANK(D18),$C$18,D18))</f>
        <v>43724</v>
      </c>
      <c r="E19" s="294">
        <f>IF(OR($C$3="",$C$18=""),"",IF(ISBLANK(E3),$C$3,E3)+IF(ISBLANK(E18),$C$18,E18))</f>
        <v>43738</v>
      </c>
      <c r="F19" s="172" t="s">
        <v>180</v>
      </c>
      <c r="G19" s="5"/>
      <c r="H19" s="5"/>
      <c r="I19" s="5"/>
      <c r="J19" s="5"/>
      <c r="K19" s="5"/>
      <c r="L19" s="5"/>
      <c r="M19" s="5"/>
      <c r="N19" s="5"/>
      <c r="O19" s="5"/>
      <c r="P19" s="5"/>
      <c r="Q19" s="170">
        <f t="shared" si="4"/>
        <v>18</v>
      </c>
      <c r="R19" s="21" t="str">
        <f t="shared" si="1"/>
        <v/>
      </c>
      <c r="S19" s="21" t="str">
        <f t="shared" si="2"/>
        <v/>
      </c>
      <c r="T19" s="21" t="str">
        <f t="shared" si="3"/>
        <v/>
      </c>
    </row>
    <row r="20" spans="1:20" x14ac:dyDescent="0.25">
      <c r="A20" s="5"/>
      <c r="B20" s="171"/>
      <c r="C20" s="293">
        <f>IF(OR(C15="",C19=""),"",1-_xlfn.NORM.DIST(C9,C12*ROUND(C15+0.3,0),R102,TRUE))</f>
        <v>0.656163552872295</v>
      </c>
      <c r="D20" s="293">
        <f>IF(OR($C$15="",$C$19=""),"",1-_xlfn.NORM.DIST(IF(ISBLANK(D9),$C$9,D9),IF(ISBLANK(D12),$C$12,D12)*ROUND(IF(ISBLANK(D15),$C$15,D15)+0.3,0),S102,TRUE))</f>
        <v>0.9583677416682248</v>
      </c>
      <c r="E20" s="293">
        <f>IF(OR($C$15="",$C$19=""),"",1-_xlfn.NORM.DIST(IF(ISBLANK(E9),$C$9,E9),IF(ISBLANK(E12),$C$12,E12)*ROUND(IF(ISBLANK(E15),$C$15,E15)+0.3,0),T102,TRUE))</f>
        <v>0.99845380245597726</v>
      </c>
      <c r="F20" s="172" t="s">
        <v>246</v>
      </c>
      <c r="G20" s="5"/>
      <c r="H20" s="5"/>
      <c r="I20" s="5"/>
      <c r="J20" s="5"/>
      <c r="K20" s="5"/>
      <c r="L20" s="5"/>
      <c r="M20" s="5"/>
      <c r="N20" s="5"/>
      <c r="O20" s="5"/>
      <c r="P20" s="5"/>
      <c r="Q20" s="170">
        <f t="shared" si="4"/>
        <v>19</v>
      </c>
      <c r="R20" s="21" t="str">
        <f t="shared" si="1"/>
        <v/>
      </c>
      <c r="S20" s="21" t="str">
        <f t="shared" si="2"/>
        <v/>
      </c>
      <c r="T20" s="21" t="str">
        <f t="shared" si="3"/>
        <v/>
      </c>
    </row>
    <row r="21" spans="1:20" x14ac:dyDescent="0.25">
      <c r="A21" s="2"/>
      <c r="B21" s="5"/>
      <c r="C21" s="5"/>
      <c r="D21" s="5"/>
      <c r="E21" s="5"/>
      <c r="F21" s="5"/>
      <c r="G21" s="5"/>
      <c r="H21" s="5"/>
      <c r="I21" s="5"/>
      <c r="J21" s="5"/>
      <c r="K21" s="5"/>
      <c r="L21" s="5"/>
      <c r="M21" s="5"/>
      <c r="N21" s="5"/>
      <c r="O21" s="5"/>
      <c r="P21" s="5"/>
      <c r="Q21" s="170">
        <f t="shared" si="4"/>
        <v>20</v>
      </c>
      <c r="R21" s="21" t="str">
        <f t="shared" si="1"/>
        <v/>
      </c>
      <c r="S21" s="21" t="str">
        <f t="shared" si="2"/>
        <v/>
      </c>
      <c r="T21" s="21" t="str">
        <f t="shared" si="3"/>
        <v/>
      </c>
    </row>
    <row r="22" spans="1:20" x14ac:dyDescent="0.25">
      <c r="A22" s="2"/>
      <c r="B22" s="19" t="str">
        <f>CONCATENATE("Version ",'Change Log'!$B$2," – © 2015-",YEAR('Change Log'!$A$2),", William W. Davis, MSPM, PMP")</f>
        <v>Version 3.0.2 – © 2015-2019, William W. Davis, MSPM, PMP</v>
      </c>
      <c r="C22" s="5"/>
      <c r="D22" s="5"/>
      <c r="E22" s="5"/>
      <c r="F22" s="5"/>
      <c r="G22" s="5"/>
      <c r="H22" s="5"/>
      <c r="I22" s="5"/>
      <c r="J22" s="5"/>
      <c r="K22" s="5"/>
      <c r="L22" s="5"/>
      <c r="M22" s="5"/>
      <c r="N22" s="5"/>
      <c r="O22" s="5"/>
      <c r="P22" s="5"/>
      <c r="Q22" s="170">
        <f t="shared" si="4"/>
        <v>21</v>
      </c>
      <c r="R22" s="21" t="str">
        <f t="shared" si="1"/>
        <v/>
      </c>
      <c r="S22" s="21" t="str">
        <f t="shared" si="2"/>
        <v/>
      </c>
      <c r="T22" s="21" t="str">
        <f t="shared" si="3"/>
        <v/>
      </c>
    </row>
    <row r="23" spans="1:20" x14ac:dyDescent="0.25">
      <c r="A23" s="2"/>
      <c r="B23" s="296" t="s">
        <v>146</v>
      </c>
      <c r="C23" s="296"/>
      <c r="D23" s="296"/>
      <c r="E23" s="296"/>
      <c r="F23" s="296"/>
      <c r="G23" s="5"/>
      <c r="H23" s="5"/>
      <c r="I23" s="5"/>
      <c r="J23" s="5"/>
      <c r="K23" s="5"/>
      <c r="L23" s="5"/>
      <c r="M23" s="5"/>
      <c r="N23" s="5"/>
      <c r="O23" s="5"/>
      <c r="P23" s="5"/>
      <c r="Q23" s="170">
        <f t="shared" si="4"/>
        <v>22</v>
      </c>
      <c r="R23" s="21" t="str">
        <f t="shared" si="1"/>
        <v/>
      </c>
      <c r="S23" s="21" t="str">
        <f t="shared" si="2"/>
        <v/>
      </c>
      <c r="T23" s="21" t="str">
        <f t="shared" si="3"/>
        <v/>
      </c>
    </row>
    <row r="24" spans="1:20" x14ac:dyDescent="0.25">
      <c r="A24" s="2"/>
      <c r="B24" s="296" t="s">
        <v>147</v>
      </c>
      <c r="C24" s="296"/>
      <c r="D24" s="296"/>
      <c r="E24" s="296"/>
      <c r="F24" s="296"/>
      <c r="G24" s="5"/>
      <c r="H24" s="5"/>
      <c r="I24" s="5"/>
      <c r="J24" s="5"/>
      <c r="K24" s="5"/>
      <c r="L24" s="5"/>
      <c r="M24" s="5"/>
      <c r="N24" s="5"/>
      <c r="O24" s="5"/>
      <c r="P24" s="5"/>
      <c r="Q24" s="170">
        <f t="shared" si="4"/>
        <v>23</v>
      </c>
      <c r="R24" s="21" t="str">
        <f t="shared" si="1"/>
        <v/>
      </c>
      <c r="S24" s="21" t="str">
        <f t="shared" si="2"/>
        <v/>
      </c>
      <c r="T24" s="21" t="str">
        <f t="shared" si="3"/>
        <v/>
      </c>
    </row>
    <row r="25" spans="1:20" x14ac:dyDescent="0.25">
      <c r="A25" s="2"/>
      <c r="B25" s="296" t="s">
        <v>96</v>
      </c>
      <c r="C25" s="296"/>
      <c r="D25" s="296"/>
      <c r="E25" s="296"/>
      <c r="F25" s="296"/>
      <c r="G25" s="5"/>
      <c r="H25" s="5"/>
      <c r="I25" s="5"/>
      <c r="J25" s="5"/>
      <c r="K25" s="5"/>
      <c r="L25" s="5"/>
      <c r="M25" s="5"/>
      <c r="N25" s="5"/>
      <c r="O25" s="5"/>
      <c r="P25" s="5"/>
      <c r="Q25" s="170">
        <f t="shared" si="4"/>
        <v>24</v>
      </c>
      <c r="R25" s="21" t="str">
        <f t="shared" si="1"/>
        <v/>
      </c>
      <c r="S25" s="21" t="str">
        <f t="shared" si="2"/>
        <v/>
      </c>
      <c r="T25" s="21" t="str">
        <f t="shared" si="3"/>
        <v/>
      </c>
    </row>
    <row r="26" spans="1:20" x14ac:dyDescent="0.25">
      <c r="A26" s="2"/>
      <c r="B26" s="296" t="s">
        <v>230</v>
      </c>
      <c r="C26" s="296"/>
      <c r="D26" s="296"/>
      <c r="E26" s="296"/>
      <c r="F26" s="296"/>
      <c r="G26" s="5"/>
      <c r="H26" s="5"/>
      <c r="I26" s="5"/>
      <c r="J26" s="5"/>
      <c r="K26" s="5"/>
      <c r="L26" s="5"/>
      <c r="M26" s="5"/>
      <c r="N26" s="5"/>
      <c r="O26" s="5"/>
      <c r="P26" s="5"/>
      <c r="Q26" s="170">
        <f t="shared" si="4"/>
        <v>25</v>
      </c>
      <c r="R26" s="21" t="str">
        <f t="shared" si="1"/>
        <v/>
      </c>
      <c r="S26" s="21" t="str">
        <f t="shared" si="2"/>
        <v/>
      </c>
      <c r="T26" s="21" t="str">
        <f t="shared" si="3"/>
        <v/>
      </c>
    </row>
    <row r="27" spans="1:20" x14ac:dyDescent="0.25">
      <c r="A27" s="2"/>
      <c r="B27" s="296" t="s">
        <v>97</v>
      </c>
      <c r="C27" s="296"/>
      <c r="D27" s="296"/>
      <c r="E27" s="296"/>
      <c r="F27" s="296"/>
      <c r="G27" s="5"/>
      <c r="H27" s="5"/>
      <c r="I27" s="5"/>
      <c r="J27" s="5"/>
      <c r="K27" s="5"/>
      <c r="L27" s="5"/>
      <c r="M27" s="5"/>
      <c r="N27" s="5"/>
      <c r="O27" s="5"/>
      <c r="P27" s="5"/>
      <c r="Q27" s="170">
        <f t="shared" si="4"/>
        <v>26</v>
      </c>
      <c r="R27" s="21" t="str">
        <f t="shared" si="1"/>
        <v/>
      </c>
      <c r="S27" s="21" t="str">
        <f t="shared" si="2"/>
        <v/>
      </c>
      <c r="T27" s="21" t="str">
        <f t="shared" si="3"/>
        <v/>
      </c>
    </row>
    <row r="28" spans="1:20" x14ac:dyDescent="0.25">
      <c r="A28" s="2"/>
      <c r="B28" s="164" t="s">
        <v>225</v>
      </c>
      <c r="C28" s="5"/>
      <c r="D28" s="5"/>
      <c r="E28" s="5"/>
      <c r="F28" s="5"/>
      <c r="G28" s="5"/>
      <c r="H28" s="5"/>
      <c r="I28" s="5"/>
      <c r="J28" s="5"/>
      <c r="K28" s="5"/>
      <c r="L28" s="5"/>
      <c r="M28" s="5"/>
      <c r="N28" s="5"/>
      <c r="O28" s="5"/>
      <c r="P28" s="5"/>
      <c r="Q28" s="170">
        <f t="shared" si="4"/>
        <v>27</v>
      </c>
      <c r="R28" s="21" t="str">
        <f t="shared" si="1"/>
        <v/>
      </c>
      <c r="S28" s="21" t="str">
        <f t="shared" si="2"/>
        <v/>
      </c>
      <c r="T28" s="21" t="str">
        <f t="shared" si="3"/>
        <v/>
      </c>
    </row>
    <row r="29" spans="1:20" x14ac:dyDescent="0.25">
      <c r="A29" s="2"/>
      <c r="B29" s="164" t="s">
        <v>94</v>
      </c>
      <c r="C29" s="5"/>
      <c r="D29" s="5"/>
      <c r="E29" s="5"/>
      <c r="F29" s="5"/>
      <c r="G29" s="5"/>
      <c r="H29" s="5"/>
      <c r="I29" s="5"/>
      <c r="J29" s="5"/>
      <c r="K29" s="5"/>
      <c r="L29" s="5"/>
      <c r="M29" s="5"/>
      <c r="N29" s="5"/>
      <c r="O29" s="5"/>
      <c r="P29" s="5"/>
      <c r="Q29" s="170">
        <f t="shared" si="4"/>
        <v>28</v>
      </c>
      <c r="R29" s="21" t="str">
        <f t="shared" si="1"/>
        <v/>
      </c>
      <c r="S29" s="21" t="str">
        <f t="shared" si="2"/>
        <v/>
      </c>
      <c r="T29" s="21" t="str">
        <f t="shared" si="3"/>
        <v/>
      </c>
    </row>
    <row r="30" spans="1:20" x14ac:dyDescent="0.25">
      <c r="A30" s="19"/>
      <c r="B30" s="164" t="s">
        <v>224</v>
      </c>
      <c r="C30" s="5"/>
      <c r="D30" s="5"/>
      <c r="E30" s="5"/>
      <c r="F30" s="5"/>
      <c r="G30" s="5"/>
      <c r="H30" s="5"/>
      <c r="I30" s="5"/>
      <c r="J30" s="5"/>
      <c r="K30" s="5"/>
      <c r="L30" s="5"/>
      <c r="M30" s="5"/>
      <c r="N30" s="5"/>
      <c r="O30" s="5"/>
      <c r="P30" s="5"/>
      <c r="Q30" s="170">
        <f t="shared" si="4"/>
        <v>29</v>
      </c>
      <c r="R30" s="21" t="str">
        <f t="shared" si="1"/>
        <v/>
      </c>
      <c r="S30" s="21" t="str">
        <f t="shared" si="2"/>
        <v/>
      </c>
      <c r="T30" s="21" t="str">
        <f t="shared" si="3"/>
        <v/>
      </c>
    </row>
    <row r="31" spans="1:20" x14ac:dyDescent="0.25">
      <c r="A31" s="19"/>
      <c r="B31" s="164" t="s">
        <v>226</v>
      </c>
      <c r="C31" s="5"/>
      <c r="D31" s="5"/>
      <c r="E31" s="5"/>
      <c r="F31" s="5"/>
      <c r="G31" s="5"/>
      <c r="H31" s="5"/>
      <c r="I31" s="5"/>
      <c r="J31" s="5"/>
      <c r="K31" s="5"/>
      <c r="L31" s="5"/>
      <c r="M31" s="5"/>
      <c r="N31" s="5"/>
      <c r="O31" s="5"/>
      <c r="P31" s="5"/>
      <c r="Q31" s="170">
        <f t="shared" si="4"/>
        <v>30</v>
      </c>
      <c r="R31" s="21" t="str">
        <f t="shared" si="1"/>
        <v/>
      </c>
      <c r="S31" s="21" t="str">
        <f t="shared" si="2"/>
        <v/>
      </c>
      <c r="T31" s="21" t="str">
        <f t="shared" si="3"/>
        <v/>
      </c>
    </row>
    <row r="32" spans="1:20" x14ac:dyDescent="0.25">
      <c r="A32" s="19"/>
      <c r="B32" s="164" t="s">
        <v>809</v>
      </c>
      <c r="C32" s="5"/>
      <c r="D32" s="5"/>
      <c r="E32" s="5"/>
      <c r="F32" s="5"/>
      <c r="G32" s="5"/>
      <c r="H32" s="5"/>
      <c r="I32" s="5"/>
      <c r="J32" s="5"/>
      <c r="K32" s="5"/>
      <c r="L32" s="5"/>
      <c r="M32" s="5"/>
      <c r="N32" s="5"/>
      <c r="O32" s="5"/>
      <c r="P32" s="5"/>
      <c r="Q32" s="170">
        <f t="shared" si="4"/>
        <v>31</v>
      </c>
      <c r="R32" s="21" t="str">
        <f t="shared" si="1"/>
        <v/>
      </c>
      <c r="S32" s="21" t="str">
        <f t="shared" si="2"/>
        <v/>
      </c>
      <c r="T32" s="21" t="str">
        <f t="shared" si="3"/>
        <v/>
      </c>
    </row>
    <row r="33" spans="1:20" x14ac:dyDescent="0.25">
      <c r="A33" s="19"/>
      <c r="B33" s="164" t="s">
        <v>810</v>
      </c>
      <c r="C33" s="5"/>
      <c r="D33" s="5"/>
      <c r="E33" s="5"/>
      <c r="F33" s="5"/>
      <c r="G33" s="5"/>
      <c r="H33" s="5"/>
      <c r="I33" s="5"/>
      <c r="J33" s="5"/>
      <c r="K33" s="5"/>
      <c r="L33" s="5"/>
      <c r="M33" s="5"/>
      <c r="N33" s="5"/>
      <c r="O33" s="5"/>
      <c r="P33" s="5"/>
      <c r="Q33" s="170">
        <f t="shared" si="4"/>
        <v>32</v>
      </c>
      <c r="R33" s="21" t="str">
        <f t="shared" si="1"/>
        <v/>
      </c>
      <c r="S33" s="21" t="str">
        <f t="shared" si="2"/>
        <v/>
      </c>
      <c r="T33" s="21" t="str">
        <f t="shared" si="3"/>
        <v/>
      </c>
    </row>
    <row r="34" spans="1:20" x14ac:dyDescent="0.25">
      <c r="A34" s="2"/>
      <c r="B34" s="164"/>
      <c r="C34" s="5"/>
      <c r="D34" s="5"/>
      <c r="E34" s="5"/>
      <c r="F34" s="5"/>
      <c r="G34" s="5"/>
      <c r="H34" s="5"/>
      <c r="I34" s="5"/>
      <c r="J34" s="5"/>
      <c r="K34" s="5"/>
      <c r="L34" s="5"/>
      <c r="M34" s="5"/>
      <c r="N34" s="5"/>
      <c r="O34" s="5"/>
      <c r="P34" s="5"/>
      <c r="Q34" s="170">
        <f t="shared" si="4"/>
        <v>33</v>
      </c>
      <c r="R34" s="21" t="str">
        <f t="shared" si="1"/>
        <v/>
      </c>
      <c r="S34" s="21" t="str">
        <f t="shared" si="2"/>
        <v/>
      </c>
      <c r="T34" s="21" t="str">
        <f t="shared" si="3"/>
        <v/>
      </c>
    </row>
    <row r="35" spans="1:20" x14ac:dyDescent="0.25">
      <c r="A35" s="2"/>
      <c r="B35" s="164" t="s">
        <v>811</v>
      </c>
      <c r="C35" s="5"/>
      <c r="D35" s="5"/>
      <c r="E35" s="5"/>
      <c r="F35" s="5"/>
      <c r="G35" s="5"/>
      <c r="H35" s="5"/>
      <c r="I35" s="5"/>
      <c r="J35" s="5"/>
      <c r="K35" s="5"/>
      <c r="L35" s="5"/>
      <c r="M35" s="5"/>
      <c r="N35" s="5"/>
      <c r="O35" s="5"/>
      <c r="P35" s="5"/>
      <c r="Q35" s="170">
        <f t="shared" si="4"/>
        <v>34</v>
      </c>
      <c r="R35" s="21" t="str">
        <f t="shared" si="1"/>
        <v/>
      </c>
      <c r="S35" s="21" t="str">
        <f t="shared" si="2"/>
        <v/>
      </c>
      <c r="T35" s="21" t="str">
        <f t="shared" si="3"/>
        <v/>
      </c>
    </row>
    <row r="36" spans="1:20" x14ac:dyDescent="0.25">
      <c r="A36" s="2"/>
      <c r="B36" s="164" t="s">
        <v>93</v>
      </c>
      <c r="C36" s="5"/>
      <c r="D36" s="5"/>
      <c r="E36" s="5"/>
      <c r="F36" s="5"/>
      <c r="G36" s="5"/>
      <c r="H36" s="5"/>
      <c r="I36" s="5"/>
      <c r="J36" s="5"/>
      <c r="K36" s="5"/>
      <c r="L36" s="5"/>
      <c r="M36" s="5"/>
      <c r="N36" s="5"/>
      <c r="O36" s="5"/>
      <c r="P36" s="5"/>
      <c r="Q36" s="170">
        <f t="shared" si="4"/>
        <v>35</v>
      </c>
      <c r="R36" s="21" t="str">
        <f t="shared" si="1"/>
        <v/>
      </c>
      <c r="S36" s="21" t="str">
        <f t="shared" si="2"/>
        <v/>
      </c>
      <c r="T36" s="21" t="str">
        <f t="shared" si="3"/>
        <v/>
      </c>
    </row>
    <row r="37" spans="1:20" x14ac:dyDescent="0.25">
      <c r="B37" s="330" t="s">
        <v>817</v>
      </c>
      <c r="C37" s="330"/>
      <c r="D37" s="331"/>
      <c r="E37" s="331"/>
      <c r="F37" s="331"/>
      <c r="G37" s="331"/>
      <c r="H37" s="331"/>
      <c r="Q37" s="170">
        <f t="shared" si="4"/>
        <v>36</v>
      </c>
      <c r="R37" s="21" t="str">
        <f t="shared" si="1"/>
        <v/>
      </c>
      <c r="S37" s="21" t="str">
        <f t="shared" si="2"/>
        <v/>
      </c>
      <c r="T37" s="21" t="str">
        <f t="shared" si="3"/>
        <v/>
      </c>
    </row>
    <row r="38" spans="1:20" x14ac:dyDescent="0.25">
      <c r="Q38" s="170">
        <f t="shared" si="4"/>
        <v>37</v>
      </c>
      <c r="R38" s="21" t="str">
        <f t="shared" si="1"/>
        <v/>
      </c>
      <c r="S38" s="21" t="str">
        <f t="shared" si="2"/>
        <v/>
      </c>
      <c r="T38" s="21" t="str">
        <f t="shared" si="3"/>
        <v/>
      </c>
    </row>
    <row r="39" spans="1:20" x14ac:dyDescent="0.25">
      <c r="Q39" s="170">
        <f t="shared" si="4"/>
        <v>38</v>
      </c>
      <c r="R39" s="21" t="str">
        <f t="shared" si="1"/>
        <v/>
      </c>
      <c r="S39" s="21" t="str">
        <f t="shared" si="2"/>
        <v/>
      </c>
      <c r="T39" s="21" t="str">
        <f t="shared" si="3"/>
        <v/>
      </c>
    </row>
    <row r="40" spans="1:20" x14ac:dyDescent="0.25">
      <c r="Q40" s="170">
        <f t="shared" si="4"/>
        <v>39</v>
      </c>
      <c r="R40" s="21" t="str">
        <f t="shared" si="1"/>
        <v/>
      </c>
      <c r="S40" s="21" t="str">
        <f t="shared" si="2"/>
        <v/>
      </c>
      <c r="T40" s="21" t="str">
        <f t="shared" si="3"/>
        <v/>
      </c>
    </row>
    <row r="41" spans="1:20" x14ac:dyDescent="0.25">
      <c r="Q41" s="170">
        <f t="shared" si="4"/>
        <v>40</v>
      </c>
      <c r="R41" s="21" t="str">
        <f t="shared" si="1"/>
        <v/>
      </c>
      <c r="S41" s="21" t="str">
        <f t="shared" si="2"/>
        <v/>
      </c>
      <c r="T41" s="21" t="str">
        <f t="shared" si="3"/>
        <v/>
      </c>
    </row>
    <row r="42" spans="1:20" x14ac:dyDescent="0.25">
      <c r="Q42" s="170">
        <f t="shared" si="4"/>
        <v>41</v>
      </c>
      <c r="R42" s="21" t="str">
        <f t="shared" si="1"/>
        <v/>
      </c>
      <c r="S42" s="21" t="str">
        <f t="shared" si="2"/>
        <v/>
      </c>
      <c r="T42" s="21" t="str">
        <f t="shared" si="3"/>
        <v/>
      </c>
    </row>
    <row r="43" spans="1:20" x14ac:dyDescent="0.25">
      <c r="Q43" s="170">
        <f t="shared" si="4"/>
        <v>42</v>
      </c>
      <c r="R43" s="21" t="str">
        <f t="shared" si="1"/>
        <v/>
      </c>
      <c r="S43" s="21" t="str">
        <f t="shared" si="2"/>
        <v/>
      </c>
      <c r="T43" s="21" t="str">
        <f t="shared" si="3"/>
        <v/>
      </c>
    </row>
    <row r="44" spans="1:20" x14ac:dyDescent="0.25">
      <c r="Q44" s="170">
        <f t="shared" si="4"/>
        <v>43</v>
      </c>
      <c r="R44" s="21" t="str">
        <f t="shared" si="1"/>
        <v/>
      </c>
      <c r="S44" s="21" t="str">
        <f t="shared" si="2"/>
        <v/>
      </c>
      <c r="T44" s="21" t="str">
        <f t="shared" si="3"/>
        <v/>
      </c>
    </row>
    <row r="45" spans="1:20" x14ac:dyDescent="0.25">
      <c r="Q45" s="170">
        <f t="shared" si="4"/>
        <v>44</v>
      </c>
      <c r="R45" s="21" t="str">
        <f t="shared" si="1"/>
        <v/>
      </c>
      <c r="S45" s="21" t="str">
        <f t="shared" si="2"/>
        <v/>
      </c>
      <c r="T45" s="21" t="str">
        <f t="shared" si="3"/>
        <v/>
      </c>
    </row>
    <row r="46" spans="1:20" x14ac:dyDescent="0.25">
      <c r="A46"/>
      <c r="Q46" s="170">
        <f t="shared" si="4"/>
        <v>45</v>
      </c>
      <c r="R46" s="21" t="str">
        <f t="shared" si="1"/>
        <v/>
      </c>
      <c r="S46" s="21" t="str">
        <f t="shared" si="2"/>
        <v/>
      </c>
      <c r="T46" s="21" t="str">
        <f t="shared" si="3"/>
        <v/>
      </c>
    </row>
    <row r="47" spans="1:20" x14ac:dyDescent="0.25">
      <c r="A47"/>
      <c r="Q47" s="170">
        <f t="shared" si="4"/>
        <v>46</v>
      </c>
      <c r="R47" s="21" t="str">
        <f t="shared" si="1"/>
        <v/>
      </c>
      <c r="S47" s="21" t="str">
        <f t="shared" si="2"/>
        <v/>
      </c>
      <c r="T47" s="21" t="str">
        <f t="shared" si="3"/>
        <v/>
      </c>
    </row>
    <row r="48" spans="1:20" x14ac:dyDescent="0.25">
      <c r="A48"/>
      <c r="Q48" s="170">
        <f t="shared" si="4"/>
        <v>47</v>
      </c>
      <c r="R48" s="21" t="str">
        <f t="shared" si="1"/>
        <v/>
      </c>
      <c r="S48" s="21" t="str">
        <f t="shared" si="2"/>
        <v/>
      </c>
      <c r="T48" s="21" t="str">
        <f t="shared" si="3"/>
        <v/>
      </c>
    </row>
    <row r="49" spans="1:20" x14ac:dyDescent="0.25">
      <c r="A49"/>
      <c r="Q49" s="170">
        <f t="shared" si="4"/>
        <v>48</v>
      </c>
      <c r="R49" s="21" t="str">
        <f t="shared" si="1"/>
        <v/>
      </c>
      <c r="S49" s="21" t="str">
        <f t="shared" si="2"/>
        <v/>
      </c>
      <c r="T49" s="21" t="str">
        <f t="shared" si="3"/>
        <v/>
      </c>
    </row>
    <row r="50" spans="1:20" x14ac:dyDescent="0.25">
      <c r="A50"/>
      <c r="Q50" s="170">
        <f t="shared" si="4"/>
        <v>49</v>
      </c>
      <c r="R50" s="21" t="str">
        <f t="shared" si="1"/>
        <v/>
      </c>
      <c r="S50" s="21" t="str">
        <f t="shared" si="2"/>
        <v/>
      </c>
      <c r="T50" s="21" t="str">
        <f t="shared" si="3"/>
        <v/>
      </c>
    </row>
    <row r="51" spans="1:20" x14ac:dyDescent="0.25">
      <c r="A51"/>
      <c r="Q51" s="170">
        <f t="shared" si="4"/>
        <v>50</v>
      </c>
      <c r="R51" s="21" t="str">
        <f t="shared" si="1"/>
        <v/>
      </c>
      <c r="S51" s="21" t="str">
        <f t="shared" si="2"/>
        <v/>
      </c>
      <c r="T51" s="21" t="str">
        <f t="shared" si="3"/>
        <v/>
      </c>
    </row>
    <row r="52" spans="1:20" x14ac:dyDescent="0.25">
      <c r="A52"/>
      <c r="Q52" s="170">
        <f t="shared" si="4"/>
        <v>51</v>
      </c>
      <c r="R52" s="21" t="str">
        <f t="shared" si="1"/>
        <v/>
      </c>
      <c r="S52" s="21" t="str">
        <f t="shared" si="2"/>
        <v/>
      </c>
      <c r="T52" s="21" t="str">
        <f t="shared" si="3"/>
        <v/>
      </c>
    </row>
    <row r="53" spans="1:20" x14ac:dyDescent="0.25">
      <c r="A53"/>
      <c r="Q53" s="170">
        <f t="shared" si="4"/>
        <v>52</v>
      </c>
      <c r="R53" s="21" t="str">
        <f t="shared" si="1"/>
        <v/>
      </c>
      <c r="S53" s="21" t="str">
        <f t="shared" si="2"/>
        <v/>
      </c>
      <c r="T53" s="21" t="str">
        <f t="shared" si="3"/>
        <v/>
      </c>
    </row>
    <row r="54" spans="1:20" x14ac:dyDescent="0.25">
      <c r="A54"/>
      <c r="Q54" s="170">
        <f t="shared" si="4"/>
        <v>53</v>
      </c>
      <c r="R54" s="21" t="str">
        <f t="shared" si="1"/>
        <v/>
      </c>
      <c r="S54" s="21" t="str">
        <f t="shared" si="2"/>
        <v/>
      </c>
      <c r="T54" s="21" t="str">
        <f t="shared" si="3"/>
        <v/>
      </c>
    </row>
    <row r="55" spans="1:20" x14ac:dyDescent="0.25">
      <c r="A55"/>
      <c r="Q55" s="170">
        <f t="shared" si="4"/>
        <v>54</v>
      </c>
      <c r="R55" s="21" t="str">
        <f t="shared" si="1"/>
        <v/>
      </c>
      <c r="S55" s="21" t="str">
        <f t="shared" si="2"/>
        <v/>
      </c>
      <c r="T55" s="21" t="str">
        <f t="shared" si="3"/>
        <v/>
      </c>
    </row>
    <row r="56" spans="1:20" x14ac:dyDescent="0.25">
      <c r="A56"/>
      <c r="Q56" s="170">
        <f t="shared" si="4"/>
        <v>55</v>
      </c>
      <c r="R56" s="21" t="str">
        <f t="shared" si="1"/>
        <v/>
      </c>
      <c r="S56" s="21" t="str">
        <f t="shared" si="2"/>
        <v/>
      </c>
      <c r="T56" s="21" t="str">
        <f t="shared" si="3"/>
        <v/>
      </c>
    </row>
    <row r="57" spans="1:20" x14ac:dyDescent="0.25">
      <c r="A57"/>
      <c r="Q57" s="170">
        <f t="shared" si="4"/>
        <v>56</v>
      </c>
      <c r="R57" s="21" t="str">
        <f t="shared" si="1"/>
        <v/>
      </c>
      <c r="S57" s="21" t="str">
        <f t="shared" si="2"/>
        <v/>
      </c>
      <c r="T57" s="21" t="str">
        <f t="shared" si="3"/>
        <v/>
      </c>
    </row>
    <row r="58" spans="1:20" x14ac:dyDescent="0.25">
      <c r="A58"/>
      <c r="Q58" s="170">
        <f t="shared" si="4"/>
        <v>57</v>
      </c>
      <c r="R58" s="21" t="str">
        <f t="shared" si="1"/>
        <v/>
      </c>
      <c r="S58" s="21" t="str">
        <f t="shared" si="2"/>
        <v/>
      </c>
      <c r="T58" s="21" t="str">
        <f t="shared" si="3"/>
        <v/>
      </c>
    </row>
    <row r="59" spans="1:20" x14ac:dyDescent="0.25">
      <c r="A59"/>
      <c r="Q59" s="170">
        <f t="shared" si="4"/>
        <v>58</v>
      </c>
      <c r="R59" s="21" t="str">
        <f t="shared" si="1"/>
        <v/>
      </c>
      <c r="S59" s="21" t="str">
        <f t="shared" si="2"/>
        <v/>
      </c>
      <c r="T59" s="21" t="str">
        <f t="shared" si="3"/>
        <v/>
      </c>
    </row>
    <row r="60" spans="1:20" x14ac:dyDescent="0.25">
      <c r="A60"/>
      <c r="Q60" s="170">
        <f t="shared" si="4"/>
        <v>59</v>
      </c>
      <c r="R60" s="21" t="str">
        <f t="shared" si="1"/>
        <v/>
      </c>
      <c r="S60" s="21" t="str">
        <f t="shared" si="2"/>
        <v/>
      </c>
      <c r="T60" s="21" t="str">
        <f t="shared" si="3"/>
        <v/>
      </c>
    </row>
    <row r="61" spans="1:20" x14ac:dyDescent="0.25">
      <c r="A61"/>
      <c r="Q61" s="170">
        <f t="shared" si="4"/>
        <v>60</v>
      </c>
      <c r="R61" s="21" t="str">
        <f t="shared" si="1"/>
        <v/>
      </c>
      <c r="S61" s="21" t="str">
        <f t="shared" si="2"/>
        <v/>
      </c>
      <c r="T61" s="21" t="str">
        <f t="shared" si="3"/>
        <v/>
      </c>
    </row>
    <row r="62" spans="1:20" x14ac:dyDescent="0.25">
      <c r="A62"/>
      <c r="Q62" s="170">
        <f t="shared" si="4"/>
        <v>61</v>
      </c>
      <c r="R62" s="21" t="str">
        <f t="shared" si="1"/>
        <v/>
      </c>
      <c r="S62" s="21" t="str">
        <f t="shared" si="2"/>
        <v/>
      </c>
      <c r="T62" s="21" t="str">
        <f t="shared" si="3"/>
        <v/>
      </c>
    </row>
    <row r="63" spans="1:20" x14ac:dyDescent="0.25">
      <c r="A63"/>
      <c r="Q63" s="170">
        <f t="shared" si="4"/>
        <v>62</v>
      </c>
      <c r="R63" s="21" t="str">
        <f t="shared" si="1"/>
        <v/>
      </c>
      <c r="S63" s="21" t="str">
        <f t="shared" si="2"/>
        <v/>
      </c>
      <c r="T63" s="21" t="str">
        <f t="shared" si="3"/>
        <v/>
      </c>
    </row>
    <row r="64" spans="1:20" x14ac:dyDescent="0.25">
      <c r="A64"/>
      <c r="Q64" s="170">
        <f t="shared" si="4"/>
        <v>63</v>
      </c>
      <c r="R64" s="21" t="str">
        <f t="shared" si="1"/>
        <v/>
      </c>
      <c r="S64" s="21" t="str">
        <f t="shared" si="2"/>
        <v/>
      </c>
      <c r="T64" s="21" t="str">
        <f t="shared" si="3"/>
        <v/>
      </c>
    </row>
    <row r="65" spans="1:20" x14ac:dyDescent="0.25">
      <c r="A65"/>
      <c r="Q65" s="170">
        <f t="shared" si="4"/>
        <v>64</v>
      </c>
      <c r="R65" s="21" t="str">
        <f t="shared" si="1"/>
        <v/>
      </c>
      <c r="S65" s="21" t="str">
        <f t="shared" si="2"/>
        <v/>
      </c>
      <c r="T65" s="21" t="str">
        <f t="shared" si="3"/>
        <v/>
      </c>
    </row>
    <row r="66" spans="1:20" x14ac:dyDescent="0.25">
      <c r="A66"/>
      <c r="Q66" s="170">
        <f t="shared" si="4"/>
        <v>65</v>
      </c>
      <c r="R66" s="21" t="str">
        <f t="shared" si="1"/>
        <v/>
      </c>
      <c r="S66" s="21" t="str">
        <f t="shared" si="2"/>
        <v/>
      </c>
      <c r="T66" s="21" t="str">
        <f t="shared" si="3"/>
        <v/>
      </c>
    </row>
    <row r="67" spans="1:20" x14ac:dyDescent="0.25">
      <c r="A67"/>
      <c r="Q67" s="170">
        <f t="shared" si="4"/>
        <v>66</v>
      </c>
      <c r="R67" s="21" t="str">
        <f t="shared" ref="R67:R101" si="5">IF(OR(ROUND(C$15+0.3,0)&gt;$Q67,ROUND(C$15+0.3,0)=$Q67),C$13^2,"")</f>
        <v/>
      </c>
      <c r="S67" s="21" t="str">
        <f t="shared" ref="S67:S101" si="6">IF(OR(ROUND(D$15+0.3,0)&gt;$Q67,ROUND(D$15+0.3,0)=$Q67),D$13^2,"")</f>
        <v/>
      </c>
      <c r="T67" s="21" t="str">
        <f t="shared" ref="T67:T101" si="7">IF(OR(ROUND(E$15+0.3,0)&gt;$Q67,ROUND(E$15+0.3,0)=$Q67),E$13^2,"")</f>
        <v/>
      </c>
    </row>
    <row r="68" spans="1:20" x14ac:dyDescent="0.25">
      <c r="A68"/>
      <c r="Q68" s="170">
        <f t="shared" ref="Q68:Q101" si="8">Q67+1</f>
        <v>67</v>
      </c>
      <c r="R68" s="21" t="str">
        <f t="shared" si="5"/>
        <v/>
      </c>
      <c r="S68" s="21" t="str">
        <f t="shared" si="6"/>
        <v/>
      </c>
      <c r="T68" s="21" t="str">
        <f t="shared" si="7"/>
        <v/>
      </c>
    </row>
    <row r="69" spans="1:20" x14ac:dyDescent="0.25">
      <c r="A69"/>
      <c r="Q69" s="170">
        <f t="shared" si="8"/>
        <v>68</v>
      </c>
      <c r="R69" s="21" t="str">
        <f t="shared" si="5"/>
        <v/>
      </c>
      <c r="S69" s="21" t="str">
        <f t="shared" si="6"/>
        <v/>
      </c>
      <c r="T69" s="21" t="str">
        <f t="shared" si="7"/>
        <v/>
      </c>
    </row>
    <row r="70" spans="1:20" x14ac:dyDescent="0.25">
      <c r="A70"/>
      <c r="Q70" s="170">
        <f t="shared" si="8"/>
        <v>69</v>
      </c>
      <c r="R70" s="21" t="str">
        <f t="shared" si="5"/>
        <v/>
      </c>
      <c r="S70" s="21" t="str">
        <f t="shared" si="6"/>
        <v/>
      </c>
      <c r="T70" s="21" t="str">
        <f t="shared" si="7"/>
        <v/>
      </c>
    </row>
    <row r="71" spans="1:20" x14ac:dyDescent="0.25">
      <c r="A71"/>
      <c r="Q71" s="170">
        <f t="shared" si="8"/>
        <v>70</v>
      </c>
      <c r="R71" s="21" t="str">
        <f t="shared" si="5"/>
        <v/>
      </c>
      <c r="S71" s="21" t="str">
        <f t="shared" si="6"/>
        <v/>
      </c>
      <c r="T71" s="21" t="str">
        <f t="shared" si="7"/>
        <v/>
      </c>
    </row>
    <row r="72" spans="1:20" x14ac:dyDescent="0.25">
      <c r="A72"/>
      <c r="Q72" s="170">
        <f t="shared" si="8"/>
        <v>71</v>
      </c>
      <c r="R72" s="21" t="str">
        <f t="shared" si="5"/>
        <v/>
      </c>
      <c r="S72" s="21" t="str">
        <f t="shared" si="6"/>
        <v/>
      </c>
      <c r="T72" s="21" t="str">
        <f t="shared" si="7"/>
        <v/>
      </c>
    </row>
    <row r="73" spans="1:20" x14ac:dyDescent="0.25">
      <c r="A73"/>
      <c r="Q73" s="170">
        <f t="shared" si="8"/>
        <v>72</v>
      </c>
      <c r="R73" s="21" t="str">
        <f t="shared" si="5"/>
        <v/>
      </c>
      <c r="S73" s="21" t="str">
        <f t="shared" si="6"/>
        <v/>
      </c>
      <c r="T73" s="21" t="str">
        <f t="shared" si="7"/>
        <v/>
      </c>
    </row>
    <row r="74" spans="1:20" x14ac:dyDescent="0.25">
      <c r="A74"/>
      <c r="Q74" s="170">
        <f t="shared" si="8"/>
        <v>73</v>
      </c>
      <c r="R74" s="21" t="str">
        <f t="shared" si="5"/>
        <v/>
      </c>
      <c r="S74" s="21" t="str">
        <f t="shared" si="6"/>
        <v/>
      </c>
      <c r="T74" s="21" t="str">
        <f t="shared" si="7"/>
        <v/>
      </c>
    </row>
    <row r="75" spans="1:20" x14ac:dyDescent="0.25">
      <c r="A75"/>
      <c r="Q75" s="170">
        <f t="shared" si="8"/>
        <v>74</v>
      </c>
      <c r="R75" s="21" t="str">
        <f t="shared" si="5"/>
        <v/>
      </c>
      <c r="S75" s="21" t="str">
        <f t="shared" si="6"/>
        <v/>
      </c>
      <c r="T75" s="21" t="str">
        <f t="shared" si="7"/>
        <v/>
      </c>
    </row>
    <row r="76" spans="1:20" x14ac:dyDescent="0.25">
      <c r="A76"/>
      <c r="Q76" s="170">
        <f t="shared" si="8"/>
        <v>75</v>
      </c>
      <c r="R76" s="21" t="str">
        <f t="shared" si="5"/>
        <v/>
      </c>
      <c r="S76" s="21" t="str">
        <f t="shared" si="6"/>
        <v/>
      </c>
      <c r="T76" s="21" t="str">
        <f t="shared" si="7"/>
        <v/>
      </c>
    </row>
    <row r="77" spans="1:20" x14ac:dyDescent="0.25">
      <c r="A77"/>
      <c r="Q77" s="170">
        <f t="shared" si="8"/>
        <v>76</v>
      </c>
      <c r="R77" s="21" t="str">
        <f t="shared" si="5"/>
        <v/>
      </c>
      <c r="S77" s="21" t="str">
        <f t="shared" si="6"/>
        <v/>
      </c>
      <c r="T77" s="21" t="str">
        <f t="shared" si="7"/>
        <v/>
      </c>
    </row>
    <row r="78" spans="1:20" x14ac:dyDescent="0.25">
      <c r="A78"/>
      <c r="Q78" s="170">
        <f t="shared" si="8"/>
        <v>77</v>
      </c>
      <c r="R78" s="21" t="str">
        <f t="shared" si="5"/>
        <v/>
      </c>
      <c r="S78" s="21" t="str">
        <f t="shared" si="6"/>
        <v/>
      </c>
      <c r="T78" s="21" t="str">
        <f t="shared" si="7"/>
        <v/>
      </c>
    </row>
    <row r="79" spans="1:20" x14ac:dyDescent="0.25">
      <c r="A79"/>
      <c r="Q79" s="170">
        <f t="shared" si="8"/>
        <v>78</v>
      </c>
      <c r="R79" s="21" t="str">
        <f t="shared" si="5"/>
        <v/>
      </c>
      <c r="S79" s="21" t="str">
        <f t="shared" si="6"/>
        <v/>
      </c>
      <c r="T79" s="21" t="str">
        <f t="shared" si="7"/>
        <v/>
      </c>
    </row>
    <row r="80" spans="1:20" x14ac:dyDescent="0.25">
      <c r="A80"/>
      <c r="Q80" s="170">
        <f t="shared" si="8"/>
        <v>79</v>
      </c>
      <c r="R80" s="21" t="str">
        <f t="shared" si="5"/>
        <v/>
      </c>
      <c r="S80" s="21" t="str">
        <f t="shared" si="6"/>
        <v/>
      </c>
      <c r="T80" s="21" t="str">
        <f t="shared" si="7"/>
        <v/>
      </c>
    </row>
    <row r="81" spans="1:20" x14ac:dyDescent="0.25">
      <c r="A81"/>
      <c r="Q81" s="170">
        <f t="shared" si="8"/>
        <v>80</v>
      </c>
      <c r="R81" s="21" t="str">
        <f t="shared" si="5"/>
        <v/>
      </c>
      <c r="S81" s="21" t="str">
        <f t="shared" si="6"/>
        <v/>
      </c>
      <c r="T81" s="21" t="str">
        <f t="shared" si="7"/>
        <v/>
      </c>
    </row>
    <row r="82" spans="1:20" x14ac:dyDescent="0.25">
      <c r="A82"/>
      <c r="Q82" s="170">
        <f t="shared" si="8"/>
        <v>81</v>
      </c>
      <c r="R82" s="21" t="str">
        <f t="shared" si="5"/>
        <v/>
      </c>
      <c r="S82" s="21" t="str">
        <f t="shared" si="6"/>
        <v/>
      </c>
      <c r="T82" s="21" t="str">
        <f t="shared" si="7"/>
        <v/>
      </c>
    </row>
    <row r="83" spans="1:20" x14ac:dyDescent="0.25">
      <c r="A83"/>
      <c r="Q83" s="170">
        <f t="shared" si="8"/>
        <v>82</v>
      </c>
      <c r="R83" s="21" t="str">
        <f t="shared" si="5"/>
        <v/>
      </c>
      <c r="S83" s="21" t="str">
        <f t="shared" si="6"/>
        <v/>
      </c>
      <c r="T83" s="21" t="str">
        <f t="shared" si="7"/>
        <v/>
      </c>
    </row>
    <row r="84" spans="1:20" x14ac:dyDescent="0.25">
      <c r="A84"/>
      <c r="Q84" s="170">
        <f t="shared" si="8"/>
        <v>83</v>
      </c>
      <c r="R84" s="21" t="str">
        <f t="shared" si="5"/>
        <v/>
      </c>
      <c r="S84" s="21" t="str">
        <f t="shared" si="6"/>
        <v/>
      </c>
      <c r="T84" s="21" t="str">
        <f t="shared" si="7"/>
        <v/>
      </c>
    </row>
    <row r="85" spans="1:20" x14ac:dyDescent="0.25">
      <c r="A85"/>
      <c r="Q85" s="170">
        <f t="shared" si="8"/>
        <v>84</v>
      </c>
      <c r="R85" s="21" t="str">
        <f t="shared" si="5"/>
        <v/>
      </c>
      <c r="S85" s="21" t="str">
        <f t="shared" si="6"/>
        <v/>
      </c>
      <c r="T85" s="21" t="str">
        <f t="shared" si="7"/>
        <v/>
      </c>
    </row>
    <row r="86" spans="1:20" x14ac:dyDescent="0.25">
      <c r="A86"/>
      <c r="Q86" s="170">
        <f t="shared" si="8"/>
        <v>85</v>
      </c>
      <c r="R86" s="21" t="str">
        <f t="shared" si="5"/>
        <v/>
      </c>
      <c r="S86" s="21" t="str">
        <f t="shared" si="6"/>
        <v/>
      </c>
      <c r="T86" s="21" t="str">
        <f t="shared" si="7"/>
        <v/>
      </c>
    </row>
    <row r="87" spans="1:20" x14ac:dyDescent="0.25">
      <c r="A87"/>
      <c r="Q87" s="170">
        <f t="shared" si="8"/>
        <v>86</v>
      </c>
      <c r="R87" s="21" t="str">
        <f t="shared" si="5"/>
        <v/>
      </c>
      <c r="S87" s="21" t="str">
        <f t="shared" si="6"/>
        <v/>
      </c>
      <c r="T87" s="21" t="str">
        <f t="shared" si="7"/>
        <v/>
      </c>
    </row>
    <row r="88" spans="1:20" x14ac:dyDescent="0.25">
      <c r="A88"/>
      <c r="Q88" s="170">
        <f t="shared" si="8"/>
        <v>87</v>
      </c>
      <c r="R88" s="21" t="str">
        <f t="shared" si="5"/>
        <v/>
      </c>
      <c r="S88" s="21" t="str">
        <f t="shared" si="6"/>
        <v/>
      </c>
      <c r="T88" s="21" t="str">
        <f t="shared" si="7"/>
        <v/>
      </c>
    </row>
    <row r="89" spans="1:20" x14ac:dyDescent="0.25">
      <c r="A89"/>
      <c r="Q89" s="170">
        <f t="shared" si="8"/>
        <v>88</v>
      </c>
      <c r="R89" s="21" t="str">
        <f t="shared" si="5"/>
        <v/>
      </c>
      <c r="S89" s="21" t="str">
        <f t="shared" si="6"/>
        <v/>
      </c>
      <c r="T89" s="21" t="str">
        <f t="shared" si="7"/>
        <v/>
      </c>
    </row>
    <row r="90" spans="1:20" x14ac:dyDescent="0.25">
      <c r="A90"/>
      <c r="Q90" s="170">
        <f t="shared" si="8"/>
        <v>89</v>
      </c>
      <c r="R90" s="21" t="str">
        <f t="shared" si="5"/>
        <v/>
      </c>
      <c r="S90" s="21" t="str">
        <f t="shared" si="6"/>
        <v/>
      </c>
      <c r="T90" s="21" t="str">
        <f t="shared" si="7"/>
        <v/>
      </c>
    </row>
    <row r="91" spans="1:20" x14ac:dyDescent="0.25">
      <c r="A91"/>
      <c r="Q91" s="170">
        <f t="shared" si="8"/>
        <v>90</v>
      </c>
      <c r="R91" s="21" t="str">
        <f t="shared" si="5"/>
        <v/>
      </c>
      <c r="S91" s="21" t="str">
        <f t="shared" si="6"/>
        <v/>
      </c>
      <c r="T91" s="21" t="str">
        <f t="shared" si="7"/>
        <v/>
      </c>
    </row>
    <row r="92" spans="1:20" x14ac:dyDescent="0.25">
      <c r="A92"/>
      <c r="Q92" s="170">
        <f t="shared" si="8"/>
        <v>91</v>
      </c>
      <c r="R92" s="21" t="str">
        <f t="shared" si="5"/>
        <v/>
      </c>
      <c r="S92" s="21" t="str">
        <f t="shared" si="6"/>
        <v/>
      </c>
      <c r="T92" s="21" t="str">
        <f t="shared" si="7"/>
        <v/>
      </c>
    </row>
    <row r="93" spans="1:20" x14ac:dyDescent="0.25">
      <c r="A93"/>
      <c r="Q93" s="170">
        <f t="shared" si="8"/>
        <v>92</v>
      </c>
      <c r="R93" s="21" t="str">
        <f t="shared" si="5"/>
        <v/>
      </c>
      <c r="S93" s="21" t="str">
        <f t="shared" si="6"/>
        <v/>
      </c>
      <c r="T93" s="21" t="str">
        <f t="shared" si="7"/>
        <v/>
      </c>
    </row>
    <row r="94" spans="1:20" x14ac:dyDescent="0.25">
      <c r="A94"/>
      <c r="Q94" s="170">
        <f t="shared" si="8"/>
        <v>93</v>
      </c>
      <c r="R94" s="21" t="str">
        <f t="shared" si="5"/>
        <v/>
      </c>
      <c r="S94" s="21" t="str">
        <f t="shared" si="6"/>
        <v/>
      </c>
      <c r="T94" s="21" t="str">
        <f t="shared" si="7"/>
        <v/>
      </c>
    </row>
    <row r="95" spans="1:20" x14ac:dyDescent="0.25">
      <c r="A95"/>
      <c r="Q95" s="170">
        <f t="shared" si="8"/>
        <v>94</v>
      </c>
      <c r="R95" s="21" t="str">
        <f t="shared" si="5"/>
        <v/>
      </c>
      <c r="S95" s="21" t="str">
        <f t="shared" si="6"/>
        <v/>
      </c>
      <c r="T95" s="21" t="str">
        <f t="shared" si="7"/>
        <v/>
      </c>
    </row>
    <row r="96" spans="1:20" x14ac:dyDescent="0.25">
      <c r="A96"/>
      <c r="Q96" s="170">
        <f t="shared" si="8"/>
        <v>95</v>
      </c>
      <c r="R96" s="21" t="str">
        <f t="shared" si="5"/>
        <v/>
      </c>
      <c r="S96" s="21" t="str">
        <f t="shared" si="6"/>
        <v/>
      </c>
      <c r="T96" s="21" t="str">
        <f t="shared" si="7"/>
        <v/>
      </c>
    </row>
    <row r="97" spans="1:20" x14ac:dyDescent="0.25">
      <c r="A97"/>
      <c r="Q97" s="170">
        <f t="shared" si="8"/>
        <v>96</v>
      </c>
      <c r="R97" s="21" t="str">
        <f t="shared" si="5"/>
        <v/>
      </c>
      <c r="S97" s="21" t="str">
        <f t="shared" si="6"/>
        <v/>
      </c>
      <c r="T97" s="21" t="str">
        <f t="shared" si="7"/>
        <v/>
      </c>
    </row>
    <row r="98" spans="1:20" x14ac:dyDescent="0.25">
      <c r="A98"/>
      <c r="Q98" s="170">
        <f t="shared" si="8"/>
        <v>97</v>
      </c>
      <c r="R98" s="21" t="str">
        <f t="shared" si="5"/>
        <v/>
      </c>
      <c r="S98" s="21" t="str">
        <f t="shared" si="6"/>
        <v/>
      </c>
      <c r="T98" s="21" t="str">
        <f t="shared" si="7"/>
        <v/>
      </c>
    </row>
    <row r="99" spans="1:20" x14ac:dyDescent="0.25">
      <c r="A99"/>
      <c r="Q99" s="170">
        <f t="shared" si="8"/>
        <v>98</v>
      </c>
      <c r="R99" s="21" t="str">
        <f t="shared" si="5"/>
        <v/>
      </c>
      <c r="S99" s="21" t="str">
        <f t="shared" si="6"/>
        <v/>
      </c>
      <c r="T99" s="21" t="str">
        <f t="shared" si="7"/>
        <v/>
      </c>
    </row>
    <row r="100" spans="1:20" x14ac:dyDescent="0.25">
      <c r="A100"/>
      <c r="Q100" s="170">
        <f t="shared" si="8"/>
        <v>99</v>
      </c>
      <c r="R100" s="21" t="str">
        <f t="shared" si="5"/>
        <v/>
      </c>
      <c r="S100" s="21" t="str">
        <f t="shared" si="6"/>
        <v/>
      </c>
      <c r="T100" s="21" t="str">
        <f t="shared" si="7"/>
        <v/>
      </c>
    </row>
    <row r="101" spans="1:20" x14ac:dyDescent="0.25">
      <c r="A101"/>
      <c r="Q101" s="170">
        <f t="shared" si="8"/>
        <v>100</v>
      </c>
      <c r="R101" s="21" t="str">
        <f t="shared" si="5"/>
        <v/>
      </c>
      <c r="S101" s="21" t="str">
        <f t="shared" si="6"/>
        <v/>
      </c>
      <c r="T101" s="21" t="str">
        <f t="shared" si="7"/>
        <v/>
      </c>
    </row>
    <row r="102" spans="1:20" x14ac:dyDescent="0.25">
      <c r="A102"/>
      <c r="Q102" s="170"/>
      <c r="R102" s="243">
        <f>SQRT(SUM(R2:R101))</f>
        <v>13.266499161421599</v>
      </c>
      <c r="S102" s="243">
        <f t="shared" ref="S102:T102" si="9">SQRT(SUM(S2:S101))</f>
        <v>13.856406460551018</v>
      </c>
      <c r="T102" s="243">
        <f t="shared" si="9"/>
        <v>14.422205101855956</v>
      </c>
    </row>
    <row r="103" spans="1:20" x14ac:dyDescent="0.25">
      <c r="A103"/>
    </row>
    <row r="104" spans="1:20" x14ac:dyDescent="0.25">
      <c r="A104"/>
    </row>
    <row r="105" spans="1:20" x14ac:dyDescent="0.25">
      <c r="A105"/>
    </row>
    <row r="106" spans="1:20" x14ac:dyDescent="0.25">
      <c r="A106"/>
    </row>
    <row r="107" spans="1:20" x14ac:dyDescent="0.25">
      <c r="A107"/>
    </row>
    <row r="108" spans="1:20" x14ac:dyDescent="0.25">
      <c r="A108"/>
    </row>
    <row r="109" spans="1:20" x14ac:dyDescent="0.25">
      <c r="A109"/>
    </row>
    <row r="110" spans="1:20" x14ac:dyDescent="0.25">
      <c r="A110"/>
    </row>
    <row r="111" spans="1:20" x14ac:dyDescent="0.25">
      <c r="A111"/>
    </row>
    <row r="112" spans="1:20"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sheetData>
  <mergeCells count="7">
    <mergeCell ref="B37:C37"/>
    <mergeCell ref="C1:E1"/>
    <mergeCell ref="B27:F27"/>
    <mergeCell ref="B23:F23"/>
    <mergeCell ref="B24:F24"/>
    <mergeCell ref="B25:F25"/>
    <mergeCell ref="B26:F26"/>
  </mergeCells>
  <conditionalFormatting sqref="C11:E11">
    <cfRule type="iconSet" priority="1">
      <iconSet showValue="0">
        <cfvo type="percent" val="0"/>
        <cfvo type="num" val="0.2"/>
        <cfvo type="num" val="0.3332"/>
      </iconSet>
    </cfRule>
  </conditionalFormatting>
  <hyperlinks>
    <hyperlink ref="B23" r:id="rId1" display="Download more FREE Statistical PERT templates at https://www.statisticalpert.com" xr:uid="{8C4F05C0-ED2C-4C9C-90DB-40E476F8BA96}"/>
    <hyperlink ref="B24" r:id="rId2" display="Take a Pluralsight course on Statistical PERT" xr:uid="{13C986A8-5F78-4FE4-A18C-E4349ED6883E}"/>
    <hyperlink ref="B25" r:id="rId3" xr:uid="{F957426B-3CE5-46DD-A11E-6D2FD0F10405}"/>
    <hyperlink ref="B27" r:id="rId4" xr:uid="{02D450B6-9E44-4183-B5B6-8FA650A3AED6}"/>
    <hyperlink ref="B25" r:id="rId5" xr:uid="{E230EB5F-7CBC-4A20-904D-3B128FBB3111}"/>
    <hyperlink ref="B26:F26" r:id="rId6" display="Connect with or follow me on LinkedIn" xr:uid="{C170C465-713E-4D0A-838E-309C6A6971A7}"/>
    <hyperlink ref="B24:F24" r:id="rId7" display="Watch a Pluralsight course on Statistical PERT® Normal Edition" xr:uid="{DD71F211-E980-48A3-AEDF-5BECC2AF9245}"/>
    <hyperlink ref="B37" r:id="rId8" display="See the GNU General Public License for more details (http://www.gnu.org/licenses/)." xr:uid="{39B4EBBE-1004-49C0-B86B-D46F104E1346}"/>
  </hyperlinks>
  <pageMargins left="0.7" right="0.7" top="0.75" bottom="0.75" header="0.3" footer="0.3"/>
  <pageSetup orientation="portrait" horizontalDpi="0" verticalDpi="0" r:id="rId9"/>
  <drawing r:id="rId10"/>
  <extLst>
    <ext xmlns:x14="http://schemas.microsoft.com/office/spreadsheetml/2009/9/main" uri="{CCE6A557-97BC-4b89-ADB6-D9C93CAAB3DF}">
      <x14:dataValidations xmlns:xm="http://schemas.microsoft.com/office/excel/2006/main" count="1">
        <x14:dataValidation type="list" allowBlank="1" showInputMessage="1" showErrorMessage="1" xr:uid="{C636E09E-B843-4107-A566-81F17D19D16E}">
          <x14:formula1>
            <xm:f>VLookups!$A$2:$A$8</xm:f>
          </x14:formula1>
          <xm:sqref>C6:E6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Welcome!</vt:lpstr>
      <vt:lpstr>Practice Forecasting</vt:lpstr>
      <vt:lpstr>Super Simple SPERT®</vt:lpstr>
      <vt:lpstr>SPERT® Normal for Beginners</vt:lpstr>
      <vt:lpstr>SPERT® Normal (1-Point entry)</vt:lpstr>
      <vt:lpstr>SPERT® Normal (3-Point entry)</vt:lpstr>
      <vt:lpstr>SPERT® Normal (Mixed entry)</vt:lpstr>
      <vt:lpstr>SPERT® Normal Charts</vt:lpstr>
      <vt:lpstr>SPERT® Normal - Agile Forecast</vt:lpstr>
      <vt:lpstr>VLookups</vt:lpstr>
      <vt:lpstr>Ratio Scale Modeler</vt:lpstr>
      <vt:lpstr>Collabinart®</vt:lpstr>
      <vt:lpstr>Change Log</vt:lpstr>
      <vt:lpstr>GNU GPL</vt:lpstr>
    </vt:vector>
  </TitlesOfParts>
  <Company>NCCI Holdings,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W. Davis</dc:creator>
  <cp:lastModifiedBy>William Davis</cp:lastModifiedBy>
  <dcterms:created xsi:type="dcterms:W3CDTF">2014-10-13T19:50:16Z</dcterms:created>
  <dcterms:modified xsi:type="dcterms:W3CDTF">2019-07-09T21:53:10Z</dcterms:modified>
</cp:coreProperties>
</file>